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N:\Documents\Projects\UK CEH\Defra paper\ETC submission files\Final files\"/>
    </mc:Choice>
  </mc:AlternateContent>
  <xr:revisionPtr revIDLastSave="0" documentId="13_ncr:1_{81C65108-18A8-4B44-A5F9-E62480D58E83}" xr6:coauthVersionLast="46" xr6:coauthVersionMax="46" xr10:uidLastSave="{00000000-0000-0000-0000-000000000000}"/>
  <bookViews>
    <workbookView xWindow="-120" yWindow="-120" windowWidth="29040" windowHeight="15840" activeTab="3" xr2:uid="{00000000-000D-0000-FFFF-FFFF00000000}"/>
  </bookViews>
  <sheets>
    <sheet name="Contents" sheetId="2" r:id="rId1"/>
    <sheet name="Table S3.1" sheetId="1" r:id="rId2"/>
    <sheet name="Table S3.2" sheetId="3" r:id="rId3"/>
    <sheet name="Table S3.3" sheetId="4" r:id="rId4"/>
  </sheets>
  <definedNames>
    <definedName name="_xlnm._FilterDatabase" localSheetId="1" hidden="1">'Table S3.1'!$A$1:$J$429</definedName>
    <definedName name="_xlnm._FilterDatabase" localSheetId="2" hidden="1">'Table S3.2'!$A$1:$AL$1</definedName>
    <definedName name="_xlnm._FilterDatabase" localSheetId="3" hidden="1">'Table S3.3'!$A$1:$AK$295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139" i="3" l="1"/>
  <c r="AJ139" i="3"/>
  <c r="Y139" i="3"/>
  <c r="Z139" i="3"/>
  <c r="AA139" i="3"/>
  <c r="AB139" i="3"/>
  <c r="AC139" i="3"/>
  <c r="AD139" i="3"/>
  <c r="AE139" i="3"/>
  <c r="AF139" i="3"/>
  <c r="AG139" i="3"/>
  <c r="AH139" i="3"/>
  <c r="AI139" i="3"/>
  <c r="E138" i="3"/>
  <c r="AG2" i="4"/>
  <c r="AI2" i="4" s="1"/>
  <c r="AK295" i="4"/>
  <c r="AH295" i="4"/>
  <c r="AJ295" i="4" s="1"/>
  <c r="AG295" i="4"/>
  <c r="AI295" i="4" s="1"/>
  <c r="U295" i="4"/>
  <c r="G295" i="4"/>
  <c r="AK294" i="4"/>
  <c r="AH294" i="4"/>
  <c r="AJ294" i="4" s="1"/>
  <c r="AG294" i="4"/>
  <c r="AI294" i="4" s="1"/>
  <c r="U294" i="4"/>
  <c r="G294" i="4"/>
  <c r="AK293" i="4"/>
  <c r="AH293" i="4"/>
  <c r="AJ293" i="4" s="1"/>
  <c r="AG293" i="4"/>
  <c r="AI293" i="4" s="1"/>
  <c r="U293" i="4"/>
  <c r="G293" i="4"/>
  <c r="AK292" i="4"/>
  <c r="AH292" i="4"/>
  <c r="AJ292" i="4" s="1"/>
  <c r="AG292" i="4"/>
  <c r="AI292" i="4" s="1"/>
  <c r="U292" i="4"/>
  <c r="G292" i="4"/>
  <c r="AK291" i="4"/>
  <c r="AH291" i="4"/>
  <c r="AJ291" i="4" s="1"/>
  <c r="AG291" i="4"/>
  <c r="AI291" i="4" s="1"/>
  <c r="U291" i="4"/>
  <c r="G291" i="4"/>
  <c r="AK290" i="4"/>
  <c r="AH290" i="4"/>
  <c r="AJ290" i="4" s="1"/>
  <c r="AG290" i="4"/>
  <c r="AI290" i="4" s="1"/>
  <c r="U290" i="4"/>
  <c r="G290" i="4"/>
  <c r="AK289" i="4"/>
  <c r="AH289" i="4"/>
  <c r="AJ289" i="4" s="1"/>
  <c r="AG289" i="4"/>
  <c r="AI289" i="4" s="1"/>
  <c r="U289" i="4"/>
  <c r="G289" i="4"/>
  <c r="AK288" i="4"/>
  <c r="AH288" i="4"/>
  <c r="AJ288" i="4" s="1"/>
  <c r="AG288" i="4"/>
  <c r="AI288" i="4" s="1"/>
  <c r="U288" i="4"/>
  <c r="G288" i="4"/>
  <c r="AK287" i="4"/>
  <c r="AH287" i="4"/>
  <c r="AJ287" i="4" s="1"/>
  <c r="AG287" i="4"/>
  <c r="AI287" i="4" s="1"/>
  <c r="U287" i="4"/>
  <c r="G287" i="4"/>
  <c r="AK286" i="4"/>
  <c r="AH286" i="4"/>
  <c r="AJ286" i="4" s="1"/>
  <c r="AG286" i="4"/>
  <c r="AI286" i="4" s="1"/>
  <c r="U286" i="4"/>
  <c r="G286" i="4"/>
  <c r="AK285" i="4"/>
  <c r="AH285" i="4"/>
  <c r="AJ285" i="4" s="1"/>
  <c r="AG285" i="4"/>
  <c r="AI285" i="4" s="1"/>
  <c r="U285" i="4"/>
  <c r="G285" i="4"/>
  <c r="AK284" i="4"/>
  <c r="AH284" i="4"/>
  <c r="AJ284" i="4" s="1"/>
  <c r="AG284" i="4"/>
  <c r="AI284" i="4" s="1"/>
  <c r="U284" i="4"/>
  <c r="G284" i="4"/>
  <c r="AK283" i="4"/>
  <c r="AH283" i="4"/>
  <c r="AJ283" i="4" s="1"/>
  <c r="AG283" i="4"/>
  <c r="AI283" i="4" s="1"/>
  <c r="U283" i="4"/>
  <c r="G283" i="4"/>
  <c r="AK282" i="4"/>
  <c r="AH282" i="4"/>
  <c r="AJ282" i="4" s="1"/>
  <c r="AG282" i="4"/>
  <c r="AI282" i="4" s="1"/>
  <c r="U282" i="4"/>
  <c r="G282" i="4"/>
  <c r="AK281" i="4"/>
  <c r="AH281" i="4"/>
  <c r="AJ281" i="4" s="1"/>
  <c r="AG281" i="4"/>
  <c r="AI281" i="4" s="1"/>
  <c r="U281" i="4"/>
  <c r="G281" i="4"/>
  <c r="AK280" i="4"/>
  <c r="AH280" i="4"/>
  <c r="AJ280" i="4" s="1"/>
  <c r="AG280" i="4"/>
  <c r="AI280" i="4" s="1"/>
  <c r="U280" i="4"/>
  <c r="G280" i="4"/>
  <c r="AK279" i="4"/>
  <c r="AH279" i="4"/>
  <c r="AJ279" i="4" s="1"/>
  <c r="AG279" i="4"/>
  <c r="AI279" i="4" s="1"/>
  <c r="U279" i="4"/>
  <c r="G279" i="4"/>
  <c r="AK278" i="4"/>
  <c r="AH278" i="4"/>
  <c r="AJ278" i="4" s="1"/>
  <c r="AG278" i="4"/>
  <c r="AI278" i="4" s="1"/>
  <c r="U278" i="4"/>
  <c r="G278" i="4"/>
  <c r="AK277" i="4"/>
  <c r="AH277" i="4"/>
  <c r="AJ277" i="4" s="1"/>
  <c r="AG277" i="4"/>
  <c r="AI277" i="4" s="1"/>
  <c r="U277" i="4"/>
  <c r="G277" i="4"/>
  <c r="AK276" i="4"/>
  <c r="AH276" i="4"/>
  <c r="AJ276" i="4" s="1"/>
  <c r="AG276" i="4"/>
  <c r="AI276" i="4" s="1"/>
  <c r="U276" i="4"/>
  <c r="G276" i="4"/>
  <c r="AK275" i="4"/>
  <c r="AH275" i="4"/>
  <c r="AJ275" i="4" s="1"/>
  <c r="AG275" i="4"/>
  <c r="AI275" i="4" s="1"/>
  <c r="U275" i="4"/>
  <c r="G275" i="4"/>
  <c r="AK274" i="4"/>
  <c r="AH274" i="4"/>
  <c r="AJ274" i="4" s="1"/>
  <c r="AG274" i="4"/>
  <c r="AI274" i="4" s="1"/>
  <c r="U274" i="4"/>
  <c r="G274" i="4"/>
  <c r="AK273" i="4"/>
  <c r="AH273" i="4"/>
  <c r="AJ273" i="4" s="1"/>
  <c r="AG273" i="4"/>
  <c r="AI273" i="4" s="1"/>
  <c r="U273" i="4"/>
  <c r="G273" i="4"/>
  <c r="AK272" i="4"/>
  <c r="AH272" i="4"/>
  <c r="AJ272" i="4" s="1"/>
  <c r="AG272" i="4"/>
  <c r="AI272" i="4" s="1"/>
  <c r="U272" i="4"/>
  <c r="G272" i="4"/>
  <c r="AK271" i="4"/>
  <c r="AH271" i="4"/>
  <c r="AJ271" i="4" s="1"/>
  <c r="AG271" i="4"/>
  <c r="AI271" i="4" s="1"/>
  <c r="U271" i="4"/>
  <c r="G271" i="4"/>
  <c r="AK270" i="4"/>
  <c r="AH270" i="4"/>
  <c r="AJ270" i="4" s="1"/>
  <c r="AG270" i="4"/>
  <c r="AI270" i="4" s="1"/>
  <c r="U270" i="4"/>
  <c r="G270" i="4"/>
  <c r="AK269" i="4"/>
  <c r="AH269" i="4"/>
  <c r="AJ269" i="4" s="1"/>
  <c r="AG269" i="4"/>
  <c r="AI269" i="4" s="1"/>
  <c r="U269" i="4"/>
  <c r="G269" i="4"/>
  <c r="AK268" i="4"/>
  <c r="AH268" i="4"/>
  <c r="AJ268" i="4" s="1"/>
  <c r="AG268" i="4"/>
  <c r="AI268" i="4" s="1"/>
  <c r="U268" i="4"/>
  <c r="G268" i="4"/>
  <c r="AK267" i="4"/>
  <c r="AH267" i="4"/>
  <c r="AJ267" i="4" s="1"/>
  <c r="AG267" i="4"/>
  <c r="AI267" i="4" s="1"/>
  <c r="U267" i="4"/>
  <c r="G267" i="4"/>
  <c r="AK266" i="4"/>
  <c r="AH266" i="4"/>
  <c r="AJ266" i="4" s="1"/>
  <c r="AG266" i="4"/>
  <c r="AI266" i="4" s="1"/>
  <c r="U266" i="4"/>
  <c r="G266" i="4"/>
  <c r="AK265" i="4"/>
  <c r="AH265" i="4"/>
  <c r="AJ265" i="4" s="1"/>
  <c r="AG265" i="4"/>
  <c r="AI265" i="4" s="1"/>
  <c r="U265" i="4"/>
  <c r="G265" i="4"/>
  <c r="AK264" i="4"/>
  <c r="AH264" i="4"/>
  <c r="AJ264" i="4" s="1"/>
  <c r="AG264" i="4"/>
  <c r="AI264" i="4" s="1"/>
  <c r="U264" i="4"/>
  <c r="G264" i="4"/>
  <c r="AK263" i="4"/>
  <c r="AH263" i="4"/>
  <c r="AJ263" i="4" s="1"/>
  <c r="AG263" i="4"/>
  <c r="AI263" i="4" s="1"/>
  <c r="U263" i="4"/>
  <c r="G263" i="4"/>
  <c r="AK262" i="4"/>
  <c r="AH262" i="4"/>
  <c r="AJ262" i="4" s="1"/>
  <c r="AG262" i="4"/>
  <c r="AI262" i="4" s="1"/>
  <c r="U262" i="4"/>
  <c r="G262" i="4"/>
  <c r="AK261" i="4"/>
  <c r="AH261" i="4"/>
  <c r="AJ261" i="4" s="1"/>
  <c r="AG261" i="4"/>
  <c r="AI261" i="4" s="1"/>
  <c r="U261" i="4"/>
  <c r="G261" i="4"/>
  <c r="AK260" i="4"/>
  <c r="AH260" i="4"/>
  <c r="AJ260" i="4" s="1"/>
  <c r="AG260" i="4"/>
  <c r="AI260" i="4" s="1"/>
  <c r="U260" i="4"/>
  <c r="G260" i="4"/>
  <c r="AK259" i="4"/>
  <c r="AH259" i="4"/>
  <c r="AJ259" i="4" s="1"/>
  <c r="AG259" i="4"/>
  <c r="AI259" i="4" s="1"/>
  <c r="U259" i="4"/>
  <c r="G259" i="4"/>
  <c r="AK258" i="4"/>
  <c r="AH258" i="4"/>
  <c r="AJ258" i="4" s="1"/>
  <c r="AG258" i="4"/>
  <c r="AI258" i="4" s="1"/>
  <c r="U258" i="4"/>
  <c r="G258" i="4"/>
  <c r="AK257" i="4"/>
  <c r="AH257" i="4"/>
  <c r="AJ257" i="4" s="1"/>
  <c r="AG257" i="4"/>
  <c r="AI257" i="4" s="1"/>
  <c r="U257" i="4"/>
  <c r="G257" i="4"/>
  <c r="AK256" i="4"/>
  <c r="AH256" i="4"/>
  <c r="AJ256" i="4" s="1"/>
  <c r="AG256" i="4"/>
  <c r="AI256" i="4" s="1"/>
  <c r="U256" i="4"/>
  <c r="G256" i="4"/>
  <c r="AK255" i="4"/>
  <c r="AH255" i="4"/>
  <c r="AJ255" i="4" s="1"/>
  <c r="AG255" i="4"/>
  <c r="AI255" i="4" s="1"/>
  <c r="U255" i="4"/>
  <c r="G255" i="4"/>
  <c r="AK254" i="4"/>
  <c r="AH254" i="4"/>
  <c r="AJ254" i="4" s="1"/>
  <c r="AG254" i="4"/>
  <c r="AI254" i="4" s="1"/>
  <c r="U254" i="4"/>
  <c r="G254" i="4"/>
  <c r="AK253" i="4"/>
  <c r="AH253" i="4"/>
  <c r="AJ253" i="4" s="1"/>
  <c r="AG253" i="4"/>
  <c r="AI253" i="4" s="1"/>
  <c r="U253" i="4"/>
  <c r="G253" i="4"/>
  <c r="AK252" i="4"/>
  <c r="AH252" i="4"/>
  <c r="AJ252" i="4" s="1"/>
  <c r="AG252" i="4"/>
  <c r="AI252" i="4" s="1"/>
  <c r="U252" i="4"/>
  <c r="G252" i="4"/>
  <c r="AK251" i="4"/>
  <c r="AH251" i="4"/>
  <c r="AJ251" i="4" s="1"/>
  <c r="AG251" i="4"/>
  <c r="AI251" i="4" s="1"/>
  <c r="U251" i="4"/>
  <c r="G251" i="4"/>
  <c r="AK250" i="4"/>
  <c r="AH250" i="4"/>
  <c r="AJ250" i="4" s="1"/>
  <c r="AG250" i="4"/>
  <c r="AI250" i="4" s="1"/>
  <c r="U250" i="4"/>
  <c r="G250" i="4"/>
  <c r="AK249" i="4"/>
  <c r="AH249" i="4"/>
  <c r="AJ249" i="4" s="1"/>
  <c r="AG249" i="4"/>
  <c r="AI249" i="4" s="1"/>
  <c r="U249" i="4"/>
  <c r="G249" i="4"/>
  <c r="AK248" i="4"/>
  <c r="AH248" i="4"/>
  <c r="AJ248" i="4" s="1"/>
  <c r="AG248" i="4"/>
  <c r="AI248" i="4" s="1"/>
  <c r="U248" i="4"/>
  <c r="G248" i="4"/>
  <c r="AK247" i="4"/>
  <c r="AH247" i="4"/>
  <c r="AJ247" i="4" s="1"/>
  <c r="AG247" i="4"/>
  <c r="AI247" i="4" s="1"/>
  <c r="U247" i="4"/>
  <c r="G247" i="4"/>
  <c r="AK246" i="4"/>
  <c r="AH246" i="4"/>
  <c r="AJ246" i="4" s="1"/>
  <c r="AG246" i="4"/>
  <c r="AI246" i="4" s="1"/>
  <c r="U246" i="4"/>
  <c r="G246" i="4"/>
  <c r="AK245" i="4"/>
  <c r="AH245" i="4"/>
  <c r="AJ245" i="4" s="1"/>
  <c r="AG245" i="4"/>
  <c r="AI245" i="4" s="1"/>
  <c r="U245" i="4"/>
  <c r="G245" i="4"/>
  <c r="AK244" i="4"/>
  <c r="AH244" i="4"/>
  <c r="AJ244" i="4" s="1"/>
  <c r="AG244" i="4"/>
  <c r="AI244" i="4" s="1"/>
  <c r="U244" i="4"/>
  <c r="G244" i="4"/>
  <c r="AK243" i="4"/>
  <c r="AH243" i="4"/>
  <c r="AJ243" i="4" s="1"/>
  <c r="AG243" i="4"/>
  <c r="AI243" i="4" s="1"/>
  <c r="U243" i="4"/>
  <c r="G243" i="4"/>
  <c r="AK242" i="4"/>
  <c r="AH242" i="4"/>
  <c r="AJ242" i="4" s="1"/>
  <c r="AG242" i="4"/>
  <c r="AI242" i="4" s="1"/>
  <c r="U242" i="4"/>
  <c r="G242" i="4"/>
  <c r="AK241" i="4"/>
  <c r="AH241" i="4"/>
  <c r="AJ241" i="4" s="1"/>
  <c r="AG241" i="4"/>
  <c r="AI241" i="4" s="1"/>
  <c r="U241" i="4"/>
  <c r="G241" i="4"/>
  <c r="AK240" i="4"/>
  <c r="AH240" i="4"/>
  <c r="AJ240" i="4" s="1"/>
  <c r="AG240" i="4"/>
  <c r="AI240" i="4" s="1"/>
  <c r="U240" i="4"/>
  <c r="G240" i="4"/>
  <c r="AK239" i="4"/>
  <c r="AH239" i="4"/>
  <c r="AJ239" i="4" s="1"/>
  <c r="AG239" i="4"/>
  <c r="AI239" i="4" s="1"/>
  <c r="U239" i="4"/>
  <c r="G239" i="4"/>
  <c r="AK238" i="4"/>
  <c r="AH238" i="4"/>
  <c r="AJ238" i="4" s="1"/>
  <c r="AG238" i="4"/>
  <c r="AI238" i="4" s="1"/>
  <c r="U238" i="4"/>
  <c r="G238" i="4"/>
  <c r="AK237" i="4"/>
  <c r="AH237" i="4"/>
  <c r="AJ237" i="4" s="1"/>
  <c r="AG237" i="4"/>
  <c r="AI237" i="4" s="1"/>
  <c r="U237" i="4"/>
  <c r="G237" i="4"/>
  <c r="AK236" i="4"/>
  <c r="AH236" i="4"/>
  <c r="AJ236" i="4" s="1"/>
  <c r="AG236" i="4"/>
  <c r="AI236" i="4" s="1"/>
  <c r="U236" i="4"/>
  <c r="G236" i="4"/>
  <c r="AK235" i="4"/>
  <c r="AH235" i="4"/>
  <c r="AJ235" i="4" s="1"/>
  <c r="AG235" i="4"/>
  <c r="AI235" i="4" s="1"/>
  <c r="U235" i="4"/>
  <c r="G235" i="4"/>
  <c r="AK234" i="4"/>
  <c r="AH234" i="4"/>
  <c r="AJ234" i="4" s="1"/>
  <c r="AG234" i="4"/>
  <c r="AI234" i="4" s="1"/>
  <c r="U234" i="4"/>
  <c r="G234" i="4"/>
  <c r="AK233" i="4"/>
  <c r="AH233" i="4"/>
  <c r="AJ233" i="4" s="1"/>
  <c r="AG233" i="4"/>
  <c r="AI233" i="4" s="1"/>
  <c r="U233" i="4"/>
  <c r="G233" i="4"/>
  <c r="AK232" i="4"/>
  <c r="AH232" i="4"/>
  <c r="AJ232" i="4" s="1"/>
  <c r="AG232" i="4"/>
  <c r="AI232" i="4" s="1"/>
  <c r="U232" i="4"/>
  <c r="G232" i="4"/>
  <c r="AK231" i="4"/>
  <c r="AH231" i="4"/>
  <c r="AJ231" i="4" s="1"/>
  <c r="AG231" i="4"/>
  <c r="AI231" i="4" s="1"/>
  <c r="U231" i="4"/>
  <c r="G231" i="4"/>
  <c r="AK230" i="4"/>
  <c r="AH230" i="4"/>
  <c r="AJ230" i="4" s="1"/>
  <c r="AG230" i="4"/>
  <c r="AI230" i="4" s="1"/>
  <c r="U230" i="4"/>
  <c r="G230" i="4"/>
  <c r="AK229" i="4"/>
  <c r="AH229" i="4"/>
  <c r="AJ229" i="4" s="1"/>
  <c r="AG229" i="4"/>
  <c r="AI229" i="4" s="1"/>
  <c r="U229" i="4"/>
  <c r="G229" i="4"/>
  <c r="AK228" i="4"/>
  <c r="AH228" i="4"/>
  <c r="AJ228" i="4" s="1"/>
  <c r="AG228" i="4"/>
  <c r="AI228" i="4" s="1"/>
  <c r="U228" i="4"/>
  <c r="G228" i="4"/>
  <c r="AK227" i="4"/>
  <c r="AH227" i="4"/>
  <c r="AJ227" i="4" s="1"/>
  <c r="AG227" i="4"/>
  <c r="AI227" i="4" s="1"/>
  <c r="U227" i="4"/>
  <c r="G227" i="4"/>
  <c r="AK226" i="4"/>
  <c r="AH226" i="4"/>
  <c r="AJ226" i="4" s="1"/>
  <c r="AG226" i="4"/>
  <c r="AI226" i="4" s="1"/>
  <c r="U226" i="4"/>
  <c r="G226" i="4"/>
  <c r="AK225" i="4"/>
  <c r="AH225" i="4"/>
  <c r="AJ225" i="4" s="1"/>
  <c r="AG225" i="4"/>
  <c r="AI225" i="4" s="1"/>
  <c r="U225" i="4"/>
  <c r="G225" i="4"/>
  <c r="AK224" i="4"/>
  <c r="AH224" i="4"/>
  <c r="AJ224" i="4" s="1"/>
  <c r="AG224" i="4"/>
  <c r="AI224" i="4" s="1"/>
  <c r="U224" i="4"/>
  <c r="G224" i="4"/>
  <c r="AK223" i="4"/>
  <c r="AH223" i="4"/>
  <c r="AJ223" i="4" s="1"/>
  <c r="AG223" i="4"/>
  <c r="AI223" i="4" s="1"/>
  <c r="U223" i="4"/>
  <c r="G223" i="4"/>
  <c r="AK222" i="4"/>
  <c r="AH222" i="4"/>
  <c r="AJ222" i="4" s="1"/>
  <c r="AG222" i="4"/>
  <c r="AI222" i="4" s="1"/>
  <c r="U222" i="4"/>
  <c r="G222" i="4"/>
  <c r="AK221" i="4"/>
  <c r="AH221" i="4"/>
  <c r="AJ221" i="4" s="1"/>
  <c r="AG221" i="4"/>
  <c r="AI221" i="4" s="1"/>
  <c r="U221" i="4"/>
  <c r="G221" i="4"/>
  <c r="AK220" i="4"/>
  <c r="AH220" i="4"/>
  <c r="AJ220" i="4" s="1"/>
  <c r="AG220" i="4"/>
  <c r="AI220" i="4" s="1"/>
  <c r="U220" i="4"/>
  <c r="G220" i="4"/>
  <c r="AK219" i="4"/>
  <c r="AH219" i="4"/>
  <c r="AJ219" i="4" s="1"/>
  <c r="AG219" i="4"/>
  <c r="AI219" i="4" s="1"/>
  <c r="U219" i="4"/>
  <c r="G219" i="4"/>
  <c r="AK218" i="4"/>
  <c r="AH218" i="4"/>
  <c r="AJ218" i="4" s="1"/>
  <c r="AG218" i="4"/>
  <c r="AI218" i="4" s="1"/>
  <c r="U218" i="4"/>
  <c r="G218" i="4"/>
  <c r="AK217" i="4"/>
  <c r="AH217" i="4"/>
  <c r="AJ217" i="4" s="1"/>
  <c r="AG217" i="4"/>
  <c r="AI217" i="4" s="1"/>
  <c r="U217" i="4"/>
  <c r="G217" i="4"/>
  <c r="AK216" i="4"/>
  <c r="AH216" i="4"/>
  <c r="AJ216" i="4" s="1"/>
  <c r="AG216" i="4"/>
  <c r="AI216" i="4" s="1"/>
  <c r="U216" i="4"/>
  <c r="G216" i="4"/>
  <c r="AK215" i="4"/>
  <c r="AH215" i="4"/>
  <c r="AJ215" i="4" s="1"/>
  <c r="AG215" i="4"/>
  <c r="AI215" i="4" s="1"/>
  <c r="U215" i="4"/>
  <c r="G215" i="4"/>
  <c r="AK214" i="4"/>
  <c r="AH214" i="4"/>
  <c r="AJ214" i="4" s="1"/>
  <c r="AG214" i="4"/>
  <c r="AI214" i="4" s="1"/>
  <c r="U214" i="4"/>
  <c r="G214" i="4"/>
  <c r="AK213" i="4"/>
  <c r="AH213" i="4"/>
  <c r="AJ213" i="4" s="1"/>
  <c r="AG213" i="4"/>
  <c r="AI213" i="4" s="1"/>
  <c r="U213" i="4"/>
  <c r="G213" i="4"/>
  <c r="AK212" i="4"/>
  <c r="AH212" i="4"/>
  <c r="AJ212" i="4" s="1"/>
  <c r="AG212" i="4"/>
  <c r="AI212" i="4" s="1"/>
  <c r="U212" i="4"/>
  <c r="G212" i="4"/>
  <c r="AK211" i="4"/>
  <c r="AH211" i="4"/>
  <c r="AJ211" i="4" s="1"/>
  <c r="AG211" i="4"/>
  <c r="AI211" i="4" s="1"/>
  <c r="U211" i="4"/>
  <c r="G211" i="4"/>
  <c r="AK210" i="4"/>
  <c r="AH210" i="4"/>
  <c r="AJ210" i="4" s="1"/>
  <c r="AG210" i="4"/>
  <c r="AI210" i="4" s="1"/>
  <c r="U210" i="4"/>
  <c r="G210" i="4"/>
  <c r="AK209" i="4"/>
  <c r="AH209" i="4"/>
  <c r="AJ209" i="4" s="1"/>
  <c r="AG209" i="4"/>
  <c r="AI209" i="4" s="1"/>
  <c r="U209" i="4"/>
  <c r="G209" i="4"/>
  <c r="AK208" i="4"/>
  <c r="AH208" i="4"/>
  <c r="AJ208" i="4" s="1"/>
  <c r="AG208" i="4"/>
  <c r="AI208" i="4" s="1"/>
  <c r="U208" i="4"/>
  <c r="G208" i="4"/>
  <c r="AK207" i="4"/>
  <c r="AH207" i="4"/>
  <c r="AJ207" i="4" s="1"/>
  <c r="AG207" i="4"/>
  <c r="AI207" i="4" s="1"/>
  <c r="U207" i="4"/>
  <c r="G207" i="4"/>
  <c r="AK206" i="4"/>
  <c r="AH206" i="4"/>
  <c r="AJ206" i="4" s="1"/>
  <c r="AG206" i="4"/>
  <c r="AI206" i="4" s="1"/>
  <c r="U206" i="4"/>
  <c r="G206" i="4"/>
  <c r="AK205" i="4"/>
  <c r="AH205" i="4"/>
  <c r="AJ205" i="4" s="1"/>
  <c r="AG205" i="4"/>
  <c r="AI205" i="4" s="1"/>
  <c r="U205" i="4"/>
  <c r="G205" i="4"/>
  <c r="Y204" i="4"/>
  <c r="X204" i="4"/>
  <c r="W204" i="4"/>
  <c r="V204" i="4"/>
  <c r="U204" i="4"/>
  <c r="G204" i="4"/>
  <c r="Y203" i="4"/>
  <c r="X203" i="4"/>
  <c r="AK203" i="4" s="1"/>
  <c r="W203" i="4"/>
  <c r="V203" i="4"/>
  <c r="U203" i="4"/>
  <c r="G203" i="4"/>
  <c r="Y202" i="4"/>
  <c r="X202" i="4"/>
  <c r="AK202" i="4" s="1"/>
  <c r="W202" i="4"/>
  <c r="V202" i="4"/>
  <c r="U202" i="4"/>
  <c r="G202" i="4"/>
  <c r="Y201" i="4"/>
  <c r="X201" i="4"/>
  <c r="AK201" i="4" s="1"/>
  <c r="W201" i="4"/>
  <c r="V201" i="4"/>
  <c r="U201" i="4"/>
  <c r="G201" i="4"/>
  <c r="Y200" i="4"/>
  <c r="X200" i="4"/>
  <c r="W200" i="4"/>
  <c r="V200" i="4"/>
  <c r="U200" i="4"/>
  <c r="G200" i="4"/>
  <c r="Y199" i="4"/>
  <c r="X199" i="4"/>
  <c r="AK199" i="4" s="1"/>
  <c r="W199" i="4"/>
  <c r="V199" i="4"/>
  <c r="U199" i="4"/>
  <c r="G199" i="4"/>
  <c r="Y198" i="4"/>
  <c r="X198" i="4"/>
  <c r="AK198" i="4" s="1"/>
  <c r="W198" i="4"/>
  <c r="V198" i="4"/>
  <c r="U198" i="4"/>
  <c r="G198" i="4"/>
  <c r="Y197" i="4"/>
  <c r="X197" i="4"/>
  <c r="AK197" i="4" s="1"/>
  <c r="W197" i="4"/>
  <c r="V197" i="4"/>
  <c r="U197" i="4"/>
  <c r="G197" i="4"/>
  <c r="Y196" i="4"/>
  <c r="X196" i="4"/>
  <c r="W196" i="4"/>
  <c r="V196" i="4"/>
  <c r="U196" i="4"/>
  <c r="G196" i="4"/>
  <c r="Y195" i="4"/>
  <c r="X195" i="4"/>
  <c r="AK195" i="4" s="1"/>
  <c r="W195" i="4"/>
  <c r="V195" i="4"/>
  <c r="U195" i="4"/>
  <c r="G195" i="4"/>
  <c r="Y194" i="4"/>
  <c r="X194" i="4"/>
  <c r="AK194" i="4" s="1"/>
  <c r="W194" i="4"/>
  <c r="V194" i="4"/>
  <c r="U194" i="4"/>
  <c r="G194" i="4"/>
  <c r="Y193" i="4"/>
  <c r="X193" i="4"/>
  <c r="AK193" i="4" s="1"/>
  <c r="W193" i="4"/>
  <c r="V193" i="4"/>
  <c r="U193" i="4"/>
  <c r="G193" i="4"/>
  <c r="Y192" i="4"/>
  <c r="X192" i="4"/>
  <c r="W192" i="4"/>
  <c r="V192" i="4"/>
  <c r="U192" i="4"/>
  <c r="G192" i="4"/>
  <c r="Y191" i="4"/>
  <c r="X191" i="4"/>
  <c r="AK191" i="4" s="1"/>
  <c r="W191" i="4"/>
  <c r="V191" i="4"/>
  <c r="U191" i="4"/>
  <c r="G191" i="4"/>
  <c r="Y190" i="4"/>
  <c r="X190" i="4"/>
  <c r="AK190" i="4" s="1"/>
  <c r="W190" i="4"/>
  <c r="V190" i="4"/>
  <c r="U190" i="4"/>
  <c r="G190" i="4"/>
  <c r="Y189" i="4"/>
  <c r="X189" i="4"/>
  <c r="AK189" i="4" s="1"/>
  <c r="W189" i="4"/>
  <c r="V189" i="4"/>
  <c r="U189" i="4"/>
  <c r="G189" i="4"/>
  <c r="Y188" i="4"/>
  <c r="X188" i="4"/>
  <c r="W188" i="4"/>
  <c r="V188" i="4"/>
  <c r="U188" i="4"/>
  <c r="G188" i="4"/>
  <c r="AK187" i="4"/>
  <c r="AH187" i="4"/>
  <c r="AG187" i="4"/>
  <c r="U187" i="4"/>
  <c r="G187" i="4"/>
  <c r="AK186" i="4"/>
  <c r="AH186" i="4"/>
  <c r="AG186" i="4"/>
  <c r="U186" i="4"/>
  <c r="G186" i="4"/>
  <c r="AK185" i="4"/>
  <c r="AH185" i="4"/>
  <c r="AG185" i="4"/>
  <c r="U185" i="4"/>
  <c r="G185" i="4"/>
  <c r="AK184" i="4"/>
  <c r="AH184" i="4"/>
  <c r="AG184" i="4"/>
  <c r="U184" i="4"/>
  <c r="G184" i="4"/>
  <c r="AK183" i="4"/>
  <c r="AH183" i="4"/>
  <c r="AG183" i="4"/>
  <c r="U183" i="4"/>
  <c r="G183" i="4"/>
  <c r="AK182" i="4"/>
  <c r="AH182" i="4"/>
  <c r="AG182" i="4"/>
  <c r="U182" i="4"/>
  <c r="G182" i="4"/>
  <c r="AK181" i="4"/>
  <c r="AH181" i="4"/>
  <c r="AG181" i="4"/>
  <c r="U181" i="4"/>
  <c r="G181" i="4"/>
  <c r="AK180" i="4"/>
  <c r="AH180" i="4"/>
  <c r="AG180" i="4"/>
  <c r="U180" i="4"/>
  <c r="G180" i="4"/>
  <c r="AK179" i="4"/>
  <c r="AH179" i="4"/>
  <c r="AG179" i="4"/>
  <c r="U179" i="4"/>
  <c r="G179" i="4"/>
  <c r="AK178" i="4"/>
  <c r="AH178" i="4"/>
  <c r="AG178" i="4"/>
  <c r="U178" i="4"/>
  <c r="G178" i="4"/>
  <c r="AK177" i="4"/>
  <c r="AH177" i="4"/>
  <c r="AG177" i="4"/>
  <c r="U177" i="4"/>
  <c r="G177" i="4"/>
  <c r="AK176" i="4"/>
  <c r="AH176" i="4"/>
  <c r="AG176" i="4"/>
  <c r="U176" i="4"/>
  <c r="G176" i="4"/>
  <c r="AK175" i="4"/>
  <c r="AH175" i="4"/>
  <c r="AJ175" i="4" s="1"/>
  <c r="AG175" i="4"/>
  <c r="AI175" i="4" s="1"/>
  <c r="U175" i="4"/>
  <c r="L175" i="4"/>
  <c r="G175" i="4"/>
  <c r="AK174" i="4"/>
  <c r="AH174" i="4"/>
  <c r="AJ174" i="4" s="1"/>
  <c r="AG174" i="4"/>
  <c r="AI174" i="4" s="1"/>
  <c r="U174" i="4"/>
  <c r="L174" i="4"/>
  <c r="G174" i="4"/>
  <c r="AK173" i="4"/>
  <c r="AH173" i="4"/>
  <c r="AJ173" i="4" s="1"/>
  <c r="AG173" i="4"/>
  <c r="AI173" i="4" s="1"/>
  <c r="U173" i="4"/>
  <c r="L173" i="4"/>
  <c r="G173" i="4"/>
  <c r="AK172" i="4"/>
  <c r="AH172" i="4"/>
  <c r="AJ172" i="4" s="1"/>
  <c r="AG172" i="4"/>
  <c r="AI172" i="4" s="1"/>
  <c r="U172" i="4"/>
  <c r="L172" i="4"/>
  <c r="G172" i="4"/>
  <c r="AK171" i="4"/>
  <c r="AH171" i="4"/>
  <c r="AJ171" i="4" s="1"/>
  <c r="AG171" i="4"/>
  <c r="AI171" i="4" s="1"/>
  <c r="U171" i="4"/>
  <c r="L171" i="4"/>
  <c r="G171" i="4"/>
  <c r="AK170" i="4"/>
  <c r="AH170" i="4"/>
  <c r="AJ170" i="4" s="1"/>
  <c r="AG170" i="4"/>
  <c r="AI170" i="4" s="1"/>
  <c r="U170" i="4"/>
  <c r="L170" i="4"/>
  <c r="G170" i="4"/>
  <c r="AK169" i="4"/>
  <c r="AH169" i="4"/>
  <c r="AJ169" i="4" s="1"/>
  <c r="AG169" i="4"/>
  <c r="AI169" i="4" s="1"/>
  <c r="U169" i="4"/>
  <c r="L169" i="4"/>
  <c r="G169" i="4"/>
  <c r="AK168" i="4"/>
  <c r="AH168" i="4"/>
  <c r="AJ168" i="4" s="1"/>
  <c r="AG168" i="4"/>
  <c r="AI168" i="4" s="1"/>
  <c r="U168" i="4"/>
  <c r="L168" i="4"/>
  <c r="G168" i="4"/>
  <c r="AK167" i="4"/>
  <c r="AH167" i="4"/>
  <c r="AJ167" i="4" s="1"/>
  <c r="AG167" i="4"/>
  <c r="AI167" i="4" s="1"/>
  <c r="U167" i="4"/>
  <c r="L167" i="4"/>
  <c r="G167" i="4"/>
  <c r="AK166" i="4"/>
  <c r="AH166" i="4"/>
  <c r="AJ166" i="4" s="1"/>
  <c r="AG166" i="4"/>
  <c r="AI166" i="4" s="1"/>
  <c r="U166" i="4"/>
  <c r="L166" i="4"/>
  <c r="G166" i="4"/>
  <c r="AK165" i="4"/>
  <c r="AH165" i="4"/>
  <c r="AJ165" i="4" s="1"/>
  <c r="AG165" i="4"/>
  <c r="AI165" i="4" s="1"/>
  <c r="U165" i="4"/>
  <c r="L165" i="4"/>
  <c r="G165" i="4"/>
  <c r="AK164" i="4"/>
  <c r="AH164" i="4"/>
  <c r="AJ164" i="4" s="1"/>
  <c r="AG164" i="4"/>
  <c r="AI164" i="4" s="1"/>
  <c r="U164" i="4"/>
  <c r="L164" i="4"/>
  <c r="G164" i="4"/>
  <c r="AK163" i="4"/>
  <c r="AH163" i="4"/>
  <c r="AJ163" i="4" s="1"/>
  <c r="AG163" i="4"/>
  <c r="AI163" i="4" s="1"/>
  <c r="U163" i="4"/>
  <c r="G163" i="4"/>
  <c r="AK162" i="4"/>
  <c r="AH162" i="4"/>
  <c r="AJ162" i="4" s="1"/>
  <c r="AG162" i="4"/>
  <c r="AI162" i="4" s="1"/>
  <c r="U162" i="4"/>
  <c r="G162" i="4"/>
  <c r="AK161" i="4"/>
  <c r="AH161" i="4"/>
  <c r="AJ161" i="4" s="1"/>
  <c r="AG161" i="4"/>
  <c r="AI161" i="4" s="1"/>
  <c r="U161" i="4"/>
  <c r="G161" i="4"/>
  <c r="AK160" i="4"/>
  <c r="AH160" i="4"/>
  <c r="AJ160" i="4" s="1"/>
  <c r="AG160" i="4"/>
  <c r="AI160" i="4" s="1"/>
  <c r="U160" i="4"/>
  <c r="G160" i="4"/>
  <c r="Y159" i="4"/>
  <c r="X159" i="4"/>
  <c r="AK159" i="4" s="1"/>
  <c r="W159" i="4"/>
  <c r="V159" i="4"/>
  <c r="U159" i="4"/>
  <c r="G159" i="4"/>
  <c r="Y158" i="4"/>
  <c r="X158" i="4"/>
  <c r="AK158" i="4" s="1"/>
  <c r="W158" i="4"/>
  <c r="V158" i="4"/>
  <c r="U158" i="4"/>
  <c r="G158" i="4"/>
  <c r="Y157" i="4"/>
  <c r="X157" i="4"/>
  <c r="AK157" i="4" s="1"/>
  <c r="W157" i="4"/>
  <c r="V157" i="4"/>
  <c r="U157" i="4"/>
  <c r="G157" i="4"/>
  <c r="Y156" i="4"/>
  <c r="X156" i="4"/>
  <c r="AK156" i="4" s="1"/>
  <c r="W156" i="4"/>
  <c r="V156" i="4"/>
  <c r="U156" i="4"/>
  <c r="G156" i="4"/>
  <c r="Y155" i="4"/>
  <c r="X155" i="4"/>
  <c r="W155" i="4"/>
  <c r="V155" i="4"/>
  <c r="U155" i="4"/>
  <c r="G155" i="4"/>
  <c r="Y154" i="4"/>
  <c r="X154" i="4"/>
  <c r="AK154" i="4" s="1"/>
  <c r="W154" i="4"/>
  <c r="V154" i="4"/>
  <c r="U154" i="4"/>
  <c r="G154" i="4"/>
  <c r="AH153" i="4"/>
  <c r="AG153" i="4"/>
  <c r="U153" i="4"/>
  <c r="G153" i="4"/>
  <c r="Y152" i="4"/>
  <c r="X152" i="4"/>
  <c r="AK152" i="4" s="1"/>
  <c r="W152" i="4"/>
  <c r="V152" i="4"/>
  <c r="U152" i="4"/>
  <c r="L152" i="4"/>
  <c r="G152" i="4"/>
  <c r="Y151" i="4"/>
  <c r="X151" i="4"/>
  <c r="AH151" i="4" s="1"/>
  <c r="AJ151" i="4" s="1"/>
  <c r="W151" i="4"/>
  <c r="V151" i="4"/>
  <c r="U151" i="4"/>
  <c r="L151" i="4"/>
  <c r="G151" i="4"/>
  <c r="Y150" i="4"/>
  <c r="X150" i="4"/>
  <c r="AK150" i="4" s="1"/>
  <c r="W150" i="4"/>
  <c r="V150" i="4"/>
  <c r="U150" i="4"/>
  <c r="L150" i="4"/>
  <c r="G150" i="4"/>
  <c r="Y149" i="4"/>
  <c r="X149" i="4"/>
  <c r="W149" i="4"/>
  <c r="V149" i="4"/>
  <c r="U149" i="4"/>
  <c r="L149" i="4"/>
  <c r="G149" i="4"/>
  <c r="Y148" i="4"/>
  <c r="X148" i="4"/>
  <c r="AK148" i="4" s="1"/>
  <c r="W148" i="4"/>
  <c r="V148" i="4"/>
  <c r="U148" i="4"/>
  <c r="L148" i="4"/>
  <c r="G148" i="4"/>
  <c r="Y147" i="4"/>
  <c r="X147" i="4"/>
  <c r="AH147" i="4" s="1"/>
  <c r="AJ147" i="4" s="1"/>
  <c r="W147" i="4"/>
  <c r="V147" i="4"/>
  <c r="U147" i="4"/>
  <c r="L147" i="4"/>
  <c r="G147" i="4"/>
  <c r="Y146" i="4"/>
  <c r="X146" i="4"/>
  <c r="AK146" i="4" s="1"/>
  <c r="W146" i="4"/>
  <c r="V146" i="4"/>
  <c r="U146" i="4"/>
  <c r="L146" i="4"/>
  <c r="G146" i="4"/>
  <c r="Y145" i="4"/>
  <c r="X145" i="4"/>
  <c r="W145" i="4"/>
  <c r="V145" i="4"/>
  <c r="U145" i="4"/>
  <c r="L145" i="4"/>
  <c r="G145" i="4"/>
  <c r="Y144" i="4"/>
  <c r="X144" i="4"/>
  <c r="AK144" i="4" s="1"/>
  <c r="W144" i="4"/>
  <c r="V144" i="4"/>
  <c r="U144" i="4"/>
  <c r="L144" i="4"/>
  <c r="G144" i="4"/>
  <c r="Y143" i="4"/>
  <c r="X143" i="4"/>
  <c r="AH143" i="4" s="1"/>
  <c r="AJ143" i="4" s="1"/>
  <c r="W143" i="4"/>
  <c r="V143" i="4"/>
  <c r="U143" i="4"/>
  <c r="L143" i="4"/>
  <c r="G143" i="4"/>
  <c r="Y142" i="4"/>
  <c r="X142" i="4"/>
  <c r="AK142" i="4" s="1"/>
  <c r="W142" i="4"/>
  <c r="V142" i="4"/>
  <c r="U142" i="4"/>
  <c r="L142" i="4"/>
  <c r="G142" i="4"/>
  <c r="Y141" i="4"/>
  <c r="X141" i="4"/>
  <c r="W141" i="4"/>
  <c r="V141" i="4"/>
  <c r="U141" i="4"/>
  <c r="L141" i="4"/>
  <c r="G141" i="4"/>
  <c r="Y140" i="4"/>
  <c r="X140" i="4"/>
  <c r="AK140" i="4" s="1"/>
  <c r="W140" i="4"/>
  <c r="V140" i="4"/>
  <c r="U140" i="4"/>
  <c r="L140" i="4"/>
  <c r="G140" i="4"/>
  <c r="Y139" i="4"/>
  <c r="X139" i="4"/>
  <c r="AH139" i="4" s="1"/>
  <c r="AJ139" i="4" s="1"/>
  <c r="W139" i="4"/>
  <c r="V139" i="4"/>
  <c r="U139" i="4"/>
  <c r="L139" i="4"/>
  <c r="G139" i="4"/>
  <c r="Y138" i="4"/>
  <c r="X138" i="4"/>
  <c r="AK138" i="4" s="1"/>
  <c r="W138" i="4"/>
  <c r="V138" i="4"/>
  <c r="U138" i="4"/>
  <c r="L138" i="4"/>
  <c r="G138" i="4"/>
  <c r="Y137" i="4"/>
  <c r="X137" i="4"/>
  <c r="W137" i="4"/>
  <c r="V137" i="4"/>
  <c r="U137" i="4"/>
  <c r="L137" i="4"/>
  <c r="G137" i="4"/>
  <c r="Y136" i="4"/>
  <c r="X136" i="4"/>
  <c r="AK136" i="4" s="1"/>
  <c r="W136" i="4"/>
  <c r="V136" i="4"/>
  <c r="U136" i="4"/>
  <c r="L136" i="4"/>
  <c r="G136" i="4"/>
  <c r="Y135" i="4"/>
  <c r="X135" i="4"/>
  <c r="AH135" i="4" s="1"/>
  <c r="AJ135" i="4" s="1"/>
  <c r="W135" i="4"/>
  <c r="V135" i="4"/>
  <c r="U135" i="4"/>
  <c r="L135" i="4"/>
  <c r="G135" i="4"/>
  <c r="Y134" i="4"/>
  <c r="X134" i="4"/>
  <c r="AK134" i="4" s="1"/>
  <c r="W134" i="4"/>
  <c r="V134" i="4"/>
  <c r="U134" i="4"/>
  <c r="L134" i="4"/>
  <c r="G134" i="4"/>
  <c r="Y133" i="4"/>
  <c r="X133" i="4"/>
  <c r="W133" i="4"/>
  <c r="V133" i="4"/>
  <c r="U133" i="4"/>
  <c r="L133" i="4"/>
  <c r="G133" i="4"/>
  <c r="Y132" i="4"/>
  <c r="X132" i="4"/>
  <c r="AK132" i="4" s="1"/>
  <c r="W132" i="4"/>
  <c r="V132" i="4"/>
  <c r="U132" i="4"/>
  <c r="L132" i="4"/>
  <c r="G132" i="4"/>
  <c r="Y131" i="4"/>
  <c r="X131" i="4"/>
  <c r="AH131" i="4" s="1"/>
  <c r="AJ131" i="4" s="1"/>
  <c r="W131" i="4"/>
  <c r="V131" i="4"/>
  <c r="U131" i="4"/>
  <c r="L131" i="4"/>
  <c r="G131" i="4"/>
  <c r="Y130" i="4"/>
  <c r="X130" i="4"/>
  <c r="AK130" i="4" s="1"/>
  <c r="W130" i="4"/>
  <c r="V130" i="4"/>
  <c r="U130" i="4"/>
  <c r="L130" i="4"/>
  <c r="G130" i="4"/>
  <c r="Y129" i="4"/>
  <c r="X129" i="4"/>
  <c r="W129" i="4"/>
  <c r="V129" i="4"/>
  <c r="U129" i="4"/>
  <c r="L129" i="4"/>
  <c r="G129" i="4"/>
  <c r="Y128" i="4"/>
  <c r="X128" i="4"/>
  <c r="AK128" i="4" s="1"/>
  <c r="W128" i="4"/>
  <c r="V128" i="4"/>
  <c r="U128" i="4"/>
  <c r="L128" i="4"/>
  <c r="G128" i="4"/>
  <c r="Y127" i="4"/>
  <c r="X127" i="4"/>
  <c r="AH127" i="4" s="1"/>
  <c r="AJ127" i="4" s="1"/>
  <c r="W127" i="4"/>
  <c r="V127" i="4"/>
  <c r="U127" i="4"/>
  <c r="L127" i="4"/>
  <c r="G127" i="4"/>
  <c r="Y126" i="4"/>
  <c r="X126" i="4"/>
  <c r="AK126" i="4" s="1"/>
  <c r="W126" i="4"/>
  <c r="V126" i="4"/>
  <c r="U126" i="4"/>
  <c r="L126" i="4"/>
  <c r="G126" i="4"/>
  <c r="Y125" i="4"/>
  <c r="X125" i="4"/>
  <c r="W125" i="4"/>
  <c r="V125" i="4"/>
  <c r="U125" i="4"/>
  <c r="L125" i="4"/>
  <c r="G125" i="4"/>
  <c r="Y124" i="4"/>
  <c r="X124" i="4"/>
  <c r="AK124" i="4" s="1"/>
  <c r="W124" i="4"/>
  <c r="V124" i="4"/>
  <c r="U124" i="4"/>
  <c r="L124" i="4"/>
  <c r="G124" i="4"/>
  <c r="Y123" i="4"/>
  <c r="X123" i="4"/>
  <c r="AH123" i="4" s="1"/>
  <c r="AJ123" i="4" s="1"/>
  <c r="W123" i="4"/>
  <c r="V123" i="4"/>
  <c r="U123" i="4"/>
  <c r="L123" i="4"/>
  <c r="G123" i="4"/>
  <c r="Y122" i="4"/>
  <c r="X122" i="4"/>
  <c r="AK122" i="4" s="1"/>
  <c r="W122" i="4"/>
  <c r="V122" i="4"/>
  <c r="U122" i="4"/>
  <c r="L122" i="4"/>
  <c r="G122" i="4"/>
  <c r="Y121" i="4"/>
  <c r="X121" i="4"/>
  <c r="W121" i="4"/>
  <c r="V121" i="4"/>
  <c r="U121" i="4"/>
  <c r="L121" i="4"/>
  <c r="G121" i="4"/>
  <c r="Y120" i="4"/>
  <c r="X120" i="4"/>
  <c r="AK120" i="4" s="1"/>
  <c r="W120" i="4"/>
  <c r="V120" i="4"/>
  <c r="U120" i="4"/>
  <c r="L120" i="4"/>
  <c r="G120" i="4"/>
  <c r="Y119" i="4"/>
  <c r="X119" i="4"/>
  <c r="AH119" i="4" s="1"/>
  <c r="AJ119" i="4" s="1"/>
  <c r="W119" i="4"/>
  <c r="V119" i="4"/>
  <c r="U119" i="4"/>
  <c r="L119" i="4"/>
  <c r="G119" i="4"/>
  <c r="Y118" i="4"/>
  <c r="X118" i="4"/>
  <c r="AK118" i="4" s="1"/>
  <c r="W118" i="4"/>
  <c r="V118" i="4"/>
  <c r="U118" i="4"/>
  <c r="L118" i="4"/>
  <c r="G118" i="4"/>
  <c r="Y117" i="4"/>
  <c r="X117" i="4"/>
  <c r="W117" i="4"/>
  <c r="V117" i="4"/>
  <c r="U117" i="4"/>
  <c r="L117" i="4"/>
  <c r="G117" i="4"/>
  <c r="Y116" i="4"/>
  <c r="X116" i="4"/>
  <c r="AK116" i="4" s="1"/>
  <c r="W116" i="4"/>
  <c r="V116" i="4"/>
  <c r="U116" i="4"/>
  <c r="L116" i="4"/>
  <c r="G116" i="4"/>
  <c r="Y115" i="4"/>
  <c r="X115" i="4"/>
  <c r="AH115" i="4" s="1"/>
  <c r="AJ115" i="4" s="1"/>
  <c r="W115" i="4"/>
  <c r="V115" i="4"/>
  <c r="U115" i="4"/>
  <c r="L115" i="4"/>
  <c r="G115" i="4"/>
  <c r="Y114" i="4"/>
  <c r="X114" i="4"/>
  <c r="AK114" i="4" s="1"/>
  <c r="W114" i="4"/>
  <c r="V114" i="4"/>
  <c r="U114" i="4"/>
  <c r="L114" i="4"/>
  <c r="G114" i="4"/>
  <c r="Y113" i="4"/>
  <c r="X113" i="4"/>
  <c r="W113" i="4"/>
  <c r="V113" i="4"/>
  <c r="U113" i="4"/>
  <c r="L113" i="4"/>
  <c r="G113" i="4"/>
  <c r="Y112" i="4"/>
  <c r="X112" i="4"/>
  <c r="AK112" i="4" s="1"/>
  <c r="W112" i="4"/>
  <c r="V112" i="4"/>
  <c r="U112" i="4"/>
  <c r="L112" i="4"/>
  <c r="G112" i="4"/>
  <c r="Y111" i="4"/>
  <c r="X111" i="4"/>
  <c r="AH111" i="4" s="1"/>
  <c r="AJ111" i="4" s="1"/>
  <c r="W111" i="4"/>
  <c r="V111" i="4"/>
  <c r="U111" i="4"/>
  <c r="L111" i="4"/>
  <c r="G111" i="4"/>
  <c r="Y110" i="4"/>
  <c r="X110" i="4"/>
  <c r="AK110" i="4" s="1"/>
  <c r="W110" i="4"/>
  <c r="V110" i="4"/>
  <c r="U110" i="4"/>
  <c r="L110" i="4"/>
  <c r="G110" i="4"/>
  <c r="AK109" i="4"/>
  <c r="AH109" i="4"/>
  <c r="AJ109" i="4" s="1"/>
  <c r="AG109" i="4"/>
  <c r="AI109" i="4" s="1"/>
  <c r="U109" i="4"/>
  <c r="L109" i="4"/>
  <c r="G109" i="4"/>
  <c r="AK108" i="4"/>
  <c r="AH108" i="4"/>
  <c r="AJ108" i="4" s="1"/>
  <c r="AG108" i="4"/>
  <c r="AI108" i="4" s="1"/>
  <c r="U108" i="4"/>
  <c r="L108" i="4"/>
  <c r="G108" i="4"/>
  <c r="AK107" i="4"/>
  <c r="AH107" i="4"/>
  <c r="AJ107" i="4" s="1"/>
  <c r="AG107" i="4"/>
  <c r="AI107" i="4" s="1"/>
  <c r="U107" i="4"/>
  <c r="L107" i="4"/>
  <c r="G107" i="4"/>
  <c r="AK106" i="4"/>
  <c r="AH106" i="4"/>
  <c r="AJ106" i="4" s="1"/>
  <c r="AG106" i="4"/>
  <c r="AI106" i="4" s="1"/>
  <c r="U106" i="4"/>
  <c r="L106" i="4"/>
  <c r="G106" i="4"/>
  <c r="AK105" i="4"/>
  <c r="AH105" i="4"/>
  <c r="AJ105" i="4" s="1"/>
  <c r="AG105" i="4"/>
  <c r="AI105" i="4" s="1"/>
  <c r="U105" i="4"/>
  <c r="L105" i="4"/>
  <c r="G105" i="4"/>
  <c r="AK104" i="4"/>
  <c r="AH104" i="4"/>
  <c r="AJ104" i="4" s="1"/>
  <c r="AG104" i="4"/>
  <c r="AI104" i="4" s="1"/>
  <c r="U104" i="4"/>
  <c r="L104" i="4"/>
  <c r="G104" i="4"/>
  <c r="AK103" i="4"/>
  <c r="AH103" i="4"/>
  <c r="AJ103" i="4" s="1"/>
  <c r="AG103" i="4"/>
  <c r="AI103" i="4" s="1"/>
  <c r="U103" i="4"/>
  <c r="L103" i="4"/>
  <c r="G103" i="4"/>
  <c r="Y102" i="4"/>
  <c r="X102" i="4"/>
  <c r="W102" i="4"/>
  <c r="V102" i="4"/>
  <c r="U102" i="4"/>
  <c r="L102" i="4"/>
  <c r="G102" i="4"/>
  <c r="Y101" i="4"/>
  <c r="X101" i="4"/>
  <c r="AK101" i="4" s="1"/>
  <c r="W101" i="4"/>
  <c r="V101" i="4"/>
  <c r="U101" i="4"/>
  <c r="L101" i="4"/>
  <c r="G101" i="4"/>
  <c r="AK100" i="4"/>
  <c r="AH100" i="4"/>
  <c r="AG100" i="4"/>
  <c r="U100" i="4"/>
  <c r="L100" i="4"/>
  <c r="G100" i="4"/>
  <c r="AK99" i="4"/>
  <c r="AH99" i="4"/>
  <c r="AG99" i="4"/>
  <c r="U99" i="4"/>
  <c r="L99" i="4"/>
  <c r="G99" i="4"/>
  <c r="AK98" i="4"/>
  <c r="AH98" i="4"/>
  <c r="AG98" i="4"/>
  <c r="U98" i="4"/>
  <c r="L98" i="4"/>
  <c r="G98" i="4"/>
  <c r="AK97" i="4"/>
  <c r="AH97" i="4"/>
  <c r="AG97" i="4"/>
  <c r="U97" i="4"/>
  <c r="L97" i="4"/>
  <c r="G97" i="4"/>
  <c r="AK96" i="4"/>
  <c r="AH96" i="4"/>
  <c r="AG96" i="4"/>
  <c r="U96" i="4"/>
  <c r="G96" i="4"/>
  <c r="AK95" i="4"/>
  <c r="AH95" i="4"/>
  <c r="AG95" i="4"/>
  <c r="U95" i="4"/>
  <c r="G95" i="4"/>
  <c r="AK94" i="4"/>
  <c r="AH94" i="4"/>
  <c r="AG94" i="4"/>
  <c r="U94" i="4"/>
  <c r="G94" i="4"/>
  <c r="AK93" i="4"/>
  <c r="AH93" i="4"/>
  <c r="AG93" i="4"/>
  <c r="U93" i="4"/>
  <c r="G93" i="4"/>
  <c r="AK92" i="4"/>
  <c r="AH92" i="4"/>
  <c r="AJ92" i="4" s="1"/>
  <c r="AG92" i="4"/>
  <c r="AI92" i="4" s="1"/>
  <c r="U92" i="4"/>
  <c r="G92" i="4"/>
  <c r="AK91" i="4"/>
  <c r="AH91" i="4"/>
  <c r="AJ91" i="4" s="1"/>
  <c r="AG91" i="4"/>
  <c r="AI91" i="4" s="1"/>
  <c r="U91" i="4"/>
  <c r="G91" i="4"/>
  <c r="AK90" i="4"/>
  <c r="AH90" i="4"/>
  <c r="AJ90" i="4" s="1"/>
  <c r="AG90" i="4"/>
  <c r="AI90" i="4" s="1"/>
  <c r="U90" i="4"/>
  <c r="G90" i="4"/>
  <c r="AK89" i="4"/>
  <c r="AH89" i="4"/>
  <c r="AJ89" i="4" s="1"/>
  <c r="AG89" i="4"/>
  <c r="AI89" i="4" s="1"/>
  <c r="U89" i="4"/>
  <c r="G89" i="4"/>
  <c r="AK88" i="4"/>
  <c r="AH88" i="4"/>
  <c r="AJ88" i="4" s="1"/>
  <c r="AG88" i="4"/>
  <c r="AI88" i="4" s="1"/>
  <c r="U88" i="4"/>
  <c r="G88" i="4"/>
  <c r="AK87" i="4"/>
  <c r="AH87" i="4"/>
  <c r="AJ87" i="4" s="1"/>
  <c r="AG87" i="4"/>
  <c r="AI87" i="4" s="1"/>
  <c r="U87" i="4"/>
  <c r="G87" i="4"/>
  <c r="AK86" i="4"/>
  <c r="AH86" i="4"/>
  <c r="AJ86" i="4" s="1"/>
  <c r="AG86" i="4"/>
  <c r="AI86" i="4" s="1"/>
  <c r="U86" i="4"/>
  <c r="G86" i="4"/>
  <c r="AK85" i="4"/>
  <c r="AH85" i="4"/>
  <c r="AJ85" i="4" s="1"/>
  <c r="AG85" i="4"/>
  <c r="AI85" i="4" s="1"/>
  <c r="U85" i="4"/>
  <c r="G85" i="4"/>
  <c r="AK84" i="4"/>
  <c r="AH84" i="4"/>
  <c r="AJ84" i="4" s="1"/>
  <c r="AG84" i="4"/>
  <c r="AI84" i="4" s="1"/>
  <c r="U84" i="4"/>
  <c r="G84" i="4"/>
  <c r="AK83" i="4"/>
  <c r="AH83" i="4"/>
  <c r="AJ83" i="4" s="1"/>
  <c r="AG83" i="4"/>
  <c r="AI83" i="4" s="1"/>
  <c r="U83" i="4"/>
  <c r="G83" i="4"/>
  <c r="AK82" i="4"/>
  <c r="AH82" i="4"/>
  <c r="AJ82" i="4" s="1"/>
  <c r="AG82" i="4"/>
  <c r="AI82" i="4" s="1"/>
  <c r="U82" i="4"/>
  <c r="G82" i="4"/>
  <c r="AK81" i="4"/>
  <c r="AH81" i="4"/>
  <c r="AJ81" i="4" s="1"/>
  <c r="AG81" i="4"/>
  <c r="AI81" i="4" s="1"/>
  <c r="U81" i="4"/>
  <c r="G81" i="4"/>
  <c r="Y80" i="4"/>
  <c r="X80" i="4"/>
  <c r="W80" i="4"/>
  <c r="V80" i="4"/>
  <c r="U80" i="4"/>
  <c r="L80" i="4"/>
  <c r="G80" i="4"/>
  <c r="Y79" i="4"/>
  <c r="X79" i="4"/>
  <c r="AK79" i="4" s="1"/>
  <c r="W79" i="4"/>
  <c r="V79" i="4"/>
  <c r="U79" i="4"/>
  <c r="L79" i="4"/>
  <c r="G79" i="4"/>
  <c r="Y78" i="4"/>
  <c r="X78" i="4"/>
  <c r="AK78" i="4" s="1"/>
  <c r="W78" i="4"/>
  <c r="V78" i="4"/>
  <c r="U78" i="4"/>
  <c r="S78" i="4"/>
  <c r="L78" i="4"/>
  <c r="G78" i="4"/>
  <c r="Y77" i="4"/>
  <c r="X77" i="4"/>
  <c r="AK77" i="4" s="1"/>
  <c r="W77" i="4"/>
  <c r="V77" i="4"/>
  <c r="U77" i="4"/>
  <c r="L77" i="4"/>
  <c r="G77" i="4"/>
  <c r="Y76" i="4"/>
  <c r="X76" i="4"/>
  <c r="AK76" i="4" s="1"/>
  <c r="W76" i="4"/>
  <c r="V76" i="4"/>
  <c r="U76" i="4"/>
  <c r="L76" i="4"/>
  <c r="G76" i="4"/>
  <c r="Y75" i="4"/>
  <c r="X75" i="4"/>
  <c r="W75" i="4"/>
  <c r="V75" i="4"/>
  <c r="U75" i="4"/>
  <c r="S75" i="4"/>
  <c r="L75" i="4"/>
  <c r="G75" i="4"/>
  <c r="Y74" i="4"/>
  <c r="X74" i="4"/>
  <c r="AK74" i="4" s="1"/>
  <c r="W74" i="4"/>
  <c r="V74" i="4"/>
  <c r="U74" i="4"/>
  <c r="L74" i="4"/>
  <c r="G74" i="4"/>
  <c r="Y73" i="4"/>
  <c r="X73" i="4"/>
  <c r="AK73" i="4" s="1"/>
  <c r="W73" i="4"/>
  <c r="V73" i="4"/>
  <c r="U73" i="4"/>
  <c r="L73" i="4"/>
  <c r="G73" i="4"/>
  <c r="Y72" i="4"/>
  <c r="X72" i="4"/>
  <c r="AK72" i="4" s="1"/>
  <c r="W72" i="4"/>
  <c r="V72" i="4"/>
  <c r="U72" i="4"/>
  <c r="S72" i="4"/>
  <c r="L72" i="4"/>
  <c r="G72" i="4"/>
  <c r="Y71" i="4"/>
  <c r="X71" i="4"/>
  <c r="AK71" i="4" s="1"/>
  <c r="W71" i="4"/>
  <c r="V71" i="4"/>
  <c r="U71" i="4"/>
  <c r="L71" i="4"/>
  <c r="G71" i="4"/>
  <c r="Y70" i="4"/>
  <c r="X70" i="4"/>
  <c r="AK70" i="4" s="1"/>
  <c r="W70" i="4"/>
  <c r="V70" i="4"/>
  <c r="U70" i="4"/>
  <c r="L70" i="4"/>
  <c r="G70" i="4"/>
  <c r="Y69" i="4"/>
  <c r="X69" i="4"/>
  <c r="AK69" i="4" s="1"/>
  <c r="W69" i="4"/>
  <c r="V69" i="4"/>
  <c r="U69" i="4"/>
  <c r="S69" i="4"/>
  <c r="L69" i="4"/>
  <c r="G69" i="4"/>
  <c r="Y68" i="4"/>
  <c r="X68" i="4"/>
  <c r="AK68" i="4" s="1"/>
  <c r="W68" i="4"/>
  <c r="V68" i="4"/>
  <c r="U68" i="4"/>
  <c r="L68" i="4"/>
  <c r="G68" i="4"/>
  <c r="Y67" i="4"/>
  <c r="X67" i="4"/>
  <c r="AK67" i="4" s="1"/>
  <c r="W67" i="4"/>
  <c r="V67" i="4"/>
  <c r="U67" i="4"/>
  <c r="L67" i="4"/>
  <c r="G67" i="4"/>
  <c r="Y66" i="4"/>
  <c r="X66" i="4"/>
  <c r="W66" i="4"/>
  <c r="V66" i="4"/>
  <c r="U66" i="4"/>
  <c r="S66" i="4"/>
  <c r="L66" i="4"/>
  <c r="G66" i="4"/>
  <c r="Y65" i="4"/>
  <c r="X65" i="4"/>
  <c r="AK65" i="4" s="1"/>
  <c r="W65" i="4"/>
  <c r="V65" i="4"/>
  <c r="U65" i="4"/>
  <c r="L65" i="4"/>
  <c r="G65" i="4"/>
  <c r="Y64" i="4"/>
  <c r="X64" i="4"/>
  <c r="AK64" i="4" s="1"/>
  <c r="W64" i="4"/>
  <c r="V64" i="4"/>
  <c r="U64" i="4"/>
  <c r="L64" i="4"/>
  <c r="G64" i="4"/>
  <c r="Y63" i="4"/>
  <c r="X63" i="4"/>
  <c r="AK63" i="4" s="1"/>
  <c r="W63" i="4"/>
  <c r="V63" i="4"/>
  <c r="U63" i="4"/>
  <c r="S63" i="4"/>
  <c r="L63" i="4"/>
  <c r="G63" i="4"/>
  <c r="Y62" i="4"/>
  <c r="X62" i="4"/>
  <c r="AK62" i="4" s="1"/>
  <c r="W62" i="4"/>
  <c r="V62" i="4"/>
  <c r="U62" i="4"/>
  <c r="L62" i="4"/>
  <c r="G62" i="4"/>
  <c r="Y61" i="4"/>
  <c r="X61" i="4"/>
  <c r="W61" i="4"/>
  <c r="V61" i="4"/>
  <c r="U61" i="4"/>
  <c r="L61" i="4"/>
  <c r="G61" i="4"/>
  <c r="Y60" i="4"/>
  <c r="X60" i="4"/>
  <c r="W60" i="4"/>
  <c r="V60" i="4"/>
  <c r="U60" i="4"/>
  <c r="S60" i="4"/>
  <c r="L60" i="4"/>
  <c r="G60" i="4"/>
  <c r="Y59" i="4"/>
  <c r="X59" i="4"/>
  <c r="AK59" i="4" s="1"/>
  <c r="W59" i="4"/>
  <c r="V59" i="4"/>
  <c r="U59" i="4"/>
  <c r="L59" i="4"/>
  <c r="G59" i="4"/>
  <c r="Y58" i="4"/>
  <c r="X58" i="4"/>
  <c r="AK58" i="4" s="1"/>
  <c r="W58" i="4"/>
  <c r="V58" i="4"/>
  <c r="U58" i="4"/>
  <c r="L58" i="4"/>
  <c r="G58" i="4"/>
  <c r="Y57" i="4"/>
  <c r="X57" i="4"/>
  <c r="AK57" i="4" s="1"/>
  <c r="W57" i="4"/>
  <c r="V57" i="4"/>
  <c r="U57" i="4"/>
  <c r="S57" i="4"/>
  <c r="L57" i="4"/>
  <c r="G57" i="4"/>
  <c r="Y56" i="4"/>
  <c r="X56" i="4"/>
  <c r="AK56" i="4" s="1"/>
  <c r="W56" i="4"/>
  <c r="V56" i="4"/>
  <c r="U56" i="4"/>
  <c r="L56" i="4"/>
  <c r="G56" i="4"/>
  <c r="Y55" i="4"/>
  <c r="X55" i="4"/>
  <c r="W55" i="4"/>
  <c r="V55" i="4"/>
  <c r="U55" i="4"/>
  <c r="L55" i="4"/>
  <c r="G55" i="4"/>
  <c r="Y54" i="4"/>
  <c r="X54" i="4"/>
  <c r="AK54" i="4" s="1"/>
  <c r="W54" i="4"/>
  <c r="V54" i="4"/>
  <c r="U54" i="4"/>
  <c r="S54" i="4"/>
  <c r="L54" i="4"/>
  <c r="G54" i="4"/>
  <c r="Y53" i="4"/>
  <c r="X53" i="4"/>
  <c r="AK53" i="4" s="1"/>
  <c r="W53" i="4"/>
  <c r="V53" i="4"/>
  <c r="U53" i="4"/>
  <c r="L53" i="4"/>
  <c r="G53" i="4"/>
  <c r="Y52" i="4"/>
  <c r="X52" i="4"/>
  <c r="AK52" i="4" s="1"/>
  <c r="W52" i="4"/>
  <c r="V52" i="4"/>
  <c r="U52" i="4"/>
  <c r="L52" i="4"/>
  <c r="G52" i="4"/>
  <c r="Y51" i="4"/>
  <c r="X51" i="4"/>
  <c r="AK51" i="4" s="1"/>
  <c r="W51" i="4"/>
  <c r="V51" i="4"/>
  <c r="U51" i="4"/>
  <c r="S51" i="4"/>
  <c r="L51" i="4"/>
  <c r="G51" i="4"/>
  <c r="Y50" i="4"/>
  <c r="X50" i="4"/>
  <c r="W50" i="4"/>
  <c r="V50" i="4"/>
  <c r="U50" i="4"/>
  <c r="L50" i="4"/>
  <c r="G50" i="4"/>
  <c r="Y49" i="4"/>
  <c r="X49" i="4"/>
  <c r="AK49" i="4" s="1"/>
  <c r="W49" i="4"/>
  <c r="V49" i="4"/>
  <c r="U49" i="4"/>
  <c r="L49" i="4"/>
  <c r="G49" i="4"/>
  <c r="Y48" i="4"/>
  <c r="X48" i="4"/>
  <c r="W48" i="4"/>
  <c r="V48" i="4"/>
  <c r="U48" i="4"/>
  <c r="S48" i="4"/>
  <c r="L48" i="4"/>
  <c r="G48" i="4"/>
  <c r="Y47" i="4"/>
  <c r="X47" i="4"/>
  <c r="AK47" i="4" s="1"/>
  <c r="W47" i="4"/>
  <c r="V47" i="4"/>
  <c r="U47" i="4"/>
  <c r="L47" i="4"/>
  <c r="G47" i="4"/>
  <c r="AK46" i="4"/>
  <c r="AH46" i="4"/>
  <c r="AJ46" i="4" s="1"/>
  <c r="AG46" i="4"/>
  <c r="AI46" i="4" s="1"/>
  <c r="U46" i="4"/>
  <c r="L46" i="4"/>
  <c r="G46" i="4"/>
  <c r="AK45" i="4"/>
  <c r="AH45" i="4"/>
  <c r="AJ45" i="4" s="1"/>
  <c r="AG45" i="4"/>
  <c r="AI45" i="4" s="1"/>
  <c r="U45" i="4"/>
  <c r="L45" i="4"/>
  <c r="G45" i="4"/>
  <c r="AK44" i="4"/>
  <c r="AH44" i="4"/>
  <c r="AJ44" i="4" s="1"/>
  <c r="AG44" i="4"/>
  <c r="AI44" i="4" s="1"/>
  <c r="U44" i="4"/>
  <c r="L44" i="4"/>
  <c r="G44" i="4"/>
  <c r="AK43" i="4"/>
  <c r="AH43" i="4"/>
  <c r="AJ43" i="4" s="1"/>
  <c r="AG43" i="4"/>
  <c r="AI43" i="4" s="1"/>
  <c r="U43" i="4"/>
  <c r="L43" i="4"/>
  <c r="G43" i="4"/>
  <c r="AK42" i="4"/>
  <c r="AH42" i="4"/>
  <c r="AJ42" i="4" s="1"/>
  <c r="AG42" i="4"/>
  <c r="AI42" i="4" s="1"/>
  <c r="U42" i="4"/>
  <c r="L42" i="4"/>
  <c r="G42" i="4"/>
  <c r="Y41" i="4"/>
  <c r="X41" i="4"/>
  <c r="AK41" i="4" s="1"/>
  <c r="W41" i="4"/>
  <c r="V41" i="4"/>
  <c r="U41" i="4"/>
  <c r="G41" i="4"/>
  <c r="Y40" i="4"/>
  <c r="X40" i="4"/>
  <c r="W40" i="4"/>
  <c r="V40" i="4"/>
  <c r="U40" i="4"/>
  <c r="G40" i="4"/>
  <c r="Y39" i="4"/>
  <c r="X39" i="4"/>
  <c r="AK39" i="4" s="1"/>
  <c r="W39" i="4"/>
  <c r="V39" i="4"/>
  <c r="U39" i="4"/>
  <c r="G39" i="4"/>
  <c r="Y38" i="4"/>
  <c r="X38" i="4"/>
  <c r="W38" i="4"/>
  <c r="V38" i="4"/>
  <c r="U38" i="4"/>
  <c r="G38" i="4"/>
  <c r="Y37" i="4"/>
  <c r="X37" i="4"/>
  <c r="AK37" i="4" s="1"/>
  <c r="W37" i="4"/>
  <c r="V37" i="4"/>
  <c r="U37" i="4"/>
  <c r="L37" i="4"/>
  <c r="G37" i="4"/>
  <c r="Y36" i="4"/>
  <c r="X36" i="4"/>
  <c r="AK36" i="4" s="1"/>
  <c r="W36" i="4"/>
  <c r="V36" i="4"/>
  <c r="U36" i="4"/>
  <c r="L36" i="4"/>
  <c r="G36" i="4"/>
  <c r="AA35" i="4"/>
  <c r="W35" i="4" s="1"/>
  <c r="Y35" i="4"/>
  <c r="X35" i="4"/>
  <c r="AK35" i="4" s="1"/>
  <c r="V35" i="4"/>
  <c r="U35" i="4"/>
  <c r="G35" i="4"/>
  <c r="AA34" i="4"/>
  <c r="W34" i="4" s="1"/>
  <c r="Y34" i="4"/>
  <c r="X34" i="4"/>
  <c r="V34" i="4"/>
  <c r="U34" i="4"/>
  <c r="G34" i="4"/>
  <c r="AA33" i="4"/>
  <c r="W33" i="4" s="1"/>
  <c r="Y33" i="4"/>
  <c r="X33" i="4"/>
  <c r="AK33" i="4" s="1"/>
  <c r="V33" i="4"/>
  <c r="U33" i="4"/>
  <c r="G33" i="4"/>
  <c r="AA32" i="4"/>
  <c r="W32" i="4" s="1"/>
  <c r="Y32" i="4"/>
  <c r="X32" i="4"/>
  <c r="V32" i="4"/>
  <c r="U32" i="4"/>
  <c r="G32" i="4"/>
  <c r="AA31" i="4"/>
  <c r="W31" i="4" s="1"/>
  <c r="Y31" i="4"/>
  <c r="X31" i="4"/>
  <c r="AK31" i="4" s="1"/>
  <c r="V31" i="4"/>
  <c r="U31" i="4"/>
  <c r="G31" i="4"/>
  <c r="AA30" i="4"/>
  <c r="W30" i="4" s="1"/>
  <c r="Y30" i="4"/>
  <c r="X30" i="4"/>
  <c r="AK30" i="4" s="1"/>
  <c r="V30" i="4"/>
  <c r="U30" i="4"/>
  <c r="G30" i="4"/>
  <c r="AA29" i="4"/>
  <c r="W29" i="4" s="1"/>
  <c r="Y29" i="4"/>
  <c r="X29" i="4"/>
  <c r="V29" i="4"/>
  <c r="U29" i="4"/>
  <c r="L29" i="4"/>
  <c r="G29" i="4"/>
  <c r="AA28" i="4"/>
  <c r="W28" i="4" s="1"/>
  <c r="Y28" i="4"/>
  <c r="X28" i="4"/>
  <c r="V28" i="4"/>
  <c r="U28" i="4"/>
  <c r="L28" i="4"/>
  <c r="G28" i="4"/>
  <c r="AA27" i="4"/>
  <c r="W27" i="4" s="1"/>
  <c r="Y27" i="4"/>
  <c r="X27" i="4"/>
  <c r="V27" i="4"/>
  <c r="U27" i="4"/>
  <c r="L27" i="4"/>
  <c r="G27" i="4"/>
  <c r="AA26" i="4"/>
  <c r="W26" i="4" s="1"/>
  <c r="Y26" i="4"/>
  <c r="X26" i="4"/>
  <c r="V26" i="4"/>
  <c r="U26" i="4"/>
  <c r="G26" i="4"/>
  <c r="AA25" i="4"/>
  <c r="W25" i="4" s="1"/>
  <c r="Y25" i="4"/>
  <c r="X25" i="4"/>
  <c r="V25" i="4"/>
  <c r="U25" i="4"/>
  <c r="G25" i="4"/>
  <c r="AA24" i="4"/>
  <c r="W24" i="4" s="1"/>
  <c r="Y24" i="4"/>
  <c r="X24" i="4"/>
  <c r="V24" i="4"/>
  <c r="U24" i="4"/>
  <c r="G24" i="4"/>
  <c r="AK23" i="4"/>
  <c r="AH23" i="4"/>
  <c r="AG23" i="4"/>
  <c r="U23" i="4"/>
  <c r="L23" i="4"/>
  <c r="G23" i="4"/>
  <c r="AK22" i="4"/>
  <c r="AH22" i="4"/>
  <c r="AG22" i="4"/>
  <c r="U22" i="4"/>
  <c r="G22" i="4"/>
  <c r="AK21" i="4"/>
  <c r="AH21" i="4"/>
  <c r="AG21" i="4"/>
  <c r="U21" i="4"/>
  <c r="G21" i="4"/>
  <c r="AK20" i="4"/>
  <c r="AH20" i="4"/>
  <c r="AG20" i="4"/>
  <c r="U20" i="4"/>
  <c r="G20" i="4"/>
  <c r="Y19" i="4"/>
  <c r="X19" i="4"/>
  <c r="AK19" i="4" s="1"/>
  <c r="W19" i="4"/>
  <c r="V19" i="4"/>
  <c r="U19" i="4"/>
  <c r="L19" i="4"/>
  <c r="G19" i="4"/>
  <c r="Y18" i="4"/>
  <c r="X18" i="4"/>
  <c r="AK18" i="4" s="1"/>
  <c r="W18" i="4"/>
  <c r="V18" i="4"/>
  <c r="U18" i="4"/>
  <c r="L18" i="4"/>
  <c r="G18" i="4"/>
  <c r="Y17" i="4"/>
  <c r="X17" i="4"/>
  <c r="AK17" i="4" s="1"/>
  <c r="W17" i="4"/>
  <c r="V17" i="4"/>
  <c r="U17" i="4"/>
  <c r="L17" i="4"/>
  <c r="G17" i="4"/>
  <c r="Y16" i="4"/>
  <c r="X16" i="4"/>
  <c r="AK16" i="4" s="1"/>
  <c r="W16" i="4"/>
  <c r="V16" i="4"/>
  <c r="U16" i="4"/>
  <c r="L16" i="4"/>
  <c r="G16" i="4"/>
  <c r="Y15" i="4"/>
  <c r="X15" i="4"/>
  <c r="AK15" i="4" s="1"/>
  <c r="W15" i="4"/>
  <c r="V15" i="4"/>
  <c r="U15" i="4"/>
  <c r="S15" i="4"/>
  <c r="L15" i="4"/>
  <c r="G15" i="4"/>
  <c r="Y14" i="4"/>
  <c r="X14" i="4"/>
  <c r="W14" i="4"/>
  <c r="V14" i="4"/>
  <c r="U14" i="4"/>
  <c r="L14" i="4"/>
  <c r="G14" i="4"/>
  <c r="Y13" i="4"/>
  <c r="X13" i="4"/>
  <c r="W13" i="4"/>
  <c r="V13" i="4"/>
  <c r="U13" i="4"/>
  <c r="L13" i="4"/>
  <c r="G13" i="4"/>
  <c r="Y12" i="4"/>
  <c r="X12" i="4"/>
  <c r="W12" i="4"/>
  <c r="V12" i="4"/>
  <c r="U12" i="4"/>
  <c r="L12" i="4"/>
  <c r="G12" i="4"/>
  <c r="Y11" i="4"/>
  <c r="X11" i="4"/>
  <c r="W11" i="4"/>
  <c r="V11" i="4"/>
  <c r="U11" i="4"/>
  <c r="L11" i="4"/>
  <c r="G11" i="4"/>
  <c r="Y10" i="4"/>
  <c r="X10" i="4"/>
  <c r="W10" i="4"/>
  <c r="V10" i="4"/>
  <c r="U10" i="4"/>
  <c r="S10" i="4"/>
  <c r="L10" i="4"/>
  <c r="G10" i="4"/>
  <c r="Y9" i="4"/>
  <c r="X9" i="4"/>
  <c r="AK9" i="4" s="1"/>
  <c r="W9" i="4"/>
  <c r="V9" i="4"/>
  <c r="U9" i="4"/>
  <c r="L9" i="4"/>
  <c r="G9" i="4"/>
  <c r="Y8" i="4"/>
  <c r="X8" i="4"/>
  <c r="AK8" i="4" s="1"/>
  <c r="W8" i="4"/>
  <c r="V8" i="4"/>
  <c r="U8" i="4"/>
  <c r="L8" i="4"/>
  <c r="G8" i="4"/>
  <c r="Y7" i="4"/>
  <c r="X7" i="4"/>
  <c r="AK7" i="4" s="1"/>
  <c r="W7" i="4"/>
  <c r="V7" i="4"/>
  <c r="U7" i="4"/>
  <c r="L7" i="4"/>
  <c r="G7" i="4"/>
  <c r="Y6" i="4"/>
  <c r="X6" i="4"/>
  <c r="AK6" i="4" s="1"/>
  <c r="W6" i="4"/>
  <c r="V6" i="4"/>
  <c r="U6" i="4"/>
  <c r="L6" i="4"/>
  <c r="G6" i="4"/>
  <c r="Y5" i="4"/>
  <c r="X5" i="4"/>
  <c r="AK5" i="4" s="1"/>
  <c r="W5" i="4"/>
  <c r="V5" i="4"/>
  <c r="U5" i="4"/>
  <c r="L5" i="4"/>
  <c r="G5" i="4"/>
  <c r="AK4" i="4"/>
  <c r="AH4" i="4"/>
  <c r="AJ4" i="4" s="1"/>
  <c r="AG4" i="4"/>
  <c r="AI4" i="4" s="1"/>
  <c r="U4" i="4"/>
  <c r="L4" i="4"/>
  <c r="G4" i="4"/>
  <c r="AK3" i="4"/>
  <c r="AH3" i="4"/>
  <c r="AJ3" i="4" s="1"/>
  <c r="AG3" i="4"/>
  <c r="AI3" i="4" s="1"/>
  <c r="U3" i="4"/>
  <c r="L3" i="4"/>
  <c r="G3" i="4"/>
  <c r="AK2" i="4"/>
  <c r="AH2" i="4"/>
  <c r="AJ2" i="4" s="1"/>
  <c r="U2" i="4"/>
  <c r="L2" i="4"/>
  <c r="G2" i="4"/>
  <c r="AG8" i="4" l="1"/>
  <c r="AH27" i="4"/>
  <c r="AJ27" i="4" s="1"/>
  <c r="AG48" i="4"/>
  <c r="AH48" i="4"/>
  <c r="AG51" i="4"/>
  <c r="AG56" i="4"/>
  <c r="AG57" i="4"/>
  <c r="AG60" i="4"/>
  <c r="AG62" i="4"/>
  <c r="AH64" i="4"/>
  <c r="AG65" i="4"/>
  <c r="AG66" i="4"/>
  <c r="AH66" i="4"/>
  <c r="AG69" i="4"/>
  <c r="AG71" i="4"/>
  <c r="AG78" i="4"/>
  <c r="AG101" i="4"/>
  <c r="AI101" i="4" s="1"/>
  <c r="AG112" i="4"/>
  <c r="AI112" i="4" s="1"/>
  <c r="AG116" i="4"/>
  <c r="AI116" i="4" s="1"/>
  <c r="AG120" i="4"/>
  <c r="AI120" i="4" s="1"/>
  <c r="AG124" i="4"/>
  <c r="AI124" i="4" s="1"/>
  <c r="AG128" i="4"/>
  <c r="AI128" i="4" s="1"/>
  <c r="AG132" i="4"/>
  <c r="AI132" i="4" s="1"/>
  <c r="AG136" i="4"/>
  <c r="AI136" i="4" s="1"/>
  <c r="AG140" i="4"/>
  <c r="AI140" i="4" s="1"/>
  <c r="AG144" i="4"/>
  <c r="AI144" i="4" s="1"/>
  <c r="AG148" i="4"/>
  <c r="AI148" i="4" s="1"/>
  <c r="AG152" i="4"/>
  <c r="AI152" i="4" s="1"/>
  <c r="AG154" i="4"/>
  <c r="AI154" i="4" s="1"/>
  <c r="AG190" i="4"/>
  <c r="AI190" i="4" s="1"/>
  <c r="AG194" i="4"/>
  <c r="AI194" i="4" s="1"/>
  <c r="AG195" i="4"/>
  <c r="AI195" i="4" s="1"/>
  <c r="AG200" i="4"/>
  <c r="AI200" i="4" s="1"/>
  <c r="AG201" i="4"/>
  <c r="AI201" i="4" s="1"/>
  <c r="AK115" i="4"/>
  <c r="AK123" i="4"/>
  <c r="AK131" i="4"/>
  <c r="AK139" i="4"/>
  <c r="AK147" i="4"/>
  <c r="AH6" i="4"/>
  <c r="AG7" i="4"/>
  <c r="AG10" i="4"/>
  <c r="AI10" i="4" s="1"/>
  <c r="AG12" i="4"/>
  <c r="AI12" i="4" s="1"/>
  <c r="AG14" i="4"/>
  <c r="AI14" i="4" s="1"/>
  <c r="AG24" i="4"/>
  <c r="AI24" i="4" s="1"/>
  <c r="AG25" i="4"/>
  <c r="AI25" i="4" s="1"/>
  <c r="AG26" i="4"/>
  <c r="AI26" i="4" s="1"/>
  <c r="AG28" i="4"/>
  <c r="AI28" i="4" s="1"/>
  <c r="AG30" i="4"/>
  <c r="AI30" i="4" s="1"/>
  <c r="AH30" i="4"/>
  <c r="AJ30" i="4" s="1"/>
  <c r="AH33" i="4"/>
  <c r="AJ33" i="4" s="1"/>
  <c r="AG38" i="4"/>
  <c r="AI38" i="4" s="1"/>
  <c r="AG39" i="4"/>
  <c r="AI39" i="4" s="1"/>
  <c r="AG41" i="4"/>
  <c r="AI41" i="4" s="1"/>
  <c r="AG49" i="4"/>
  <c r="AH53" i="4"/>
  <c r="AG55" i="4"/>
  <c r="AH55" i="4"/>
  <c r="AG58" i="4"/>
  <c r="AH77" i="4"/>
  <c r="AG79" i="4"/>
  <c r="AH102" i="4"/>
  <c r="AJ102" i="4" s="1"/>
  <c r="AK102" i="4"/>
  <c r="AK111" i="4"/>
  <c r="AK119" i="4"/>
  <c r="AK127" i="4"/>
  <c r="AK135" i="4"/>
  <c r="AK143" i="4"/>
  <c r="AK151" i="4"/>
  <c r="AG110" i="4"/>
  <c r="AI110" i="4" s="1"/>
  <c r="AH113" i="4"/>
  <c r="AJ113" i="4" s="1"/>
  <c r="AK113" i="4"/>
  <c r="AG114" i="4"/>
  <c r="AI114" i="4" s="1"/>
  <c r="AH117" i="4"/>
  <c r="AJ117" i="4" s="1"/>
  <c r="AK117" i="4"/>
  <c r="AG118" i="4"/>
  <c r="AI118" i="4" s="1"/>
  <c r="AH121" i="4"/>
  <c r="AJ121" i="4" s="1"/>
  <c r="AK121" i="4"/>
  <c r="AG122" i="4"/>
  <c r="AI122" i="4" s="1"/>
  <c r="AH125" i="4"/>
  <c r="AJ125" i="4" s="1"/>
  <c r="AK125" i="4"/>
  <c r="AG126" i="4"/>
  <c r="AI126" i="4" s="1"/>
  <c r="AH129" i="4"/>
  <c r="AJ129" i="4" s="1"/>
  <c r="AK129" i="4"/>
  <c r="AG130" i="4"/>
  <c r="AI130" i="4" s="1"/>
  <c r="AH133" i="4"/>
  <c r="AJ133" i="4" s="1"/>
  <c r="AK133" i="4"/>
  <c r="AG134" i="4"/>
  <c r="AI134" i="4" s="1"/>
  <c r="AH137" i="4"/>
  <c r="AJ137" i="4" s="1"/>
  <c r="AK137" i="4"/>
  <c r="AG138" i="4"/>
  <c r="AI138" i="4" s="1"/>
  <c r="AH141" i="4"/>
  <c r="AJ141" i="4" s="1"/>
  <c r="AK141" i="4"/>
  <c r="AG142" i="4"/>
  <c r="AI142" i="4" s="1"/>
  <c r="AH145" i="4"/>
  <c r="AJ145" i="4" s="1"/>
  <c r="AK145" i="4"/>
  <c r="AG146" i="4"/>
  <c r="AI146" i="4" s="1"/>
  <c r="AH149" i="4"/>
  <c r="AJ149" i="4" s="1"/>
  <c r="AK149" i="4"/>
  <c r="AG150" i="4"/>
  <c r="AI150" i="4" s="1"/>
  <c r="AH156" i="4"/>
  <c r="AJ156" i="4" s="1"/>
  <c r="AH189" i="4"/>
  <c r="AJ189" i="4" s="1"/>
  <c r="AH193" i="4"/>
  <c r="AJ193" i="4" s="1"/>
  <c r="AH197" i="4"/>
  <c r="AJ197" i="4" s="1"/>
  <c r="AG204" i="4"/>
  <c r="AI204" i="4" s="1"/>
  <c r="AH7" i="4"/>
  <c r="AH24" i="4"/>
  <c r="AJ24" i="4" s="1"/>
  <c r="AK24" i="4"/>
  <c r="AH25" i="4"/>
  <c r="AJ25" i="4" s="1"/>
  <c r="AK25" i="4"/>
  <c r="AH26" i="4"/>
  <c r="AJ26" i="4" s="1"/>
  <c r="AK26" i="4"/>
  <c r="AH28" i="4"/>
  <c r="AJ28" i="4" s="1"/>
  <c r="AK28" i="4"/>
  <c r="AK32" i="4"/>
  <c r="AH32" i="4"/>
  <c r="AJ32" i="4" s="1"/>
  <c r="AK48" i="4"/>
  <c r="AK55" i="4"/>
  <c r="AH57" i="4"/>
  <c r="AH71" i="4"/>
  <c r="AH15" i="4"/>
  <c r="AJ15" i="4" s="1"/>
  <c r="AH16" i="4"/>
  <c r="AJ16" i="4" s="1"/>
  <c r="AH17" i="4"/>
  <c r="AJ17" i="4" s="1"/>
  <c r="AH18" i="4"/>
  <c r="AJ18" i="4" s="1"/>
  <c r="AH19" i="4"/>
  <c r="AJ19" i="4" s="1"/>
  <c r="AK29" i="4"/>
  <c r="AH29" i="4"/>
  <c r="AJ29" i="4" s="1"/>
  <c r="AK34" i="4"/>
  <c r="AH34" i="4"/>
  <c r="AJ34" i="4" s="1"/>
  <c r="AH41" i="4"/>
  <c r="AJ41" i="4" s="1"/>
  <c r="AH62" i="4"/>
  <c r="AH101" i="4"/>
  <c r="AJ101" i="4" s="1"/>
  <c r="AH110" i="4"/>
  <c r="AJ110" i="4" s="1"/>
  <c r="AH112" i="4"/>
  <c r="AJ112" i="4" s="1"/>
  <c r="AH114" i="4"/>
  <c r="AJ114" i="4" s="1"/>
  <c r="AH116" i="4"/>
  <c r="AJ116" i="4" s="1"/>
  <c r="AH118" i="4"/>
  <c r="AJ118" i="4" s="1"/>
  <c r="AH120" i="4"/>
  <c r="AJ120" i="4" s="1"/>
  <c r="AH122" i="4"/>
  <c r="AJ122" i="4" s="1"/>
  <c r="AH124" i="4"/>
  <c r="AJ124" i="4" s="1"/>
  <c r="AH126" i="4"/>
  <c r="AJ126" i="4" s="1"/>
  <c r="AH128" i="4"/>
  <c r="AJ128" i="4" s="1"/>
  <c r="AH130" i="4"/>
  <c r="AJ130" i="4" s="1"/>
  <c r="AH132" i="4"/>
  <c r="AJ132" i="4" s="1"/>
  <c r="AH134" i="4"/>
  <c r="AJ134" i="4" s="1"/>
  <c r="AH136" i="4"/>
  <c r="AJ136" i="4" s="1"/>
  <c r="AH138" i="4"/>
  <c r="AJ138" i="4" s="1"/>
  <c r="AH140" i="4"/>
  <c r="AJ140" i="4" s="1"/>
  <c r="AH142" i="4"/>
  <c r="AJ142" i="4" s="1"/>
  <c r="AH144" i="4"/>
  <c r="AJ144" i="4" s="1"/>
  <c r="AH146" i="4"/>
  <c r="AJ146" i="4" s="1"/>
  <c r="AH148" i="4"/>
  <c r="AJ148" i="4" s="1"/>
  <c r="AH150" i="4"/>
  <c r="AJ150" i="4" s="1"/>
  <c r="AH152" i="4"/>
  <c r="AJ152" i="4" s="1"/>
  <c r="AH190" i="4"/>
  <c r="AJ190" i="4" s="1"/>
  <c r="AH194" i="4"/>
  <c r="AJ194" i="4" s="1"/>
  <c r="AH5" i="4"/>
  <c r="AG6" i="4"/>
  <c r="AH8" i="4"/>
  <c r="AG9" i="4"/>
  <c r="AH9" i="4"/>
  <c r="AG11" i="4"/>
  <c r="AI11" i="4" s="1"/>
  <c r="AG13" i="4"/>
  <c r="AI13" i="4" s="1"/>
  <c r="AG34" i="4"/>
  <c r="AI34" i="4" s="1"/>
  <c r="AH36" i="4"/>
  <c r="AJ36" i="4" s="1"/>
  <c r="AH37" i="4"/>
  <c r="AJ37" i="4" s="1"/>
  <c r="AH39" i="4"/>
  <c r="AJ39" i="4" s="1"/>
  <c r="AG40" i="4"/>
  <c r="AI40" i="4" s="1"/>
  <c r="AH40" i="4"/>
  <c r="AJ40" i="4" s="1"/>
  <c r="AK40" i="4"/>
  <c r="AG47" i="4"/>
  <c r="AH47" i="4"/>
  <c r="AG50" i="4"/>
  <c r="AH50" i="4"/>
  <c r="AK50" i="4"/>
  <c r="AH51" i="4"/>
  <c r="AG52" i="4"/>
  <c r="AH52" i="4"/>
  <c r="AG53" i="4"/>
  <c r="AG54" i="4"/>
  <c r="AH58" i="4"/>
  <c r="AG59" i="4"/>
  <c r="AH59" i="4"/>
  <c r="AG61" i="4"/>
  <c r="AH61" i="4"/>
  <c r="AG63" i="4"/>
  <c r="AH63" i="4"/>
  <c r="AG64" i="4"/>
  <c r="AG67" i="4"/>
  <c r="AH67" i="4"/>
  <c r="AG68" i="4"/>
  <c r="AH69" i="4"/>
  <c r="AG70" i="4"/>
  <c r="AG72" i="4"/>
  <c r="AH72" i="4"/>
  <c r="AG73" i="4"/>
  <c r="AG74" i="4"/>
  <c r="AH75" i="4"/>
  <c r="AK75" i="4"/>
  <c r="AG76" i="4"/>
  <c r="AH76" i="4"/>
  <c r="AG80" i="4"/>
  <c r="AH80" i="4"/>
  <c r="AG102" i="4"/>
  <c r="AI102" i="4" s="1"/>
  <c r="AG111" i="4"/>
  <c r="AI111" i="4" s="1"/>
  <c r="AG113" i="4"/>
  <c r="AI113" i="4" s="1"/>
  <c r="AG115" i="4"/>
  <c r="AI115" i="4" s="1"/>
  <c r="AG117" i="4"/>
  <c r="AI117" i="4" s="1"/>
  <c r="AG119" i="4"/>
  <c r="AI119" i="4" s="1"/>
  <c r="AG121" i="4"/>
  <c r="AI121" i="4" s="1"/>
  <c r="AG123" i="4"/>
  <c r="AI123" i="4" s="1"/>
  <c r="AG125" i="4"/>
  <c r="AI125" i="4" s="1"/>
  <c r="AG127" i="4"/>
  <c r="AI127" i="4" s="1"/>
  <c r="AG129" i="4"/>
  <c r="AI129" i="4" s="1"/>
  <c r="AG131" i="4"/>
  <c r="AI131" i="4" s="1"/>
  <c r="AG133" i="4"/>
  <c r="AI133" i="4" s="1"/>
  <c r="AG135" i="4"/>
  <c r="AI135" i="4" s="1"/>
  <c r="AG137" i="4"/>
  <c r="AI137" i="4" s="1"/>
  <c r="AG139" i="4"/>
  <c r="AI139" i="4" s="1"/>
  <c r="AG141" i="4"/>
  <c r="AI141" i="4" s="1"/>
  <c r="AG143" i="4"/>
  <c r="AI143" i="4" s="1"/>
  <c r="AG145" i="4"/>
  <c r="AI145" i="4" s="1"/>
  <c r="AG147" i="4"/>
  <c r="AI147" i="4" s="1"/>
  <c r="AH154" i="4"/>
  <c r="AJ154" i="4" s="1"/>
  <c r="AH157" i="4"/>
  <c r="AJ157" i="4" s="1"/>
  <c r="AH191" i="4"/>
  <c r="AJ191" i="4" s="1"/>
  <c r="AH195" i="4"/>
  <c r="AJ195" i="4" s="1"/>
  <c r="AH198" i="4"/>
  <c r="AJ198" i="4" s="1"/>
  <c r="AH202" i="4"/>
  <c r="AJ202" i="4" s="1"/>
  <c r="AG149" i="4"/>
  <c r="AI149" i="4" s="1"/>
  <c r="AG151" i="4"/>
  <c r="AI151" i="4" s="1"/>
  <c r="AG155" i="4"/>
  <c r="AI155" i="4" s="1"/>
  <c r="AG156" i="4"/>
  <c r="AI156" i="4" s="1"/>
  <c r="AG157" i="4"/>
  <c r="AI157" i="4" s="1"/>
  <c r="AG159" i="4"/>
  <c r="AG188" i="4"/>
  <c r="AI188" i="4" s="1"/>
  <c r="AG189" i="4"/>
  <c r="AI189" i="4" s="1"/>
  <c r="AG192" i="4"/>
  <c r="AI192" i="4" s="1"/>
  <c r="AG193" i="4"/>
  <c r="AI193" i="4" s="1"/>
  <c r="AG196" i="4"/>
  <c r="AI196" i="4" s="1"/>
  <c r="AG197" i="4"/>
  <c r="AI197" i="4" s="1"/>
  <c r="AG198" i="4"/>
  <c r="AI198" i="4" s="1"/>
  <c r="AG199" i="4"/>
  <c r="AI199" i="4" s="1"/>
  <c r="AH199" i="4"/>
  <c r="AJ199" i="4" s="1"/>
  <c r="AH201" i="4"/>
  <c r="AJ201" i="4" s="1"/>
  <c r="AG202" i="4"/>
  <c r="AI202" i="4" s="1"/>
  <c r="AG203" i="4"/>
  <c r="AI203" i="4" s="1"/>
  <c r="AH203" i="4"/>
  <c r="AJ203" i="4" s="1"/>
  <c r="AH10" i="4"/>
  <c r="AJ10" i="4" s="1"/>
  <c r="AK10" i="4"/>
  <c r="AH13" i="4"/>
  <c r="AJ13" i="4" s="1"/>
  <c r="AK13" i="4"/>
  <c r="AH38" i="4"/>
  <c r="AJ38" i="4" s="1"/>
  <c r="AK38" i="4"/>
  <c r="AH60" i="4"/>
  <c r="AK60" i="4"/>
  <c r="AG29" i="4"/>
  <c r="AI29" i="4" s="1"/>
  <c r="AG33" i="4"/>
  <c r="AI33" i="4" s="1"/>
  <c r="AH11" i="4"/>
  <c r="AJ11" i="4" s="1"/>
  <c r="AK11" i="4"/>
  <c r="AH14" i="4"/>
  <c r="AJ14" i="4" s="1"/>
  <c r="AK14" i="4"/>
  <c r="AG32" i="4"/>
  <c r="AI32" i="4" s="1"/>
  <c r="AH12" i="4"/>
  <c r="AJ12" i="4" s="1"/>
  <c r="AK12" i="4"/>
  <c r="AG5" i="4"/>
  <c r="AG15" i="4"/>
  <c r="AI15" i="4" s="1"/>
  <c r="AG16" i="4"/>
  <c r="AI16" i="4" s="1"/>
  <c r="AG17" i="4"/>
  <c r="AI17" i="4" s="1"/>
  <c r="AG18" i="4"/>
  <c r="AI18" i="4" s="1"/>
  <c r="AG19" i="4"/>
  <c r="AI19" i="4" s="1"/>
  <c r="AG27" i="4"/>
  <c r="AI27" i="4" s="1"/>
  <c r="AG31" i="4"/>
  <c r="AI31" i="4" s="1"/>
  <c r="AH31" i="4"/>
  <c r="AJ31" i="4" s="1"/>
  <c r="AG35" i="4"/>
  <c r="AI35" i="4" s="1"/>
  <c r="AH35" i="4"/>
  <c r="AJ35" i="4" s="1"/>
  <c r="AG36" i="4"/>
  <c r="AI36" i="4" s="1"/>
  <c r="AG37" i="4"/>
  <c r="AI37" i="4" s="1"/>
  <c r="AK27" i="4"/>
  <c r="AH49" i="4"/>
  <c r="AH54" i="4"/>
  <c r="AH56" i="4"/>
  <c r="AK61" i="4"/>
  <c r="AK66" i="4"/>
  <c r="AH68" i="4"/>
  <c r="AH73" i="4"/>
  <c r="AH74" i="4"/>
  <c r="AG77" i="4"/>
  <c r="AH78" i="4"/>
  <c r="AH79" i="4"/>
  <c r="AH155" i="4"/>
  <c r="AJ155" i="4" s="1"/>
  <c r="AK155" i="4"/>
  <c r="AH65" i="4"/>
  <c r="AH70" i="4"/>
  <c r="AG75" i="4"/>
  <c r="AK80" i="4"/>
  <c r="AH192" i="4"/>
  <c r="AJ192" i="4" s="1"/>
  <c r="AK192" i="4"/>
  <c r="AH188" i="4"/>
  <c r="AJ188" i="4" s="1"/>
  <c r="AK188" i="4"/>
  <c r="AH204" i="4"/>
  <c r="AJ204" i="4" s="1"/>
  <c r="AK204" i="4"/>
  <c r="AH200" i="4"/>
  <c r="AJ200" i="4" s="1"/>
  <c r="AK200" i="4"/>
  <c r="AG158" i="4"/>
  <c r="AI158" i="4" s="1"/>
  <c r="AH158" i="4"/>
  <c r="AJ158" i="4" s="1"/>
  <c r="AG191" i="4"/>
  <c r="AI191" i="4" s="1"/>
  <c r="AH196" i="4"/>
  <c r="AJ196" i="4" s="1"/>
  <c r="AK196" i="4"/>
  <c r="AH159" i="4"/>
  <c r="E137" i="3" l="1"/>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S108" i="3"/>
  <c r="E108" i="3"/>
  <c r="E107" i="3"/>
  <c r="E106" i="3"/>
  <c r="E105" i="3"/>
  <c r="E104" i="3"/>
  <c r="E103" i="3"/>
  <c r="E102" i="3"/>
  <c r="E101" i="3"/>
  <c r="E100" i="3"/>
  <c r="S99"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 r="E2" i="3"/>
</calcChain>
</file>

<file path=xl/sharedStrings.xml><?xml version="1.0" encoding="utf-8"?>
<sst xmlns="http://schemas.openxmlformats.org/spreadsheetml/2006/main" count="9715" uniqueCount="2534">
  <si>
    <t>Authors</t>
  </si>
  <si>
    <t>Article Title</t>
  </si>
  <si>
    <t>Source Title</t>
  </si>
  <si>
    <t>Abstract</t>
  </si>
  <si>
    <t>Publication Year</t>
  </si>
  <si>
    <t>DOI</t>
  </si>
  <si>
    <t>Pubmed Id</t>
  </si>
  <si>
    <t>Xu, GH; Liu, Y; Song, X; Li, M; Yu, Y</t>
  </si>
  <si>
    <t/>
  </si>
  <si>
    <t>Size effects of microplastics on accumulation and elimination of phenanthrene in earthworms</t>
  </si>
  <si>
    <t>JOURNAL OF HAZARDOUS MATERIALS</t>
  </si>
  <si>
    <t>Microplastics (MPs) are a class of emerging contaminants with diverse sizes. They influence the behavior of pollutants in the environment and cause harmful effects on organisms. To date, the size effects of MPs on the accumulation of organic pollutants by terrestrial invertebrates remain unclear. Here, we study the impacts and mechanisms of polystyrene MPs on the accumulation and elimination of phenanthrene in earthworms. Results showed that larger-size MPs (10 and 100 mu m) facilitated the accumulation of phenanthrene by earthworms in the first week, whereas 100 nm MPs inhibited the elimination of phenanthrene in earthworms afterwards. Higher genotoxicity to earthworms was observed for co-exposure of micron-size MPs and phenanthrene, and 10 mu m MPs were detected at the highest concentration and caused the most serious DNA damage to earthworm coelomocytes. Biomarkers and their mRNA gene expression levels suggested that larger-size MPs caused severer damage to earthworms, thus leading to increased accumulation of phenanthrene by earthworms at the beginning. Moreover, high-throughput 16S rRNA gene sequencing indicated that nano-size MPs significantly inhibited phenanthrene-degrading bacteria in earthworms, resulting in the highest residual concentration of phenanthrene. This study highlights the size effects of MPs and their impacts on the accumulation of organic pollutants by terrestrial organisms.</t>
  </si>
  <si>
    <t>10.1016/j.jhazmat.2020.123966</t>
  </si>
  <si>
    <t>Wen, SF; Liu, C; Wang, YW; Xue, YN; Wang, XT; Wang, JH; Xia, XM; Kim, YM</t>
  </si>
  <si>
    <t>Oxidative stress and DNA damage in earthworm (Eisenia fetida) induced by triflumezopyrim exposure</t>
  </si>
  <si>
    <t>CHEMOSPHERE</t>
  </si>
  <si>
    <t>Triflumezopyrim is an excellent pesticide for preventing and controlling rice planthoppers. It is widely used in the production of field rice and mainly through spraying with some inadvertent loss of pesticide to the soil. The future may bring development and utilization of seeds containing triflumezopyrim which will certainly impact earthworms. To evaluate the toxic effects of triflumezopyrim on earthworms, reactive oxygen species (ROS), superoxide dismutase (SOD) and catalase (CAT) activities, malondialdehyde content (MDA), glutathione S-transferase (GST), and DNA oxidative damage (8-hydroxy-2'-deoxyguanosine, 8-OHdG) were measured after 7, 14, 21, and 28 d analyzing the effects of 6 concentrations (0, 0.5, 1, 2.5, 5 and 10 mg/kg) of triflumezopyrim, respectively. ROS content did not change significantly in the early stages but showed a significant dose-effect relationship in the late stages. Antioxidant enzymes were activated in most treatment groups, and catalase activity was the same as that in the control group at 28 d. GST activity showed a trend of increasing first and then decreasing whereas MDA content had no obvious change in trend. 8-OHdG showed significant positive correlation with the concentration of triflumezopyrim at 28 d, indicating that the degree of DNA oxidative damage increased accordingly. The results showed that chronic exposure of triflumezopyrim may cause both oxidative stress and DNA damage in earthworms and alter the activity of antioxidant enzymes. (C) 2020 Elsevier Ltd. All rights reserved.</t>
  </si>
  <si>
    <t>10.1016/j.chemosphere.2020.128499</t>
  </si>
  <si>
    <t>Zhu, Y; Wu, XY; Liu, YX; Zhang, JY; Lin, DH</t>
  </si>
  <si>
    <t>Synergistic growth inhibition effect of TiO2 nanoparticles and tris (1,3-dichloro-2-propyl) phosphate on earthworms in soil</t>
  </si>
  <si>
    <t>ECOTOXICOLOGY AND ENVIRONMENTAL SAFETY</t>
  </si>
  <si>
    <t>The co-existence of organic pollutants and nanoparticles in the environment may lead to combined biological effects. The joint toxicity of pollutants and nanoparticles has been receiving increasing attention from researchers, but few studies have focused on soil biota due to the complexity of soil matrices. This study investigated the effects of tris(1,3-dichloro-2-propyl) phosphate (TDCIPP) at 0, 5, and 25 mg/kg and nanoparticulate TiO2 (nTiO(2)) at 0, 500, and 2500 mg/kg in a 3 x 3 factorial arrangement of treatments for 28 days (d) on Eisenia fetida (earthworm). Compared with the control group (the 0 mg/kg TDCIPP + 0 mg/kg nTiO(2) treatment), all other single (TDCIPP or nTiO(2)) and binary (TDCIPP + nTiO(2)) treatments except for the single 500 mg/kg nTiO(2) treatment significantly reduced the weight gain rate of E. fetida. The binary treatments had significantly greater such effect than their corresponding single treatments, exhibiting a synergistic toxicity between TDCIPP and nTiO(2) on the growth of E. fetida. Since TDCIPP and nTiO(2) had no significant effect on their concentrations in the soil or in E. fetida during binary exposure, the synergistic toxicity could be a result of the superimposition of the toxicity pathways of TDCIPP and nTiO(2). Transcriptomic analysis of E. fetida intestinal region revealed that exposure to 25 mg/kg TDCIPP or 2500 mg/kg nTiO(2) affected nutrient-related or cell apoptosis and DNA damage related genes, respectively; their co-exposure greatly inhibited genes related to nutrient digestion and absorption, while causing abnormal transcription of genes related to the development and maintenance of E. fetida's muscles, leading to synergistic toxicity. These findings provide new insights into the environmental risks of organophosphorus flame retardants, nanoparticles, and their co-exposure.</t>
  </si>
  <si>
    <t>10.1016/j.ecoenv.2020.111462</t>
  </si>
  <si>
    <t>Jaskulak, M; Rorat, A; Kurianska-Piatek, L; Hofman, S; Bigaj, J; Vandenbulcke, F; Plytycz, B</t>
  </si>
  <si>
    <t>Species-specific Cd-detoxification mechanisms in lumbricid earthworms Eisenia andrei, Eisenia fetida and their hybrids</t>
  </si>
  <si>
    <t>Hermaphroditic lumbricid Eisenia sp. earthworms are ubiquitous and highly resistant to a variety of environmental stressors, including heavy metals. Among the progeny of laboratory mated inter-specific pairs of Eisenia fetida (Ea) and Eisenia andrei (Ef) there are fertile Ha hybrids derived from Ea ova fertilized by Ef spermatozoa and very rare sterile Hf hybrids from Ef ova fertilized by Ea spermatozoa. The aim of the first part of the experiment was to compare the life traits and whole body accumulation of cadmium in adult earthworms from genetically defined Ea, Ef and their hybrids (Ha) exposed for four weeks to commercial soil either unpolluted (control) or cadmium-spiked leading to moderate (M) or high (H) soil pollution (M = 425 and H = 835 mg kg(-1) dry soil weight). Such exposure impaired cocoon production but not affected earthworm viability despite the massive Cd bioaccumulation in the whole earthworm bodies reaching at M and H groups 316-454, 203-338, 114-253, and 377-309 mg kg(-1) dry body weights of Ea, Ef1, Ef2, and Ha, respectively, surprisingly reaching maximum accumulation quantities in hybrids. The second part of the experiment aimed to investigate cadmium related defense mechanisms at transcriptomic level in coelomocytes non-invasively extruded from coelomic cavities of the new sets of Ea, Ef, Ha, and Hf earthworms exposed to Cd in microcosms for 0 days (control), 2 days, and 7 days (M = 425 mg kg(-1)). Expression level of stress-induced Cd-metallothionein (mt) and superoxide dismutase (sod) were gradually up-regulated, while the immune-connected lysenin (lys) was rapidly down regulated; the expression of glutathione S-transferase (gst) and phytochelatin synthase (pcs) remained unaffected. Mt and sod gene up-regulation and lys gene down-regulation were especially pronounced in Ea-derived hybrids. In sum, capacity of cadmium bioaccumulation and detoxification mechanisms is more efficient in interspecific hybrids than in the pure Ea and Ef species.</t>
  </si>
  <si>
    <t>10.1016/j.ecoenv.2020.111425</t>
  </si>
  <si>
    <t>Emel, SL; Wang, SC; Metz, RP; Spigler, RB</t>
  </si>
  <si>
    <t>Type and intensity of surrounding human land use, not local environment, shape genetic structure of a native grassland plant</t>
  </si>
  <si>
    <t>MOLECULAR ECOLOGY</t>
  </si>
  <si>
    <t>Landscape heterogeneity can shape genetic structure and functional connectivity of populations. When this heterogeneity imposes variable costs of moving across the landscape, populations can be structured according to a pattern of isolation by resistance (IBR). At the same time, divergent local environmental filters can limit gene flow, creating an alternative pattern of isolation by environment (IBE). Here, we evaluate IBR and IBE in the insect-pollinated, biennial plant Sabatia angularis (L.) Pursh (Gentianaceae) across serpentine grasslands in the fragmented landscape of SE Pennsylvania, USA using similar to 4500 neutral SNP loci. Specifically, we test the extent to which radical alteration of the landscape matrix by humans has fundamentally altered the cost of movement, imprinting a pattern of IBR dictated by land use type and intensity, and the potential for IBE in relation to a gradient of heavy metal concentrations found in serpentine soil. We reveal a strong signal of IBR and a weak signal of IBE across sites, indicating the greater importance of the landscape matrix in shaping genetic structure of S. angularis populations in the study region. Based on Circuitscape and least cost path approaches, we find that both low- and high-intensity urbanization resist gene flow by orders of magnitude greater than natural habitats, although resistance to low-intensity urbanization weakens at larger spatial scales. While cropland presents a substantially lower barrier than urban development, cumulative human land use surrounding populations predicts within-population genetic diversity and inbreeding in S. angularis. Our results emphasize the role of forest buffers and corridors in facilitating gene flow between serpentine grassland patches and averting local extinction of plant populations.</t>
  </si>
  <si>
    <t>10.1111/mec.15753</t>
  </si>
  <si>
    <t>Bourdineaud, JP; Stambuk, A; Srut, M; Brkanac, SR; Ivankovic, D; Lisjak, D; Klobucar, RS; Dragun, Z; Bacic, N; Klobucar, GIV</t>
  </si>
  <si>
    <t>Gold and silver nanoparticles effects to the earthworm Eisenia fetida - the importance of tissue over soil concentrations</t>
  </si>
  <si>
    <t>DRUG AND CHEMICAL TOXICOLOGY</t>
  </si>
  <si>
    <t>To address and to compare the respective impact of gold and silver nanoparticles (Au and Ag NPs) in soil invertebrate, the earthworm Eisenia fetida was exposed to soil containing 2, 10, and 50 mg/kg of Au and Ag in both nanoparticulate and ionic forms for 10 days. Both metal NPs were 2-15 times less bioavailable than their ionic forms, and displayed similar transfer coefficients from soil to earthworm tissues. Both metal NPs triggered the onset of an oxidative stress as illustrated by increased glutathione S-transferase levels, decreased catalase levels, and increased malondialdehyde concentrations. Protein carbonylation distinguished the nanoparticular from the ionic forms as its increase was observed only after exposure to the highest concentration of both metal NPs. Au and Ag NPs triggered DNA modifications even at the lowest concentration, and both repressed the expression of genes involved in the general defense and stress response at high concentrations as did their ionic counterparts. Despite the fact that both metal NPs were less bioavailable than their ionic forms, at equivalent concentrations accumulated within earthworms tissues they exerted equal or higher toxic potential than their ionic counterparts. Capsule: At equivalent concentrations accumulated within earthworm tissues Au and Ag NPs exert equal or higher toxic potential than their ionic forms.</t>
  </si>
  <si>
    <t>10.1080/01480545.2019.1567757</t>
  </si>
  <si>
    <t>Lopes, BCH; Zeppelini, D; Pontes, DS; Amado, EM</t>
  </si>
  <si>
    <t>First characterization of multixenobiotic activity in Collembola: An approach on cadmium-induced response</t>
  </si>
  <si>
    <t>COMPARATIVE BIOCHEMISTRY AND PHYSIOLOGY C-TOXICOLOGY &amp; PHARMACOLOGY</t>
  </si>
  <si>
    <t>ATP-binding cassette (ABC) efflux pumps mediate the activity of the Multixenobiotic Resistance (MXR) mechanism and have been proposed as a biomarker of environmental pollution mainly in aquatic invertebrates. MXR activity was never investigated in Collembola and represents a potential tool for soil biomonitoring. This study aimed to characterize for the first time the activity of ABC efflux pumps in the gut of collembolan species, and investigate its responsiveness to cadmium (Cd), a common stressor found in polluted soils. We performed in vitro rhodamine-B accumulation assays in the presence of model inhibitors of ABC efflux pumps: verapamil hydrochloride as P-gp (P-glycoprotein) inhibitor, and MK571, as MRPs (multidrug resistance-related proteins) inhibitor. We also performed rhodamine-B accumulation assays under Cd-exposure (209 mu g/L;1 mu M). Our results showed that all species presented basal (noninduced) level of MXR activity in their gut. Efflux pumps P-gp and/or MRPs activity were confirmed in Cyphoderus innominatus, Cyphoderus similis, and Folsomia candida, the standard species. The rhodamine-B accumulation assays performed with Cd, applied as soil pollutant, showed that the gut of non-standard species C. similis and Trogolaphysa sp. presented an increase of MXR activity for both P-gp and MRP transporters, indicating the potential of these species as test organisms for soil ecotoxicology studies in Neotropical region. Our findings suggest a functional role of ABC transporters in the collembolan gut and their cellular involvement in Cd defense response, corroborating that MXR phenotype in Collembola can be a promising tool for bioindication of soil contamination.</t>
  </si>
  <si>
    <t>10.1016/j.cbpc.2020.108850</t>
  </si>
  <si>
    <t>El-Gendy, AH; Augustyniak, M; Toto, NA; Al Farraj, S; El-Samad, LM</t>
  </si>
  <si>
    <t>Oxidative stress parameters, DNA damage and expression of HSP70 and MT in midgut of Trachyderma hispida (Forskal, 1775) (Coleoptera: Tenebrionidae) from a textile industry area</t>
  </si>
  <si>
    <t>ENVIRONMENTAL POLLUTION</t>
  </si>
  <si>
    <t>The textile mill industry is one of the major sources of pollution and contributors of metal contaminants to the environment. At the same time, the industry is important for global economy. Pollution caused by the textile industry is characteristic due to a unique set of potentially toxic substances. Darkling beetles (Coleoptera, Tenebrionidae), which live in all biogeographical regions, are especially common in soil quality and soil degradation studies. Our study was designed to assess long-term effects of textile industry (which generates specific pollution) on soil organisms, namely Trachyderma hispida. We especially wanted to find out what changes allow the species to survive and adapt to these specific conditions. Energy-dispersive X-ray spectroscopy of soil and midgut tissues of T. hispida sampled from a polluted site in the Edku textile industrial area in Egypt revealed a high accumulation of chemical elements, compared to a reference site. The concentration of elements in soil was well correlated with their concentration in the midgut of insects. Activity of superoxide dismutase, catalase, ascorbate peroxidase and glutathione Stransferase were negatively correlated with concentration of elements in soil and in the midgut. Meanwhile, malondialdehyde concentration in the midgut revealed an opposite tendency. DNA damage and expression of stress proteins, (HSP70 and metallothionein MT) were elevated in insects from the polluted site. The activity of textile industry in the area of Edku undoubtedly causes an increase of soil pollution and, in consequence, causes a number of changes in the bodies of organisms living in these areas, including T. hispidus. Therefore, it is necessary to find a solution which limits the emission of waste from the textile industry, as well as to design modern strategies of processing, storing and utilizing it. (C) 2020 Elsevier Ltd. All rights reserved.</t>
  </si>
  <si>
    <t>10.1016/j.envpol.2020.115661</t>
  </si>
  <si>
    <t>Cheng, YL; Zhu, LS; Song, WH; Jiang, CY; Li, B; Du, ZK; Wang, JH; Wang, J; Li, DT; Zhang, KH</t>
  </si>
  <si>
    <t>Combined effects of mulch film-derived microplastics and atrazine on oxidative stress and gene expression in earthworm (Eisenia fetida)</t>
  </si>
  <si>
    <t>SCIENCE OF THE TOTAL ENVIRONMENT</t>
  </si>
  <si>
    <t>With the wide use of mulch film and pesticides, mulch film-derived microplastics are very likely to produce combined effects with pesticides in agricultural soil. However, little is known about their combined toxicity on terrestrial organisms. This study aimed to investigate the combined toxicity of unused or farmland residual transparent low-density polyethylene mulch film-derived microplastics (MPs and MPs-aged, respectively) (550-1000 mu m) and atrazine (ATZ; 0.02 and 2.0 mg/kg) on the earthworm (Eisenia fetida). After single and combined exposure to ATZ and microplastics for 28 d, the results showed an accumulation of reactive oxygen species, a decrease in superoxide dismutase, catalase, and glutathione-S-transferase activities, an increase in the malondialdehyde and 8-hydroxydeoxyguanosine levels, and abnormal expression of annetocin, heat shock protein 70, translationally controlled tumor protein and calreticulin genes. Integrated biological response (IBR) values calculated at the biochemical level indicated that the combined exposure to ATZ and microplastics, particularly to high concentrations of ATZ, induced greater oxidative stress in E. fetida compared with that of exposure to ATZ or microplastics alone. In addition, the IBR values calculated at the gene level did not show regular changes after combined exposure to ATZ and microplastics compared with those of a single exposure. The oxidative stress and abnormal expression of genes in E. fetida induced by MPs-aged were higher than those induced by MPs; a similar trend was observed for oxidative stress induced by MPs/MPs-aged + ATZ2.0, whereas an opposite trend was observed for the abnormal expression of genes in E. fetida induced by MPs/MPs-aged + ATZ0.02/ATZ2.0. Our results suggest that mulch film-derived microplastics have the potential to enhance the toxicity of ATZ within the soil environment. (C) 2020 Elsevier B.V. All rights reserved.</t>
  </si>
  <si>
    <t>10.1016/j.scitotenv.2020.141280</t>
  </si>
  <si>
    <t>Kim, HM; Long, NP; Min, JE; Anh, NH; Kim, SJ; Yoon, SJ; Kwon, SW</t>
  </si>
  <si>
    <t>Comprehensive phenotyping and multi-omic profiling in the toxicity assessment of nanopolystyrene with different surface properties</t>
  </si>
  <si>
    <t>There is a growing concern regarding the toxic effects of terrestrial nanoplastic contaminants. However, an all encompassing phenotypingand omics-based strategy for the toxicity assessment of nanoplastics with different surface properties on soil living organisms remains to be established. Herein, we devised a comprehensive phenotyping and multi-omic profiling method to examine the molecular disturbance of nanopolystyrene (PS) exposed Caenorhabditis elegans. The exposure time was 24 h with either 1 mu g/mL or 10 mu g/mL of PS. We found that PS considerably affected the reproduction and locomotion, as well as increased the oxidative stress of worms regardless of their surface properties. Nevertheless, each type of PS affected the metabolome and lipidome of the nematodes differently. Uncharged PS (PS-N) triggered significant metabolic disturbances, whereas the metabolic influences from PS-NH2 and PS-COOH were subtle. The dysregulated transcriptome profiles of PS-N were strongly associated with the metabolic pathways. Besides, the altered expression of several genes associated with autophagy and longevity was observed. Collectively, we demonstrated that comprehensive phenotyping and omics-based profiling establish a practical framework that allows us to gain deeper insights into the maladaptive consequences of PS in nematodes. It can be utilized for the evaluation of other environmental contaminants in the terrestrial ecosystem.</t>
  </si>
  <si>
    <t>10.1016/j.jhazmat.2020.123005</t>
  </si>
  <si>
    <t>Gaafar, YZA; Herz, K; Hartrick, J; Fletcher, J; Blouin, AG; MacDiarmid, R; Ziebell, H</t>
  </si>
  <si>
    <t>Investigating the Pea Virome in Germany-Old Friends and New Players in the Field(s)</t>
  </si>
  <si>
    <t>FRONTIERS IN MICROBIOLOGY</t>
  </si>
  <si>
    <t>Peas are an important legume for human and animal consumption and are also being used as green manure or intermediate crops to sustain and improve soil condition. Pea production faces constraints from fungal, bacterial, and viral diseases. We investigated the virome of German pea crops over the course of three successive seasons in different regions of pea production to gain an overview of the existing viruses. Pools from 540 plants, randomly selected from symptomatic and asymptomatic peas, and non-crop plants surrounding the pea fields were used for ribosomal RNA-depleted total RNA extraction followed by high-throughput sequencing (HTS) and RT-PCR confirmation. Thirty-five different viruses were detected in addition to nine associated nucleic acids. From these viruses, 25 are classified as either new viruses, novel strains or viruses that have not been reported previously from Germany. Pea enation mosaic virus 1 and 2 were the most prevalent viruses detected in the pea crops, followed by pea necrotic yellow dwarf virus (PNYDV) and turnip yellows virus which was also found also in the surrounding non-legume weeds. Moreover, a new emaravirus was detected in symptomatic peas in one region for two successive seasons. Most of the identified viruses are known to be aphid transmissible. The results revealed a high virodiversity in the German pea fields that poses new challenges to diagnosticians, researchers, risk assessors and policy makers, as the impact of the new findings are currently unknown.</t>
  </si>
  <si>
    <t>10.3389/fmicb.2020.583242</t>
  </si>
  <si>
    <t>Tang, T; Zhang, YH; Cai, TW; Deng, XQ; Liu, CY; Li, JM; He, S; Li, JH; Wan, H</t>
  </si>
  <si>
    <t>Antibiotics increased host insecticide susceptibility via collapsed bacterial symbionts reducing detoxification metabolism in the brown planthopper, Nilaparvata lugens</t>
  </si>
  <si>
    <t>JOURNAL OF PEST SCIENCE</t>
  </si>
  <si>
    <t>Symbionts participate in various physiological activities of their insect hosts, including detoxification metabolism. Emerging evidence has revealed that the bacterial symbiont Arsenophonus is involved in insecticide detoxification metabolism of Nilaparvata lugens, which harbors diverse symbionts. However, it is still unknown whether other bacterial symbionts have a functional role in this process. This study showed that pretreatment with antibiotics significantly increased N. lugens susceptibility to imidacloprid, chlorpyrifos, and clothianidin, and the detoxifying enzyme activities of the cytochrome P450 enzyme (P450) and glutathione S-transferase (GST) were significantly inhibited. Notably, the P450 genes NlCYP6ER1 and NlCYP4CE1, which are related to imidacloprid metabolism, were dramatically downregulated in ciprofloxacin- and tetracycline-pretreated N. lugens, respectively. Furthermore, the expression levels of various detoxifying genes (GSTs and P450s) were significantly positively correlated with Wolbachia, Arsenophonus, Acinetobacter, and Staphylococcus. These results indicated that bacterial symbionts may affect insecticide metabolism by regulating the expression of the insect host's GST and P450 genes, and provide a foundation for further study on the mechanism of symbiont-mediated host detoxification metabolism in insect pests.</t>
  </si>
  <si>
    <t>10.1007/s10340-020-01294-8</t>
  </si>
  <si>
    <t>Bodo, K; Hayashi, Y; Gerencser, G; Laszlo, Z; Keri, A; Galbacs, G; Telek, E; Meszaros, M; Deli, MA; Kokhanyuk, B; Nemeth, P; Engelmann, P</t>
  </si>
  <si>
    <t>Species-specific sensitivity of Eisenia earthworms towards noble metal nanoparticles: a multiparametric in vitro study</t>
  </si>
  <si>
    <t>ENVIRONMENTAL SCIENCE-NANO</t>
  </si>
  <si>
    <t>Two closely-related earthworm species (Eisenia spp.) have long been used as model organisms in ecotoxicology. The same nanoparticles (NPs) may affect the two species differently, not only because of the inherent differences in susceptibility but also due to how the immune system could recognize NPs. In a comparative approach using E. andrei and E. fetida, we study various immune-related parameters of earthworm coelomocytes following in vitro exposure to 10 nm NPs (silver, Ag; and gold, Au) or dissolved Ag (AgNO3). In general, E. fetida coelomocytes were more susceptible to AgNPs and AgNO3 while AuNPs did not show cytotoxicity. At the sub-cellular level, AgNPs similarly affected cellular redox reactions in both species; however, E. fetida showed greater responses for apoptosis-related endpoints. At the molecular level, AgNPs (at 24 h LC20) induced a significantly high level of superoxide dismutase in E. andrei coelomocytes while E. fetida was additionally characterized by consistent induction of metallothionein and differential capacity for redox/metal regulation. Although AuNPs were not cytotoxic, both NP types (Ag and Au) seemed to alter the expression pattern of immune-related genes (toll-like receptor and lysenin) in both species, but more clearly in E. fetida. We further observed that lysenin proteins, while secreted differentially between the two species, bind only to AgNPs resulting in negative secretion feedback. Our findings support the general preference for E. fetida in ecotoxicology, and reveal the potential roles of protective and immune mechanisms optimized for each species in its own ecological niche.</t>
  </si>
  <si>
    <t>10.1039/c9en01405e</t>
  </si>
  <si>
    <t>Shi, ZK; Wang, SS; Pan, BY; Liu, YK; Li, Y; Wang, SG; Wang, S; Tang, B</t>
  </si>
  <si>
    <t>Effects of zinc acquired through the plant-aphid-ladybug food chain on the growth, development and fertility of Harmonia axyridis</t>
  </si>
  <si>
    <t>Heavy metal pollution is an increasingly serious problem in agricultural ecosystems. Zinc accumulation in the food chain may harm the physiological functions of organisms, including herbivorous and predatory insects. Its effects on development and reproduction in Harmonia axyridis are largely unknown. In this study, five Zn solutions (25, 50, 100, and 150 mg/kg) plus control (0 mg/kg) were used to treat broad beans and to water the resulting seedlings. Aphids fed on these seedlings were eaten by H. axyridis ladybugs. Zn accumulation was found at all three trophic levels. Compared with the control group, ladybugs in the 25, 50, and 100 mg/kg groups had significantly reduced weight gain from the 4th instar to adulthood. Pupae and larvae (instars 1-4) in the 150 mg/kg group had the lowest survival of any group; pupal mortality in the 100 mg/kg group was significantly higher than that in the control group. Under Zn stress, female adults had inhibited expression of Vg1, Vg2 and VgR, reducing egg production and hatchability. Zn thus negatively affected their fertility. These results provide a theoretical basis for future exploration of soil heavy metal pollution impacts in ecosystems. (C) 2020 Elsevier Ltd. All rights reserved.</t>
  </si>
  <si>
    <t>10.1016/j.chemosphere.2020.127497</t>
  </si>
  <si>
    <t>Stone, LBL; Bidochka, MJ</t>
  </si>
  <si>
    <t>The multifunctional lifestyles ofMetarhizium: evolution and applications</t>
  </si>
  <si>
    <t>APPLIED MICROBIOLOGY AND BIOTECHNOLOGY</t>
  </si>
  <si>
    <t>The genusMetarhiziumis comprised of a diverse group of common soil fungi that exhibit multifunctional lifestyles with varying degrees of saprotrophic, endophytic, and insect pathogenic modes of nutrient acquisition. The transcriptome of these species is modulated to reflect immediate needs of the fungus and availability of resources-a form of transcriptional plasticity that allows for physiological adaptation to environments with diverse and dynamic exploitable nutrient sources. In this review, we discuss the endophytic, insect pathogenic lifestyles ofMetarhiziumspp., including their symbiotic interface, origins, and evolution, and agricultural applications. Isotope labeling experiments have demonstrated that a mutually beneficial exchange of limiting nutrients occurs between the fungus and its host plant, with nitrogen derived via insect pathogenesis being translocated fromMetarhiziumto host plants in exchange for fixed carbon in the form of photosynthate. Thus, the endophytic and entomopathogenic abilities ofMetarhiziumspp. are not exclusive of one another, but rather are interdependent and reciprocal in nature. Although endophytic, insect pathogenic fungi (EIPF) could certainly have evolved from insect pathogenic fungi, phylogenomic evidence indicates that this genus is more closely related to plant-associated fungi than animal pathogens, suggesting thatMetarhiziumevolved from a lineage of plant symbionts, which subsequently acquired genes for insect pathogenesis. Entomopathogenicity may have been an adaptive trait, allowing for procurement of insect-derived nitrogen that could be translocated to host plants and bartered for fixed carbon, thereby improving the stability of fungal-plant symbioses. Given their ability to simultaneously parasitize soil insects, including a number of pests of agriculturally important crops, as well as promote plant health, growth, and productivity,Metarhiziumspp. are considered promising alternatives to the chemical pesticides and fertilizers that have wreaked havoc on the health and integrity of ecosystems.</t>
  </si>
  <si>
    <t>10.1007/s00253-020-10968-3</t>
  </si>
  <si>
    <t>Sun, MM; Chao, HZ; Zheng, XX; Deng, SP; Ye, M; Hu, F</t>
  </si>
  <si>
    <t>Ecological role of earthworm intestinal bacteria in terrestrial environments: A review</t>
  </si>
  <si>
    <t>Increasing evidence demonstrated the critical role the earthworm gut played in sustaining earthworm's metabolism and transformation of nutrients and pollutants in the environment. Being rich in nutrients, the earthworm gut is favorable for the colonization of (facultative) anaerobic bacteria, which bridge the host earthworm gut with adjacent terrestrial environment. Therefore, the status quo of earthworm gut research was primarily reviewed in this work. It was found that most studies focused on the bacterial composition and diversity of the earthworm gut, and their potential application in nutrient element and pollutant transformation. such as nitrification, methanogens, heavy metal detoxification, etc. Yet limited information was available about the specific mechanism of intestinal bacteria in nutrient and pollutant transformation. Therefore, in this work we highlighted the current problems and concluded the future prospect of worm's intestinal bacteria research. On one hand, high throughput sequencing and bioinformatics tools are critical to break the bottleneck in the intestinal bacteria research via clarifying the molecular mechanism involved in the transformation processes described above. In addition, a global dataset concerning worm gut bacteria will be needed to provide comprehensive information about intestinal bacteria pool, and act as a communication platform to further encourage the progress of worm gut research. (C) 2020 Elsevier B.V. All rights reserved.</t>
  </si>
  <si>
    <t>10.1016/j.scitotenv.2020.140008</t>
  </si>
  <si>
    <t>Wang, ZB; Hu, C; Sun, Y; Jiang, W; Wu, GG; Pan, AH; Li, P; Tang, XM</t>
  </si>
  <si>
    <t>Production and characterization of the(13)C/N-15 single-labeled insecticidal protein Cry1Ab/Ac using recombinantEscherichia coli</t>
  </si>
  <si>
    <t>MICROBIOLOGYOPEN</t>
  </si>
  <si>
    <t>Synthetic Cry1Ab/Ac proteins expressed by genetically modified (GM) crops have a high potential to control insect pests without utilizing large amounts of chemical insecticides. Before these crops are used in agriculture, the environmental fate and interactions in the soil must be understood. Stable isotope-labeled Cry1Ab/Ac protein is a highly useful tool for collecting such data. We developed a protocol to produce(13)C/N-15 single-labeled Cry proteins. The artificially synthesized geneCry1Ab/AcofBtrice Huahui No. 1, which has been certified by the Chinese government to be safe for human consumption, was subcloned into pUC57, and the expression vector pET-28a-CryAb/Acwas constructed and transformed intoEscherichia coliBL21 (DE3) competent cells. Next, 0.2 mM isopropyl thiogalactoside (IPTG) was added to these cells and cultured at 37 degrees C for 4 h to induce the synthesis and formation of inclusion bodies in M9 growth media containing either [U-C-13] glucose (5%C-13-enriched) or [N-15] ammonium chloride (5%N-15-enriched). Then, Cry inclusion bodies were dissolved in urea and purified by affinity chromatography under denaturing conditions, renatured by dialysis, and further detected by sodium dodecyl sulfate-polyacrylamide gel electrophoresis (SDS-PAGE) and Western blotting. The purities of(13)C/N-15-labeled Cry proteins reached 99% with amounts of 12.6 mg/L and 8.8 mg/L, respectively. The delta C-13 and a(15)N values of(13)C-labeled Cry protein and(15)N-labeled Cry protein were 3,269 parts per thousand and 2,854 parts per thousand, respectively. A bioassay test revealed that the labeled Cry1Ab/Ac proteins had strong insecticidal activity. The stable isotope-labeled insecticidal Cry proteins produced for the first time in this study will provide an experimental basis for future metabolic studies on Cry proteins in soil and the characteristics of nitrogen (N) and carbon (C) transformations. Our findings may also be employed as a reference for elucidating the environmental behavior and ecological effects of BT plants and expressed products.</t>
  </si>
  <si>
    <t>10.1002/mbo3.1125</t>
  </si>
  <si>
    <t>Lu, L; Shu, CJ; Chen, L; Yang, YG; Ma, SH; Zhu, K; Shi, BJ</t>
  </si>
  <si>
    <t>Insecticidal activity and mechanism of cinnamaldehyde in C. elegans</t>
  </si>
  <si>
    <t>FITOTERAPIA</t>
  </si>
  <si>
    <t>Cinnamon is the dried bark of Cinnamomum cassia Presl, and its main component is cinnamaldehyde (CA). Decades of synthetic pesticide use to control parasitic nematodes that can harm plants has seriously polluted the environment and poses a risk to soil ecology, highlighting the need to develop natural biological pesticides. Some species classified under Nematoda are highly similar, therefore we used the model organism C. elegans to explore the effect of cinnamaldehyde, a plant-derived natural product, on C. elegans viability. We found that the lethal dose of cinnamaldehyde for C. elegans treatment for 4 h at a concentration of 800 mg/L. Sequencing-based transcriptome data revealed differences between the cinnamaldehyde treatment and control groups. RNA-seq analysis showed that C. elegans exposed to cinnamaldehyde had significantly altered expression of metabolic genes, particularly for genes involved in glutathione metabolism (gst-1, gst-2, gst-4, gst-5, gst-6, gst-7, gst-8, gst25, gst-30, gst-38, gst-44, and gcs-1). Therefore, glutathione metabolism is altered in C. elegans upon exposure to cinnamaldehyde. Based on the above results, treatment with 800 mg/L of cinnamaldehyde for 4 h was selected for all experiments in nematodes. Given these findings, cinnamaldehyde may be a promising natural alternative to synthetic pesticides for controlling plant parasitic nematodes with low cost, high efficiency, and diminished environmental pollution.</t>
  </si>
  <si>
    <t>10.1016/j.fitote.2020.104687</t>
  </si>
  <si>
    <t>Zafar, J; Shoukat, RF; Zhang, YX; Freed, S; Xu, XX; Jin, FL</t>
  </si>
  <si>
    <t>Metarhizium Anisopliae Challenges Immunity and Demography of Plutella xylostella</t>
  </si>
  <si>
    <t>INSECTS</t>
  </si>
  <si>
    <t>Simple Summary The diamondback moth, Plutella xylostella, is a destructive pest of cruciferous crops worldwide. Integrated pest management (IPM) strategies, largely involve the use chemical pesticides which are harmful for the environment and human health. In this study, the virulence of three species of entomopathogenic fungi were tested. Metarhizium anisopliae proved to be the most effective by killing more than 90% of the population. Based on which the fungus was selected to study the host-pathogen immune interactions. More precisely, after infection, superoxide dismutase (SOD) and phenoloxidase (PO), two major enzymes involved in immune response, were studied at different time points. The fungus gradually weakened the enzyme activities as the time progressed, indicating that physiological attributes of host were adversely affected. The expression of immune-related genes (Defensin, Spaetzle, Cecropin, Lysozyme, and Hemolin) varied on different time points. Moreover, the fungus negatively impacted the development of the host by reducing the life span and egg laying ability. Thus, M. anisopliae can become a potent prospect for the control of this pest. This information will also reinforce the development of policies for biocontrol-based pest management. Entomopathogenic fungi are naturally existing microbes, that can serve as a key regulator of insect pests in integrated pest management strategies. Besides having no hazardous effects on the environment, these entomopathogens are alternatives to synthetic insecticides that can control notorious insect-like Plutella xylostella, a destructive pest of cruciferous crops. Three different species of entomopathogenic fungi were evaluated before the selection (high larval mortality and least LC50) of Metarhizum anisopliae. The study was designed to investigate the mortality, development, and immune responses of P. xylostella when challenged with M. anisopliae, a naturally existing soil-borne entomopathogenic fungus. M. anisopliae resulted in high pest mortality by killing 93% of larvae. However, no statistically significant effect on hemocyte concentration was observed. The activity of enzymes (Phenoloxidase and Superoxide dismutase) and immune genes (Defensin, Spaetzle, Cecropin, Lysozyme, and Hemolin) did vary at different time points (24, 48, 72 and 96 h) after exposure to M. anisopliae. Disturbance in the biological cycles of P. xylostella was also detected, significantly shorter adult life span (8.11:6.87, M:F) and reduced fecundity (101 eggs/female) were observed along with disturbed larval and pupal duration. Results suggest that M. anisopliae can efficiently hinder the P. xylostella defense and developmental system, resulting in mortality and disturbed demography.</t>
  </si>
  <si>
    <t>10.3390/insects11100694</t>
  </si>
  <si>
    <t>Liu, T; Liu, YL; Fang, K; Zhang, XL; Wang, XG</t>
  </si>
  <si>
    <t>Transcriptome, bioaccumulation and toxicity analyses of earthworms (Eisenia fetida) affected by trifloxystrobin and trifloxystrobin acid</t>
  </si>
  <si>
    <t>As a promising fungicide, the potential environmental risk of trifloxystrobin (TFS) and its main metabolism trifloxystrobin acid (TFSA) in soil environment should be given special attention. The present study investigated the potential risks of TFS and TFSA in soil environment to earthworms (Eisenia fetida) through measuring several biomarkers. Residual analysis showed that TFSA was more stable than TFS in artificial soil with half-lives ranging from 138.6 to 231.0 d and 20.4-24.7 d, respectively. Additionally, the accumulation of TFS in earthworms increased in the beginning and then decreased from day 14, while that of TFSA continuously increased. At concentrations of 4.0 mg/kg and 10.0 mg/kg, the weight and lysosomal membrane stability of earthworms were reduced; however, the superoxide dismutase (SOD) activity, glutathione-S-transferase (GST) activity and malondialdehyde (MDA) content in earthworms were enhanced by TFS and TFSA. Moreover, the growth inhibition effect and the oxidative damage level induced by TFSA to earthworms were higher than those induced by TFS. The transcriptome analysis date indicated that the differentially expressed genes (DEGs) in both TFS and TFSA treatments were mainly enriched in ribosome pathway and lysosome pathway, finally affecting the protein synthesis and proteolysis in earthworms. The findings of the present study indicated that TFSA may pose a higher risk in the soil environment than TFS. (C) 2020 Elsevier Ltd. All rights reserved.</t>
  </si>
  <si>
    <t>10.1016/j.envpol.2020.115100</t>
  </si>
  <si>
    <t>Hattab, S; Boughattas, I; Mkhinini, M; Banni, M</t>
  </si>
  <si>
    <t>Impact of Intensive Farming on Soil Heavy Metal Accumulation and Biomarkers Responses of EarthwormsEisenia andrei</t>
  </si>
  <si>
    <t>BULLETIN OF ENVIRONMENTAL CONTAMINATION AND TOXICOLOGY</t>
  </si>
  <si>
    <t>In this work, we propose to evaluate the effect of agriculture intensification under greenhouses on the biochemical and transcriptomic responses of the earthwormsEisenia andrei. This work was conducted on two sites in Teboulba and Sahline (Monastir governorate) and a control site in an experimental plot that is undergoing organic farming. For this purpose, the earthwormsEisenia andreiwere exposed to the soils during 7 and 14 days. The physicochemical properties of the soils were analyzed. The biochemical biomarkers of metallothioneins (MTs) and malondialdehyde (MDA) accumulations were also assessed. Moreover, the gene expression level of the MTs was analyzed. The results of our study revealed a significant trace element accumulation accompanied by a high level of MDA and MT proteins. Moreover, a significant expression of the MT gene was observed in earthworms exposed to the soils from Sahline and Teboulba. Hence, this work reveals that intensive agriculture can affect the biological responses of earthworms and consequently, the soil's biofertility.</t>
  </si>
  <si>
    <t>10.1007/s00128-020-03000-x</t>
  </si>
  <si>
    <t>Mendoza, O; Pretell, K; Ramirez, B; Sandoval, J; Caballero, JL; Dorado, G</t>
  </si>
  <si>
    <t>Metagenomic Analyses of Biofilms on Whiteleg Shrimp (Litopenaeus vannamei) Effluents: Implications for Worldwide Aquaculture Bioremediation and Environmental Sustainability in the Current Trend of Climate Change and Global Warming - State of the Art and Experimental Proof of Concept</t>
  </si>
  <si>
    <t>REVIEWS IN FISHERIES SCIENCE &amp; AQUACULTURE</t>
  </si>
  <si>
    <t>Aquaculture is considered the fastest-growing food supply, invertebrates being a key element; in particular, whiteleg shrimp (Litopenaeus vannamei). They contribute to human welfare, albeit potential negative environmental effects should be properly addressed. Indeed, the environmental impact of aquaculture is lower than using wild captures. Therefore, shrimp aquaculture is reviewed in relation to bioremediation and sustainability, from an ecological perspective. Since metagenomics has great potential for aquaculture, an experimental research using biofilms on whiteleg shrimp effluents is also included, as a proof of concept, given the lack of published results. That revealed a great diversity of microbes: Bacteria, Archaea, Viridiplantae, Fungi and Protozoa. They included 972 species, grouped in 638 genera and 221 families. Interestingly, the Basic Local-Alignment Search Tool (BLAST) algorithm, against the National Center for Biotechnology Information (NCBI) databases, identified 12 species (or genera as spp.) involved in nitrification processes, which are relevant from an ecological point of view, using a restrictive threshold of &gt;= 97%. They includedCandidatus nitrosopumilus,Nitratireductor aquibiodomus,Nitratireductorspp.,Nitratiruptorspp.,Nitriliruptorspp.,Nitrosococcusspp.,Nitrosomonas aestuarii,Nitrosomonas marina,Nitrosomonasspp.,Nitrosopumilus maritimus,Nitrospinaspp. andNitrospiraspp. To the best of our knowledge, this is the first report of comprehensive metagenomics on microbiotas ofLitopenaeus vannameieffluents. These results have clear implications for such cultures, mainly related to nitrification enhancement, as well as worldwide aquaculture bioremediation and environmental sustainability, in general. That is especially relevant to ameliorate pollution, which is particularly, in the current scenario of climate change and global warming.</t>
  </si>
  <si>
    <t>10.1080/23308249.2020.1820720</t>
  </si>
  <si>
    <t>Aviles, A; Cordeiro, A; Maria, A; Bozzolan, F; Boulogne, I; Dacher, M; Goutte, A; Alliot, F; Maibeche, M; Massot, M; Siaussat, D</t>
  </si>
  <si>
    <t>Effects of DEHP on the ecdysteroid pathway, sexual behavior and offspring of the moth Spodoptera littoralis</t>
  </si>
  <si>
    <t>HORMONES AND BEHAVIOR</t>
  </si>
  <si>
    <t>Bis(2-ethylhexyl) phthalate (DEHP) is a widely produced plasticizer that is considered to act as an endocrine-disrupting chemical in vertebrates and invertebrates. Indeed, many studies have shown that DEHP alters hormonal levels, reproduction and behavior in vertebrates. Few studies have focused on the effects of DEHP on insects, although DEHP is found almost everywhere in their natural habitats, particularly in soils and plants. Here, we investigated the effects of DEHP on the sexual behavior and physiology of a pest insect, the noctuid moth Spodoptera littoralis. In this nocturnal species, olfaction is crucial for sexual behavior, and ecdysteroids at the antennal level have been shown to modulate sex pheromone detection by males. In the present study, larvae were fed food containing different DEHP concentrations, and DEHP concentrations were then measured in the adults (males and females). Hemolymphatic ecdysteroid concentrations, the antennal expression of genes involved in the ecdysteroid pathway (nuclear receptors EcR, USP, E75, and E78 and calmodulin) and sexual behavior were then investigated in adult males. The success and latency of mating as well as the hatching success were also studied in pairs consisting of one DEHP male and one uncontaminated female or one DEHP female and one uncontaminated male. We also studied the offspring produced from pairs involving contaminated females to test the transgenerational effect of DEHP. Our results showed the general downregulation of nuclear receptors and calmodulin gene expression associated with the higher concentrations of DEHP, suggesting peripheral olfactory disruption. We found some effects on male behavior but without an alteration of the mating rate. Effects on offspring mortality and developmental rates in the N + 1 generation were also found at the higher doses of DEHP. Taken together, the results of the study show for the first time that larval exposure to DEHP can induce delayed endocrine-disruptive effects in the adults of a terrestrial insect as well as effects on the next generation. To date, our study is also the first description of an impact of endocrine disrupter on olfaction in insects.</t>
  </si>
  <si>
    <t>10.1016/j.yhbeh.2020.104808</t>
  </si>
  <si>
    <t>Cai, YP; Chen, HL; Yuan, RF; Wang, F; Chen, ZB; Zhou, BH</t>
  </si>
  <si>
    <t>Metagenomic analysis of soil microbial community under PFOA and PFOS stress</t>
  </si>
  <si>
    <t>ENVIRONMENTAL RESEARCH</t>
  </si>
  <si>
    <t>Perfluorinated compounds (PFCs) contamination of soil has attracted global attention in recent years but influences of PFCs on microorganisms in the soil environment have not been fully described. In this study, the effects of perfluorooctane sulphonate (PFOS) and perfluoroctanoic acid (PFOA) on bacterial communities were determined by Illumina Miseq sequencing and Illumina Hiseq Xten. The stimulation of PFCs pollutants on soil bacterial richness and community diversity were observed. Sequencing information indicated that Proteobacteria, Acidobacteria, Actinobacteria, Chloroflexi, Firmicutes, and Gemmatimonadetes were the dominant bacterial phyla. Two genera, Bacillus and Sphingomonas, exhibited adverse responses toward PFCs pollution. Carbohydrate-active enzymes (CAZy), Kyoto Encyclopedia of Genes and Genomes (KEGG) and NCBI databases were used to elucidate the proteins and function action of soil microbial to PFCs pollution. Pathways such as Carbohydrate metabolism, Global and overview maps and Membrane transport in the soil microbes were affected by PFCs stress. CAZy analysis revealed that glycosyl transferases (GTs) in PFCs-polluted soils showed more active, while glycoside hydrolases (GHs) were inhibited severely.</t>
  </si>
  <si>
    <t>10.1016/j.envres.2020.109838</t>
  </si>
  <si>
    <t>Ogunlaja, A; Sharma, V; Lin, J</t>
  </si>
  <si>
    <t>Ex-situ induction of Metallothionein gene in Lybiodrilus violaceous post cadmium and zinc exposure</t>
  </si>
  <si>
    <t>GENE REPORTS</t>
  </si>
  <si>
    <t>Background: Earthworms are good indicators used in evaluating the health status of the terrestrial ecosystem and metallothionein (Mt) is a biomarker monitored during environmental studies. There is however a dearth of information on metallothioneins in African earthworms. Libyodrilus violaceous is a West African earthworm well investigated and reported including its tolerance to metal pollution but the presence of Mt gene in L. violaceous is not established. Methods: The presence of Mt. in L. violaceous was determined to validate its potential role in metal tolerance. L. violaceous sampled from Ije-Ododo soil were exposed to varying concentrations of Cadmium (Cd) and Zinc (Zn) in a potted experimental set-up and the metallothionein (MT) expressions were determined. The presence of Mt gene and metallothionein expression were determined using whole transcriptome sequencing and real-time polymerase chain reaction (PCR), respectively after extracting Ribonucleic acid (RNA) from samples on the 1 st, 3rd and 7th days. The genetic relationship of the detected MT protein sequence was compared to existing MT protein sequences and a phylogenetic tree was constructed. Results: We established the presence of the MT gene and the phylogenetic tree showed that it had a relationship with other earthworms' MTs. Up-regulation of Mt. expression was observed on the 7th day in L.violaceous exposed to concentrations of Cd and Zn. Conclusion: One of the modes of survival of L. violaceous to metal pollution is by the up-regulation of metallothioneins. This earthworm metallothionein protein sequence is the first report of species in the Eudriloides family and the first report in African earthworms deposited in the GenBank repository for reference. The use of L.violaceous for Cd and Zn remediation in soils could be exploited.</t>
  </si>
  <si>
    <t>10.1016/j.genrep.2020.100701</t>
  </si>
  <si>
    <t>Xu, T; Miao, JJ; Chen, YW; Yin, DQ; Hu, SQ; Sheng, GD</t>
  </si>
  <si>
    <t>The long-term environmental risks from the aging of organochlorine pesticide lindane</t>
  </si>
  <si>
    <t>ENVIRONMENT INTERNATIONAL</t>
  </si>
  <si>
    <t>Although increased contact time (aging) of pesticides in the soil decreases their bioavailability, this does not mean that the bound residues formed during the aging process pose fewer risk to the soil environment. Here the earthworm Eisenia fetida was exposed to organochlorine pesticide lindane in soil under different durations of lindane aging and exposure. The results of de novo RNA sequencing followed by molecular and biochemical validations demonstrated the aged lindane showed a different tendency to disrupt acetylcholine (ACh) trans- mission with the effects of fresh lindane to gamma-aminobutyric acid. Using own -developed earthworm activity test, we confirmed aged lindane prompted earthworms to exclusively exhibit a significant hypoactivity in lo- comotion, which could be explained by the inhibition of Ach system. This study suggested that the toxicity of pesticides would not depend solely on their free state components, and the awareness of long-term environ- mental risks from the bound states needs to be raised.</t>
  </si>
  <si>
    <t>10.1016/j.envint.2020.105778</t>
  </si>
  <si>
    <t>Hu, C; Hou, J; Zhu, Y; Lin, DH</t>
  </si>
  <si>
    <t>Multigenerational exposure to TiO2 nanoparticles in soil stimulates stress resistance and longevity of survived C. elegans via activating insulin/IGF-like signaling</t>
  </si>
  <si>
    <t>With increasing release of nanoparticles (NPs) into the environment, soil organisms likely suffer from high dose and long duration of NPs contamination, while the effect of NPs across multiple generations in soil is rarely studied. Herein, we investigated how multigenerational exposure to different crystal forms (anatase, rutile, and their mixture) of TiO2 NPs (nTiO(2)) affected the survival, behavior, physiological and biochemical traits, and lifespan of nematodes (C. elegans) in a paddy soil. The soil property changed very slightly after being spiked with nTiO(2), and the toxicities of three nTiO(2) forms were largely comparable. The nTiO(2) exposure adversely influenced the survival and locomotion of nematodes, and increased intracellular reactive oxygen species (ROS) generation. Interestingly, the toxic effect gradually attenuated and the lifespan of survived nematodes increased from the P0 to F3 generation, which was ascribed to the survivor selection and stimulatory effect. The lethal effect and the increased oxidative stress may continuously screen out offspring possessing stronger anti-stress capabilities. Moreover, key genes (daf-2, age-1, and skn-1) in the insulin/IGF-like signaling (IIS) pathway actively responded to the nTiO(2) exposure, which further optimized the selective expression of downstream genes, increased the antioxidant enzyme activities and antioxidant contents, and thereby increased the stress resistance and longevity of survived nematodes across successive generations. Our findings highlight the crucial role of bioresponses in the progressively decreased toxicity of nTiO(2), and add new knowledge on the long-term impact of soil nTiO(2) contamination. (c) 2020 Elsevier Ltd. All rights reserved.</t>
  </si>
  <si>
    <t>10.1016/j.envpol.2020.114376</t>
  </si>
  <si>
    <t>Krey, KL; Nabity, PD; Blubaugh, CK; Fu, Z; Van Leuven, JT; Reganold, JP; Berim, A; Gang, DR; Jensen, AS; Snyder, WE</t>
  </si>
  <si>
    <t>Organic Farming Sharpens Plant Defenses in the Field</t>
  </si>
  <si>
    <t>FRONTIERS IN SUSTAINABLE FOOD SYSTEMS</t>
  </si>
  <si>
    <t>Plants deploy a variety of chemical and physical defenses to protect themselves against herbivores and pathogens. Organic farming seeks to enhance these responses by improving soil quality, ultimately altering bottom up regulation of plant defenses. While laboratory studies suggest this approach is effective, it remains unclear whether organic agriculture encourages more-active plant defenses under real-world conditions. Working on the farms of cooperating growers, we examined gene expression in the leaves of two potato (Solanum tuberosum) varieties, grown on organic vs. conventional farms. For one variety,Norkotah, we found significantly heightened initiation of genes associated with plant-defense pathways in plants grown in organic vs. conventional fields. OrganicNorkotahfields exhibited lower levels of nitrate in soil and of nitrogen in plant foliage, alongside differences in communities of soil bacteria, suggesting possible links between soil management and observed differences in plant defenses. Additionally, numbers of predatory and phloem-feeding insects were higher in organic than conventional fields. A second potato variety,Alturas, which is generally grown using fewer inputs and in poorer-quality soils, exhibited lower overall herbivore and predator numbers, few differences in soil ecology, and no differences in gene-activity in organic and conventional farming systems. Altogether, our results suggest that organic farming has the potential to increase plants' resistance to herbivores, possibly facilitating reduced need for insecticide applications. These benefits appear to be mediated by plant variety and/or farming context.</t>
  </si>
  <si>
    <t>10.3389/fsufs.2020.00097</t>
  </si>
  <si>
    <t>Wamucho, A; Heffley, A; Tsyusko, OV</t>
  </si>
  <si>
    <t>Epigenetic effects induced by silver nanoparticles in Caenorhabditis elegans after multigenerational exposure</t>
  </si>
  <si>
    <t>Multigenerational effects of silver nanoparticles (Ag-NPs) on reproduction of the soil nematode Caenorhabditis elegans have been observed previously. However, mechanisms of this reproductive sensitivity are unknown. Here we examine whether epigenetic changes occur as a result of multigenerational exposure to Ag-NPs and whether such modifications can be inherited by unexposed generations. Changes at histone methylation markers, histone 3 lysine 4 dimethylation (H3K4me2) and histone 3 lysine 9 trimethylation (H3K9me3), known to affect reproduction, as well as changes in the expression of the genes encoding demethylases and methyltransferases associated with the selected markers, were investigated. We exposed C. elegans at EC30 to AgNO3, pristine Ag-NPs, and its environmentally transformed product, sulfidized Ag-NPs (sAg-NPs). Histone methylation levels at H3K4me2 increase in response to pristine Ag-NP exposure and did not recover after rescue from the exposure, suggesting transgenerational inheritance. Compared to pristine Ag-NPs, exposure to transformed sAg-NPs significantly decreased H3K4me2 and H3K9me3 levels. These changes in the histone methylation were also supported by expression of spr-5 and jmjd-2 (H3K4me2 and H3K9me3 demethylases, respectively) and set-30 (H3K4me2 methyltransferase). Our study demonstrates that multigenerational exposure to Ag-NPs induces epigenetic changes that are inherited by unexposed offspring. However, environmental transformations of Ag-NPs may also reduce toxicity via epigenetic mechanisms, such as changes at histone methylation. (C) 2020 Elsevier B.V. All rights reserved.</t>
  </si>
  <si>
    <t>10.1016/j.scitotenv.2020.138523</t>
  </si>
  <si>
    <t>Swart, E; Dvorak, J; Hernadi, S; Goodall, T; Kille, P; Spurgeon, D; Svendsen, C; Prochazkova, P</t>
  </si>
  <si>
    <t>The Effects of In Vivo Exposure to Copper Oxide Nanoparticles on the Gut Microbiome, Host Immunity, and Susceptibility to a Bacterial Infection in Earthworms</t>
  </si>
  <si>
    <t>NANOMATERIALS</t>
  </si>
  <si>
    <t>Nanomaterials (NMs) can interact with the innate immunity of organisms. It remains, however, unclear whether these interactions can compromise the immune functioning of the host when faced with a disease threat. Co-exposure with pathogens is thus a powerful approach to assess the immuno-safety of NMs. In this paper, we studied the impacts of in vivo exposure to a biocidal NM on the gut microbiome, host immune responses, and susceptibility of the host to a bacterial challenge in an earthworm.Eisenia fetidawere exposed to CuO-nanoparticles in soil for 28 days, after which the earthworms were challenged with the soil bacteriumBacillus subtilis. Immune responses were monitored by measuring mRNA levels of known earthworm immune genes. Effects of treatments on the gut microbiome were also assessed to link microbiome changes to immune responses. Treatments caused a shift in the earthworm gut microbiome. Despite these effects, no impacts of treatment on the expression of earthworm immune markers were recorded. The methodological approach applied in this paper provides a useful framework for improved assessment of immuno-safety of NMs. In addition, we highlight the need to investigate time as a factor in earthworm immune responses to NM exposure.</t>
  </si>
  <si>
    <t>10.3390/nano10071337</t>
  </si>
  <si>
    <t>Mustonen, M; Haimi, J; Knott, KE</t>
  </si>
  <si>
    <t>Impact of genetic diversity of an earthworm on decomposition and ecosystem functioning</t>
  </si>
  <si>
    <t>EUROPEAN JOURNAL OF SOIL BIOLOGY</t>
  </si>
  <si>
    <t>Ecosystem functioning is affected positively by increased biodiversity, through complementary functions of multiple species or because high-functioning species are more likely in a species-rich community. Genetic diversity is one level of biodiversity that has been shown to positively affect ecosystem functioning. Whether the genetic diversity of a key decomposer species affects decomposition processes, and ecosystem functioning in general, is still unknown. We compared low and high genetic diversity assemblages of the earthworm Dendrobaena octaedra in two different experiments: using microcosms containing a simple community of other decomposer animals (some nematodes and other microfauna) and using microcosms with a more complex community, including also another earthworm species, diverse microarthropod fauna and enchytraeid worms. We studied the soil decomposition activity through measurements of mineral nitrogen and CO2-production. In addition, the wellbeing of the earthworms was followed by determining their biomass, cocoon production, mortality and gene expression. Very few differences between low and high diversity microcosms were found, often in only one of the years studied. When differences were found, these depended on which genotype was present in the low diversity treatment. Our results suggest it is not genetic diversity per se, but specific genotypes of key decomposer species that can affect ecosystem functioning.</t>
  </si>
  <si>
    <t>10.1016/j.ejsobi.2020.103192</t>
  </si>
  <si>
    <t>Rodrigues, NP; Scott-Fordsmand, JJ; Amorim, MJB</t>
  </si>
  <si>
    <t>Novel understanding of toxicity in a life cycle perspective - The mechanisms that lead to population effect - The case of Ag (nano) materials</t>
  </si>
  <si>
    <t>Silver (Ag) is amongst the most well studied nanomaterials (NMs), although most studies have only dealt with a single AgNM at a time and one biological endpoint. We here integrate the results of various testing-tools (endpoints) using a terrestrial worm, the standard ecotoxicological model organism Enchytraeus crypticus. Exposure spanned both water and soil exposure, it covered all life stages (cocoons, juveniles and adults), varying exposure durations (1-2-3-4-5-21 days), and covered 5 biological endpoints: hatching success, survival, reproduction, avoidance and gene expression (qPCR target genes GABA and Acetyl cholinesterase). We tested 4 Ag materials: PVP coated (PVP-AgNM), non-coated (NC-AgNM), the JRC reference Ag NM300K and AgNO3. Results showed that short-term exposure via water to assess impact on cocoons' hatching predicted longer term effects such as survival and reproduction. Moreover, if we extended the exposure from 11 to 17 day this allowed discrimination between hatch delay and impairment. Exposure of juveniles and adults via water showed that juveniles were most sensitive with survival affected. Across materials the following toxic ranking was observed: AgNO3 &gt;= Ag NM300K &gt;&gt; NC-AgNM &gt;= PVP-AgNM. E. crypticus avoided AgNO3 in a dose-response manner, avoiding most during the first 24 h. Avoidance of Ag NM300K and NC-AgNM only occurred during the first 24 h and the PVP coated AgNM were not avoided at all. The up-regulation of the GABA triggering anesthetic effects, indicated the high ecological impact of Ag materials in soil: Ag affects the GABAergic system hence organisms were not able to efficiently avoid and became intoxicated, this caused impacts in terms of survival and reproduction. (C) 2020 Elsevier Ltd. All rights reserved.</t>
  </si>
  <si>
    <t>10.1016/j.envpol.2020.114277</t>
  </si>
  <si>
    <t>Yang, XL; Li, YB; Wang, X</t>
  </si>
  <si>
    <t>Effects of ciprofloxacin exposure on the earthworm Eisenia fetida</t>
  </si>
  <si>
    <t>The widespread use of the antibiotic ciprofloxacin (CIP) poses a serious risk to soil organisms. Here, earthworms (Eisenia fetida) were used to explore the effect of CIP exposure on growth, reproduction, mortality, antioxidant enzyme activity, DNA damage, and mRNA levels. The results showed that mortality, weight, and reproduction did not change in response to CIP exposure. The antioxidant enzymes superoxide dismutase (SOD), peroxidase (POD), and glutathione (GSH) were inhibited after 10 mg/kg CIP exposure on day 21, and catalase (CAT) activity increased significantly on day 14. High concentrations (1-2 g/kg) of CIP pollution caused DNA damage in E. fetida on days 7 and 14. At a dose of 10 mg/kg, CIP altered antioxidant enzymes and gene expression, but was not harmful to the growth and reproduction of E. fetida. Moreover, mRNA expression of annetocin, metallothionein, heat shock protein 70, and translationally controlled tumor protein were significantly upregulated on day 28. These findings indicate that antioxidant enzymes, DNA damage, and mRNA levels of biomarkers are more sensitive than mortality, growth, and reproduction for detecting CIP pollution in the soil environment. (C) 2020 Elsevier Ltd. All rights reserved.</t>
  </si>
  <si>
    <t>10.1016/j.envpol.2020.114287</t>
  </si>
  <si>
    <t>Su, HH; Yang, Y; Zou, JC; Cheng, YQ; Yang, Y; Wu, JJ; Pollak, P; Yang, YZ</t>
  </si>
  <si>
    <t>Transcriptome analysis of the ovary of beet armyworm Spodoptera exigua under different exposures of cadmium stress</t>
  </si>
  <si>
    <t>Heavy metal pollution is becoming an increasingly serious problem globally, and cadmium pollution ranks first in the world. Reproduction in insects is affected by cadmium stress in a dose-dependent manner. However, no previous studies have examined the molecular mechanisms underlying the influence of cadmium exposure on insect reproduction. In this study, RNA-Seq was used to investigate changes in ovary gene expression in newly emerged female beet army worms. The beet armyworms were reared under 4 cadmium concentrations: 0 mg/kg (control), low 0.2 mg/kg (L), medium 12.8 mg/kg (M) and high 51.2 mg/kg (H). Compared with the control (CK), a total of 3453 differentially expressed genes (DEGs) were identified in L cadmium stress, including 1791 up-regulated and 1662 downregulated candidates; in L versus M groups, 982 up-regulated and 658 down-regulated DEGs; and in M versus H groups, 6508 up-regulated and 2000 down-regulated DEGs were identified and the expression patterns of ten genes were verified by q PCR. Many of the identified DEGs were relevant to juvenile hormone and molting hormone biosynthesis, insulin secretion, estrogen signaling, amino acid metabolism and lipid biosynthesis. These data will provide a molecular prospective to understand the ecological risk of heavy metal pollution and are a resource for selecting key genes as targets in gene-editing/silencing technologies for sustainable pest management. (C) 2020 Elsevier Ltd. All rights reserved.</t>
  </si>
  <si>
    <t>10.1016/j.chemosphere.2020.126372</t>
  </si>
  <si>
    <t>Kadam, SB; Pable, AA; Barvkar, VT</t>
  </si>
  <si>
    <t>Mycorrhiza induced resistance (MIR): a defence developed through synergistic engagement of phytohormones, metabolites and rhizosphere</t>
  </si>
  <si>
    <t>FUNCTIONAL PLANT BIOLOGY</t>
  </si>
  <si>
    <t>Plants get phosphorus, water and other soil nutrients at the cost of sugar through mycorrhizal symbiotic association. A common mycorrhizal network (CMN) - a dense network of mycorrhizal hyphae - provides a passage for exchange of chemicals and signals between the plants sharing CMN. Mycorrhisation impact plants at hormonal, physiological and metabolic level and successful symbiosis also regulates ecology of the plant rhizosphere. Apart from nutritional benefits, mycorrhisation provides an induced resistance to the plants known as mycorrhiza induced resistance (MIR). MIR is effective against soil as well as foliar pathogens and pest insects. In this review, molecular mechanisms underlying MIR such as role of phytohormones, their cross talk and priming effect are discussed. Evidence of MIR against economically important pathogens and pest insects in different plants is summarised. Mycorrhiza induces many plant secondary metabolites, many of which have a role in plant defence. Involvement of these secondary metabolites in mycorrhisation and their putative role in MIR are further reviewed. Controversies about MIR are also briefly discussed in order to provide insights on the scope for research about MIR. We have further extended our review with an open ended discussion about the possibilities for transgenerational MIR.</t>
  </si>
  <si>
    <t>10.1071/FP20035</t>
  </si>
  <si>
    <t>Hazzouri, KM; Sudalaimuthuasari, N; Kundu, B; Nelson, D; Al-Deeb, MA; Le Mansour, A; Spencer, JJ; Desplan, C; Amiri, KMA</t>
  </si>
  <si>
    <t>The genome of pest Rhynchophorus ferrugineus reveals gene families important at the plant-beetle interface</t>
  </si>
  <si>
    <t>COMMUNICATIONS BIOLOGY</t>
  </si>
  <si>
    <t>The red palm weevil, Rhynchophorus ferrugineus, infests palm plantations, leading to large financial losses and soil erosion. Pest-host interactions are poorly understood in R. ferrugineus, but the analysis of genetic diversity and pest origins will help advance efforts to eradicate this pest. We sequenced the genome of R. ferrugineus using a combination of paired-end Illumina sequencing (150 bp), Oxford Nanopore long reads, 10X Genomics and synteny analysis to produce an assembly with a scaffold N50 of similar to 60 Mb. Structural variations showed duplication of detoxifying and insecticide resistance genes (e.g., glutathione S-transferase, P450, Rdl). Furthermore, the evolution of gene families identified those under positive selection including one glycosyl hydrolase (GH16) gene family, which appears to result from horizontal gene transfer. This genome will be a valuable resource to understand insect evolution and behavior and to allow the genetic modification of key genes that will help control this pest.</t>
  </si>
  <si>
    <t>10.1038/s42003-020-1060-8</t>
  </si>
  <si>
    <t>Integration of transcriptomics and metabolomics reveals the responses of earthworms to the long-term exposure of TiO2 nanoparticles in soil</t>
  </si>
  <si>
    <t>Titanium dioxide nanoparticles (nTiO(2)) are widely used and their environmental occurrence has raised concerns about the potential toxicity to biota. However, few studies have investigated the effect of long-term exposure to nTiO(2) on soil invertebrates. This study therefore for the first time investigated the long-term (120 days) effect of nTiO(2) (0, 5, 50, and 500 nig/kg) on the phenotypes, transcriptomic, and metabolomic profiles of earthworm (Elsenia fetida) in soil. The results showed that the long-term exposure to nTiO(2) did not significantly affect the growth, reproduction, and Ti content of earthworms. However, the antioxidant system and the transcriptomic and metabolomic profiles of earthworms were significantly affected. The superoxide dismutase (SOD) activity and the reduced glutathione/oxidized glutathione (GSH/GSSG) ratio significantly decreased under the 500 mg/kg nTiO(2) treatment. The metabolomics analysis showed that glycine and pyroglutamic acid contents involved in the GSH metabolism were significantly altered under the 500 mg/kg treatment. Moreover, transcriptomics and metabolomics data revealed that the long-term exposure to nTiO(2) affected the synthesis of carbohydrates, proteins, and lipids. However, the transcriptomics results indicated that the genes involved in ribosome biogenesis in eukaryotes pathway and TGF-beta signaling pathway were upregulated, which could explain why the growth and reproduction of earthworms were apparently not affected by the nTiO(2) exposure. The combination of transcriptomics and metabolomics reveals the global responses that cannot be observed by conventional toxicity endpoints, facilitating the assessment of long-term ecological effect of engineered nanopartides in the environment. (C) 2020 Elsevier B.V. All rights reserved.</t>
  </si>
  <si>
    <t>10.1016/j.scitotenv.2020.137492</t>
  </si>
  <si>
    <t>Audusseau, H; Vandenbulcke, F; Dume, C; Deschins, V; Pauwels, M; Gigon, A; Bagard, M; Dupont, L</t>
  </si>
  <si>
    <t>Impacts of metallic trace elements on an earthworm community in an urban wasteland: Emphasis on the bioaccumulation and genetic characteristics in Lumbricus castaneus</t>
  </si>
  <si>
    <t>Metallic trace elements (MTEs) soil pollution has become a worldwide concern, particularly regarding its impact on earthworms. Earthworms, which constitute the dominant taxon of soil macrofauna in temperate regions and are crucial ecosystem engineers, are in direct contact with MTEs. The impacts of MTE exposure on earthworms, however, vary by species, with some able to cope with high levels of contamination. We combined different approaches to study the effects of MTEs at different levels of biological organisation of an earthworm community, in a contaminated urban wasteland. Our work is based on field collection of soil and earthworm samples, with a total of 891 adult earthworms from 8 species collected, over 87 quadrats across the study plot. We found that MTE concentrations are highly structured at the plot scale and that some elements, such as Pb, Zn, and Cu. are highly correlated. Comparing species assemblage to MTE concentrations, we found that the juvenile and adult abundances, and community composition, were significantly affected by pollution. Along the pollution gradient, as species richness decreased. Lumbricus castaneus became more dominant. We thus investigated the physiological response of this species to a set of specific elements (Pb, Zn, Cu, and Cd) and studied the impacts of MTE concentrations at the plot scale on its population genetic. These analyses revealed that L castaneus is able to bioaccumulate high quantities of Cd and Zn, but not of Cu and Pb. The population genetic analysis, based on the genotyping of 175 individuals using 8 microsatellite markers, provided no evidence of the role of the heterogeneity in MTE concentrations as a barrier to gene flow. The multidisciplinary approach we used enabled us to reveal the comparatively high tolerance of L castaneus to MTE concentrations, suggesting that this is a promising model to study the molecular bases of MTE tolerance. (C) 2020 Elsevier B.V. All rights reserved.</t>
  </si>
  <si>
    <t>10.1016/j.scitotenv.2020.137259</t>
  </si>
  <si>
    <t>Pang, SM; Lin, ZQ; Zhang, WP; Mishra, S; Bhatt, P; Chen, SH</t>
  </si>
  <si>
    <t>Insights Into the Microbial Degradation and Biochemical Mechanisms of Neonicotinoids</t>
  </si>
  <si>
    <t>Neonicotinoids are derivatives of synthetic nicotinoids with better insecticidal capabilities, including imidacloprid, nitenpyram, acetamiprid, thiacloprid, thiamethoxam, clothianidin, and dinotefuran. These are mainly used to control harmful insects and pests to protect crops. Their main targets are nicotinic acetylcholine receptors. In the past two decades, the environmental residues of neonicotinoids have enormously increased due to large-scale applications. More and more neonicotinoids remain in the environment and pose severe toxicity to humans and animals. An increase in toxicological and hazardous pollution due to the introduction of neonicotinoids into the environment causes problems; thus, the systematic remediation of neonicotinoids is essential and in demand. Various technologies have been developed to remove insecticidal residues from soil and water environments. Compared with non-bioremediation methods, bioremediation is a cost-effective and eco-friendly approach for the treatment of pesticide-polluted environments. Certain neonicotinoid-degrading microorganisms, including Bacillus, Mycobacterium, Pseudoxanthomonas, Rhizobium, Rhodococcus, Actinomycetes, and Stenotrophomonas, have been isolated and characterized. These microbes can degrade neonicotinoids under laboratory and field conditions. The microbial degradation pathways of neonicotinoids and the fate of several metabolites have been investigated in the literature. In addition, the neonicotinoid-degrading enzymes and the correlated genes in organisms have been explored. However, few reviews have focused on the neonicotinoid-degrading microorganisms along with metabolic pathways and degradation mechanisms. Therefore, this review aimed to summarize the microbial degradation and biochemical mechanisms of neonicotinoids. The potentials of neonicotinoid-degrading microbes for the bioremediation of contaminated sites were also discussed.</t>
  </si>
  <si>
    <t>10.3389/fmicb.2020.00868</t>
  </si>
  <si>
    <t>Alonso-Trujillo, M; Muniz-Gonzalez, AB; Martinez-Guitarte, JL</t>
  </si>
  <si>
    <t>Endosulfan exposure alters transcription of genes involved in the detoxification and stress responses in Physella acuta</t>
  </si>
  <si>
    <t>SCIENTIFIC REPORTS</t>
  </si>
  <si>
    <t>Endosulfan is a persistent pesticide that has been in use for more than five decades. During this time, it has contaminated soil, air, and water reservoirs worldwide. It is extremely toxic and harmful to beneficial non-target invertebrates, aquatic life, and even humans upon consumption, which is one of the many dangers of this pesticide since it biomagnifies in the food chain. The effects of three endosulfan concentrations (1, 10, and 100 mu g/L) on the freshwater snail Physella acuta, an invasive cosmopolitan species, were examined over a week-long exposure period. Alterations in the expression of ten genes related to stress and xenobiotic detoxification were measured against the endogenous controls rpL10 and GAPDH by Real-Time polymerase chain reaction. Four genes are described here for the first time in this species, namely Hsp60, Grp78, GSTk1, and GSTm1. The rest of genes were Hsp90, sHsp16.6, cyp2u1, cyp3a7, cyp4f22, and MRP1. cyp2u1, sHsp16.6, and Grp78 expression were all altered by endosulfan. These results suggest a low pesticide concentration activates the acute response in P. acuta by affecting detoxification and stress responses and alter endoplasmic reticulum function and lipid metabolism. Furthermore, the newly identified genes extend the number of processes and cellular locations that can be analyzed in this organism.</t>
  </si>
  <si>
    <t>10.1038/s41598-020-64554-8</t>
  </si>
  <si>
    <t>Novo, M; Lahive, E; Diez-Ortiz, M; Spurgeon, DJ; Kille, P</t>
  </si>
  <si>
    <t>Toxicogenomics in a soil sentinel exposure to Zn nanoparticles and ions reveals the comparative role of toxicokinetic and toxicodynamic mechanisms</t>
  </si>
  <si>
    <t>A critical question for read across of the hazards of nanomaterials is the degree to which their mechanisms of action differ from those of their bulk chemical constituents. It has been established that metal and metal oxide nanoparticles (NPs) can be accumulated by invertebrate species. Moreover, it has been hypothesised that the observed toxicity resulting on exposure to these nanomaterials is most likely to be associated with the releases of ions from external or internal dissolution leading ultimately to toxicity. However, mechanistic confirmation of the similar modes of action for metal oxide nanomaterials and metal ions in studies invertebrates are largely lacking. Therefore, here we present a toxicogenomic study using exposed individuals of the earthworm Eisenia fetida from a single genetic lineage. We compared gene expression and pathway responses through RNA-seq analysis at equitoxic concentrations (EC50 for reproduction) of ZnO NPs and ionic Zn. We found similar transcriptomic effects for both Zn forms with genetic signatures of tight control of cytosolic Zn concentrations through expression changes of genes encoding several Zn transporters. Activation and regulation of JUN, MAP and JNK kinases indicated a cellular response to the increased Zn concentrations of both forms with compound binding terms also enriched. Our results illustrate the need to consider both toxicokinetic and toxicodynamic mechanisms in the development of adverse outcome pathways for nanomaterials.</t>
  </si>
  <si>
    <t>10.1039/c9en01124b</t>
  </si>
  <si>
    <t>Maity, S; Pramanick, K</t>
  </si>
  <si>
    <t>Perspectives and challenges of micro/nanoplastics-induced toxicity with special reference to phytotoxicity</t>
  </si>
  <si>
    <t>GLOBAL CHANGE BIOLOGY</t>
  </si>
  <si>
    <t>Plastic pollution has become a global concern for ecosystem health and biodiversity conservation. Concentrations of plastics are manifold higher in the terrestrial system than the aquatic one. Micro/nanoplastics (M/NP) have the ability to alter soil enzymatic system, soil properties and also affect soil borne microorganisms and earthworms. Despite, the knowhow regarding modulatory effects of plastics are acquired from the study on aquatic system and reports on their phytotoxic potentials are limited. The presence of cell wall that could restrict M/NP invasion into plant roots might be the putative cause of this limitation. M/NP inhibit plant growth, seed germination and gene expression; and they also induce cytogenotoxicity by aggravating reactive oxygen species generation. Dynamic behavior of cell wall; the pores formed either by cell wall degrading enzymes or by plant-pathogen interactions or by mechanical injury might facilitate the entry of into roots M/NP. This review also provides a possible mechanism of large sized microplastics-induced phytotoxicity especially for those that cannot pass through cell wall pores. As M/NP affect soil microbial community and soil parameters, it is hypothesized that they could have the potential to affect N-2 fixation and research should be conducted in this direction. Reports on M/NP-induced toxicity mainly focused only on one polymer type (polystyrene) in spite of the toxicological relevancies of other polymer types like polyethylene, polypropylene etc. So, the assessment of phytotoxic potential of M/NP should be done using other plastic polymers in real environment as they are known to intract with other environmental stressors as well as can alter the the soil-microbe-plant interaction.</t>
  </si>
  <si>
    <t>10.1111/gcb.15074</t>
  </si>
  <si>
    <t>Roelofs, D; Makama, S; de Boer, TE; Vooijs, R; van Gestel, CAM; van den Brink, NW</t>
  </si>
  <si>
    <t>Surface coating and particle size are main factors explaining the transcriptome-wide responses of the earthworm Lumbricus rubellus to silver nanoparticles</t>
  </si>
  <si>
    <t>Due to the unique properties of differently sized and coated silver nanoparticles (AgNPs), they are used in important industrial and biomedical applications. However, their environmental fate in soil ecosystems and potential mechanisms of toxicity remain elusive, especially at the level of transcriptional regulation. We investigated the transcriptome-wide responses of the earthworm Lumbricus rubellus exposed to nine AgNPs differing in surface coating/charge (bovine serum albumin/negative AgNP_BSA, chitosan/positive AgNP_Chit, and polyvinylpyrrolidone/neutral AgNP_PVP) and sizes (20, 35 and 50 nm) at concentrations close to the EC50 value related to reproduction. AgNO3 was used in two concentrations to benchmark the AgNP effects against those of the Ag salt. A correlation was observed between the number of differentially expressed genes (DEGs) and Ag internal body concentration. Only metallothionein was regulated by all treatments. Medium sized AgNPs caused the most pronounced transcriptional responses, while AgNO3 affected the transcriptome less. Medium sized AgNP_BSA exposure caused the most extensive transcriptional responses with 684 DEGs. Gene ontology enrichment analysis of medium sized AgNP_BSA affected DEGs revealed that mitochondrial electron transport, autophagy and phagocytosis, mesoderm and heart development and microtubule organisation were affected. This was also confirmed by gene set enrichment for KEGG pathway analysis, indicating that phagocytosis, autophagy and signalling pathways related to mesoderm formation were significantly up regulated. All AgNP_BSA and AgNP_PVP exposures caused severe down regulation of ribosomal translation, suggesting that the high energy-demanding protein synthesis process is inhibited. Our data confirm the mechanisms previously identified among other animal models and human cell lines. To conclude, coating formulation and particle size severely impact transcriptional responses at a particular nanoparticle size, suggesting diverse mechanistic responses depending on the coating type. Environmental significance Nanoparticles enter the environment in different sizes and with different coatings, potentially leading to form and coating specific effects on organisms. Risk assessment of nanomaterials should take this into account and benefits from possibilities of read-across between similar forms of nanomaterials and also between species. We assessed the transcriptomic responses of the earthworm Lumbricus rubellus to silver nanoparticles (AgNPs) of varying sizes and coatings. Responses were dependent on the particle size and coating type; medium-sized BSA coated AgNPs exerted the most pronounced transcriptomic responses. To conceptualize these mechanistic responses, we linked differential gene expression to physiological pathways. We confirmed the molecular mechanisms of AgNP toxicity suggested in previous studies using different models, opening the way to extrapolate AgNP effects on different organisms.</t>
  </si>
  <si>
    <t>10.1039/c9en01144g</t>
  </si>
  <si>
    <t>Li, J; Chen, YX; Zhang, GL; Ruan, WB; Shan, SJ; Lai, X; Yang, DL; Yu, ZG</t>
  </si>
  <si>
    <t>Integration of behavioural tests and transcriptome sequencing of C. elegans reveals how the nematode responds to peanut shell biochar amendment</t>
  </si>
  <si>
    <t>Biochars have drawn wide attention as adsorbents, carbon sequesters and soil re-mediators. However, these substances are ambiguous regarding their effects on the motility, phenotypic changes and potential adaptative mechanisms of soil organisms. This study investigated how peanut shell biochar (PBC) affects the C. elegans model via a one-choice selection test and RNA-seq analysis. The results showed that C. elegans were able to select either PBC or a water control, and a clear preference for PBC was observed after 48 h of exposure, with the chemotaxis index (CI) reaching approximately 1.0. The nematode preferences for PBC vs sterile PBC/graphite were not significant, which demonstrated that initial microorganisms and appearances were not the reasons for the worms' selection, but the selection behaviour was instead determined by volatile odours. The treatments also showed that biochar amendment significantly decreased the body length, brood size and superoxide dismutase (SOD) activity of C. elegans to 960.20 +/- 15.23 mu m, 173.22 +/- 4.56, 165.81 +/- 3.82 U/mL SOD, respectively. Then, a possible molecular mechanism of PBC-induced developmental and reproductive effects on C. elegans was explored. Differential gene expression analysis was performed, and 1625 genes (1425 up- and 225 downregulated genes) were regulated in response to PBC treatment. The top 20 regulated genes were col genes (col-129; col-81; col-139; col-71), bli-6, perm-4 and his-24, which indicated that cuticle collagen synthesis, eggshell formation and/or heterochromatin in postembryonic growth may be disrupted following exposure to PBC. Therefore, our study suggested that quality standards be used to test nematode preferences and responses to biochar amendment, with the aim of safe application in soils, seedling substrates or fertilizers. (C) 2018 Elsevier B.V. All rights reserved.</t>
  </si>
  <si>
    <t>10.1016/j.scitotenv.2019.136024</t>
  </si>
  <si>
    <t>Zhang, XL; Wang, XG; Liu, YL; Fang, K; Liu, T</t>
  </si>
  <si>
    <t>The Toxic Effects of Sulfoxaflor Induced in Earthworms (Eisenia fetida) under Effective Concentrations</t>
  </si>
  <si>
    <t>INTERNATIONAL JOURNAL OF ENVIRONMENTAL RESEARCH AND PUBLIC HEALTH</t>
  </si>
  <si>
    <t>Sulfoxaflor is a new kind of neonicotinoid insecticide that is used to control sap-feeding insect pests. In this study, a hazard assessment of sulfoxaflor on soil invertebrate earthworms was performed under effective concentrations. The results showed that different exposure times and doses had significant influence on the toxicity of sulfoxaflor. Sulfoxaflor degraded quickly in artificial soil with a degradation rate of 0.002-0.017 mg/(kg&lt;bold&gt;d&lt;/bold&gt;) and a half-life of 12.0-15.4 d. At 0.5 mg/kg and 1.0 mg/kg, the OH- content, antioxidant enzyme activeities, thiobarbituric acid reactive substances (TBARS) content and 8-OHdG content had significant differences compared to those in the control group. On the 56th day, significant differences were only observed in the Glutathione S-transferase enzyme (GST) activity and 8-OHdG content at 1.0 mg/kg compared to those in the control group due to the degradation of sulfoxaflor. This indicated that the risk of sulfoxaflor to earthworms was reduced because it was easily degraded in soil. However, because sulfoxaflor is a super toxic pollutant to earthworms, high concentrations of sulfoxaflor should not be released into the soil environment.</t>
  </si>
  <si>
    <t>10.3390/ijerph17051740</t>
  </si>
  <si>
    <t>Bicho, RC; Roelofs, D; Marien, J; Scott-Fordsmand, JJ; Amorim, MJB</t>
  </si>
  <si>
    <t>Epigenetic effects of (nano)materials in environmental species - Cu case study in Enchytraeus crypticus</t>
  </si>
  <si>
    <t>Chemical stressors can induce epigenomic changes, i.e., changes that are transferred to the next generation, even when the stressor is removed. Literature on chemical induced epigenetic effects in environmental species is scarce. We here provide the first results on epigenetic effects caused by nanomaterials with an environmental OECD standard soil model species Enchytraeus crypticus species. We assessed the epigenetic potential in terms of global DNA methylation, gene-specific methylation via bisulfite sequencing and MS-HRM (Methylation Sensitive - High Resolution Melting), and gene expression qPCR for genes involved in DNA methylation, histone modifications, non-coding RNA and stress response mechanisms). We have exposed E. crypticus in a multigenerational (MG) test design to Cu (copper oxide nanomaterials (CuO NMs) and copper salt (CuCl2)). To link possible epigenetic effects to population changes, we used exposure concentrations (ECx) that caused a 10% and 50% reduction in the reproductive output (10% and 50% are the standards for regulatory Risk Assessment), the organisms were exposed for five consecutive generations (F1-F5) plus two generations after transferring to clean media (F5-F7), 7 generations in a total of 224 days. Results showed that MG exposure to Cu increased global DNA methylation and corresponded with phenotypic effects (reproduction). Gene expression analyses showed changes in the epigenetic, stress and detoxification gene targets, depending on the generation and Cu form, also occurring in post-exposure generations, hence indicative of transgenerational effects. There were in general clear differences between organisms exposed to different Cu-forms, hence indicate nanoparticulate-specific effects.</t>
  </si>
  <si>
    <t>10.1016/j.envint.2019.105447</t>
  </si>
  <si>
    <t>Li, Q; Li, J; Kang, KL; Wu, YJ</t>
  </si>
  <si>
    <t>A safety type of genetically engineered bacterium that degrades chemical pesticides</t>
  </si>
  <si>
    <t>AMB EXPRESS</t>
  </si>
  <si>
    <t>Chemical pesticides are used widely and their residues are found in the environment. Pesticide pollution has become a global problem. To find an economical, effective and safety way to degrade residues of pesticides in environment, we constructed a genetically engineered bacterium (GEB) having the ability to degrade pesticides, emit green fluorescence and has a containment system by using a dual plasmid expression system. One plasmid contains the genes of enhanced green fluorescent protein (EGFP) and carboxylesterase B1 (CarE B1), which were cloned downstream of lambda P-L promoter and expressed constitutively. The gene of CarE B1 encodes an insect-detoxifying enzyme possessing the degradability to organochloride pesticides, organophosphorus pesticides, carbamates, and pyrethoid insecticides. The other is the conditional suicide plasmid for containment system, in which the lethal gene used was the nuclease gene of Serratia marcescens without the leader-coding sequence and was placed downstream of T7 promoter. The GEB has wide prospects of application on cleanup of pesticide residues with its degradability to several pesticides and containment system.</t>
  </si>
  <si>
    <t>10.1186/s13568-020-00967-y</t>
  </si>
  <si>
    <t>Dehghanian, SZ; Abdollahi, M; Charehgani, H; Niazi, A</t>
  </si>
  <si>
    <t>Combined of salicylic acid and Pseudomonas fluorescens CHAO on the expression of PR1 gene and control of Meloidogyne javanica in tomato</t>
  </si>
  <si>
    <t>BIOLOGICAL CONTROL</t>
  </si>
  <si>
    <t>Root-knot nematodes (Meloidogyne spp.) are among the most dangerous herbal parasites which destroy 8.8 to 14.6 percent of agricultural products annually. This study examined inducing resistance to tomato against Meloidogyne javanica, as well as time-dependent changes in the expression of PR1 gene, after applying salicylic acid (SA) and Pseudomonas fluorescens CHAO (Pf) in the leaf tissue of healthy and infected tomatoes. Combined application of SA and Pf improved the plant growth and reduced root-galling, the number of eggs and egg-masses and reproduction factor. The results of the experiment of gene expression revealed that in all of the treatments, the expression of PRI gene changed at different time points. The expression of PR1 gene in infected plants, 24 h after inoculation with nematode, was 98% higher than that of the control plants and 48 h after nematode inoculation, was about 58% less than that of control plants. The maximum expression of PR1 gene in nematode infected plants treated with Pf + SA was observed eight days after soil drench application of Pf that was 48 h after treatment with SA and 24 h after nematode inoculation and nine days after application of Pf, down-regulation of the PR1 gene occurred. This study revealed that SA and Pf improved the plant growth indices and reduced the infection of Meloidogyne javanica in tomato plants and also it was observed that the expression of PR1 gene was significantly reduced in treatments with Pf and SA, as compared to their combination.</t>
  </si>
  <si>
    <t>10.1016/j.biocontrol.2019.104134</t>
  </si>
  <si>
    <t>Chai, LH; Yang, YJ; Yang, HY; Zhao, YH; Wang, HY</t>
  </si>
  <si>
    <t>Transcriptome analysis of genes expressed in the earthworm Eisenia fetida in response to cadmium exposure</t>
  </si>
  <si>
    <t>Eisenia fetida earthworm is an ecotoxicologically important test species to monitor various pollutants. However, there is a little knowledge about the effects of cadmium (Cd) on earthworms at the transcriptional level. Firstly, we exposed E. fetida to soils supplemented with different concentrations (10, 30, 60 mg/kg soil) of Cd. Moreover, we depicted the characterization of gene expressions with E. fetida using high-throughput profiling of gene expression. In addition, a comparison of the gene expression profiles between each Cd treatment group and the control group suggested that differential expressional genes (DEGs) mainly enriched in enzyme activity, metabolism, oxidative stress, regeneration and apoptosis pathways. 8 DEGs from these pathways had been selected randomly to confirm the data of RNA-seq. Among these DEGs, six genes (metallothionein-2, phytochelatin synthase la, CuZn superoxide dismutase, sex determining region Y-box 2, sex determining region Y-box 4b, TP53-regulated inhibitor of apoptosis 1-like) up-regulated and 2 genes (beta-1,4-endoglucanase, apoptosis-stimulating of p53 protein 2-like) down-regulated in response to Cd exposure. The alteration of them indicated that earthworms could reduce the toxicity and bioavailability of Cd in polluted soil ecosystems through different pathways. This work lays an important foundation for linking earthworm transcriptional level with the ecological risk of Cd in soil ecosystem. (C) 2019 Elsevier Ltd. All rights reserved.</t>
  </si>
  <si>
    <t>10.1016/j.chemosphere.2019.124902</t>
  </si>
  <si>
    <t>Sikder, MM; Vestergard, M</t>
  </si>
  <si>
    <t>Impacts of Root Metabolites on Soil Nematodes</t>
  </si>
  <si>
    <t>FRONTIERS IN PLANT SCIENCE</t>
  </si>
  <si>
    <t>Plant parasitic nematodes cause significant crop damage globally. Currently, many nematicides have been banned or are being phased out in Europe and other parts of the world because of environmental and human health concerns. Therefore, we need to focus on sustainable and alternative methods of nematode control to protect crops. Plant roots contain and release a wide range of bioactive secondary metabolites, many of which are known defense compounds. Hence, profound understanding of the root mediated interactions between plants and plant parasitic nematodes may contribute to efficient control and management of pest nematodes. In this review, we have compiled literature that documents effects of root metabolites on plant parasitic nematodes. These chemical compounds act as either nematode attractants, repellents, hatching stimulants or inhibitors. We have summarized the few studies that describe how root metabolites regulate the expression of nematode genes. As non-herbivorous nematodes contribute to decomposition, nutrient mineralization, microbial community structuring and control of herbivorous insect larvae, we also review the impact of plant metabolites on these non-target organisms.</t>
  </si>
  <si>
    <t>10.3389/fpls.2019.01792</t>
  </si>
  <si>
    <t>Lee, S; Kim, Y; Choi, J</t>
  </si>
  <si>
    <t>Effect of soil microbial feeding on gut microbiome and cadmium toxicity in Caenorhabditis elegans</t>
  </si>
  <si>
    <t>Microbial community of an organism plays an important role on its fitness, including stress responses. In this study, we investigated the effect of the culturable subset of soil microbial community (SMB) on the stress response of the soil nematode Caenorhabditis elegans, upon exposure to one of the major soil contaminants, cadmium (Cd). Life history traits and the stress responses to Cd exposure were compared between SMB- and Escherichia colt strain OP50-fed worms. SMB-fed worms showed higher reproduction rates and longer lifespans. Also, the SMB-fed worms showed more tolerant response to Cd exposure. Gene expression profiling suggested that the chemical stress and immune response of worms were boosted upon SMB feeding. Finally, we investigated C. elegans gut microbial communities in the presence and absence of Cd in OP50- and SMB-fed C. elegans. In the OP50-fed worms, changes in microbial community by Cd exposure was severe, whereas in the SMB-fed worms, it was comparatively weak. Our results suggest that the SMB affects the response of C. elegans to Cd exposure and highlight the importance of the gut microbiome in host stress response.</t>
  </si>
  <si>
    <t>10.1016/j.ecoenv.2019.109777</t>
  </si>
  <si>
    <t>Colpaert, R; Villard, PH; de Jong, L; Mambert, M; Benbrahim, K; Abraldes, J; Cerini, C; Pique, V; Robin, M; Moreau, X</t>
  </si>
  <si>
    <t>Multi-scale impact of chronic exposure to environmental concentrations of chlordecone in freshwater cnidarian,Hydra circumcincta</t>
  </si>
  <si>
    <t>ENVIRONMENTAL SCIENCE AND POLLUTION RESEARCH</t>
  </si>
  <si>
    <t>Chlordecone (CLD) is an organochlorine pesticide widely used in the past to control pest insects in banana plantations in the French West Indies. Due to its persistence in the environment, CLD has contaminated the soils where it has been spread, as well as the waters, and is still present in them. The objective of our study was to evaluate the effects of chronic exposure to environmentally relevant CLD concentrations in an animal model, the freshwater hydra (Hydra circumcincta). In a multi-marker approach, we have studied the expression of some target stress genes, the morphology, and the asexual reproduction rates. Our data showed that exposure to low concentrations of chlordecone leads to (i) a modulation of the expression of target genes involved in oxidative stress, detoxification, and neurobiological processes, and (ii) morphological damages and asexual reproduction impairment. We have observed non-monotonic dose-response curves, which agree with endocrine-disrupting chemical effects. Thus, U-shaped dose-response curves were observed for SOD, GRed, Hym355, and potentially GST gene expressions; inverted U-shaped curves for GPx and CYP1A gene expressions and reproductive rates; and a biphasic dose-response curve for morphological damages. Therefore, in the range of environmental concentrations tested, very low concentrations of CLD can produce equally or more important deleterious effects than higher ones. Finally, to our knowledge, this study is the first one to fill the lack of knowledge concerning the effects of CLD inHydra circumcinctaand confirms that this diploblastic organism is a pertinent freshwater model in the risk assessment.</t>
  </si>
  <si>
    <t>10.1007/s11356-019-06859-4</t>
  </si>
  <si>
    <t>Ramkumar, N; Rathinam, M; Singh, S; Kesiraju, K; Muniyandi, V; Singh, NK; Dash, PK; Sreevathsa, R</t>
  </si>
  <si>
    <t>Assessment of Pigeonpea (Cajanus cajan L.) transgenics expressing Bt ICPs, Cry2Aa and Cry1AcF under nethouse containment implicated an effective control against herbivory by Helicoverpa armigera (Hubner)</t>
  </si>
  <si>
    <t>PEST MANAGEMENT SCIENCE</t>
  </si>
  <si>
    <t>BACKGROUND Pigeonpea is a source of quality proteins and the main constituent of a well-balanced diet for majority of Indian population. One of the major constraints in the production of pigeonpea is a polyphagous insect pest, Helicoverpa armigera. Non-availability of resistant sources in the germplasm and limitations in conventional breeding have been key factors for continued yield losses. Additionally, hazards of chemical fertilizers on the environment have prompted the scientific community to develop alternative strategies. Bacillus thuringiensis (Bt) insecticidal proteins (ICPs) have emerged as the most reliable source for the control of insect pests through transgenics. RESULTS Transgenic pigeonpea plants harboring validated Bt ICPs, Cry2Aa and Cry1AcF were developed by a non-tissue culture based in planta transformation strategy and assessed for integration of Transfer-DNA (T-DNA) and efficacy against pod borer under in vitro conditions. For the first time this study demonstrates the successful evaluation of 19 transgenic pigeonpea events (11 with cry2Aa and 8 with cry1AcF) under soil and pot conditions in a nethouse containment. The stability in the performance was assessed stringently by deliberate H. armigera larval challenging. The trial identified ten promising events of both the genes that portrayed reduced damage to the herbivore. CONCLUSION We present the first ever successful evaluation of pigeonpea transgenics with the ability to mitigate pod borer under nethouse conditions. The transgenics depicted molecular evidence for the stability of T-DNA integration, consistency in the expression of Cry proteins and resistance against H. armigera. These events can form a pool of useful transgenics to manage the devastating pod borer. (c) 2019 Society of Chemical Industry</t>
  </si>
  <si>
    <t>10.1002/ps.5722</t>
  </si>
  <si>
    <t>Hockner, M; Piechnik, CA; Fiechtner, B; Weinberger, B; Tomanek, L</t>
  </si>
  <si>
    <t>Cadmium-Related Effects on Cellular Immunity Comprises Altered Metabolism in Earthworm Coelomocytes</t>
  </si>
  <si>
    <t>INTERNATIONAL JOURNAL OF MOLECULAR SCIENCES</t>
  </si>
  <si>
    <t>The heavy metal cadmium (Cd) is known to modulate the immune system, challenging soil-dwelling organisms where environmental Cd pollution is high. Since earthworms lack adaptive immunity, we determined Cd-related effects on coelomocytes, the cellular part of innate immunity, which is also the site of detoxification processes. A proteomics approach revealed a set of immunity-related proteins as well as gene products involved in energy metabolism changing in earthworms in response to Cd exposure. Based on these results, we conducted extracellular flux measurements of oxygen and acidification to reveal the effect of Cd on coelomocyte metabolism. We observed a significantly changing oxygen consumption rate, extracellular acidification, as well as metabolic potential, which can be defined as the response to an induced energy demand. Acute changes in intracellular calcium levels were also observed, indicating impaired coelomocyte activation. Lysosomes, the cell protein recycling center, and mitochondrial parameters did not change. Taken together, we were able to characterize coelomocyte metabolism to reveal a potential link to an impaired immune system upon Cd exposure.</t>
  </si>
  <si>
    <t>10.3390/ijms21020599</t>
  </si>
  <si>
    <t>Zuo, WL; Li, JC; Zheng, J; Zhang, L; Yang, Q; Yu, YD; Zhang, ZD; Ding, QQ</t>
  </si>
  <si>
    <t>Whole genome sequencing of a multidrug-resistant Bacillus thuringiensis HM-311 obtained from the Radiation and Heavy metal-polluted soil</t>
  </si>
  <si>
    <t>JOURNAL OF GLOBAL ANTIMICROBIAL RESISTANCE</t>
  </si>
  <si>
    <t>Objectives: Bacillus thuringiensis (BT) is distributed widely in the environment and utilised frequently for its highly specific toxins to target insect. However, BT is potentially pathogenic due to the high similarity between BT and Bacillus anthracis (BA). Meanwhile, there are reports that heavy metal pressure can promote the proliferation of antibiotic resistance in microorganisms through the co-selection of metal resistance genes (MRGs) and antibiotic resistance genes (ARGs). The aim of this work was revealed the MRGs and ARGs in a novel heavy metal tolerant and drug-resistant strain - B. thuringiensis HM-311, which was isolated from radiation and heavy metal-contaminated soil in Xinjiang (China). Methods: The genome of B. thuringiensis HM-311 was sequenced using a PacBio RS II platform and Illumina HiSeq 4000 platform at the Beijing Genomics Institute (BGI, Shenzhen, China). Results: The total size of B. thuringiensis HM-311 genome was 6,019,481 bp with a GC content of 35.85%. 134 genes related to antibiotics resistance and 75 genes related to heavy metal resistance were predicted in the B. thuringiensis HM-311 genome, the main ARGs and MRGs were discussed. Moreover, 30 verified virulence factor genes and 297 predicted virulence factor genes were annotated in the B. thuringiensis HM-311 genome. Conclusions: This genome can be used as a reference sequence for comparative genomic studies, elucidating antibiotic resistance development and the relationship between antibiotic resistance genes and heavy metal resistance genes in B. thuringiensis. (c) 2020 The Author(s). Published by Elsevier Ltd on behalf of International Society for Antimicrobial Chemotherapy.</t>
  </si>
  <si>
    <t>10.1016/j.jgar.2020.04.022</t>
  </si>
  <si>
    <t>Melekhina, EN; Kanev, VA; Markarova, MY; Nadezhkin, SM; Nowakowski, AB; Taskaeva, AA; Tarabukin, DV; Velegzhaninov, IO; Rasova, EE</t>
  </si>
  <si>
    <t>Assessment of the state of oil-polluted ecosystems of European Subarctic: a multidisciplinary approach</t>
  </si>
  <si>
    <t>THEORETICAL AND APPLIED ECOLOGY</t>
  </si>
  <si>
    <t>The article prents an assessment of the patterns of recovery of oil-polluted ecosystems based on the use of soil science methods, soil enzymology, microbiology, metagenomic analysis, soil zoology and geobotany. The dynamics of vegetation in the experimental remediation plots for the 17-year recovery period is analyzed. An original approach to the bio-diagnostics of ecosystems with oil pollution is proposed - the application of the concept of plant life strategies by Ramensky-Grime. It is shown that the use of this method, along with the traditional geobotanical methods, allows us to give an integrated assessment of the state of vegetation during recovery successions after oil pollution. For the first time, an attempt was made to use the data of metagenomic analysis in the diagnostics of the state of oil-polluted soils in the European Subarctic. The indicative significance of acidobacteria and ascomycetes was revealed. Trophic groups of soil microorganisms (ammonifiers, nitrificators, oligonitrophils, oil-oxidizing microorganisms) and soil invertebrates are represented as indicator taxa. Taxonomic groups of microarthropods acting as biomarkers of succession stages were presented: larvae of Diptera and mesostigmatic mites at the first stage, colletnbola at the second stage, and oribatid mites at the third stage. In the ex situ remediation model of peat soil, it was shown the informational content of cellulose and urease activity in terms of oil contamination. The complex of parameters observed characterize the state of biota in areas with oil pollution and can be recommended for determining the effectiveness of remediation methods.</t>
  </si>
  <si>
    <t>10.25750/1995-4301-2020-2-123-129</t>
  </si>
  <si>
    <t>Bintarti, AF; Wilson, JK; Quintanilla-Tornel, MA; Shade, A</t>
  </si>
  <si>
    <t>Biogeography and Diversity of Multi-Trophic Root Zone Microbiomes in Michigan Apple Orchards: Analysis of Rootstock, Scion, and Local Growing Region</t>
  </si>
  <si>
    <t>PHYTOBIOMES JOURNAL</t>
  </si>
  <si>
    <t>Soil is a highly heterogeneous environment with many physical and chemical factors that are expected to vary within and across fruit orchards, and many of these factors also drive changes in the soil microbiome. To understand how biogeography influences apple root microbiomes, we characterized the bacterial and archaeal, fungal, nematode, oligochaete, and mycorrhizal communities of the root zone soil (soil adjacent to the tree trunk and expected to be influenced by the plant) across 20 sites that represent the main Michigan apple-producing region. Amplicon sequencing of the 16S rRNA and internal transcribed spacer genes were performed, as well as direct quantification of nematodes, oligochaetes, and mycorrhizal fungi with microscopy. The microbiome community structures were affected by site and rootstock, but not by scion. Microbiomes had taxa typical of soil, including an archaeal taxon affiliated with family Nitrososphaeraceae, bacterial phyla Proteobacteria and Acidobacteria, and fungal phyla Ascomycota and Basidiomycota. While many taxa were detected in all samples and collectively composed 41.55% of the relative abundances, they had average relative abundances each of less than 1%, with no notable dominance. We used network analysis to understand potential for intertrophic interactions, but detected few cross-kingdom associations. Together, these results show the complexity of the apple root zone microbiome and did not identify obvious biotargets that may universally associate with tree health. This suggests that the key attributes of the apple root zone community may be in the community-level functional traits that are shared and distributed across the membership, rather than by its composition.</t>
  </si>
  <si>
    <t>10.1094/PBIOMES-01-20-0007-R</t>
  </si>
  <si>
    <t>Ma, J; Chen, QL; O'Connor, P; Sheng, GD</t>
  </si>
  <si>
    <t>Does soil CuO nanoparticles pollution alter the gut microbiota and resistome of Enchytraeus crypticus?</t>
  </si>
  <si>
    <t>Growing evidence suggests that metallic oxide nanoparticles can pose a severe risk to the health of invertebrates. Previous attention has been mostly paid to the effects of metallic oxide nanoparticles on the survival, growth and physiology of animals. In comparison, the effects on gut microbiota and incidence of antibiotic resistance genes (ARGs) in soil fauna remain poorly understood. We conducted a microcosm study to explore the responses of the non-target soil invertebrate Enchytraeus crypticus gut microbiota and resistomes to copper oxide nanoparticles (CuO NPs) and copper nitrate by using bacterial 16S rRNA gene amplicons sequencing and high throughput quantitative PCR. The results showed that exposure to Cu2+ resulted in higher bioaccumulation (P &lt; 0.05) and lower body weight and reproduction (P &lt; 0.05) of Enchytraeus crypticus than exposure to CuO NPs. Nevertheless, exposure to CuO NPs for 21 days markedly increased the alpha-diversity of the gut microbiota of Enchytraeus crypticus (P &lt; 0.05) and shifted the gut microbial communities, with a significant decline in the relative abundance of the phylum Planctomycetes (from 37.26% to 19.80%, P &lt;0.05) and a significant elevation in the relative abundance of the phyla Bacteroidetes, Firmicutes and Acidobacteria (P &lt; 0.05). The number of detected ARGs in the Enchytraeus crypticus gut significantly decreased from 45 in the Control treatment to 16 in the Cu(NO3)(2) treatment and 20 in the CuO NPs treatment. The abundance of ARGs in the Enchytraeus crypticus gut were also significantly decreased to 38.48% when exposure to Cu(NO3)(2) and 44.90% when exposure to CuO NPs (P &lt; 0.05) compared with the controls. These results extend our understanding of the effects of metallic oxide nanoparticles on the gut microbiota and resistome of soil invertebrates. (C) 2019 Published by Elsevier Ltd.</t>
  </si>
  <si>
    <t>10.1016/j.envpol.2019.113463</t>
  </si>
  <si>
    <t>Fayad, N; Patino-Navarrete, R; Kambris, Z; Antoun, M; Osta, M; Chopineau, J; Mahillon, J; El Chamy, L; Sanchis, V; Awad, MK</t>
  </si>
  <si>
    <t>Characterization and Whole Genome Sequencing of AR23, a Highly Toxic Bacillus thuringiensis Strain Isolated from Lebanese Soil</t>
  </si>
  <si>
    <t>CURRENT MICROBIOLOGY</t>
  </si>
  <si>
    <t>The demand for sustainable and eco-friendly control methods of pests and insects is increasing worldwide. From this came the interest in Bacillus thuringiensis, an entomopathogenic bacterium capable of replacing chemical pesticides. However, the possibility of pests developing resistance to a particular strain may impair its use, and there is a need to identify novel strains of this species as potential commercial biopesticides. B. thuringiensis sv. israelensis is one of the most successful serovars, widely commercialized for its activity against black fly and mosquito larvae. In this study, we isolated, characterized, and sequenced a new Lebanese B. thuringiensis sv. israelensis isolate, strain AR23. Compared to the commercialized reference strain AM65-52 (Vectobac (R), Sumitomo), AR23 showed an increased activity against several mosquito species. The genomic analysis revealed that this strain, compared to AM65-52, possesses a simplified plasmid content and an additional functional cry4Ba coding gene that most likely accounts for the increased effectiveness of this strain in mosquito larvae killing.</t>
  </si>
  <si>
    <t>10.1007/s00284-019-01775-9</t>
  </si>
  <si>
    <t>Fajana, HO; Gainer, A; Jegede, OO; Awuah, KF; Princz, JI; Owojori, OJ; Siciliano, SD</t>
  </si>
  <si>
    <t>Oppia nitens CL Koch, 1836 (Acari: Oribatida): Current Status of Its Bionomics and Relevance as a Model Invertebrate in Soil Ecotoxicology</t>
  </si>
  <si>
    <t>ENVIRONMENTAL TOXICOLOGY AND CHEMISTRY</t>
  </si>
  <si>
    <t>The oribatid soil mite Oppia nitens C.L. Koch, 1836, is a model microarthropod in soil ecotoxicity testing. This species has a significant role in supporting soil functions and as a suitable indicator of soil contamination. Despite its significance to the environment and to ecotoxicology, however, very little is known of its biology, ecology, and suborganismal responses to contaminants in the soil. In the present review, we present detailed and critical insights into the biology and ecology of O. nitens in relation to traits that are crucial to its adaptive responses to contaminants in soil. We used a species sensitivity distribution model to rank the species sensitivity to heavy metals (cadmium and zinc) and neonicotinoids (imidacloprid and thiacloprid) compared with other standardized soil invertebrates. Although the International Organization for Standardization and Environment and Climate Change Canada are currently standardizing a protocol for the use of O. nitens in soil toxicity testing, we believe that O. nitens is limited as a model soil invertebrate until the molecular pathways associated with its response to contaminants are better understood. These pathways can only be elucidated with information from the mites' genome or transcriptome, which is currently lacking. Despite this limitation, we propose a possible molecular pathway to metal tolerance and a putative adverse outcome pathway to heavy metal toxicity in O. nitens. Environ Toxicol Chem 2019;38:2593-2613. (c) 2019 SETAC</t>
  </si>
  <si>
    <t>10.1002/etc.4574</t>
  </si>
  <si>
    <t>Sindhu, M; Kumar, A; Yadav, H; Chaudhary, D; Jaiwal, R; Jaiwal, PK</t>
  </si>
  <si>
    <t>Current advances and future directions in genetic enhancement of a climate resilient food legume crop, cowpea (Vigna unguiculata L. Walp.)</t>
  </si>
  <si>
    <t>PLANT CELL TISSUE AND ORGAN CULTURE</t>
  </si>
  <si>
    <t>Cowpea (Vigna unguiculata (L.) Walp.) is a warm-season legume crop which is widely grown by resource-poor small and marginal farmers of Sub-Saharan Africa, Asia, Central and South America for food and nutrition security, income generation and soil fertility improvement. Its productivity in its traditionally growing areas is constrained by a wide range of biotic (parasitic weeds, insect pests, viruses, fungal and bacterial pathogens, nematodes and aphids) and abiotic (drought, high temperature, salinity, low phosphorus) stresses. Cowpea's genomic resources are limited and do not contain resistance sources for some of the stresses especially the most damaging insect pests and viruses. Widening its gene pool through interspecific hybridization including with wild relatives has met with limited success and this has encouraged adoption of genetic transformation leading to transfer of transgenes for resistance to Maruca pod borer, and bruchids, viruses, root-knot nematodes, herbicides and salt and drought stresses but only recently pod borer resistant Bt cowpea is released for commercial cultivation in Nigeria. The current cowpea gene transfer approaches are still inefficient, genotype and explant (tissue) dependent, and introduced mostly a single gene at a time. The recent progress in genomics, transcriptomics and small RNA studies has led to the identification of novel genes for various agronomic traits. The improvement in gene transfer and regeneration system would overcome the bottlenecks in production of transgenic- and gene-edited cowpea plants resilient to emerging pests, pathogens and abiotic stresses with better nutritional quality. The present review discusses the current advances in cowpea genomics, transcriptomics and development of transgenic plants for various desirable attributes and highlights the future directions for improvement in its yield and quality.</t>
  </si>
  <si>
    <t>10.1007/s11240-019-01695-3</t>
  </si>
  <si>
    <t>Hossain, R; Menzel, W; Varrelmann, M</t>
  </si>
  <si>
    <t>Virus yellows in sugar beet - biology and infestation risk</t>
  </si>
  <si>
    <t>SUGAR INDUSTRY-ZUCKERINDUSTRIE</t>
  </si>
  <si>
    <t>Sugar beet became one of the most important sources for sugar production in the temperate zone. Sugar beet production is challenged by pests and diseases, restricting the genomic yield potential. With the intensification of the sugar beet cultivation, several of these pests and diseases became a major threat for the sugar production. The economically most important diseases are caused by viruses which are transmitted by soil organisms or leaf sucking insects like aphids or planthoppers. Virus Yellows disease which is caused by a complex of different virus species, is mainly transmitted by the aphid Myzus persicae and can lead to yield losses up to 50%. In Germany Beet yellows virus (BYV), Beet mild yellowing virus (BMYV) and Beet chlorosis virus (BChV) are economically most important, while Beet mosaic virus (BtMV) occurs only rarely. Beet western yellows virus (BWYV) is so far restricted to the US and Asia. Symptoms are highly variable and are characterized by chlorosis and necrosis as well as mosaic -like yellowing of older leaves. Infestation risk depends on natural fluctuation of the aphid population and is influenced by climatic conditions mainly in the winter months and infection time point during plant vegetation. The infection first occurs in patches before it spreads throughout the entire field. In the past, Virus Yellows has been efficiently controlled by neonicotinoid seed treatment. However, these substances have been banned in Germany since 2019. The widespread and frequent use of remaining insecticides will increase the selection pressure on the aphid populations leading to enhanced risk of insecticide resistance. Complete plant resistance against members of Virus Yellows has not been described yet; consequently resistant varieties are currently not commercially available. A durable control of Virus Yellows requires the development of alternative resistance strategies. Therefore, breeding for virus resistance remains the only control measurement. However, due to the changed conditions regarding the use of pesticides in sugar beet cultivation, breeding must be initiated promptly and with corresponding intensity.</t>
  </si>
  <si>
    <t>Eckstein, S; Dominelli, N; Brachmann, A; Heermann, R</t>
  </si>
  <si>
    <t>Phenotypic Heterogeneity of the Insect Pathogen Photorhabdus luminescens: Insights into the Fate of Secondary Cells</t>
  </si>
  <si>
    <t>APPLIED AND ENVIRONMENTAL MICROBIOLOGY</t>
  </si>
  <si>
    <t>Photorhabdus luminescens is a Gram-negative bacterium that lives in symbiosis with soil nematodes and is simultaneously highly pathogenic toward insects. The bacteria exist in two phenotypically different forms, designated primary (1 degrees) and secondary (2 degrees) cells. Yet unknown environmental stimuli as well as global stress conditions induce phenotypic switching of up to 50% of 1 degrees cells to 2 degrees cells. An important difference between the two phenotypic forms is that 2 degrees cells are unable to live in symbiosis with nematodes and are therefore believed to remain in the soil after a successful infection cycle. In this work, we performed a transcriptomic analysis to highlight and better understand the role of 2 degrees cells and their putative ability to adapt to living in soil. We could confirm that the major phenotypic differences between the two cell forms are mediated at the transcriptional level as the corresponding genes were downregulated in 2 degrees cells. Furthermore, 2 degrees cells seem to be adapted to another environment as we found several differentially expressed genes involved in the cells' metabolism, motility, and chemotaxis as well as stress resistance, which are either up- or downregulated in 2 degrees cells. As 2 degrees cells, in contrast to 1 degrees cells, chemotactically responded to different attractants, including plant root exudates, there is evidence for the rhizosphere being an alternative environment for the 2 degrees cells. Since P. luminescens is biotechnologically used as a bio-insecticide, investigation of a putative interaction of 2 degrees cells with plants is also of great interest for agriculture. IMPORTANCE The biological function and the fate of P. luminescens 2 degrees cells were unclear. Here, we performed comparative transcriptomics of P. luminescens 1 degrees and 2 degrees cultures and found several genes, not only those coding for known phenotypic differences of the two cell forms, that are up- or downregulated in 2 degrees cells compared to levels in 1 degrees cells. Our results suggest that when 1 degrees cells convert to 2 degrees cells, they drastically change their way of life. Thus, 2 degrees cells could easily adapt to an alternative environment such as the rhizosphere and live freely, independent of a host, putatively utilizing plant-derived compounds as nutrient sources. Since 2 degrees cells are not able to reassociate with the nematodes, an alternative lifestyle in the rhizosphere would be conceivable.</t>
  </si>
  <si>
    <t>10.1128/AEM.01910-19</t>
  </si>
  <si>
    <t>Russo, F; Ceci, A; Pinzari, F; Siciliano, A; Guida, M; Malusa, E; Tartanus, M; Miszczak, A; Maggi, O; Persiani, AM</t>
  </si>
  <si>
    <t>Bioremediation of Dichlorodiphenyltrichloroethane (DDT)-Contaminated Agricultural Soils: Potential of Two Autochthonous Saprotrophic Fungal Strains</t>
  </si>
  <si>
    <t>DDT (dichlorodiphenyltrichloroethane) was used worldwide as an organochlorine insecticide to control agricultural pests and vectors of several insect-borne human diseases. It was banned in most industrialized countries; however, due to its persistence in the environment, DDT residues remain in environmental compartments, becoming long-term sources of exposure. To identify and select fungal species suitable for bioremediation of DDT-contaminated sites, soil samples were collected from DDT-contaminated agricultural soils in Poland, and 38 fungal taxa among 18 genera were isolated. Two of them, Trichoderma hamatum FBL 587 and Rhizopus arrhizus FBL 578, were tested for tolerance in the presence of 1-mg liter(-1) DDT concentration by using two indices based on fungal growth rate and biomass production (the tolerance indices Rt:Rc and TI), showing a clear tolerance to DDT. The two selected strains were studied to evaluate catabolic versatility on 95 carbon sources with or without DDT by using the Phenotype MicroArray system and to investigate the induced oxidative stress responses. The two strains were able to use most of the substrates provided, resulting in both high metabolic versatility and ecological functionality in the use of carbon sources, despite the presence of DDT. The activation of specific metabolic responses with species-dependent antioxidant enzymes to cope with the induced chemical stress has been hypothesized, since the presence of DDT promoted a higher formation of reactive oxygen species in fungal cells than the controls. The tested fungi represent attractive potential candidates for bioremediation of DDT-contaminated soil and are worthy of further investigations. IMPORTANCE The spread and environmental accumulation of DDT over the years represent not only a threat to human health and ecological security but also a major challenge because of the complex chemical processes and technologies required for remediation. Saprotrophic fungi, isolated from contaminated sites, hold promise for their bioremediation potential toward toxic organic compounds, since they might provide an environment-friendly solution to contamination. Once we verified the high tolerance of autochthonous fungal strains to high concentrations of DDT, we showed how fungi from different phyla demonstrate a high metabolic versatility in the presence of DDT. The isolates showed the singular ability to keep their functionality, despite the DDT-induced production of reactive oxygen species.</t>
  </si>
  <si>
    <t>10.1128/AEM.01720-19</t>
  </si>
  <si>
    <t>Ji, HW; Du, BM; Wen, JH; Sun, NX; Peng, MJ; Du, HM; Liu, CJ</t>
  </si>
  <si>
    <t>Metabolome and ionome analyses reveal the stoichiometric effects of contrasting geological phosphorus soils on seed-parasitic insects in subtropical oak forests</t>
  </si>
  <si>
    <t>CHEMOECOLOGY</t>
  </si>
  <si>
    <t>Phosphorus (P)-rich sites develop on phosphate-rock ores, while the soils are generally characterized with P deficiency in subtropical areas, resulting in contrasting nutrient environments for plants and herbivores. It remains unclear how in situ herbivorous insects cope with such two extreme nutrient habitats in terms of metabolome and ionome. Here, we investigated the metabolome and ionome of the weevil larvae (Curculio davidi Fairmaire), which were parasitizing in Quercus variabilis acorns at P-rich and P-deficient sites. Our results showed that there were significant differences in 34 identified metabolites (belonging to sugars, amino acids, lipids, vitamins, nucleosides, etc.) and four chemical elements (P, S, Mg, and Zn) in the two weevil larva populations of the two P-type sites. Moreover, the concentrations of P, Mg, Zn and the identified sugars were significantly higher; however, S, amino acids, and several other N-containing metabolites were lower in the weevil larvae at the P-rich site, in contrast to those at the P-deficient site. Arginine and proline metabolism and glutathione metabolism were the most relevant pathways differentially regulated between the two weevil larva populations at the two contrasting sites. In addition, some metabolites in the weevil larvae were indirectly associated with the P, Mg, Zn, and S concentrations of soils through bottom-up effects. Our results suggested that in situ herbivorous consumers altered their metabolites to a certain extent to adapt to nutrient-varying environments; and there were strong interactions between the nutrients of herbivorous insects and soil elements across variable nutrient sites.</t>
  </si>
  <si>
    <t>10.1007/s00049-019-00290-4</t>
  </si>
  <si>
    <t>Mincarelli, L; Tiano, L; Craft, J; Marcheggiani, F; Vischetti, C</t>
  </si>
  <si>
    <t>Evaluation of gene expression of different molecular biomarkers of stress response as an effect of copper exposure on the earthworm EIsenia Andrei</t>
  </si>
  <si>
    <t>ECOTOXICOLOGY</t>
  </si>
  <si>
    <t>The paper reports the results of a laboratory test on the bioaccumulation and toxicological effects of sub-lethal soil concentration of copper, a widely used fungicide in organic farming, on DNA damage, a critical marker increasingly used in ecotoxicology in the earthworm Eisenia andrei. In the same experimental setting we evaluated gene expression of classical biomarker of stress induced by xenobiotic. [Heat Shock Protein 70 (HSP70) and Metallothionein (MET)], as well as genes coding for enzymes involved in detoxification of reactive oxygen species [Superoxide dismutase (SOD) and catalase (CAT)]. Additionally, expression of genes involved in the immune response were investigated: a Toll-like receptor (TLR), a receptor with cytolytic activity named Cytolytic Factor (CCF) and two antimicrobial peptides, fetidin (FET) and lysenin (LYS). Results showed significant time-dependent bioaccumulation of Cu and DNA damage at concentrations remarkably lower than those found in most agricultural soils worldwide. MET was increased as was FET and TLR. The present work gives new insights into the mechanisms of sub-lethal toxicity of copper as an environmental pollutant and in the identification of novel sub-lethal biomarkers of cellular response to the stressor such as immune response genes.</t>
  </si>
  <si>
    <t>10.1007/s10646-019-02093-3</t>
  </si>
  <si>
    <t>Pino-Otin, MR; Val, J; Ballestero, D; Navarro, E; Sanchez, E; Mainar, AM</t>
  </si>
  <si>
    <t>Impact of Artemisia absinthium hydrolate extracts with nematicidal activity on non-target soil organisms of different trophic levels</t>
  </si>
  <si>
    <t>Natural pesticides are considered a good alternative to synthetic pesticides to reduce environmental impacts. However, biopesticides may have unknown effects on the environment, and can affect non-target organisms. In this study, the ecotoxicological effects of an aqueous extract (hydrolate) from Spanish populations of Artemisia absinthium (var. Candial) showing a promising biopesticide activity, were evaluated on non-target soil organisms from different trophic levels (natural microbial communities characterized through 16S rRNA gene sequencing, the earthworm Eisenia fetida and the plant Album cepa). The hydrolate usually was considered as a by-product of the distillation to obtain essential oils. However, recently has been found to have nematicide properties. The hydrolate caused acute toxicity at values of LC50 of 3.87% v/v for A. cepa and 0.07 mL/g for E. fetida. All the concentrations except for the most diluted (1% v/v) reduced the bacterial physiological activity compared to controls (LC50 = 25.72% v/v after 24 h of exposure). The hydrolate also slightly altered the ability of the microbial community to degrade carbon substrates. These results indicate that the hydrolate from A. absinthium may affect the survival and metabolic abilities of key soil organisms.</t>
  </si>
  <si>
    <t>10.1016/j.ecoenv.2019.05.055</t>
  </si>
  <si>
    <t>Swart, E; de Boer, TE; Chen, GQ; Vooijs, R; van Gestel, CAM; van Straalen, NM; Roelofs, D</t>
  </si>
  <si>
    <t>Species-specific transcriptomic responses in Daphnia magna exposed to a bio-plastic production intermediate</t>
  </si>
  <si>
    <t>Hydroxymethylfurfural (HMF) is a plant-based chemical building block that could potentially substitute petroleum-based equivalents, yet ecotoxicological data of this compound is currently limited. In this study, the effects of HMF on the reproduction and survival of Daphnia magna were assessed through validated ecotoxicological tests. The mechanism of toxicity was determined by analysis of transcriptomic responses induced by exposure to different concentrations of HMF using RNA sequencing. HMF exerted toxicity to D. magna with an EC50 for effects on reproduction of 17.2 mg/l. HMF exposure affected molecular pathways including sugar and polysaccharide metabolism, lipid metabolism, general stress metabolism and red blood cell metabolism, although most molecular pathways affected by HMF-exposure were dose specific. Hemoglobin genes, however, responded in a sensitive and dose-related manner. No induction of genes involved in the xenobiotic metabolism or oxidative stress metabolism pathway could be observed, which contrasted earlier observations on transcriptional responses of the terrestrial model Folsomia candida exposed to the same compound in a similar dose. We found 4189 orthologue genes between D. magna and F. candida, yet only twenty-one genes of those orthologues were co-regulated in both species. The contrasting transcriptional responses to the same compound exposed at a similar dose between D. magna and F. candida indicates limited overlap in stress responses among soil and aquatic invertebrates. The dose-related expression of hemoglobin provides further support for using hemoglobin expression as a biomarker for general stress responses in daphnids. (C) 2019 Elsevier Ltd. All rights reserved.</t>
  </si>
  <si>
    <t>10.1016/j.envpol.2019.05.057</t>
  </si>
  <si>
    <t>Hashem, A; Tabassum, B; Abd Allah, EF</t>
  </si>
  <si>
    <t>Bacillus subtilis: A plant-growth promoting rhizobacterium that also impacts biotic stress</t>
  </si>
  <si>
    <t>SAUDI JOURNAL OF BIOLOGICAL SCIENCES</t>
  </si>
  <si>
    <t>Plants encounter many biotic agents, such as viruses, bacteria, nematodes, weeds, and arachnids. These entities induce biotic stress in their hosts by disrupting normal metabolism, and as a result, limit plant growth and/or are the cause of plant mortality. Some biotic agents, however, interact symbiotically or synergistically with their host plants. Some microbes can be beneficial to plants and perform the same role as chemical fertilizers and pesticides, acting as a biofertilizer and/or biopesticide. Plant growth promoting rhizobacteria (PGPR) can significantly enhance plant growth and represent a mutually helpful plantmicrobe interaction. Bacillus species are a major type of rhizobacteria that can form spores that can survive in the soil for long period of time under harsh environmental conditions. Plant growth is enhanced by PGPR through the induction of systemic resistance, antibiosis, and competitive omission. Thus, the application of microbes can be used to induce systemic resistance in plants against biotic agents and enhance environmental stress tolerance. Bacillus subtilis exhibits both a direct and indirect biocontrol mechanism to suppress disease caused by pathogens. The direct mechanism includes the synthesis of many secondary metabolites, hormones, cell-wall-degrading enzymes, and antioxidants that assist the plant in its defense against pathogen attack. The indirect mechanism includes the stimulation of plant growth and the induction of acquired systemic resistance. Bacillus subtilis can also solubilize soil P, enhance nitrogen fixation, and produce siderophores that promote its growth and suppresses the growth of pathogens. Bacillus subtilis enhances stress tolerance in their plant hosts by inducing the expression of stress-response genes, phytohormones, and stress-related metabolites. The present review discusses the activity of B. subtilis in the rhizosphere, its role as a root colonizer, its biocontrol potential, the associated mechanisms of biocontrol and the ability of B. subtilis to increase crop productivity under conditions of biotic and abiotic stress. (C) 2019 The Authors. Production and hosting by Elsevier B.V.</t>
  </si>
  <si>
    <t>10.1016/j.sjbs.2019.05.004</t>
  </si>
  <si>
    <t>Prendergast-Miller, MT; Katsiamides, A; Abbass, M; Sturzenbaum, SR; Thorpe, KL; Hodson, ME</t>
  </si>
  <si>
    <t>Polyester-derived microfibre impacts on the soil-dwelling earthworm Lumbricus terrestris</t>
  </si>
  <si>
    <t>Microplastic (MP) pollution is everywhere. In terrestrial environments, microfibres (MFs) generated from textile laundering are believed to form a significant component of MPs entering soils, mainly through sewage sludge and compost applications. The aim of this study was to assess the effect of MFs on a keystone soil organism. We exposed the earthworm Lumbricus terrestris to soil with polyester MFs incorporated at rates of 0, 0.1 and 1.0 %w/w MF for a period of 35 days (in the dark at 15 degrees C; n = 4 for each treatment). Dried plant litter was applied at the soil surface as a food source for the earthworms. We assessed earthworm vitality through mortality, weight change, depurate production and MF avoidance testing. In addition, we measured stress biomarker responses via the expression of metallothionein-2 (mt-2), heat shock protein (hsp70) and superoxide dismutase (sod-1). Our results showed that exposure and ingestion of MFs (as evidenced by subsequent retrieval of MFs within earthworm depurates) were not lethal to earthworms, nor did earthworms actively avoid MFs. However, earthworms in the MF1.0% treatment showed a 1.5-fold lower cast production, a 24.3-fold increase in expression of mt-2 (p &lt; 0.001) and a 9.9-fold decline in hsp70 expression (p &lt; 0.001). Further analysis of soil and MF samples indicated that metal content was not a contributor to the biomarker results. Given that burrowing and feeding behaviour, as well as molecular genetic biomarkers, were modulated in earthworms exposed to MFs, our study highlights potential implications for soil ecosystem processes due to MF contamination. (C) 2019 Elsevier Ltd. All rights reserved.</t>
  </si>
  <si>
    <t>10.1016/j.envpol.2019.05.037</t>
  </si>
  <si>
    <t>Prigigallo, MI; Melillo, MT; Bubici, G; Dobrev, PI; Vankova, R; Cillo, F; Veronico, P</t>
  </si>
  <si>
    <t>Ozone treatments activate defence responses against Meloidogyne incognita and Tomato spotted wilt virus in tomato</t>
  </si>
  <si>
    <t>BACKGROUND Ozonated water (O(3)wat) soil drench and/or foliar spray applications were evaluated for their potential to control the root-knot nematode Meloidogyne incognita (RKN) and the airborne pathogen Tomato spotted wilt virus (TSWV) in tomato. We investigated how O(3)wat modulates the salicylic acid/jasmonic acid/ethylene (SA/JA/ET) signalling network in the host, locally and systemically, to induce resistance to nematode and virus. RESULTS The application as soil drench was effective in reducing the number of galls and egg masses, but did not reduce the incidence and severity of TSWV infection. Conversely, O(3)wat applied by foliar spray decreased TSWV disease incidence and severity (-20%), but was not able to control M. incognita infection. SA-related genes were generally upregulated in both locally treated and systemically reached tissues, showing a positive action of the O(3)wat treatment on SA signalling. Neither O(3)wat application method significantly altered JA-related gene expression in either direction. ET-related genes were differentially regulated by root or leaf treatments, indicating that O(3)wat may have different effects on ET-mediated signalling in different organs. JA/ET/SA related pathways were differentially modulated by O(3)wat in the presence of either RKN or TSWV. CONCLUSION O(3)wat had a higher efficacy when applied directly to organs challenged by the pathogens, although it was potentially able to stimulate defence responses through the activation of SA signalling. Owing to its safety and effectiveness in controlling nematode and virus infections, O(3)wat can be considered as a possible alternative tool for sustainable disease management practices. (c) 2019 Society of Chemical Industry</t>
  </si>
  <si>
    <t>10.1002/ps.5362</t>
  </si>
  <si>
    <t>Szabo, B; Lang, Z; Bakonyi, G; Marien, J; Roelofs, D; van Gestel, CAM; Seres, A</t>
  </si>
  <si>
    <t>Transgenerational and multigenerational stress gene responses to the insecticide etofenprox in Folsomia candida (Collembola)</t>
  </si>
  <si>
    <t>Insecticide exposure may cause both transgenerational and multigenerational effects on populations, but the molecular mechanisms of these changes remain largely unclear. Many studies have focused on either transgenerational or multigenerational mechanisms but did neglect the comparative aspects. This study assessed whether the pyrethroid insecticide etofenprox (formulation Trebon (R) 30 EC) shows transgenerational and/or multigenerational effects on the survival and reproduction of Folsomia candida (Collembola). The activation of stress-related genes was studied to detect whether etofenprox modifies the expression of reproduction-associated genes in trans- and multigenerational treatments. A laboratory study was carried out for three generations with five insecticide concentrations in LUFA 2.2 soil. In the transgenerational treatment, only the parent generation (P) was exposed, but the subsequent generations were not. In the multigenerational treatment, all three generations were exposed to the insecticide in the same manner. Multigenerational exposure resulted in reduced reproduction effects over generations, suggesting that F. candida is capable of acclimating to enhanced concentration levels of etofenprox during prolonged exposure over multiple generations. In the transgenerational treatment, the heat shock protein 70 was up-regulated and cytochrome oxidase 6N4v1 expression down-regulated in a dose-dependent manner in the F2 generation. This finding raises the possibility of the epigenetic inheritance of insecticide impacts on parents. Furthermore, CYP6N4v1 expression was oppositely regulated in the trans- and multigenerational treatments. Our results draw attention to the differences in molecular level responses of F. candida to trans- and multigenerational etofenprox exposure.</t>
  </si>
  <si>
    <t>10.1016/j.ecoenv.2019.03.052</t>
  </si>
  <si>
    <t>Queiros, L; Pereira, JL; Goncalves, FJM; Pacheco, M; Aschner, M; Pereira, P</t>
  </si>
  <si>
    <t>Caenorhabditis elegans as a tool for environmental risk assessment: emerging and promising applications for a nobelized worm</t>
  </si>
  <si>
    <t>CRITICAL REVIEWS IN TOXICOLOGY</t>
  </si>
  <si>
    <t>Caenorhabditis elegans has been an invaluable model organism in research fields such as developmental biology and neurobiology. Neurotoxicity is one of the subfields greatly profiting from the C. elegans model within biomedical context, while the corresponding potential of the organism applied to environmental studies is relevant but has been largely underexplored. Within the biomedical scope, the implication of metals and organic chemicals with pesticide activity (hereinafter designated as pesticides) in the etiology of several neurodegenerative diseases has been extensively investigated using this nematode as a primary model organism. Additionally, as a well-known experimental model bearing high sensitivity to different contaminants and representing important functional levels in soil and aquatic ecosystems, C. elegans has high potential to be extensively integrated within Environmental Risk Assessment (ERA) routines. In spite of the recognition of some regulatory agencies, this actual step has yet to be made. The purpose of this review is to discuss the major advantages supporting the inclusion of C. elegans in lower tiers of ERA. Special emphasis was given to its sensitivity to metals and pesticides, which is similar to that of other model organisms commonly used in ERA (e.g. Daphnia magna and Eisenia sp.), and to the large array of endpoints that can be tested with the species, both concerning the aquatic and the soil compartments. The inclusion of C. elegans testing may hence represent a relevant advance in ERA, providing ecologically relevant insights toward improvement of the regulatory capacity for establishing appropriate environmental protection benchmarks.</t>
  </si>
  <si>
    <t>10.1080/10408444.2019.1626801</t>
  </si>
  <si>
    <t>Moyson, S; Town, RM; Vissenberg, K; Blust, R</t>
  </si>
  <si>
    <t>The effect of metal mixture composition on toxicity to C. elegans at individual and population levels</t>
  </si>
  <si>
    <t>PLOS ONE</t>
  </si>
  <si>
    <t>The toxicity of zinc (Zn), copper (Cu), and cadmium (Cd) to the nematode Caenorhabditis elegans was characterised under single metal and mixture scenarios at different organisational levels. The effects on population size and body length were investigated at two concentrations corresponding to the 24 h LC5 and LC20 levels. Metal toxicity was dependent on metal concentration, exposure time and mixture composition. Populations exposed to LC20 levels of Cd, ZnCu, CuCd and ZnCuCd plummeted, while for all LC5 concentrations, population size continued to increase, albeit that single metals were less harmful than mixtures. Combinations of the LC20 concentration of Cd with a range of Zn concentrations showed concentration dependent mitigating effects on population size and antagonistic effects on mortality. By combining effects at different organisational levels, more insight into metal toxicity was obtained. Metal effects were more evident on population size than on body length or mortality, suggesting that population size could be considered as a sensitive endpoint. Furthermore, our observations of ZnCd mixture effects at the individual and population levels are consistent with literature data on the dose-dependent expression of the cdf2 gene, which is involved in mediation of Zn and Cd toxicity.</t>
  </si>
  <si>
    <t>10.1371/journal.pone.0218929</t>
  </si>
  <si>
    <t>Pino-Otin, MR; Val, J; Ballestero, D; Navarro, E; Sanchez, E; Gonzalez-Coloma, A; Mainar, AM</t>
  </si>
  <si>
    <t>Ecotoxicity of a new biopesticide produced by Lavandula luisieri on non-target soil organisms from different trophic levels</t>
  </si>
  <si>
    <t>Plant-based biopesticides have become an eco-friendly alternative to synthetic pesticides by reducing the undesired environmental impacts and side-effects on human health. However, their effects on the environment and especially on non-target organisms have been little studied. This study analyses the ecotoxicological effects of the extract of Lavandula luisieri on soil non-target organisms from different trophic levels: the earthworm Eisenia fetida, the plant Allium cepa and a natural-soil microbial community whose taxonomy was analysed through 16S rRNA gene sequencing. The extract tested is the hydrolate product from a semi industrial steam distillation process-of a Spanish pre-domesticated variety of L. luisieri. This hydrolate has been recently shown to have bionematicide activity against the root-knot nematode Meloidogyne javanica. A previous study showed that the main components of the hydrolate are camphor and 2,3,4,4-Tetramethyl-5-methylidenecyclopent-2-en-1-one. Hydrolate caused acute toxicity (LC50 2.2% v/v) on A. cepa, while only a slight toxicity on E. fetida (LC50 &gt; 0.4 mL/g). All the concentrations tested (from 1 to 100% v/v) caused a significant decrease in bacterial growth (LC50 9.8% v/v after 120 h of exposure). The physiological diversity of the community was also significantly altered, except in the case of the lowest concentration of hydrolate (1% v/v). The ability of soil microbial communities to use a variety of carbon sources increased for all substrates at the highest concentrations. These results show that both the plants and bacterial communities of the soil can be affected by the application of biopesticides based on these hydrolates, which highlights the need for a more detailed risk assessment during the development of plant-based products. (c) 2019 Elsevier B.V. All rights reserved.</t>
  </si>
  <si>
    <t>10.1016/j.scitotenv.2019.03.293</t>
  </si>
  <si>
    <t>Fackelmann, G; Sommer, S</t>
  </si>
  <si>
    <t>Microplastics and the gut microbiome: How chronically exposed species may suffer from gut dysbiosis</t>
  </si>
  <si>
    <t>MARINE POLLUTION BULLETIN</t>
  </si>
  <si>
    <t>As small pieces of plastics known as microplastics pollute even the remotest parts of Earth, research currently focuses on unveiling how this pollution may affect biota. Despite increasing awareness, one potentially major consequence of chronic exposure to microplastics has been largely neglected: the impact of the disruption of the symbiosis between host and the natural community and abundance pattern of the gut microbiota. This so-called dysbiosis might be caused by the consumption of microplastics, associated mechanical disruption within the gastrointestinal tract, the ingestion of foreign and potentially pathogenic bacteria, as well as chemicals, which make-up or adhere to microplastics. Dysbiosis may interfere with the host immune system and trigger the onset of (chronic) diseases, promote pathogenic infections, and alter the gene capacity and expression of gut microbiota. We summarize how chronically exposed species may suffer from microplastics-induced gut dysbiosis, deteriorating host health, and highlight corresponding future directions of research.</t>
  </si>
  <si>
    <t>10.1016/j.marpolbul.2019.04.030</t>
  </si>
  <si>
    <t>Simoes, T; Novais, SC; Natal-da-Luz, T; Renaud, M; Leston, S; Ramos, F; Rombke, J; Roelofs, D; van Straalen, NM; Sousa, JP; Lemos, MFL</t>
  </si>
  <si>
    <t>From laboratory to the field: Validating molecular markers of effect in Folsomia candida exposed to a fungicide-based formulation</t>
  </si>
  <si>
    <t>Under controlled laboratory conditions, toxicity data tend to be less variable than in more realistic in-field studies and responses may thus differ from those in the natural environment, creating uncertainty. The validation of data under environmental conditions is therefore a major asset in environmental risk assessment of chemicals. The present study aimed to validate the mode of action of a commercial fungicide formulation in the soil invertebrate F. candida, under more realistic exposure scenarios (in-field bioassay), by targeting specific molecular biomarkers retrieved from laboratory experiments. Organisms were exposed in soil cores under minimally controlled field conditions for 4 days to a chlorothalonil fungicide dosage causing 75% reduction of reproduction in a previous laboratory experiment (127 mg a.i. kg(-1)) and half this concentration (60 mg a.i. kg(-1)). After exposure, organisms were retrieved and RNA was extracted from each pool of organisms. According to previous laboratorial omics results with the same formulation, ten genes were selected for gene expression analysis by qRT-PCR, corresponding to key genes of affected biological pathways including glutathione metabolism, oxidation-reduction, body morphogenesis, and reproduction. Six of these genes presented a dose-response trend with higher up- or down-regulation with increasing pesticide concentrations. Highly significant correlations between their expression patterns in laboratory and in-field experiments were observed. This work shows that effects of toxicants can be clearly demonstrated in more realistic conditions using validated biomarkers. Our work outlines a set of genes that can be used to assess the early effects of pesticides in a realistic agricultural scenario.</t>
  </si>
  <si>
    <t>10.1016/j.envint.2019.03.073</t>
  </si>
  <si>
    <t>Chaudhary, T; Shukla, P</t>
  </si>
  <si>
    <t>Bioinoculant capability enhancement through metabolomics and systems biology approaches</t>
  </si>
  <si>
    <t>BRIEFINGS IN FUNCTIONAL GENOMICS</t>
  </si>
  <si>
    <t>Bioinoculants are eco-friendly microorganisms, and their products are utilized for improving the potential of soil and fulfill the nutrients requirement for the host plant. The agricultural yield has increased due to the use of bioinoculants over chemical-based fertilizers, and thus it generates interest in understanding the innovation process by various methods. By gene-editing tool, the desired gene product can be changed for engineered microbial inoculants. We have also described various modern biotechnological tools like constraint-based modeling, OptKnock, flux balance analysis and modeling of the biological network for enhancing the bioinoculant capability. These fluxes give the fascinating perception of the metabolic network in the absence of comprehensive kinetic information. These tools also help in the stimulation of the metabolic networks by incorporation of enzyme-encoding genes. The present review explains the use of systems biology and gene-editing tools for improving the capability of bioinoculants. Moreover, this review also emphasizes on the challenges and future perspective of systems biology and its multidisciplinary facets.</t>
  </si>
  <si>
    <t>10.1093/bfgp/elz011</t>
  </si>
  <si>
    <t>Qamar, Z; Tariq, M; Rehman, T; Iqbal, MS; Sarwar, MB; Sharif, MN; Hassan, Z; Ahmad, A; Zahra, A; Latif, A; Rashid, B; Zaidi, MA; Tabassum, B; Hassan, S; Baksh, A; Javaid, M; Akram, S; Azam, S; Naz, F; Ahmed, S; Bajwa, KS; Awan, MF; Shahid, N; Ali, A; Riaz, S; Bashir, B; Sadiq, K; Kokab, QU; Yousaf, I; Farooq, AM; Javed, MA; Rahman, ZU; Saleem, MZ; Yasmin, A; Bhatti, MU; Arif, U; Bashir, K; Jamal, A; Butt, SJ; Arif, A; Ahmad, I; Rao, AQ; Haider, MS; Malik, TH; Nasir, IA</t>
  </si>
  <si>
    <t>Trackable CEMB-Klean Cotton Transgenic Technology: Afforadable Climate Neutral Agri-biotech Industrialization for Developing Countries</t>
  </si>
  <si>
    <t>ADVANCEMENTS IN LIFE SCIENCES</t>
  </si>
  <si>
    <t>Background: Transgenic technology reflects the incorporation of novel useful traits in crop plants like cotton for economic benefits by overcoming the problems including insects' pests and weeds in special. The present study is the success story of the continuous effort of CEMB team started back in the 1990s. Methods: This study includes characterization of a large number of Bacillus thuringiensis (Bt) strains taken from local soil and subjected to direct transformation of isolated BT genes into local cotton cultivars. Protocols for transformation into cotton plants were optimized and validated by the development of double gene codon optimized (Cry1Ac and Cry2A) transgenic cotton varieties. Results: The resulting GMOs in the form of CEMB-33, CA-12, CEMB-66 have been approved by Punjab Seed Council in 2013 and 2016 respectively. Double Bt and weedicide resistant cotton harboring CEMB-Modified and codon optimized cp4EPSPS (GTGene). These varieties can tolerate glyphosate spray @ 1900ml per acre without the appearance of necrotic spots/shedding and complete removal of all surrounding weeds in the cotton field is a significant advance to boost cotton production without spending much on insecticides and herbicides. Conclusion: In the current report, two unique sets of primers which amplify 1.1 Kb for CEMB-double Bt genes and 660 bp product for CEMB-Modified cp4EPSPS (GTGene) were tested. CEMB cotton variety CKC-01 is specially designed as low cost and easy to use by local farmer's technology has the potential to revolutionize the cotton growing culture of the country.</t>
  </si>
  <si>
    <t>Blyuss, KB; Fatehi, F; Tsygankova, VA; Biliayska, LO; Iutynska, GO; Yemets, AI; Blume, YB</t>
  </si>
  <si>
    <t>RNAi-Based Biocontrol of Wheat Nematodes Using Natural Poly-Component Biostimulants</t>
  </si>
  <si>
    <t>With the growing global demands on sustainable food production, one of the biggest challenges to agriculture is associated with crop losses due to parasitic nematodes. While chemical pesticides have been quite successful in crop protection and mitigation of damage from parasites, their potential harm to humans and environment, as well as the emergence of nematode resistance, have necessitated the development of viable alternatives to chemical pesticides. One of the most promising and targeted approaches to biocontrol of parasitic nematodes in crops is that of RNA interference (RNAi). In this study we explore the possibility of using biostimulants obtained from metabolites of soil streptomycetes to protect wheat (Triticum aestivum L.) against the cereal cyst nematode Heterodera avenae by means of inducing RNAi in wheat plants. Theoretical models of uptake of organic compounds by plants, and within-plant RNAi dynamics, have provided us with useful insights regarding the choice of routes for delivery of RNAi-inducing biostimulants into plants. We then conducted in planta experiments with several streptomycete-derived biostimulants, which have demonstrated the efficiency of these biostimulants at improving plant growth and development, as well as in providing resistance against the cereal cyst nematode. Using dot blot hybridization we demonstrate that biostimulants trigger a significant increase of the production in plant cells of sVmiRNA complementary with plant and nematode mRNA. Wheat germ cell-free experiments show that these si/miRNAs are indeed very effective at silencing the translation of nematode mRNA having complementary sequences, thus reducing the level of nematode infestation and improving plant resistance to nematodes. Thus, we conclude that natural biostimulants produced from metabolites of soil streptomycetes provide an effective tool for biocontrol of wheat nematode.</t>
  </si>
  <si>
    <t>10.3389/fpls.2019.00483</t>
  </si>
  <si>
    <t>Starnes, D; Unrine, J; Chen, C; Lichtenberg, S; Starnes, C; Svendsen, C; Kille, P; Morgan, J; Baddar, ZE; Spear, A; Bertsch, P; Chen, KC; Tsyusko, O</t>
  </si>
  <si>
    <t>Toxicogenomic responses of Caenorhabditis elegans to pristine and transformed zinc oxide nanoparticles</t>
  </si>
  <si>
    <t>Manufactured nanoparticles (MNPs) undergo transformation immediately after they enter wastewater treatment streams and during their partitioning to sewage sludge, which is applied to agricultural soils in form of biosolids. We examined toxicogenomic responses of the model nematode Caenorhabditis elegans to pristine and transformed ZnO-MNPs (phosphatized pZnO- and sulfidized sZnO-MNPs). To account for the toxicity due to dissolved Zn, a ZnSO4 treatment was included. Transformation of ZnO-MNPs reduced their toxicity by nearly ten-fold, while there was almost no difference in the toxicity of pristine ZnO-MNPs and ZnSO4. This combined with the fact that far more dissolved Zn was released from ZnO-compared to pZnO- or sZnO-MNPs, suggests that dissolution of pristine ZnO-MNPs is one of the main drivers of their toxicity. Transcriptomic responses at the EC30 for reproduction resulted in a total of 1161 differentially expressed genes. Fifty percent of the genes differentially expressed in the ZnSO4 treatment, including the three metal responsive genes (mt1-1, mtl-2 and numr-1), were shared among all treatments, suggesting that responses to all forms of Zn could be partially attributed to dissolved Zn. However, the toxicity and transcriptomic responses in all MNP treatments cannot be fully explained by dissolved Zn. Two of the biological pathways identified, one essential for protein biosynthesis (Aminoacyl-tRNA biosynthesis) and another associated with detoxification (ABC transporters), were shared among pristine and one or both transformed ZnO-MNPs, but not ZnSO4. When comparing pristine and transformed ZnO-MNPs, 66% and 40% of genes were shared between ZnO-MNPs and sZnO-MNPs or pZnO-MNPs, respectively. This suggests greater similarity in transcriptomic responses between ZnO-MNPs and sZnO-MNPs, while toxicity mechanisms are more distinct for pZnO-MNPs, where 13 unique biological pathways were identified. Based on these pathways, the toxicity of pZnO-MNPs is likely to be associated with their adverse effect on digestion and metabolism. (C) 2019 Elsevier Ltd. All rights reserved.</t>
  </si>
  <si>
    <t>10.1016/j.envpol.2019.01.077</t>
  </si>
  <si>
    <t>Salgado-Morales, R; Martinez-Ocampo, F; Obregon-Barboza, V; Vilchis-Martinez, K; Jimenez-Perez, A; Dantan-Gonzalez, E</t>
  </si>
  <si>
    <t>Assessing the Pathogenicity of Two Bacteria Isolated from the Entomopathogenic Nematode Heterorhabditis indica against Galleria mellonella and Some Pest Insects</t>
  </si>
  <si>
    <t>The entomopathogenic nematodes Heterorhabditis are parasites of insects and are associated with mutualist symbiosis enterobacteria of the genus Photorhabdus; these bacteria are lethal to their host insects. Heterorhabditis indica MOR03 was isolated from sugarcane soil in Morelos state, Mexico. The molecular identification of the nematode was confirmed using sequences of the ITS1-5.8S-ITS2 region and the D2/D3 expansion segment of the 28S rRNA gene. In addition, two bacteria HIM3 and NA04 strains were isolated from the entomopathogenic nematode. The genomes of both bacteria were sequenced and assembled de novo. Phylogenetic analysis was confirmed by concatenated gene sequence datasets as Photorhabdus luminescens HIM3 (16S rRNA, 23S rRNA, dnaN, gyrA, and gyrB genes) and Pseudomonas aeruginosa NA04 (16S rRNA, 23S rRNA and gyrB genes). H. indica MOR03 infects Galleria mellonella, Tenebrio molitor, Heliothis subflexa, and Diatraea magnifactella larvae with LC50 values of 1.4, 23.5, 13.7, and 21.7 IJs/cm(2), respectively, at 48 h. These bacteria are pathogenic to various insects and have high injectable insecticide activity at 24 h.</t>
  </si>
  <si>
    <t>10.3390/insects10030083</t>
  </si>
  <si>
    <t>Sorathia, N; Chawda, N; Saraki, K; Rajadhyaksha, MS; Hejmadi, M</t>
  </si>
  <si>
    <t>hif-1 plays a role in hypoxia-induced gustatory plasticity of Caenorhabditis elegans</t>
  </si>
  <si>
    <t>INTERNATIONAL JOURNAL OF NEUROSCIENCE</t>
  </si>
  <si>
    <t>Background: Hypoxia-inducible factor 1 (HIF-1) is a key transcription factor in the detection of low oxygen levels, inducing expression of genes involved in mediating the response to hypoxia to maintain cellular oxygen homeostasis. Caenorhabditis elegans is a soil nematode that has evolved specialized chemosensory neurons that detect changes in oxygen levels and guide its behaviour and responses to food. The role of the hif-1 gene in modifying chemosensory behaviour in response to chemical hypoxia however remains unclear. Furthermore, the role of epigenetic modifiers in mediating this behavioural response to hypoxia is unclear. Aims: Our study addresses two questions (a) Do hypoxia-mimetics modify worm behaviour and (b) Are these behaviours modulated by HIF-dependent expression of epigenetic regulators? Material and methods: This study used established behavioural paradigms in hif-1 mutant strains of C. elegans, to study responses to chemical hypoxia. Results: We show that exposure to the hypoxia-mimetic, sodium sulphite, changes the gustatory responses, chemotaxis, gustatory plasticity and associative conditioning behaviour. Longer-term exposure to hypoxia changes the behavioural response of wild type C. elegans, mediated by the HIF pathway. Epigenetic modifiers, lithium chloride and valproic acid, further modulate these behavioural responses.</t>
  </si>
  <si>
    <t>10.1080/00207454.2019.1576662</t>
  </si>
  <si>
    <t>Parker, KM; Borrero, VB; van Leeuwen, DM; Lever, MA; Mateescu, B; Sander, M</t>
  </si>
  <si>
    <t>Environmental Fate of RNA Interference Pesticides: Adsorption and Degradation of Double-Stranded RNA Molecules in Agricultural Soils</t>
  </si>
  <si>
    <t>ENVIRONMENTAL SCIENCE &amp; TECHNOLOGY</t>
  </si>
  <si>
    <t>Double-stranded RNA (dsRNA) pesticides are a new generation of crop protectants that interfere with protein expression in targeted pest insects by a cellular mechanism called RNA interference (RNAi). The ecological risk assessment of these emerging pesticides necessitates an understanding of the fate of dsRNA molecules in receiving environments, among which agricultural soils are most important. We herein present an experimental approach using phosphorus-32 (P-32)-radiolabeled dsRNA that allows studying key fate processes of dsRNA in soils with unprecedented sensitivity. This approach resolves previous analytical challenges in quantifying unlabeled dsRNA and its degradation products in soils. We demonstrate that P-32-dsRNA and its degradation products are quantifiable at concentrations as low as a few nanograms of dsRNA per gram of soil by both Cerenkov counting (to quantify total P-32-activity) and by polyacrylamide gel electrophoresis followed by phosphorimaging (to detect intact P-32-dsRNA and its P-32-containing degradation products). We show that dsRNA molecules added to soil suspensions undergo adsorption to soil particle surfaces, degradation in solution, and potential uptake by soil microorganisms. The results of this work on dsRNA adsorption and degradation advance a process-based understanding of the fate of dsRNA in soils and will inform ecological risk assessments of emerging dsRNA pesticides.</t>
  </si>
  <si>
    <t>10.1021/acs.est.8b05576</t>
  </si>
  <si>
    <t>Kaur, P; Bali, S; Sharma, A; Kohli, SK; Vig, AP; Bhardwaj, R; Thukral, AK; Abd-Allah, EF; Wijaya, L; Alyemeni, MN; Ahmad, P</t>
  </si>
  <si>
    <t>Cd induced generation of free radical species in Brassica juncea is regulated by supplementation of earthworms in the drilosphere</t>
  </si>
  <si>
    <t>The antioxidant defense system of Brassica juncea under Cd stress was examined on supplementation of earthworms in the rhizosphere at different concentrations of Cd (0.50, 0.75, 1.00 and 1.25 mM i.e. 56, 84, 112 and 140 mg kg(-1) respectively). Seedlings were raised in small pots containing soil spiked with Cd and earthworms under controlled conditions for 15 days. Improved Cd accumulation, as well as enhanced plant dry weight and metal tolerance were observed following the addition of earthworms. Earthworm supplementation reduced reactive oxygen species (ROS) generation by 7.3% for hydrogen peroxide (H2O2), 7.1% for superoxide anion (O-2 center dot(-)), and 8.4% for malondialdehyde (MDA) in plants treated with 1.25 mM (140 mg kg(-1)) Cd. Confocal microscopy revealed improved cell viability and reduced H2O2 content due to enhanced antioxidative activity. Activity and expression levels of genes coding for antioxidative enzymes (superoxide dismutase; SOD, catalase; CAT, guaicol peroxidase; POD, glutathione reductase; GR, and glutathione-S-transferase; GST) were higher in plants raised in soils inoculated with earthworms, with expression of SOD increasing by 58.8%, CAT by 75%, POD by 183%, GR by 106.6%, and GST by 11.8%. Moreover, plant pigment (chlorophyll a, chlorophyll b, total chlorophyll, and carotenoids) concentrations increased by 8%, 9.1%, 9.1%, and 7.7% respectively, in plants grown in soils supplemented with earthworms. The results of our study suggest that the addition of earthworms to soil increases antioxidative enzyme activities, gene expression in plants, and ROS inhibition, which enhances tolerance to Cd during the phytoextraction process. (C) 2018 Elsevier B.V. All rights reserved.</t>
  </si>
  <si>
    <t>10.1016/j.scitotenv.2018.11.096</t>
  </si>
  <si>
    <t>Simoes, T; Novais, SC; Natal-da-Luz, T; Devreese, B; de Boer, T; Roelofs, D; Sousa, JP; van Straalen, NM; Lemos, MFL</t>
  </si>
  <si>
    <t>Using time-lapse omics correlations to integrate toxicological pathways of a formulated fungicide in a soil invertebrate</t>
  </si>
  <si>
    <t>The use of an integrative molecular approach can actively improve the evaluation of environmental health status and impact of chemicals, providing the knowledge to develop sentinel tools that can be integrated in risk assessment studies, since gene and protein expressions represent the first response barriers to anthropogenic stress. This work aimed to determine the mechanisms of toxic action of a widely applied fungicide formulation (chlorothalonil), following a time series approach and using a soil model arthropod, Folsomia candida. To link effects at different levels of biological organization, data were collected on reproduction, gene expression and protein levels, in a time series during exposure to a natural soil. Results showed a mechanistic mode of action for chlorothalonil, affecting pathways of detoxification and excretion, immune response, cellular respiration, protein metabolism and oxidative stress defense, causing irregular cell signaling (JNK and NOD 'A pathways), DNA damage and abnormal cell proliferation, leading to impairment in developmental features such as molting cycle and reproduction. The omics datasets presented highly significant positive correlations between the gene expression levels at a certain time-point and the corresponding protein products 2-3 days later. The integrated omics in this study has provided useful insights into pesticide mechanisms of toxicity, evidencing the relevance of such analyses in toxicological studies, and highlighting the importance of considering a time-series when integrating these datasets. (C) 2018 Elsevier Ltd. All rights reserved.</t>
  </si>
  <si>
    <t>10.1016/j.envpol.2018.12.069</t>
  </si>
  <si>
    <t>Wang, X; Zhu, XP; Peng, Q; Wang, YH; Ge, J; Yang, GL; Wang, XQ; Cai, LM; Shen, WF</t>
  </si>
  <si>
    <t>Multi-level ecotoxicological effects of imidacloprid on earthworm (Eisenia fetida)</t>
  </si>
  <si>
    <t>As a neurotoxic insecticide, imidacloprid (IMI) has been widely used for crop protection. However, continuous application of such pesticide in the environment may damage the non-target organisms in soil. In the present study, we aimed to investigate the effects of IMI on earthworms in terms of survival, avoidance behavior, reproduction, detoxification enzyme activity and gene expression using a systematic experimental approach. The results showed that the 14-day LC50 value of IMI was 2.26 (2.09-2.43) mg a.i. kg(-1), and the 2-day AC(50) value (concentration inducing an avoidance rate of 50%) of IMI was 1.34 (1.02 -1.91) mg a.i. kg(-1) to E. fetida. For reproduction, the 56-day EC50 value of IMI was 0.87 (0.66-1.33) mg a.i. kg(-1) to E. fetida, and there was a positive correlation between the growth rate of earthworms and the number of juveniles in IMI treatments. Activities of carboxylesterase (CarE) and glutathione-Stransferases (GST) in earthworms were disturbed by IMI exposure. Moreover, effects of IMI on the CarE activity in earthworms were more severe and sensitive compared with the GST activity. The expressions of annetocin (ann) and calreticulin (crt) at the transcriptional level were decreased upon IMI exposure, reaching the lowest levels of 0.09 fold and 0.16 fold on day 7 and day 14, respectively. Transcriptionally controlled tumor protein (tctp), heat shock protein 70 (hsp70) and gst exhibited relatively obvious variations (up-regulation or down-regulation) when the exposure duration was extended. Taken together, these results comprehensively contributed to further understandings of the impacts of IMI on earthworms. (C) 2018 Elsevier Ltd. All rights reserved.</t>
  </si>
  <si>
    <t>10.1016/j.chemosphere.2018.12.001</t>
  </si>
  <si>
    <t>Dupont, L; Pauwels, M; Dume, C; Deschins, V; Audusseau, H; Gigon, A; Dubs, F; Vandenbulcke, F</t>
  </si>
  <si>
    <t>Genetic variation of the epigeic earthworm Lumbricus castaneus populations in urban soils of the Paris region (France) revealed using eight newly developed microsatellite markers</t>
  </si>
  <si>
    <t>APPLIED SOIL ECOLOGY</t>
  </si>
  <si>
    <t>Urban soils are subject to intense environmental pressures, e.g. physical disturbance, surface transformation and pollution, which greatly impact the activity of soil organisms. The epigeic earthworm Lumbricus castaneus (Savigny, 1826) is known to be tolerant to trace elements contamination of soils and was found to be abundant in the urban context. In order to investigate how urban environmental stressors shape the population genetic variation of this species, we developed 8 microsatellite loci from a microsatellite-enriched genomic library. Polymorphism was explored in 6 populations (153 individuals) from the Paris region. The number of alleles per locus varied from 7 to 29. The average expected heterozygosity within populations ranged from 0.596 to 0.705. These new microsatellite markers revealed a significant genetic structure at fine spatial scale, highlighting that they could be particularly useful for genetic studies of populations in urban soils.</t>
  </si>
  <si>
    <t>10.1016/j.apsoil.2018.11.004</t>
  </si>
  <si>
    <t>Fajardo, C; Costa, G; Nande, M; Botias, P; Garcia-Cantalejo, J; Martin, M</t>
  </si>
  <si>
    <t>Pb, Cd, and Zn soil contamination: Monitoring functional and structural impacts on the microbiome</t>
  </si>
  <si>
    <t>Heavy metals (HM) contamination in soils due to anthropogenic activities is a serious environmental problem. In this study, we investigated the impact of Pb, Cd and Zn at soil pollution levels on soil organisms, with special attentions to microbiota. We monitored by Illumina MiSeq technology and bioinformatics analysis the functional and structural evolution of the HM-exposed soil microbiome after different exposure times (0-160 days). Ecotoxicological tests showed 100% acute toxicity of HMs towards the nematode Caenorhabditis elegans and a significant decrease in the metabolic activity of bacteria. Firmicutes was the most resistant phylum, which selectively displaced other bacterial phyla (Proteobacteria, Actinobacteria and Verrucomicrobia). This was likely related to its capability to form endospores under stressed environment. A bioinformatics analysis using PICRUSt showed that HM exposure had a strong effect on metabolic pathways, specifically, genetic information processing (transcription factors), metabolism (glycan biosynthesis and energy metabolism), and environmental information processing (transporters and ABC transporters), particularly after 55 days of exposure. The assessment of functional and structural development of a HM-exposed soil allowed evaluation on the cellular adaptive responses to the tested environmental stresses, and provided valuable information to assist developing effective remediation strategies of HMs polluted soils using bacteria as the remediator.</t>
  </si>
  <si>
    <t>10.1016/j.apsoil.2018.10.022</t>
  </si>
  <si>
    <t>Rai, N; Sjoberg, V; Forsberg, G; Karlsson, S; Olsson, PE; Jass, J</t>
  </si>
  <si>
    <t>Metal contaminated soil leachates from an art glass factory elicit stress response, alter fatty acid metabolism and reduce lifespan in Caenorhabditis elegans</t>
  </si>
  <si>
    <t>The present study evaluated the toxicity of metal contamination in soils from an art glass factory in Smaland Sweden using a Caenorhabditis elegans nematode model. The aim of the study was to chemically analyze the soil samples and study the biological effects of water-soluble leachates on the nematodes using different physiological endpoints. The total metal content showed that As, Cd and Pb were at levels above the guideline values for soils in areas around the factory. Less than 10% of the total metal content in the soil was found in the water-soluble leachates, however, Al, As, Fe and Pb remained higher than the guideline values for safe drinking water. Exposure of C. elegans to the water-soluble leachates, at both post-hatching larvae stage (L1-young adult) for 48 h and at the young adult stage (L4) for 6 h, showed significant gene alteration. Although the nematodes did not exhibit acute lethality, lifespan was significantly reduced upon exposure. C. elegans also showed altered gene expression associated with stress response and fat metabolism, as well as enhanced accumulation of body fat. The study highlighted the significance of assessing environmental samples using a combination of gene expression analysis, fatty acid metabolism and lifespan for providing valuable insight into the negative impact of metals. The altered fat metabolism and reduced lifespan on exposure to soil leachates motivates further studies to explore the mechanism of the toxicity associated with the metals present in the environment. (C) 2018 Elsevier B.V. All rights reserved.</t>
  </si>
  <si>
    <t>10.1016/j.scitotenv.2018.10.067</t>
  </si>
  <si>
    <t>Wulff, JA; Kiani, M; Regan, K; Eubanks, MD; Szczepaniec, A</t>
  </si>
  <si>
    <t>Neonicotinoid Insecticides Alter the Transcriptome of Soybean and Decrease Plant Resistance</t>
  </si>
  <si>
    <t>Neonicotinoids are widely used systemic insecticides that have been associated with spider mite outbreaks on diverse plants. These insecticides have complex effects on plant physiology, which have been speculated to drive enhanced performance of spider mites. We used RNA-Seq to explore how neonicotinoids modify gene expression in soybean thereby lowering plant resistance. We exposed soybean (Glycine max L.) to two neonicotinoid insecticides, thiamethoxam applied to seeds and imidacloprid applied as a soil drench, and we exposed a subset of these plants to spider mites (Tetranychus cinnabarinus). Applications of both insecticides downregulated genes involved in plantpathogen interactions, phytohormone pathways, phenylpropanoid pathway, and cell wall biosynthesis. These effects were especially pronounced in plants exposed to thiamethoxam. Introduction of spider mites restored induction of genes in these pathways in plants treated with imidacloprid, while expression of genes involved in phenylpropanoid synthesis, in particular, remained downregulated in thiamethoxam-treated plants. Our outcomes indicate that both insecticides suppress genes in pathways relevant to plant-arthropod interactions, and suppression of genes involved in cell wall synthesis may explain lower plant resistance to spider mites, cell-content feeders. These effects appear to be particularly significant when plants are exposed to neonicotinoids applied to soybean seeds.</t>
  </si>
  <si>
    <t>10.3390/ijms20030783</t>
  </si>
  <si>
    <t>Velki, M; Weltmeyer, A; Seiler, TB; Hollert, H</t>
  </si>
  <si>
    <t>Acute toxicities and effects on multixenobiotic resistance activity of eight pesticides to the earthworm Eisenia andrei</t>
  </si>
  <si>
    <t>Investigations of deleterious effects on non-target species, including earthworms, have been conducted for a number of pesticides, but there is a need for additional assessments of potential adverse effects. In the present study, the acute toxicity of eight pesticides to the earthworm Eisenia andrei was assessed and compared. The exposures were conducted using the filter paper contact toxicity method. Based on the 48-h LC50 values, one pesticide was classified as supertoxic (combined fungicide containing difenoconazole and fludioxonil), four as extremely toxic (combined herbicide containing pethoxamide and terbuthylazine, combined fungicide containing fluopyram and tebuconazole, fungicide containing pyrimethanil, and combined fungicide containing thiram and carboxin), two as very toxic (combined fungicide containing flutriafol and thiabendazole, and herbicide containing fluroxypyr-meptyl), and one as moderately toxic (insecticide containing thiamethoxam). Additionally, effects of pesticides on the multixenobiotic resistance (MXR) activity were measured. Results showed that four pesticides caused significant effects with a recorded inhibition of the activity, which can consequently lead to a higher toxicity due to longer retention of the pesticides in the cells. Finally, for three chosen pesticides, gene expression of cat, sod, and gst was measured, and significant changes were observed. The obtained results show that earthworms could be significantly affected by pesticides commonly used in agriculture.</t>
  </si>
  <si>
    <t>10.1007/s11356-018-3959-x</t>
  </si>
  <si>
    <t>Gomes, SIL; Roca, CP; Scott-Fordsmand, JJ; Amorim, MJB</t>
  </si>
  <si>
    <t>High-throughput transcriptomics: Insights into the pathways involved in (nano) nickel toxicity in a key invertebrate test species</t>
  </si>
  <si>
    <t>Nickel nanoparticles (NiNPs) have an estimated production of ca. 20 tons per year in the US. Nickel has been risk-assessed for long in Europe, but not NiNPs, hence the concern for the environment. In the present study, we focused on investigating the mechanisms of toxicity of NiNPs and the comparison to NiNO3. The high-throughput microarray for the soil ecotox model Enchytraeus crypticus (Oligochaeta) was used. To anchor gene to phenotype effect level, organisms were exposed to reproduction effect concentrations EC20 and EC50, for 3 and 7 days. Results showed commonly affected pathways between NiNPs and NiNO3, including increase in proteolysis, apoptosis and inflammatory response, and interference with the nervous system. Mechanisms unique to NiNO3 were also observed (e.g. glutathione synthesis). No specific mechanisms for NiNPs were found, which could indicate that longer exposure period (&gt;7 days) is required to capture the peak response to NiNPs. A mechanisms scheme is assembled, showing both common and unique mechanisms to NiNO3 and NiNPs, providing an important framework for further, more targeted, studies. (C) 2018 Elsevier Ltd. All rights reserved.</t>
  </si>
  <si>
    <t>10.1016/j.envpol.2018.10.123</t>
  </si>
  <si>
    <t>Kim, D; Cui, R; Moon, J; Kwak, JI; An, YJ</t>
  </si>
  <si>
    <t>Soil ecotoxicity study of DEHP with respect to multiple soil species</t>
  </si>
  <si>
    <t>Di (2-ethylhexyl) phthalate or DEHP is classified as an endocrine-disrupting chemical. It is used as a plasticizer and pesticide additive. Moreover, it has a half-life of about 150-300 days. Thus, it is present in the soil environment and soil risk assessments for DEHP are needed. However, a number of studies have focused on the effects of DEHP in a single soil species. In this study, we conducted acute and chronic toxicity testing for DEHP using varied soil species, including plants, earthworms, soil algae, Collembola, and soil nematodes. In the plant toxicity test, no effect was observed at very high concentration except at some endpoints, and no effect was observed in the earthworm toxicity test. However, there were adverse effects on soil algae, Collembola, and nematodes. Notably, in the Collembola assays, the survival of adults decreased significantly at very high concentrations, whereas reproduction was hindered at low concentrations. Similar inhibition of reproduction was noted in the soil nematode assay. This suggests that DEHP has a greater influence on fertility than survival in the adult test species. However, besides hindered reproduction, no effect was observed on soil species at environmentally relevant concentrations. (C) 2018 Elsevier Ltd. All rights reserved.</t>
  </si>
  <si>
    <t>10.1016/j.chemosphere.2018.10.163</t>
  </si>
  <si>
    <t>Mkhinini, M; Boughattas, I; Alphonse, V; Livet, A; Bousserrhine, N; Banni, M</t>
  </si>
  <si>
    <t>Effect of treated wastewater irrigation in East Central region of Tunisia (Monastir governorate) on the biochemical and transcriptomic response of earthworms Eisenia andrei</t>
  </si>
  <si>
    <t>Treated wastewater (TWW) reuse for irrigation has become an excellent way to palliate water scarcity in Mediterranean arid regions. However, the toxicological effects of these effluents on the soil's organisms, especially earthworms, have not been well studied as yet. In this paper, earthworms Eisenia andrei were exposed for 7 days and 14 days to five agricultural soils irrigated with TWW for different periods: 1 year, 8 years, and 20 years. In addition, they were also exposed to soil from one reference site sampled from the Ouardenin perimeter in the Monastir Governorate in Tunisia. The effect on earthworms was assessed at the biochemical level by evaluating for catalase (CAT), glutathione-S-transferase (GST), malondialdehyde accumulation (MDA) and acetylcholinesterase inhibition (AChE). On the other hand, genotoxicity and transcriptomic responses were evaluated using micronuclei test (MNT) and gene expression level of CAT and GST. Moreover, metals uptake by earthworms was analyzed. Results showed that CAT and GST activity in the earthworm increased significantly when they were exposed to soils irrigated with TWW for 1, 8 and 20 years. Furthermore, MDA concentration also increased significantly with the increase in exposure period. However, AChE activity decreased and MNi frequency increased in earthworms after 7 and 14 days of exposure to soils irrigated with TWW for more than a year. The gene expression level of CAT and GST showed a significant variability, thus data are discussed in relation to the studied biomarkers (CAT and GST). These data provide new insights into the effect of toxicity of TWW on the soil's macro fauna, which is strongly affected by the trace elements and other organic compounds accumulated in soils after 20 years of TWW irrigation. (C) 2018 Elsevier B.V. All rights reserved.</t>
  </si>
  <si>
    <t>10.1016/j.scitotenv.2018.07.449</t>
  </si>
  <si>
    <t>Zeng, Y; Abdo, Z; Charkowski, A; Stewart, JE; Frost, K</t>
  </si>
  <si>
    <t>Responses of Bacterial and Fungal Community Structure to Different Rates of 1,3-Dichloropropene Fumigation</t>
  </si>
  <si>
    <t>1,3-Dichloropropene (1,3-D) is a well-known nematicidal soil fumigant on many crop species. Currently, little is known about its impact on soil microbial communities using culture-free methods. In this study, we investigated changes in soil bacterial and fungal diversity and composition at two depths (30.5 and 61 cm) in response to management practices of applying 1,3-D at four different rates (103, 122, 140, and 187 liters/ha) relative to an untreated control in potato production fields using 16S rRNA and internal transcribed spacer (ITS) amplicon sequencing. A total of 12,783 operational taxonomic units (OTUs) for 16S and 1,706 OTUs for ITS were obtained. Sequencing revealed that Proteobacteria, Firmicutes, Actinobactena, and Ascomycota were dominant phyla in soils. Comparing alpha diversity of microbial communities at the different chemical rates with untreated plots showed that bacterial communities in plots treated with 1,3-D fumigation at 140 liters/ha were richer, which was supported by higher richness indices. Other diversity indices and overall soil microbial community structure were not significantly influenced by any rates of 1,3-D fumigation, although higher bacterial and fungal richness and diversity were observed in posttreatment soils and/or at 30.5 cm. Of the identified microbial families, the differential abundance of 45 bacterial and 24 fungal families was affected by sample depth, 1,3-D rate, or the interaction of sample depth and 1,3-D. The bacterial family Enterobacteriaceae, which includes species that specialize in decay of complex carbohydrates, increased in abundance post-1,3-D fumigation, and the fungal family Ophiocordycipitaceae, which includes nematode and insect pathogens, decreased, suggesting that the nematode and soil insect death caused by fumigation may selectively impact specific fungal and bacterial families.</t>
  </si>
  <si>
    <t>10.1094/PBIOMES-11-18-0055-R</t>
  </si>
  <si>
    <t>Verderame, M; Scudiero, R</t>
  </si>
  <si>
    <t>How Glyphosate Impairs Liver Condition in the Field Lizard Podarcis siculus (Rafinesque-Schmaltz, 1810): Histological and Molecular Evidence</t>
  </si>
  <si>
    <t>BIOMED RESEARCH INTERNATIONAL</t>
  </si>
  <si>
    <t>The potential toxicity of glyphosate, a widely used broad-spectrum herbicide, is currently a great matter of debate. As vertebrate insectivores, lizards protect plants from herbivorous insects increasing plant biomass via the trophic cascade and represent an important link between invertebrates and higher predators. A negative effect of glyphosate on lizards' survival could have major impacts at the ecological levels. In this study, we investigated the effects of the exposure to low doses of glyphosate on the liver of the wall lizard Podarcis siculus, a suitable bioindicator of soil pollution. Two different doses of pure glyphosate (0.05 and 0.5 g/kg body weight) were orally administered every other day for 3 weeks to sexually mature males and females. The results demonstrated that both doses, despite being very low, are toxic for the liver that showed clear signs of suffering, regardless of sex. The histological analysis provided a scenario of severe hepatic condition, which degenerated until the appearance of fibrotic formations. The morphological observations were consistent with a loss of liver physiological functions. Immunocytochemical investigations allowed us to detect an involvement of antioxidant/cytoprotective proteins, such as superoxide dismutase 1 (Cu/Zn SOD, known as SOD1), glutathione peroxidase 1 (GPx1), metallothionein (MT), and tumor suppressor protein 53, (p53) suggesting that the liver was trying to react against stress signals and damage induced by glyphosate. Finally, in situ hybridization and Real-Time PCR analysis showed the upregulation of estrogen receptor and vitellogenin gene expression, thus demonstrating the xenoestrogenic action of glyphosate. The imbalance of the hormonal homeostasis could threaten the lizards' reproductive fitness and survival, altering the trophic cascade.</t>
  </si>
  <si>
    <t>10.1155/2019/4746283</t>
  </si>
  <si>
    <t>Mkhinini, M; Boughattas, I; Bousserhine, N; Banni, M</t>
  </si>
  <si>
    <t>Biochemical and transcriptomic response of earthworms Eisenia andrei exposed to soils irrigated with treated wastewater</t>
  </si>
  <si>
    <t>In order to ensure better use of treated wastewater (TWW), we investigated the effect of three increasing doses of TWW, 10%, 50%, and 100%, on biochemical and transcriptomic statuses of earthworms Eisenia andrei exposed during 7 and 14 days. The effect of TWW on the oxidative status of E. andrei was observed, but this effect was widely dependent on the dilution degree of TWW. Results showed a significant decrease in the catalase (CAT) activity and an increase in the glutathione-S-transferase (GST) activity, and considerable acetylcholinesterase (AChE) inhibition was recorded after 14 days of exposure. Moreover, malondialdehyde (MDA) accumulation was found to be higher in exposed animals compared to control worms. The gene expression level revealed a significant upregulation of target genes (CAT and GST) during experimentation. These data provided new information about the reuse of TWW and its potential toxicity on soil organisms.</t>
  </si>
  <si>
    <t>10.1007/s11356-018-3794-0</t>
  </si>
  <si>
    <t>de Figueiredo, LP; Daam, MA; Mainardi, G; Marien, J; Espindola, ELG; van Gestel, CAM; Roelofs, D</t>
  </si>
  <si>
    <t>The use of gene expression to unravel the single and mixture toxicity of abamectin and difenoconazole on survival and reproduction of the springtail Folsomia candida</t>
  </si>
  <si>
    <t>Pesticides risk assessments have traditionally focused on the effects on standard parameters, such as mortality, reproduction and development. However, one of the first signs of adverse effects that occur in organisms exposed to stress conditions is an alteration in their genomic expression, which is specific to the type of stress, sensitive to very low contaminant concentrations and responsive in a few hours. The aim of the present study was to evaluate the single and binary mixture toxicity of commercial products of abamectin (Kraft (R) 36 EC) and difenoconazole (Score (R) 250 EC) to Folsomia candida. Laboratory toxicity tests were conducted to access the effects of these pesticides on springtail survival, reproduction and gene expression. The reproduction assays gave EC50 and EC10 values, respectively, of 6.3 and 1.4 mg a.s./kg dry soil for abamectin; 1.0 and 0.12 mg a.s./kg dry soil for Kraft (R) 36 EC; and 54 and 23 mg a.s./kg dry soil for Score (R) 250 EC. Technical difenoconazole did not have any effect at the concentrations tested. No significant differences in gene expression were found between the abamectin concentrations tested (EC10 and EC50) and the solvent control. Exposure to Kraft (R) 36 EC, however, significantly induced Cyp6 expression at the EC50 level, while VgR was significantly downregulated at both the EC10 and EC50. Exposure to the simple pesticide mixture of Kraft (R) 36 EC + Score (R) 250 EC caused significant up regulation of ABC transporter, and significant down regulation of VgR relative to the controls. GABA receptor also showed significant down-regulation between the EC10 and EC50 mixture treatments. Results of the present study demonstrate that pesticide-induced gene expression effects precede and occur at lower concentrations than organism-level responses. Integrating omic endpoints in traditional bioassays may thus be a promising way forward in pesticide toxicity evaluations. (C) 2018 Elsevier Ltd. All rights reserved.</t>
  </si>
  <si>
    <t>10.1016/j.envpol.2018.10.077</t>
  </si>
  <si>
    <t>Gong, P; Donohue, KB; Mayo, AM; Wang, YP; Hong, HX; Wilbanks, MS; Barker, ND; Guan, X; Gust, KA</t>
  </si>
  <si>
    <t>Comparative toxicogenomics of three insensitive munitions constituents 2,4-dinitroanisole, nitroguanidine and nitrotriazolone in the soil nematode Caenorhabditis elegans</t>
  </si>
  <si>
    <t>BMC SYSTEMS BIOLOGY</t>
  </si>
  <si>
    <t>BackgroundEcotoxicological studies on the insensitive munitions formulation IMX-101 and its components 2,4-dinitroanisole (DNAN), nitroguanidine (NQ) and nitrotriazolone (NTO) in various organisms showed that DNAN was the main contributor to the overall toxicity of IMX-101 and suggested that the three compounds acted independently. These results motivated this toxicogenomics study to discern toxicological mechanisms for these compounds at the molecular level.MethodsHere we used the soil nematode Caenorhabditis elegans, a well-characterized genomics model, as the test organism and a species-specific, transcriptome-wide 44K-oligo probe microarray for gene expression analysis. In addition to the control treatment, C. elegans were exposed for 24h to 6 concentrations of DNAN (1.95-62.5ppm) or NQ (83-2667ppm) or 5 concentrations of NTO (187-3000ppm) with ten replicates per treatment. The nematodes were transferred to a clean environment after exposure. Reproduction endpoints (egg and larvae counts) were measured at three time points (i.e., 24-, 48- and 72-h). Gene expression profiling was performed immediately after 24-h exposure to each chemical at the lowest, medium and highest concentrations plus the control with four replicates per treatment.ResultsStatistical analyses indicated that chemical treatment did not significantly affect nematode reproduction but did induce 2175, 378, and 118 differentially expressed genes (DEGs) in NQ-, DNAN-, and NTO-treated nematodes, respectively. Bioinformatic analysis indicated that the three compounds shared both DEGs and DEG-mapped Reactome pathways. Gene set enrichment analysis further demonstrated that DNAN and NTO significantly altered 12 and 6 KEGG pathways, separately, with three pathways in common. NTO mainly affected carbohydrate, amino acid and xenobiotics metabolism while DNAN disrupted protein processing, ABC transporters and several signal transduction pathways. NQ-induced DEGs were mapped to a wide variety of metabolism, cell cycle, immune system and extracellular matrix organization pathways.ConclusionDespite the absence of significant effects on apical reproduction endpoints, DNAN, NTO and NQ caused significant alterations in gene expression and pathways at 1.95ppm, 187ppm and 83ppm, respectively. This study provided supporting evidence that the three chemicals may exert independent toxicity by acting on distinct molecular targets and pathways.</t>
  </si>
  <si>
    <t>10.1186/s12918-018-0636-0</t>
  </si>
  <si>
    <t>Wang, S; Liu, Y; Zhou, JJ; Yi, JK; Pan, Y; Wang, J; Zhang, XX; Wang, JX; Yang, S; Xi, JH</t>
  </si>
  <si>
    <t>Identification and tissue expression profiling of candidate UDP-glycosyltransferase genes expressed in Holotrichia parallela motschulsky antennae</t>
  </si>
  <si>
    <t>BULLETIN OF ENTOMOLOGICAL RESEARCH</t>
  </si>
  <si>
    <t>It is difficult to control Holotrichia parallela Motschulsky with chemical insecticides due to the larvae's soil-living habit, thus the pest has caused great economic losses in agriculture. In addition, uridine diphosphate-glycosyltransferases (UGTs) catalyze the glycosylation process of a variety of small lipophilic molecules with sugars to produce water-soluble glycosides, and play multiple roles in detoxification, endobiotic modulation, and sequestration in an insect. Some UGTs were found specifically expressed in antennae of Drosophila melanogaster and Spodoptera littoralis, and glucurono-conjugated odorants could not elicit any olfactory signals, suggesting that the UGTs may play roles in odorant inactivation by biotransformation. In the current study, we performed a genome-wide analysis of the candidate UGT family in the dark black chafer, H. parallela. Based on a UGT gene signature and the similarity of these genes to UGT homologs from other organisms, 20 putative H. parallela UGT genes were identified. Bioinformatics analysis was used to predict sequence and structural features of H. parallela UGT proteins, and revealed important domains and residues involved in sugar donor binding and catalysis by comparison with human UGT2B7. Phylogenetic analysis of these 20 UGT protein sequences revealed eight major groups, including both order-specific and conserved groups, which are common to more than one order. Of these 20 UGT genes, HparUGT1265-1, HparUGT3119, and HparUGT8312 were highly (&gt;100-fold change) expressed in antennae, suggesting a possible role in olfactory tissue, and most likely in odorant inactivation and olfactory processing. The remaining UGT genes were expressed in all tissues (head, thorax, abdomen, leg, and wing), indicating that these UGTs likely have different biological functions. This study provides the fundamental basis for determining the function of UGTs in a highly specialized olfactory organ, the H. parallela antenna.</t>
  </si>
  <si>
    <t>10.1017/S0007485318000068</t>
  </si>
  <si>
    <t>Pappas, ML; Liapoura, M; Papantoniou, D; Avramidou, M; Kavroulakis, N; Weinhold, A; Broufas, GD; Papadopoulou, KK</t>
  </si>
  <si>
    <t>The Beneficial Endophytic Fungus Fusarium solani Strain K Alters Tomato Responses Against Spider Mites to the Benefit of the Plant</t>
  </si>
  <si>
    <t>Beneficial microorganisms are known to promote plant growth and confer resistance to biotic and abiotic stressors. Soil-borne beneficial microbes in particular have shown potential in protecting plants against pathogens and herbivores via the elicitation of plant responses. In this study, we evaluated the role of Fusarium solani strain K (FsK) in altering plant responses to the two spotted spider mite Tetranychus urticae in tomato. We found evidence that FsK, a beneficial endophytic fungal strain isolated from the roots of tomato plants grown on suppressive compost, affects both direct and indirect tomato defenses against spider mites. Defense-related genes were differentially expressed on FsK-colonized plants after spider mite infestation compared to clean or spider mite-infested un-colonized plants. In accordance, spider mite performance was negatively affected on FsK-colonized plants and feeding damage was lower on these compared to control plants. Notably, FsK-colonization led to increased plant biomass to both spider mite-infested and un-infested plants. FsK was shown to enhance indirect tomato defense as FsK-colonized plants attracted more predators than un-colonized plants. In accordance, headspace volatile analysis revealed significant differences between the volatiles emitted by FsK-colonized plants in response to attack by spider mites. Our results highlight the role of endophytic fungi in shaping plant-mite interactions and may offer the opportunity for the development of a novel tool for spider mite control.</t>
  </si>
  <si>
    <t>10.3389/fpls.2018.01603</t>
  </si>
  <si>
    <t>Lackmann, C; Velki, M; Seiler, TB; Hollert, H</t>
  </si>
  <si>
    <t>Herbicides diuron and fluazifop-p-butyl affect avoidance response and multixenobiotic resistance activity in earthworm Eisenia andrei</t>
  </si>
  <si>
    <t>The usage of pesticides has been steadily increasing over the last decades, and among them herbicides are the most commonly used ones. Despite their main mode of action targeting plant organisms, they can also have adverse effects on non-target animal organisms. In soil ecosystems, earthworms play an important role due to their positive impacts on the soil functioning and they represent good model organisms in soil ecotoxicology. The aim of the present study was to assess the effects of two herbicides on several endpoints at different levels of biological organization in the earthworm Eisenia andrei. Diuron and fivazifop-p-butyl were selected for the investigation and their lethal concentrations were determined: LC50 48 h: 89.087 mu g/cm(2) for diuron and 6.167 mu g/cm(2) for fluazifop-p-butyl. Furthermore, measurements of enzymatic biomarkers (catalase (CAT), acetylcholinesterase (AChE), carboxylesterase (CES) and glutathione S-transferase (GST)), multixenobiotic resistance (MXR) activity and gene expression of antioxidative enzymes (only for fluazifop-p-butyl) were conducted. Enzymatic biomarker responses showed no significant differences compared to the control after the exposure to the investigated herbicides, whereas the MXR activity was significantly inhibited. The gene expression level of superoxide dismutase (sod) and glutathione S-transferase (gst) after fivazifop-p-butyl exposure showed a significant increase. Finally, avoidance behavior in soil was assessed and it was determined that both herbicides caused significant avoidance response. The obtained results show that both investigated herbicides significantly affect earthworms on different levels of biological organization. This emphasizes the importance of comprehensive ecotoxicological assessment of herbicide effects on non-target organisms at all organizational levels. (C) 2018 Elsevier Ltd. All rights reserved.</t>
  </si>
  <si>
    <t>10.1016/j.chemosphere.2018.07.008</t>
  </si>
  <si>
    <t>Chen, X; Gu, XY; Zhao, XP; Ma, X; Pan, YN; Wang, XR; Ji, R</t>
  </si>
  <si>
    <t>Species-dependent toxicity, accumulation, and subcellular partitioning of cadmium in combination with tetrabromobisphenol A in earthworms</t>
  </si>
  <si>
    <t>Cadmium (Cd) and tetrabromobisphenol A (TBBPA) are two ubiquitous pollutants in soils and are often found together at electronic waste recycling sites. In this study, their toxicity as well as the accumulation and subcellular partitioning of Cd were determined in two ecologically different earthworms Eisenia fetida and Metaphire guillelmi exposed for 14 days to Cd (1 mg kg(-1)) and TBBPA (10, 50, 100, and 500 mg kg(-1)) alone and in combination. In general, Cd TBBPA co-exposure resulted in synergistic effects in terms of acute toxicity, growth inhibition, histopathological changes in body walls, and oxidative stress responses to earthworms, moreover, M. guillelmi showed higher sensitivity than E. fetida. Principal component analysis showed that the two earthworm species differed in their biomarker expression patterns. In addition, Cd accumulation was significantly (P &lt; 0.01) reduced in E. fetida co-exposed to TBBPA but significantly (P &lt; 0.05 and 0.01) enhanced in M. guillelmi. The difference in bioaccumulation between the two earthworm species may be made by their different exposure routes despite the decrease of Cd bioavailability (assessed by the diffusive gradients in thin films technique) in the soils. High doses of TBBPA also altered the subcellular distribution of Cd in the earthworms. These findings demonstrate the need to include more ecologically relevant earthworm species, represented in this study by M. guillelmi, in soil risk assessments of Cd and TBBPA co-exposure. (C) 2018 Elsevier Ltd. All rights reserved.</t>
  </si>
  <si>
    <t>10.1016/j.chemosphere.2018.07.106</t>
  </si>
  <si>
    <t>Zhu, F; Heinen, R; van der Sluijs, M; Raaijmakers, C; Biere, A; Bezemer, TM</t>
  </si>
  <si>
    <t>Species-specific plant-soil feedbacks alter herbivore-induced gene expression and defense chemistry in Plantago lanceolata</t>
  </si>
  <si>
    <t>OECOLOGIA</t>
  </si>
  <si>
    <t>Plants actively interact with antagonists and beneficial organisms occurring in the above- and belowground domains of terrestrial ecosystems. In the past decade, studies have focused on the role of plant-soil feedbacks (PSF) in a broad range of ecological processes. However, PSF and its legacy effects on plant defense traits, such as induction of defense-related genes and production of defensive secondary metabolites, have not received much attention. Here, we study soil legacy effects created by twelve common grassland plant species on the induction of four defense-related genes, involved in jasmonic acid signaling, related to chewing herbivore defense (LOX2, PPO7), and in salicylic acid signaling, related to pathogen defense (PR1 and PR2) in Plantago lanceolata in response to aboveground herbivory by Mamestra brassicae. We also assessed soil legacy and herbivory effects on the production of terpenoid defense compounds (the iridoid glycosides aucubin and catalpol) in P. lanceolata. Our results show that both soil legacy and herbivory influence phenotypes of P. lanceolata in terms of induction of Pl PPO7 and Pl LOX2, whereas the expression of Pl PR1 and Pl PR2-1 is not affected by soil legacies, nor by herbivory. We also find species-specific soil legacy effects on the production of aucubin. Moreover, P. lanceolata accumulates more catalpol when they are grown in soils conditioned by grass species. Our study highlights that PSF can influence aboveground plant-insect interactions through the impacts on plant defense traits and suggests that aboveground plant defense responses can be determined, at least partly, by plant-specific legacy effects induced by belowground organisms.</t>
  </si>
  <si>
    <t>10.1007/s00442-018-4245-9</t>
  </si>
  <si>
    <t>Noordhoek, JW; Pipicelli, F; Barone, I; Franken, O; Montagne-Wajer, K; Marien, J; Verweij, RA; van Gestel, CAM; van Straalen, NM; Roelofs, D</t>
  </si>
  <si>
    <t>Phenotypic and transcriptional responses associated with multi-generation exposure of Folsomia candida to engineered nanomaterials</t>
  </si>
  <si>
    <t>Sublethal effects of toxicants may cumulate over time and become apparent only when test organisms are exposed for multiple generations. In this study we determined phenotypic effects and transcriptional responses in the parthenogenetic soil invertebrate Folsomia candida over four generations, followed by two generations of recovery. Animals were exposed to two metal-based nanomaterials (NMs): copper oxide (CuO) and tungsten carbide-cobalt (WCCo), both homogenously mixed in with the soil. Survival and reproduction were not affected in any of four consecutive generations of F. candida exposed to CuO-NM at concentrations as high as 6400 mg Cu per kg dry LUFA 2.2 soil. WCCo-NM affected reproduction and survival from the third generation onwards, with EC50 values between 2400 and 5600 mg NM per kg dry soil, but recovery was seen in recovery generations 1 and 2 when kept in clean soil. Histological investigations showed that WCCo-NM (3200 mg kg(-1)) induced tissue damage and loss of villi from the gut epithelial cells. Expression of four target genes known to be responsive to stress were investigated by quantitative PCR at different exposure levels and in different generations. Expression of all genes was significantly affected by NMs even though exposures were below toxic threshold concentrations. In addition, gene expression did not always return to control levels during consecutive recovery over two generations in clean soil. This shows that gene expression assays can detect physiological alterations cumulating from one generation to the next initially without visible effects on phenotypic variables such as reproduction. The possibility of multi-generation carry-over of sublethal toxicity needs more attention in environmental risk assessment.</t>
  </si>
  <si>
    <t>10.1039/c8en00456k</t>
  </si>
  <si>
    <t>Vaello, T; Sarde, SJ; Marcos-Garcia, MA; de Boer, JG; Pineda, A</t>
  </si>
  <si>
    <t>Modulation of plant-mediated interactions between herbivores of different feeding guilds: Effects of parasitism and belowground interactions</t>
  </si>
  <si>
    <t>Herbivory affects subsequent herbivores, mainly regulated by the phytohormones jasmonic (JA) and salicylic acid (SA). Additionally, organisms such as soil microbes belowground or parasitoids that develop inside their herbivorous hosts aboveground, can change plant responses to herbivory. However, it is not yet well known how organisms of trophic levels other than herbivores, below-and above-ground, alter the interactions between insect species sharing a host plant. Here, we investigated whether the parasitoid Aphidius colemani and different soil microbial communities (created through plant-soil feedbacks) affect the JA and SA signalling pathways in response to the aphid Myzus persicae and the thrips Frankliniella occidentalis, as well as subsequent thrips performance. Our results show that the expression of the JA-responsive gene CaPINII in sweet pepper was more suppressed by aphids than by parasitised aphids. However, parasitism did not affect the expression of CaPAL1, a biosynthetic gene of SA. Furthermore, aphid feeding enhanced thrips performance compared with uninfested plants, but this was not observed when aphids were parasitised. Soils where different plant species were previously grown, did not affect plant responses or the interaction between herbivores. Our study shows that members of the third trophic level can modify herbivore interactions by altering plant physiology.</t>
  </si>
  <si>
    <t>10.1038/s41598-018-32131-9</t>
  </si>
  <si>
    <t>Xiao, GS; Zhao, L; Huang, Q; Du, HH; Guo, DQ; Xia, MX; Li, GM; Chen, ZX; Wang, DY</t>
  </si>
  <si>
    <t>Biosafety assessment of water samples from Wanzhou watershed of Yangtze Three Gorges Reservior in the quiet season in Caenorhabditis elegans</t>
  </si>
  <si>
    <t>We here employed a model animal of Caenorhabditis elegans to perform toxicity assessment of original surface water samples collected from Three Gorges Reservoir (TGR) in the quiet season in Wanzhou, Chongqing. Using some sublethal endpoints, including lifespan, body length, locomotion behavior, brood size, and intestinal reactive oxygen species (ROS) induction, we found that the examined five original surface water samples could not cause toxicity on wild-type nematodes. Nevertheless, the surface water sample collected from backwater area induced the significant increase in expressions of genes (sod-2 and sod-3) encoding Mn-SODs in wild-type nematodes. Among the examined five original surface water samples, exposure to the original surface water sample collected from backwater area could further cause the toxicity in decreasing locomotion behavior and in inducing intestinal ROS production in sod-3 mutant nematodes. Moreover, the solid phase of surface water sample collected from backwater area might mainly contribute to the observed toxicity in sod-3 mutant nematodes. Our results are helpful for understanding the potential effects of surface water in the TGR region in the quiet season on environmental organisms.</t>
  </si>
  <si>
    <t>10.1038/s41598-018-32296-3</t>
  </si>
  <si>
    <t>Zhang, LH; Zhang, GL; Dai, ZY; Bian, P; Zhong, NQ; Zhang, YY; Cai, DQ; Wu, ZY</t>
  </si>
  <si>
    <t>Promoting Potato Seed Sprouting Using an Amphiphilic Nanocomposite</t>
  </si>
  <si>
    <t>JOURNAL OF AGRICULTURAL AND FOOD CHEMISTRY</t>
  </si>
  <si>
    <t>Most potato tubers were used as seeds and sprouted relatively slowly in soil, greatly influencing potato production. To solve this problem, an amphiphilic nanocomposite was fabricated by loading hydrophobic silica (H-SiO2) in hydrophilic attapulgite nest-like and used as a nano presprouting agent (NPA). This technology could conveniently adjust the occupation area ratio of water and air (OARWA) on the potato surface. NPA could endow potatoes with an appropriate OARWA and, thus, effectively accelerate sprouting. Additionally, NPA greatly decreased soil bulk density, facilitated earthworm growth, promoted potato growth, and increased the yield by 14.1%. Besides, NPA did not pass through the potato skin and mainly existed on the surface of potatoes. Importantly, NPA showed tiny influence on the viability of fish and nematodes, demonstrating good biosafety. Therefore, this work provides a promising presprouting approach for potatoes, which may have a potential application prospect in ensuring food supply.</t>
  </si>
  <si>
    <t>10.1021/acs.jafc.8b03994</t>
  </si>
  <si>
    <t>Baveye, PC; Otten, W; Kravchenko, A; Balseiro-Romero, M; Beckers, E; Chalhoub, M; Darnault, C; Eickhorst, T; Garnier, P; Hapca, S; Kiranyaz, S; Monga, O; Mueller, CW; Nunan, N; Pot, V; Schluter, S; Schmidt, H; Vogel, HJ</t>
  </si>
  <si>
    <t>Emergent Properties of Microbial Activity in Heterogeneous Soil Microenvironments: Different Research Approaches Are Slowly Converging, Yet Major Challenges Remain</t>
  </si>
  <si>
    <t>Over the last 60 years, soil microbiologists have accumulated a wealth of experimental data showing that the bulk, macroscopic parameters (e.g., granulometry, pH, soil organic matter, and biomass contents) commonly used to characterize soils provide insufficient information to describe quantitatively the activity of soil microorganisms and some of its outcomes, like the emission of greenhouse gasses. Clearly, new, more appropriate macroscopic parameters are needed, which reflect better the spatial heterogeneity of soils at the microscale (i.e., the pore scale) that is commensurate with the habitat of many microorganisms. For a long time, spectroscopic and microscopic tools were lacking to quantify processes at that scale, but major technological advances over the last 15 years have made suitable equipment available to researchers. In this context, the objective of the present article is to review progress achieved to date in the significant research program that has ensued. This program can be rationalized as a sequence of steps, namely the quantification and modeling of the physical-, (bio) chemical-, and microbiological properties of soils, the integration of these different perspectives into a unified theory, its upscaling to the macroscopic scale, and, eventually, the development of new approaches to measure macroscopic soil characteristics. At this stage, significant progress has been achieved on the physical front, and to a lesser extent on the (bio) chemical one as well, both in terms of experiments and modeling. With regard to the microbial aspects, although a lot of work has been devoted to the modeling of bacterial and fungal activity in soils at the pore scale, the appropriateness of model assumptions cannot be readily assessed because of the scarcity of relevant experimental data. For significant progress to be made, it is crucial to make sure that research on the microbial components of soil systems does not keep lagging behind the work on the physical and (bio) chemical characteristics. Concerning the subsequent steps in the program, very little integration of the various disciplinary perspectives has occurred so far, and, as a result, researchers have not yet been able to tackle the scaling up to the macroscopic level. Many challenges, some of them daunting, remain on the path ahead. Fortunately, a number of these challenges may be resolved by brand new measuring equipment that will become commercially available in the very near future.</t>
  </si>
  <si>
    <t>10.3389/fmicb.2018.01929</t>
  </si>
  <si>
    <t>Garcia-Espineira, M; Tejeda-Benitez, L; Olivero-Verbel, J</t>
  </si>
  <si>
    <t>Toxicity of atrazine- and glyphosate-based formulations on Caenorhabditis elegans</t>
  </si>
  <si>
    <t>Atrazine and Glyphosate are herbicides massively used in agriculture for crop protection. Upon application, they are available to the biota in different ecosystems. The aim of this research was to evaluate the toxicity of Glyphosate and Atrazine based formulations (GBF and ABF, respectively). Caenorhabditis elegans was exposed to different concentrations of each single formulation, and to the mixture. Lethality, locomotion, growth, and fertility were measured as endpoints. Effects on gene expression were monitored utilizing green fluorescence protein transgenic strains. ABF caused lethality of 12%, 15%, and 18% for 6, 60, and 600 mu M, respectively, displaying a dose dependence trend. GBF produced lethality of 20%, 50%, and 100% at 0.01, 10, and 100 mu M, respectively. Locomotion inhibition ranged from 21% to 89% at the lowest and maximum tested concentrations for Atrazine; whereas for Glyphosate, exposure to 10 mu M inhibited 87%. Brood size was decreased by 67% and 93% after treatment to 0.06 and 6 mu M Atrazine, respectively; and by 23% and 93% after exposure to 0.01 and 10 mu M Glyphosate, respectively. There were no significant differences in growth. Changes in gene expression occurred in all genes, highlighting the expression of sod-1, sod-4, and gpx-4 that increased more than two-fold after exposure to 600 mu M ABF and 10 mu M GBF. The effects observed for the mixture of these formulations were additive for lethality, locomotion and fertility. In short, GBF, ABF, and their mixture induced several toxic responses related to oxidative stress on C. elegans.</t>
  </si>
  <si>
    <t>10.1016/j.ecoenv.2018.02.075</t>
  </si>
  <si>
    <t>Simoes, T; Novais, SC; Natal-Da-Luz, T; Devreese, B; de Boer, T; Roelofs, D; Sousa, JP; van Straalen, NM; Lemos, MFL</t>
  </si>
  <si>
    <t>An integrative omics approach to unravel toxicity mechanisms of environmental chemicals: effects of a formulated herbicide</t>
  </si>
  <si>
    <t>The use of integrative molecular approaches can aid in a comprehensive understanding of the effects of toxicants at different levels of biological organization, also supporting risk assessment. The present study aims to unravel the toxicity mechanisms of a widely used herbicide to the arthropod Folsomia candida exposed in a natural soil, by linking effects on reproduction, proteomics and genome-wide gene expression. The EC50 effects on reproduction over 4 weeks was 4.63 mg glyphosate/kg of soil. The formulation included a polyethoxylated tallowamine as an adjuvant, which at 50% effect on reproduction had an estimated concentration of 0.87-1.49 mg/kg of soil. No effects were observed on survival and reproduction when using the isolated active substance, pointing the toxicity of the formulated product to the co-formulant instead of the active ingredient, glyphosate. RNA sequencing and shotgun proteomics were applied to assess differential transcript and protein expressions between exposed and control organisms in time, respectively. Specific functional categories at protein and transcriptome levels were concordant with each other, despite overall limited correlations between datasets. The exposure to this formulation affected normal cellular respiration and lipid metabolism, inducing oxidative stress and leading to impairment in biological life cycle mechanisms such as molting and reproduction.</t>
  </si>
  <si>
    <t>10.1038/s41598-018-29662-6</t>
  </si>
  <si>
    <t>Lieke, T; Zhang, XC; Steinberg, CEW; Pan, B</t>
  </si>
  <si>
    <t>Overlooked Risks of Biochars: Persistent Free Radicals trigger Neurotoxicity in Caenorhabditis elegans</t>
  </si>
  <si>
    <t>In recent years, biochars have gained increasing interest in mitigating climate changes and revitalizing contaminated or drained soil. Studies determining their impact on the ecosystem, especially on soil invertebrates, however, are still scarce and the neurotoxic potential of biochars has never been evaluated before. Using the model organism Caenorhabditis elegans we determined the neurotoxic effect of biochar produced from rice straw by pyrolysis at 500 degrees C at concentrations ranging from 0 to 2000 mg C.L-1. Biochar had a hormetic effect on locomotion behavior. Furthermore, high concentrations impaired defecation as well as the recognition and response to a chemical attractant. None of the potential toxic chemicals in the biochar had sufficient high concentrations to explain the detected neurotoxic effect. Using electron paramagnetic resonance (EPR) spectroscopy, we detected free radicals in the biochar. Detrimental reaction of free radicals with biotic macromolecules can induce oxidative stress responses and are a potential reason for the evaluated neurotoxic effect of biochar. Overall, we were able to prove that biochars have the potential to act as weak neurotoxins to soil organisms and effects of persistent free radicals should be investigated further.</t>
  </si>
  <si>
    <t>10.1021/acs.est.8b01338</t>
  </si>
  <si>
    <t>He, ZY; Wang, YH; Zhang, YW; Cheng, HY; Liu, XW</t>
  </si>
  <si>
    <t>Stereoselective bioaccumulation of chiral PCB 91 in earthworm and its metabolomic and lipidomic responses</t>
  </si>
  <si>
    <t>Stereoselective bioaccumulation, elimination, metabolomic and lipidomic responses of earthworm Eisenia fetida exposed to chiral polychlorinated biphenyl (PCB) 91 in an earthworm-soil system were investigated. Preferential bioaccumulation of (-)-PCB 91 and elimination of (+)-PCB 91 were observed following 50 and 500 mu g/kgdwt exposures. Enantiomer fraction (EF) values decreased over time during the uptake and elimination periods. Metabolomics and lipidomics techniques based on ultra performance liquid chromatography/quadrupole time-of-flight mass spectrometry (UPLC-QTOF-MS) revealed significant changes in 108 metabolites after earthworms exposure to (+)-, (-)-, and (+/-)-PCB 91, compared to control groups. Forty two of these metabolites were identified as amino acids, nucleosides, fatty acids, dicarboxylic acids, vitamins or others. Lysophospholipids including six lysophosphatidylcholines (LPC), six lysophosphatidylethanolamine (LPE), eight lysophosphatidylinositol (LPI) and five lysophosphatidylserine (LPS) were also differentially expressed between exposure and control groups. Alterations in the levels of metabolites and lipids indicated stereoselective effects of chiral PCB 91 on earthworm amino acid, energy, and nucleotide metabolism, neurodevelopment and gene expression. Overall, the effects of (+)-PCB 91 were more pronounced than that of (-)- and (+/-)-PCB 91. (C) 2018 Elsevier Ltd. All rights reserved.</t>
  </si>
  <si>
    <t>10.1016/j.envpol.2018.03.060</t>
  </si>
  <si>
    <t>Liang, J; Xia, XQ; Yuan, L; Zhang, W; Lin, KF; Zhou, BS; Hu, SQ</t>
  </si>
  <si>
    <t>The reproductive responses of earthworms (Eisenia fetida) exposed to nanoscale zero-valent iron (nZVI) in the presence of decabromodiphenyl ether (BDE209)</t>
  </si>
  <si>
    <t>Reproductive toxicity of nanoscale zero-valent iron (nZVI) along with coexisting decabromodiphenyl ether (BDE209) to earthworm Eisenia fetida (E. fetida) remains unknown. In the present study, the reproductive responses of E. fetida exposed to 100, 500 and 1000 mg kg(-1) of nZVI showed a significant (P &lt; 0.05) decline up to 35.6%, 60.0% and 93.3%, respectively, compared to the controls. Expression levels of annetocin (ANN) gene indicated a remarkable (P &lt; 0.05) down-regulation (59.2%, 58.2% and 95.0%, correspondingly), and it was positively correlated with reproductive rates (R = 0.94). Iron contents in E. fetida were also relevant to reproductive behavior (R = 0.84) and ANN expression (R = 0.75). Additionally, seminal vesicles displayed a progressive degeneration with increasing nZVI levels. The addition of BDE209 to low level of nZVI-polluted group (100 mg kg-i dw) barely caused clear changes on reproduction, histopathology and ANN, while the coexistence resulted in significant impacts in comparison with high level of single nZVI exposure (1000 mg kg(-1) dw). These observations would provide some significant information concerning joint toxicity of the two chemicals in a soil system. (C) 2017 Elsevier Ltd. All rights reserved.</t>
  </si>
  <si>
    <t>10.1016/j.envpol.2017.10.130</t>
  </si>
  <si>
    <t>Liu, T; Wang, J; Wang, JH; Zhu, LS</t>
  </si>
  <si>
    <t>Assessing the influence of 1-dodecy1-3-methylimidazolium chloride on soil characteristics and Vicia faba seedlings</t>
  </si>
  <si>
    <t>Imidazolium-based ionic liquids (ILs) have attracted increasing attention in recent years. The IL 1-dodecyl-3-methylimidazolium chloride ({C(12)mim]Cl) has been widely used in the chemical industry. In this study, the influence of [C(12)mim]Cl on Vicia faba seedlings, soil physicochemical properties and soil enzyme activities was investigated for the first time. Meanwhile, the variation of [C(12)mim]Cl concentrations in soil was monitored during the exposure period. The present results showed that the concentration of [C(12)mim]Cl remained stable in the tested soil with a change rate of no more than 10% during the exposure period. The 50% effective concentration (EC50) values for shoot length, root length and dry weight were 188, 69 and 132 mg kg(-1), respectively. At 200 mg kg(-1) and 400 mg kg(-1), [C(12)mim]Cl had significant influence on soil organic matter content, pH value and conductivity value. At 40 mg kg(-1), the reactive oxygen species (ROS) levels were obviously enhanced, resulting in oxidative stress effects in Vicia faba seedling leaves. Additionally, the soil enzyme activities changed significantly at 40 mg kg(-1).</t>
  </si>
  <si>
    <t>10.1016/j.ecoenv.2018.01.041</t>
  </si>
  <si>
    <t>Liu, T; Chen, D; Li, YQ; Wang, XG; Wang, FL</t>
  </si>
  <si>
    <t>Enantioselective Bioaccumulation and Toxicity of the Neonicotinoid Insecticide Dinotefuran in Earthworms (Eisenia fetida)</t>
  </si>
  <si>
    <t>The enantioselective bioaccumulation and toxicity of dinotefuran in earthworms were studied in this study. The results showed that S-dinotefuran accumulated faster than Rac-dinotefuran and R-dinotefuran in earthworms. The acute toxicity of S-dinotefuran was 1.49 and 2.67 times that of the Rac-dinotefuran and R-dinotefuran in artificial soil during 14 days of exposure. At 1.0 mg/kg, the three tested chemicals inhibited the growth and reproduction as well as induced oxidative stress effects in earthworms; however, the toxic effects induced by S-dinotefuran were the most serious. The transcriptome sequencing results showed that S-dinotefuran had stronger interactions to biomacromolecules and influences on the endoplasmic reticulum (ER) than R-dinotefuran, which may be the main reason for enantioselectivities between the two enantiomers. The present results indicated that the risk of S-dinotefuran was higher than that of Rac-dinotefuran and R-dinotefuran in the soil environment to earthworms. Risk assessment of dinotefuran should be evaluated at the enantiomer level.</t>
  </si>
  <si>
    <t>10.1021/acs.jafc.8b00285</t>
  </si>
  <si>
    <t>Qi, SZ; Wang, DH; Zhu, LZ; Teng, MM; Wang, CJ; Xue, XF; Wu, LM</t>
  </si>
  <si>
    <t>Effects of a novel neonicotinoid insecticide cycloxaprid on earthworm, Eisenia fetida</t>
  </si>
  <si>
    <t>Cycloxaprid (CYC) is a novel neonicotinoid insecticide with high activity against resistant pests but is safe for mammals. The toxic effects of CYC on earthworms (Eisenia fetida) were studied in this paper. The 14-day exposure results showed that CYC is potentially toxic to earthworms, with a 14d-LC50 of 10.21 mg/kg (dry soil), and that it induced tissue damage to the epidermis, gut, and neurochord at sublethal doses. During a 21-day exposure, CYC induced oxidative stress in earthworms, and both enzyme activities of catalase (CAT) and superoxide dismutase (SOD) were impacted. In addition, expression of the genes Cat and Sod were down- and upregulated, respectively. The activity of the enzyme acetylcholinesterase (AChE) was increased at day 7 but decreased at day 21 after CYC exposure, while expression of the signal transduction-related genes was significantly regulated. Our study shows for the first time that negative impacts could be induced by CYC on earthworms under both acute and chronic exposure through oxidative stress and gene regulation. The present study provides a database for assessing the environmental risk to non-target organisms resulting from the use of CYC.</t>
  </si>
  <si>
    <t>10.1007/s11356-018-1624-z</t>
  </si>
  <si>
    <t>Theodorou, P; Radzeviciute, R; Kahnt, B; Soro, A; Grosse, I; Paxton, RJ</t>
  </si>
  <si>
    <t>Genome-wide single nucleotide polymorphism scan suggests adaptation to urbanization in an important pollinator, the red-tailed bumblebee (Bombus lapidarius L.)</t>
  </si>
  <si>
    <t>PROCEEDINGS OF THE ROYAL SOCIETY B-BIOLOGICAL SCIENCES</t>
  </si>
  <si>
    <t>Urbanization is considered a global threat to biodiversity; the growth of cities results in an increase in impervious surfaces, soil and air pollution, fragmentation of natural vegetation and invasion of non-native species, along with numerous environmental changes, including the heat island phenomenon. The combination of these effects constitutes a challenge for both the survival and persistence of many native species, while also imposing altered selective regimes. Here, using 110314 single nucleotide polymorphisms generated by restriction-site-associated DNA sequencing, we investigated the genome-wide effects of urbanization on putative neutral and adaptive genomic diversity in a major insect pollinator, Bombus lapidarius, collected from nine German cities and nine paired rural sites. Overall, genetic differentiation among sites was low and there was no obvious genome-wide genetic structuring, suggesting the absence of strong effects of urbanization on gene flow. We nevertheless identified several loci under directional selection, a subset of which was associated with urban land use, including the percentage of impervious surface surrounding each sampling site. Overall, our results provide evidence of local adaptation to urbanization in the face of gene flow in a highly mobile insect pollinator.</t>
  </si>
  <si>
    <t>10.1098/rspb.2017.2806</t>
  </si>
  <si>
    <t>Liu, T; Wang, XG; Chen, D; Li, YQ; Wang, FL</t>
  </si>
  <si>
    <t>Growth, reproduction and biochemical toxicity of chlorantraniliprole in soil on earthworms (Eisenia fetida)</t>
  </si>
  <si>
    <t>Diamide insecticides have become the fourth most commonly used insecticide class in the world. Chlorantraniliprole (CAP) is a first-generation diamide insecticide with broad application potential. In this experiment, the eco-toxicity of CAP in soil at 0.1, 1.0, 5.0 and 10.0 mg/kg on earthworms (Eisenia fetida) was evaluated during a 42 d exposure. More specifically, the environmental fate and transport of CAP between soil and earthworms was monitored during the exposure period. The present results indicated that the CAP contents of 0.1, 1.0, 5.0 and 10.0 mg/kg treatments decreased to no more than 20% in the soil after 42 d of exposure. The accumulation of CAP in earthworms was 0.03, 0.58, 4.28 and 7.21 mg/kg earthworm (FW) at 0.1, 1.0, 5.0 and 10.0 mg/kg after 42 d of exposure. At 0.1 mg/kg and 1.0 mg/kg, CAP had no effect on earthworms during the exposure period. The weight of earthworms was significantly reduced at 5.0 and 10.0 mg/kg at 28 and 42 days after CAP application. After the 14th day, CAP induced excess production of reactive oxygen species (ROS) at 5.0 and 10.0 mg/kg, resulting in oxidative damage to biomacromolecules. We believe that CAP has a high risk potential for earthworms when used at 5.0 and 10.0 mg/kg.</t>
  </si>
  <si>
    <t>10.1016/j.ecoenv.2017.12.010</t>
  </si>
  <si>
    <t>Li, YS; Zhao, C; Lu, XX; Ai, XJ; Qiu, JP</t>
  </si>
  <si>
    <t>Identification of a cytochrome P450 gene in the earthworm Eisenia fetida and its mRNA expression under enrofloxacin stress</t>
  </si>
  <si>
    <t>Cytochrome P450 (CYP450) enzymes are a family of hemoproteins primarily responsible for detoxification functions. Earthworms have been used as a bioindicator of soil pollution in numerous studies, but no CYP450 gene has so far been cloned. RT-PCR and RACE-PCR were employed to construct and sequence the CYP450 gene DNA from the extracted mRNA in the earthworm Eisenia fetida. The cloned gene (EW1) has an open reading frame of 477 bp. The 3'-terminal region contained both the consensus and the signature sequences characteristic of CYP450. It was closely related to the CYP450 gene from the flatworm genus Opisthorchis felineus with 87% homology. The predicted structure of the putative protein was 97% homologous to human CYP450 family 27. This gene has been deposited in GenBank (accession no. KM881474). Earthworms (E. fetida) were then exposed to 1, 10, 100, and 500 mg kg(-1) enrofloxacin in soils to explore the mRNA expression by real time qPCR. The effect of enrofloxacin on mRNA expression levels of EW1 exhibited a marked hormesis pattern across the enrofloxacin dose range tested. This is believed to be the first reported CYP450 gene in earthworms, with reference value for molecular studies on detoxification processes in earthworms.</t>
  </si>
  <si>
    <t>10.1016/j.ecoenv.2017.12.020</t>
  </si>
  <si>
    <t>Novo, M; Verdu, I; Trigo, D; Martinez-Guitarte, JL</t>
  </si>
  <si>
    <t>Endocrine disruptors in soil: Effects of bisphenol A on gene expression of the earthworm Eisenia fetida</t>
  </si>
  <si>
    <t>Xenobiotics such as bisphenol A (BPA), are present in biosolids, which are applied as organic fertilizers in agricultural fields. Their effects on soil life have been poorly assessed, and this is particularly important in the case of earthworms, which represent the main animal biomass in this medium. In the present work we study the impacts of BPA on gene expression of Eisenia fetida, a widely used ecotoxicological model. Chronic soil tests and acute contact tests were performed, and gene expression was analyzed in total tissue and in masculine reproductive organs of the earthworms. The genes studied in this research played a role in endocrine pathways, detoxification mechanisms, stress response, epigenetics, and genotoxicity. Most of the genes were identified for the first time, providing potentially useful biomarkers for future assessments. For chronic exposures, no changes were detected in whole-body tissue; however, masculine reproductive organs showed changes in the expression of genes related to endocrine function (EcR, MAPR, AdipoR), epigenetic mechanisms (DNMTs), genotoxicity (PARP1), and stress responses (HSC70 4). For acute exposures, the expression of one epigenetic-related gene was altered for both whole-body tissues and male reproductive organs (Piwi2). Further changes were detected for whole-body tissues involved in detoxification (Metallothionein), stress (HSC70 4), and genotoxicity (PARPI) mechanisms. Acute exposure effects were also tested in whole-body tissues of juveniles, showing changes in the expression of Metallothionein and Piwi2. The molecular changes found in the analyzed earthworms indicate that exposure to BPA may have negative implications in their populations. Particularly interesting are the alterations related to epigenetic mechanisms, which suggest that future generations may be impacted. This study is the first to evaluate the molecular effects of BPA on soil organisms, and further assays will be necessary to better characterize the true environmental repercussions. Capsule: Levels of gene expression in total-body tissues and masculine reproductive organs were analyzed in earthworms after exposure to bisphenol A and we observed associated changes in detoxification, endocrine, epigenetic, genotoxic and stress pathways.</t>
  </si>
  <si>
    <t>10.1016/j.ecoenv.2017.12.030</t>
  </si>
  <si>
    <t>Leonetti, P; Accotto, GP; Hanafy, MS; Pantaleo, V</t>
  </si>
  <si>
    <t>Viruses and Phytoparasitic Nematodes of Cicer arietinum L.: Biotechnological Approaches in Interaction Studies and for Sustainable Control</t>
  </si>
  <si>
    <t>Cicer arietinum L. (chickpea) is the world's fourth most widely grown pulse. Chickpea seeds are a primary source of dietary protein for humans, and chickpea cultivation contributes to biological nitrogen fixation in the soil, given its symbiotic relationship with rhizobia. Therefore, chickpea cultivation plays a pivotal role in innovative sustainable models of agro-ecosystems inserted in crop rotation in arid and semi-arid environments for soil improvement and the reduction of chemical inputs. Indeed, the arid and semi-arid tropical zones of Africa and Asia have been primary areas of cultivation and diversification. Yet, nowadays, chickpea is gaining prominence in Canada, Australia, and South America where it constitutes a main ingredient in vegetarian and vegan diets. Viruses and plant parasitic nematodes (PPNs) have been considered to be of minor and local impact in primary areas of cultivation. However, the introduction of chickpea in new environments exposes the crop to these biotic stresses, compromising its yields. The adoption of high-throughput genomic technologies, including genome and transcriptome sequencing projects by the chickpea research community, has provided major insights into genome evolution as well as genomic architecture and domestication. This review summarizes the major viruses and PPNs that affect chickpea cultivation worldwide. We also present an overview of the current state of chickpea genomics. Accordingly, we explore the opportunities that genomics, post-genomics and novel editing biotechnologies are offering in order to understand chickpea diseases and stress tolerance and to design innovative control strategies.</t>
  </si>
  <si>
    <t>10.1016/J.VIRUSRES.2012.02.024; 10.3389/fpls.2018.00319</t>
  </si>
  <si>
    <t>Das, P; Barua, S; Sarkar, S; Chatterjee, SK; Mukherjee, S; Goswami, L; Das, S; Bhattacharya, S; Karak, N; Bhattacharya, SS</t>
  </si>
  <si>
    <t>Mechanism of toxicity and transformation of silver nanoparticles: Inclusive assessment in earthworm-microbe-soil-plant system</t>
  </si>
  <si>
    <t>GEODERMA</t>
  </si>
  <si>
    <t>Long term and inclusive toxicity studies encompassing soil, plants, and organisms are rare in literature for AgNPs. This study examines AgNP behavior in soil-plant system through 72 weeks long soil experiment, earthworm response, and plant metabolic analysis. AgNP exposed earthworms did not show reproductive failure; yet high oxidative stress and reduced protein synthesis led to significant weight loss. Such stress was highest with AgNP50 exposure. Correspondingly, the 50 ppm exposure of AgNP was capable to reduce nutrient availability and microbial growth in soil. Contrary to previous reports, we demonstrated that dissolution rate of AgNP increased with time in soil. Dynamic Light Scattering and UV-VIS assessments exhibited concentration and time dependent agglomeration of AgNP in soil and aqueous media. Moreover, lab based experiments in aqueous medium revealed that significant reduction in silver availability was due to formation of Ag2S or Ag3PO4; which also greatly affected the P and S availability. Although the vegetative growth of tomato was normal, AgNP (10 mg kg(-1)) treatment markedly upset the fruit yield. The 10 mg kg(-1) AgNP exposure significantly enhanced oxidative stress and Ag uptake in plants; consequently, retarded N-assimilating enzyme (glutamate synthase, glutamine synthetase, and nitrate reductase) activity by suppressing their genes in plants. Eventually, photosynthesis and CO2 assimilating efficiency were severely disrupted. These assays were vital to appreciate the true toxicity and are not well attended in most of the studies with AgNPs.</t>
  </si>
  <si>
    <t>10.1016/j.geoderma.2017.11.008</t>
  </si>
  <si>
    <t>Anderson, AJ; Kim, YC</t>
  </si>
  <si>
    <t>Biopesticides produced by plant-probiotic Pseudomonas chlororaphis isolates</t>
  </si>
  <si>
    <t>CROP PROTECTION</t>
  </si>
  <si>
    <t>Pseudomonas chlororaphis isolates are being used in agriculture as biopesticides because they provide plant protection against an array of microbial pathogens, insects and nematodes. These isolates directly control microbial pathogens, insects, and nematodes through the production of an array of metabolites. This review describes the structures, synthesis and function of the metabolites from P. chlororaphis isolates with biopesticide potential in the rhizosphere. Understanding the mechanisms involved in the efficacy of these metabolites will promote the use of these chemicals as well as the microbes that synthesize these products, in formulations for agricultural practices aiming towards sustainability of soils as well as the quality and quantity of the crop.</t>
  </si>
  <si>
    <t>10.1016/j.cropro.2017.11.009</t>
  </si>
  <si>
    <t>Liu, T; Zhang, XL; Wang, XG; Chen, D; Li, YQ; Wang, FL</t>
  </si>
  <si>
    <t>Comparative toxicity and bioaccumulation of two dinotefuran metabolites, UF and DN, in earthworms (Eisenia fetida)</t>
  </si>
  <si>
    <t>Dinotefuran, as the latest generation of neonicotinoid insecticide, has broad application prospects around the world. However, dinotefuran is easily metabolized and the two main metabolites are 1-methyl-3-(tetrahydro-3-furylmethyl) urea (UF) and 1-methyl-3-(tetrahydro-3-furylmethyl) guanidium dihydrogen (DN). In the present study, the risks of UF and DN in soil on typical non-target species earthworm were investigated. In the same time, the degradation in soil and accumulation in earthworms of UF and DN were monitored. The present results showed that the toxicities of UF and DN were similar in their effect on earthworms and they were supertoxic pollutants to earthworms. The degradation trend in soil and accumulation trend in earthworms of UF and DN were consistent throughout the whole exposure period. At 1.0 mg/kg and 2.0 mg/kg, UF and DN could induce the excess production of ROS, resulting in oxidative stress effects in earthworm cells. The excess ROS induce changes in antioxidant enzyme activities, damage in biomacromolecules, and abnormal expression of function genes. The present results showed that UF and DN may have high risks for earthworms. (C) 2017 Elsevier Ltd. All rights reserved.</t>
  </si>
  <si>
    <t>10.1016/j.envpol.2017.12.007</t>
  </si>
  <si>
    <t>Kaur, P; Bali, S; Sharma, A; Vig, AP; Bhardwaj, R</t>
  </si>
  <si>
    <t>Role of earthworms in phytoremediation of cadmium (Cd) by modulating the antioxidative potential of Brassica juncea L.</t>
  </si>
  <si>
    <t>Earthworms are important soil organisms known to affect soil nutrients and microbial properties. Role of earthworms in modulating the antioxidative potential of plants during phytoremediation of cadmium (Cd) was analyzed in this study. The effect of earthworms on growth, metal chelating compounds and antioxidants during accumulation of Cd was observed in 15 d old Brassica juncea seedlings. The seeds were grown under controlled conditions in plastic pots containing soil and partially decomposed cow dung (1:1). The soil was treated with different Cd concentrations i.e. 56 mg kg(-1), 84 mg kg(-1), 112 mg kg(-1) and 140 mg kg(-1) (C0, C1, C2, C3 and C4 respectively) and a set of each treatment was inoculated with earthworms. Significant improvement in growth and Cd uptake was observed after inoculation of earthworms by 28.7% in roots and 31.3% in shoots in seedlings grown in C4 concentration. Metal chelating compounds, i.e., total thiols, protein bound thiols and organic acids were also found to increase with increased Cd accumulation. The expression of genes encoding various enzymes responsible for organic acid metabolism, i.e., CS (citrate synthase), SUCLGI (succinyl Co-A ligase,), SDH (succinate dehydrogenase), FH (fumarate hydratase) was also studied. Enhanced antioxidative potential of plants supplemented with earthworms was observed in Cd treated soils. Total antioxidative capacity (water soluble and lipid soluble antioxidants) was increased maximally by 100.6% and 139% in C4 treatment, respectively. Content of various phenolic compounds, i.e., total phenols, flavonoids, anthocyanin and polyphenols followed the same trend and were found to accumulate in metal treated soil amended with earthworms.</t>
  </si>
  <si>
    <t>10.1016/j.apsoil.2017.11.017</t>
  </si>
  <si>
    <t>Maria, VL; Ribeiro, MJ; Guilherme, S; Soares, AMVM; Scott-Fordsmand, JJ; Amorim, OJB</t>
  </si>
  <si>
    <t>Silver (nano)materials Cause Genotoxicity In Enchytraeus crypticus, As Determined By the Comet Assay</t>
  </si>
  <si>
    <t>Enchytraeids have been used in standard ecotoxicity testing for approximately 20 yr. Since adopting the standard test for survival and reproduction, a number of additional tools have been developed, including transcriptomics and enzymatic biomarkers. So far, a genotoxicity tool and endpoint have not been used; hence, the goals of the present study included optimization of the in vivo alkaline comet assay in Enchytraeus crypticus. Further, the effect of silver nanomaterial (Ag NM300K, dispersed, 15 nm) was tested and compared with silver nitrate. Hydrogen peroxide was used as a positive control. The various steps were optimized. The fully detailed standard operating procedure is presented. Silver materials caused genotoxicity, this being differentiated for the nano and non-nano forms. Silver nitrate caused genotoxicity after 3 d of exposure in a dose-related manner, although after 7 d the effects were either reduced or repaired. Ag NM300K caused higher genotoxicity after 7 d for the lowest concentration, highlighting a potential nonmonotonic dose-response effect. Overall, the comet assay showed the power to discriminate effects between materials and also toxicity at low relevant doses. (C) 2017 SETAC</t>
  </si>
  <si>
    <t>10.1002/etc.3944</t>
  </si>
  <si>
    <t>Sowani, H; Kulkarni, M; Zinjarde, S</t>
  </si>
  <si>
    <t>An insight into the ecology, diversity and adaptations of Gordonia species</t>
  </si>
  <si>
    <t>CRITICAL REVIEWS IN MICROBIOLOGY</t>
  </si>
  <si>
    <t>The bacterial genus Gordonia encompasses a variety of versatile species that have been isolated from a multitude of environments. Gordonia was described as a genus about 20 years ago, and to date, 39 different species have been identified. Gordonia is recognized for symbiotic associations with multiple hosts, including aquatic (marine and fresh water) biological forms and terrestrial invertebrates. Some Gordonia species isolated from clinical specimens are known to be opportunistic human pathogens causing secondary infections in immunocompromised and immunosuppressive individuals. They are also predominant in mangrove ecosystems and terrestrial sites. Members of the genus Gordonia are ecologically adaptable and show marked variations in their properties and products. They generate diverse bioactive compounds and produce a variety of extracellular enzymes. In addition, production of surface active compounds and carotenoid pigments allows this group of microorganisms to grow under different conditions. Several isolates from water and soil have been implicated in bioremediation of different environments and plant associated species have been explored for agricultural applications. This review highlights the prevalence of the members of this versatile genus in diverse environments, details its associations with living forms, summarizes the biotechnologically relevant products that can be obtained and discusses the salient genomic features that allow this Actinomycete to survive in different ecological niches.</t>
  </si>
  <si>
    <t>10.1080/1040841X.2017.1418286</t>
  </si>
  <si>
    <t>Gorny, AM; Wang, X; Pethybridge, SJ</t>
  </si>
  <si>
    <t>Extracting Genomic DNA from Root-Knot Nematode Infested Soil using Fe3O4 Super Paramagnetic Nanoparticles</t>
  </si>
  <si>
    <t>PHYTOPATHOLOGY</t>
  </si>
  <si>
    <t>Anderson, C; Cunha, L; Sechi, P; Kille, P; Spurgeon, D</t>
  </si>
  <si>
    <t>Genetic variation in populations of the earthworm, Lumbricus rubellus, across contaminated mine sites</t>
  </si>
  <si>
    <t>BMC GENETICS</t>
  </si>
  <si>
    <t>Background: Populations of the earthworm, Lumbricus rubellus, are commonly found across highly contaminated former mine sites and are considered to have under-gone selection for mitigating metal toxicity. Comparison of adapted populations with those found on less contaminated soils can provide insights into ecological processes that demonstrate the long-term effects of soil contamination. Contemporary sequencing methods allow for portrayal of demographic inferences and highlight genetic variation indicative of selection at specific genes. Furthermore, the occurrence of L. rubellus lineages across the UK allows for inferences of mechanisms associated with drivers of speciation and local adaptation. Results: Using RADseq, we were able to define population structure between the two lineages through the use of draft genomes for each, demonstrating an absence of admixture between lineages and that populations over extensive geographic distances form discrete populations. Between the two British lineages, we were able to provide evidence for selection near to genes associated with epigenetic and morphological functions, as well as near a gene encoding a pheromone. Earthworms inhabiting highly contaminated soils bare close genomic resemblance to those from proximal control soils. We were able to define a number of SNPs that largely segregate populations and are indicative of genes that are likely under selection for managing metal toxicity. This includes calcium and phosphatehandling mechanisms linked to lead and arsenic contaminants, respectively, while we also observed evidence for glutathione-related mechanisms, including metallothionein, across multiple populations. Population genomic end points demonstrate no consistent reduction in nucleotide diversity, or increase in inbreeding coefficient, relative to history of exposure. Conclusions: Though we can clearly define lineage membership using genomic markers, as well as population structure between geographic localities, it is difficult to resolve markers that segregate entirely between populations in response to soil metal concentrations. This may represent a highly variable series of traits in response to the heterogenous nature of the soil environment, but ultimately demonstrates the maintenance of lineage-specific genetic variation among local populations. L. rubellus appears to provide an exemplary system for exploring drivers for speciation, with a continuum of lineages coexisting across continental Europe, while distinct lineages exist in isolation throughout the UK.</t>
  </si>
  <si>
    <t>10.1186/s12863-017-0557-8</t>
  </si>
  <si>
    <t>Spiegler, V; Hensel, A; Seggewiss, J; Lubisch, M; Liebau, E</t>
  </si>
  <si>
    <t>Transcriptome analysis reveals molecular anthelmintic effects of procyanidins in C. elegans</t>
  </si>
  <si>
    <t>Worldwide, more than 1 billion people are affected by infestations with soil-transmitted helminths and also in veterinary medicine helminthiases are a severe threat to livestock due to emerging resistances against the common anthelmintics. Proanthocyanidins have been increasingly investigated for their anthelmintic properties, however, except for an interaction with certain proteins of the nematodes, not much is known about their mode of action. To investigate the anthelmintic activity on a molecular level, a transcriptome analysis was performed in Caenorhabditis elegans after treatment with purified and fully characterized oligomeric procyanidins (OPC). The OPCs had previously been obtained from a hydro-ethanolic (1:1) extract from the leaves of Combretum mucronatum, a plant which is traditionally used in West Africa for the treatment of helminthiasis, therefore, also the crude extract was included in the study. Significant changes in differential gene expression were observed mainly for proteins related to the intestine, many of which were located extracellularly or within cellular membranes. Among the up-regulated genes, several hitherto undescribed orthologues of structural proteins in humans were identified, but also genes that are potentially involved in the worms' defense against tannins. For example, T22D1.2, an orthologue of human basic salivary proline-rich protein (PRB) 2, and numr-1 (nuclear localized metal responsive) were found to be strongly up-regulated. Down-regulated genes were mainly associated with lysosomal activity, glycoside hydrolysis or the worms' innate immune response. No major differences were found between the groups treated with purified OPCs versus the crude extract. Investigations using GFP reporter gene constructs of T22D1.2 and numr-1 corroborated the intestine as the predominant site of the anthelmintic activity. The current findings support previous hypotheses of OPCs interacting with intestinal surface proteins and provide the first insights into the nematode's response to OPCs on a molecular level as a base for the identification of future drug targets.</t>
  </si>
  <si>
    <t>10.1371/journal.pone.0184656</t>
  </si>
  <si>
    <t>Nica, DV; Popescu, C; Draghici, GA; Andrica, FM; Privistirescu, IA; Gergen, II; Stoger, R</t>
  </si>
  <si>
    <t>High-level dietary cadmium exposure is associated with global DNA hypermethylation in the gastropod hepatopancreas</t>
  </si>
  <si>
    <t>5-methylcytosine (5mC) is a key epigenetic mark which influences gene expression and phenotype. In vertebrates, this epigenetic mark is sensitive to Cd exposure, but there is no information linking such an event with changes in global 5mC levels in terrestrial gastropods despite their importance as excellentecotoxicological bioindicators of metal contamination. Therefore, we first evaluated total 5mC content in DNA of the hepatopancreas of adult Cantareus aspersus with the aim to determine whether this epigenetic mark is responsive to Cd exposure. The experiment was conducted under laboratory conditions and involved a continuous exposure, multiple dose-and time-point (14, 28, and 56 days) study design. Hepatopancreas cadmium levels were measured using Flame Atomic Absorption Spectrometry and the percentage of 5-mC in samples using an ELISA-based colorimetric assay. Snail death rates were also assessed. Our results, for the first time, reveal the presence of 5mC in C. aspersus and provide evidence for Cd-induced changes in global 5mC levels in DNA of gastropods and mollusks. Although less sensitive than tissue accumulation, DNA methylation levels responded in a dose-and time-dependent manner to dietary cadmium, with exposure dose having a much stronger effect than exposure duration. An obvious trend of increasing 5mC levels was observed starting at 28 days of exposure to the second highest dose and this trend persisted at the two highest treatments for close to one month, when the experiment was terminated after 56 days. Moreover, a strong association was identified between Cd concentrations in the hepatopancreas and DNA methylation levels in this organ. These data indicate an overall trend towards DNA hypermethylation with elevated Cd exposure. No consistent lethal effect was observed, irrespective of time point and Cd-dosage. Overall, our findings suggest that the total 5mC content in DNA of the hepatopancreas of land snails is responsive to sublethal Cd exposure and give new insights into invertebrate environmental epigenetics.</t>
  </si>
  <si>
    <t>10.1371/journal.pone.0184221</t>
  </si>
  <si>
    <t>Hopewell, H; Floyd, KG; Burnell, D; Hancock, JT; Allainguillaume, J; Ladomery, MR; Wilson, ID</t>
  </si>
  <si>
    <t>Residual ground-water levels of the neonicotinoid thiacloprid perturb chemosensing of Caenorhabditis elegans</t>
  </si>
  <si>
    <t>This study investigated the neurological effects of residual ground-water levels of thiacloprid on the non-target organism Caenorhabditis elegans. Nematodes treated with thiacloprid showed a dose-dependent and significantly increased twitch response at concentrations above 50 ng mL(-1) that disabled their forward locomotion in liquid culture. In comparison with untreated controls, 10 ng mL(-1) thiacloprid perturbed the chemosensory ability of C. elegans such that the nematodes no longer demonstrated positive chemotaxis towards a NaCl chemo-attractant, reducing their chemotaxis index from +0.48 to near to zero. Nematodes also exhibited a locomotion characteristic of those devoid of chemo-attraction, making significantly more pirouetting turns of &gt;= 90A degrees than the untreated controls. Compared to the untreated controls, expression of the endocytosis-associated gene, Rab-10, was also increased in C. elegans that had developed to adulthood in the presence of 10 ng mL(-1) thiacloprid, suggesting their active engagement in increased recycling of affected cellular components, such as their nAChRs. Thus, even residual, low levels of this less potent neonicotinoid that may be found in field ground-water had measurable effects on a beneficial soil organism which may have environmental and ecological implications that are currently poorly understood.</t>
  </si>
  <si>
    <t>10.1007/s10646-017-1826-z</t>
  </si>
  <si>
    <t>Park, D; Hahm, JH; Park, S; Ha, G; Chang, GE; Jeong, H; Kim, H; Kim, S; Cheong, E; Paik, YK</t>
  </si>
  <si>
    <t>A conserved neuronal DAF-16/FoxO plays an important role in conveying pheromone signals to elicit repulsion behavior in Caenorhabditis elegans</t>
  </si>
  <si>
    <t>Animals use pheromones as a conspecific chemical language to respond appropriately to environmental changes. The soil nematode Caenorhabditis elegans secretes ascaroside pheromones throughout the lifecycle, which influences entry into dauer phase in early larvae, in addition to sexual attraction and aggregation. In adult hermaphrodites, pheromone sensory signals perceived by worms usually elicit repulsion as an initial behavioral signature. However, the molecular mechanisms underlying neuronal pheromone sensory process from perception to repulsion in adult hermaphrodites remain poorly understood. Here, we show that pheromone signals perceived by GPA-3 is conveyed through glutamatergic neurotransmission in which neuronal DAF-16/FoxO plays an important modulatory role by controlling glutaminase gene expression. We further provide evidence that this modulatory role for DAF-16/FoxO seems to be conserved evolutionarily by electro-physiological study in mouse primary hippocampal neurons that are responsible for glutamatergic neurotransmission. These findings provide the basis for understanding the nematode pheromone signaling, which seems crucial for adaptation of adult hermaphrodites to changes in environmental condition for survival.</t>
  </si>
  <si>
    <t>10.1038/s41598-017-07313-6</t>
  </si>
  <si>
    <t>Liu, T; Wang, XG; You, XW; Chen, D; Li, YQ; Wang, FL</t>
  </si>
  <si>
    <t>Oxidative stress and gene expression of earthworm (Eisenia fetida) to clothianidin</t>
  </si>
  <si>
    <t>Neonicotinoid insecticides have become the most widely used pesticides in the world. Clothianidin is a novel neonicotinoid insecticide with a thiazolyl ring that exhibits excellent biological efficacy against a variety of pests. In the present study, the oxidative stress and genotoxicity of clothianidin on earthworms were evaluated. Moreover, the effective concentrations of clothianidin in artificial soil were monitored during the whole exposure period. The results showed that clothianidin was stable in artificial soil and that the residue concentrations were 0.094, 0.476, and 0.941 mg/kg after 28 d of exposure, which represented changes no more than 10% compared to the concentrations on the 0th day. Additionally, both the concentration of and exposure time to clothianidin had a substantial influence on biomarkers in earthworms. At 0.5 mg/kg and 1.0 mg/kg, the reactive oxygen species (ROS) levels were greatly enhanced, causing changes in antioxidant enzyme activities, damage to biological macromolecules and abnormal expression of functional genes. Additionally, the present results showed that superoxide dismutase (SOD), DNA damage and heat shock protein 70 (HSP70) may be good indicators for environmental risk assessment of clothianidin to earthworms.</t>
  </si>
  <si>
    <t>10.1016/j.ecoenv.2017.04.012</t>
  </si>
  <si>
    <t>Eliceche, DP; Belaich, MN; Ghiringhelli, PD; Achinelly, MF</t>
  </si>
  <si>
    <t>Heterorhabditis bacteriophora pampean-strain VEli (Nematoda): identification and pathogenicity against the strawberry pest Lobiopa insularis (Coleoptera: Nitidulidae)</t>
  </si>
  <si>
    <t>REVISTA COLOMBIANA DE ENTOMOLOGIA</t>
  </si>
  <si>
    <t>The pampean region in the Buenos Aires province of Argentina is a major horticultural area. Biological pesticides to control pest insects available in the market are scarce in this country and nonexistent based on entomonematodes. In this paper, we characterized a native entomopathogenic nematode isolated from soil in the pampas, and evaluated its infectivity and reproductive capacity in the strawberry sap beetle Lobiopa insularis. Morphological and molecular-genetic analysis determined this isolate to be a nematode of Heterorhabditis bacteriophora, thereafter designated as the VEli strain. A 901-bp genomic-DNA fragment was isolated (GenBank Accesion No KJ575524). The new strain was pathogenic against L. insularis. In 200 ml containers with autoclaved clay soil (100 ml), at concentrations of 1,000; 5,000 and 10, 000 Us, mortality in larvae ranged from 25 to 77 %. At a concentration of 10,000 IJs, infectivity was higher in larvae and pupae (77 +/- 20% and 64 +/- 25 %, respectively) than in adults (2.2 +/- 1.1 %). The lethal concentration required to kill 50 and 90 % of the larvae (LC50 and LC90) over 10 days was 2,840 and 23,743 IJs. Differences were observed in the parasitism levels and emergence time of IJs between concentrations and stages, although not for production. Heterorhabditis bacteriophora strain VEli is the first entomopathogenic nematode found to infect and kill L. insularis, capable of completing its life cycle in all strawberry sap beetle stages. This availability would enable the establishment and subsequent dispersal of the strain in strawberry fields. Finally, this report constitutes the first presentation of data on the morphological, morphometric, and molecular-genetic characterization of a native entomopathogenic nematode strain from the Buenos Aires province, Argentina.</t>
  </si>
  <si>
    <t>10.25100/socolen.v43i2.5947</t>
  </si>
  <si>
    <t>Matyssek, R; Kozovits, AR; Wieser, G; King, J; Rennenberg, H</t>
  </si>
  <si>
    <t>Woody-plant ecosystems under climate change and air pollution-response consistencies across zonobiomes?</t>
  </si>
  <si>
    <t>TREE PHYSIOLOGY</t>
  </si>
  <si>
    <t>Forests store the largest terrestrial pools of carbon (C), helping to stabilize the global climate system, yet are threatened by climate change (CC) and associated air pollution (AP, highlighting ozone (O-3) and nitrogen oxides (NOx)). We adopt the perspective that CC-AP drivers and physiological impacts are universal, resulting in consistent stress responses of forest ecosystems across zonobiomes. Evidence supporting this viewpoint is presented from the literature on ecosystem gross/net primary productivity and water cycling. Responses to CC-AP are compared across evergreen/deciduous foliage types, discussing implications of nutrition and resource turnover at tree and ecosystem scales. The availability of data is extremely uneven across zonobiomes, yet unifying patterns of ecosystem response are discernable. Ecosystem warming results in trade-offs between respiration and biomass production, affecting high elevation forestsmore than in the lowland tropics and low-elevation temperate zone. Resilience to drought is modulated by tree size and species richness. Elevated O-3 tends to counteract stimulation by elevated carbon dioxide (CO2). Biotic stress and genomic structure ultimately determine ecosystem responsiveness. Aggrading early-rather than mature late-successional communities respond to CO2 enhancement, whereas O-3 affects North American and Eurasian tree species consistently under free-air fumigation. Insect herbivory is exacerbated by CC-AP in biome-specific ways. Rhizosphere responses reflect similar stand-level nutritional dynamics across zonobiomes, but are modulated by differences in tree-soil nutrient cycling between deciduous and evergreen systems, and natural versus anthropogenic nitrogen (N) oversupply. The hypothesis of consistency of forest responses to interacting CC-AP is supported by currently available data, establishing the precedent for a global network of long-term coordinated research sites across zonobiomes to simultaneously advance both bottom-up (e.g., mechanistic) and top-down (systems-level) understanding. This global, synthetic approach is needed because high biological plasticity and physiographic variation across individual ecosystems currently limit development of predictive models of forest responses to CC-AP. Integrated research on C and nutrient cycling, O-3-vegetation interactions and water relations must target mechanisms' ecosystem responsiveness. Worldwide case studies must be subject to biostatistical exploration to elucidate overarching response patterns and synthesize the resulting empirical data through advanced modelling, in order to provide regionally coherent, yet globally integrated information in support of internationally coordinated decision-making and policy development.</t>
  </si>
  <si>
    <t>10.1093/treephys/tpx009</t>
  </si>
  <si>
    <t>Liu, T; Wang, XG; Xu, JL; You, XW; Chen, D; Wang, FL; Li, YQ</t>
  </si>
  <si>
    <t>Biochemical and genetic toxicity of dinotefuran on earthworms (Eisenia fetida)</t>
  </si>
  <si>
    <t>Dinotefuran is a third-generation neonicotinoid insecticide, that is considered promising due to its excellent properties. In the present work, the biochemical and genetic toxicity of dinotefuran on earthworms were evaluated at a series of environmental background concentrations. Meanwhile, the effective concentrations of dinotefuran in artificial soil during the entire exposure period were monitored. The present results showed that dinotefuran was stable in artificial soil, and its concentrations changed no more than 20% during the 28-d exposure. At 1.0 mg/kg and 2.0 mg/kg, dinotefuran induced excess generation of ROS, resulting in significant changes in antioxidant enzyme activities and functional gene expression. Moreover, lipids, proteins and nucleic acids were oxidized and damaged by the excess ROS induced by dinotefuran, resulting in serious destruction of the structure and function of cells. Additionally, the toxicity of dinotefuran showed obvious dose- and time-dependent effects. Therefore, we consider that dinotefuran may be a high-risk pollutant for earthworms. (C) 2017 Elsevier Ltd. All rights reserved.</t>
  </si>
  <si>
    <t>10.1016/j.chemosphere.2017.02.113</t>
  </si>
  <si>
    <t>Effect of earthworms on growth, photosynthetic efficiency and metal uptake in Brassica juncea L. plants grown in cadmium-polluted soils</t>
  </si>
  <si>
    <t>The present study has been carried out to examine the role of earthworms in phytoremediation of Cd and its effect on growth, pigment content, expression of genes coding key enzymes of pigments, photosynthetic efficiency and osmoprotectants in Brassica juncea L. plants grown under cadmium (Cd) metal stress. The effect of different Cd concentrations (0.50, 0.75, 1.0, 1.25 mM) was studied in 30 and 60-day-old plants grown in soils containing earthworms. It was observed that earthworm inoculation showed stimulatory effect on phytoremediation capacity and Cd uptake has increased by 49% (in 30-day-old plants) and 35% (in 60-day-old plants) in shoots and 13.3% (in 30-day-old plants) and 10% (in 60-day-old plants) in roots in 30 and 60-day-old plants in Cd (1.25 mM) treatments. Plant growth parameters such as root and shoot length, relative water content and tolerance index were found to increase in the presence of earthworms. Recovery in photosynthetic pigments (chlorophyll and carotenoid) and gas exchange parameters, i.e. net photosynthetic rate (P-n), stomatal conductance (G(s)), intercellular CO2 concentration (C-i) and transpiration rate (E-t), was observed after earthworm's supplementation. Modulation in expression of key enzymes for pigment synthesis, i.e. chlorophyllase, phytoene synthase, chalcone synthase and phenylalanine ammonia lyase, was also observed. The results of our study revealed that earthworms help to mitigate the toxic effects produced by Cd on plant growth and photosynthetic efficiency along with enhanced phytoremediation capacity when co-inoculated with Cd in soil.</t>
  </si>
  <si>
    <t>10.1007/s11356-017-8947-z</t>
  </si>
  <si>
    <t>Beaumelle, L; Hedde, M; Vandenbulcke, F; Lamy, I</t>
  </si>
  <si>
    <t>Relationships between metal compartmentalization and biomarkers in earthworms exposed to field-contaminated soils</t>
  </si>
  <si>
    <t>Partitioning tissue metal concentration into subcellular compartments reflecting toxicologically available pools may provide good descriptors of the toxicological effects of metals on organisms. Here we investigated the relationships between internal compartmentalization of Cd, Pb and Zn and biomarker responses in a model soil organism: the earthworm. The aim of this study was to identify metal fractions reflecting the toxic pressure in an endogeic, naturally occurring earthworm species (Aporrectodea caliginosa) exposed to realistic field-contaminated soils. After a 21 days exposure experiment to 31 field-contaminated soils, Cd, Pb and Zn concentrations in earthworms and in three subcellular fractions (cytosol, debris and granules) were quantified. Different biomarkers were measured: the expression of a metallothionein gene (mt), the activity of catalase (CAT) and of glutathione-s-transferase (GST), and the protein, lipid and glycogen reserves. Biomarkers were further combined into an integrated biomarker index (IBR). The subcellular fractionation provided better predictors of biomarkers than the total internal contents hence supporting its use when assessing toxicological bioavailability of metals to earthworms. The most soluble internal pools of metals were not always the best predictors of biomarker responses. metallothionein expression responded to increasing concentrations of Cd in the insoluble fraction (debris granules). Protein and glycogen contents were also mainly related to Cd and Pb in the insoluble fraction. On the other hand, GST activity was better explained by Pb in the cytosolic fraction. CAT activity and lipid contents variations were not related to metal subcellular distribution. The IBR was best explained by both soluble and insoluble fractions of Pb and Cd. This study further extends the scope of mt expression as a robust and specific biomarker in an ecologically representative earthworm species exposed to field-contaminated soils. The genetic lineage of the individuals, assessed by DNA barcoding with cytochrome c oxidase subunit I, did not influence mt expression. (C) 2017 Elsevier Ltd. All rights reserved.</t>
  </si>
  <si>
    <t>10.1016/j.envpol.2017.01.078</t>
  </si>
  <si>
    <t>Srut, M; Drechsel, V; Hockner, M</t>
  </si>
  <si>
    <t>Low levels of Cd induce persisting epigenetic modifications and acclimation mechanisms in the earthworm Lumbricus terrestris</t>
  </si>
  <si>
    <t>Toxic effects of cadmium (Cd), a common soil pollutant, are still not very well understood, particularly in regard to its epigenetic impact. Therefore, the aim of this study was to assess DNA methylation changes and their persistence in the earthworm Lumbricus terrestris upon chronic low dose Cd exposure using methylation sensitive amplification polymorphism (MSAP). Moreover, the biomarker response and fitness of the earthworms, as well as the expression of detoxification-related genes (metallothionein (MT) and phytochelatin synthase (PCS)) was evaluated. Low levels of Cd caused an increase in genome-wide DNA methylation, which remained partly modified, even after several months of recovery in unpolluted soil. Increased cellular stress seemed to decrease after two weeks of exposure whereas fitness parameters remained unaffected by Cd, probably as a result from the activation of detoxification mechanisms like the expression of MTs. Interestingly, even though the level of Cd exposure was very low, MT expression levels indicate the development of acclimation mechanisms. Taken together, this study demonstrates that acclimation, as well as epigenetic modifications can occur already in moderately polluted environments. In addition, these effects can have long-lasting impacts on key species of soil invertebrates and might persist long after the actual heavy metal challenge has passed.</t>
  </si>
  <si>
    <t>10.1371/journal.pone.0176047</t>
  </si>
  <si>
    <t>Sillapawattana, P; Schaffer, A</t>
  </si>
  <si>
    <t>Effects of imidacloprid on detoxifying enzyme glutathione S-transferase on Folsomia candida (Collembola)</t>
  </si>
  <si>
    <t>Chemical analyses of the environment can document contamination by various xenobiotics, but it is also important to understand the effect of pollutants on living organisms. Thus, in the present work, we investigated the effect of the pesticide imidacloprid on the detoxifying enzyme glutathione S-transferase (GST) from Folsomia candida (Collembola), a standard test organism for estimating the effects of pesticides and environmental pollutants on non-target soil arthropods. Test animals were treated with different concentrations of imidacloprid for 48 h. Changes in steady-state levels of GST messenger RNA (mRNA) and GST enzyme activity were investigated. Extracted proteins were separated according to their sizes by sodium dodecyl sulfate-polyacrylamide gel electrophoresis, and the resolved protein bands were detected by silver staining. The size of the glutathione (GSH) pool in Collembola was also determined. A predicted protein sequence of putative GSTs was identified with animals from control group. A 3-fold up-regulation of GST steady-state mRNA levels was detected in the samples treated with 5.0 mg L-1 imidacloprid compared to the control, while a 2.5- and 2.0- fold up-regulation was found in organisms treated with 2.5 and 7.5 mg L-1 imidacloprid, respectively. GST activity increased with increasing imidacloprid amounts from an initial activity of 0.11 mu mol min(-1) mg(-1) protein in the control group up to 0.25 mu mol min(-1) mg(-1) protein in the sample treated with the 5.0 mg L-1 of pesticide. By contrast, the total amount of GSH decreased with increasing imidacloprid concentration. The results suggest that the alteration of GST activity, steady-state level of GST mRNA, and GSH level may be involved in the response of F. candida to the exposure of imidacloprid and can be used as biomarkers to monitor the toxic effects of imidacloprid and other environmental pollutants on Collembola.</t>
  </si>
  <si>
    <t>10.1007/s11356-016-6686-1</t>
  </si>
  <si>
    <t>Wang, YB; Ezemaduka, AN; Li, ZH; Chen, ZY; Song, CT</t>
  </si>
  <si>
    <t>Joint Toxicity of Arsenic, Copper and Glyphosate on Behavior, Reproduction and Heat Shock Protein Response in Caenorhabditis elegans</t>
  </si>
  <si>
    <t>The soil nematode Caenorhabditis elegans was used in 24-h acute exposures to arsenic (As), copper (Cu) and glyphosate (GPS) and to mixtures of As/Cu and As/GPS to investigate the effects of mixture exposures in the worms. A synergistic type of interaction was observed for acute toxicity with the As/Cu and As/GPS mixtures. Sublethal 24-h exposures of 1/1000, 1/100 and 1/10 of the LC50 concentrations for As, Cu and GPS individually and for As/Cu and As/GPS mixtures were conducted to observe responses in locomotory behavior (head thrashing), reproduction, and heat shock protein expression. Head thrash frequency and reproduction exhibited concentration dependent decreases in both individual and combined exposures to the tested chemical stressors, and showed synergistic interactions even at micromolar concentrations. Furthermore, the HSP70 protein level was significantly increased following exposure to individual and combined chemical stressors in wild-type C. elegans. Our findings establish for the first time the effects of exposure to As/GPS and As/Cu mixtures in C. elegans.</t>
  </si>
  <si>
    <t>10.1007/s00128-017-2042-5</t>
  </si>
  <si>
    <t>Nam, TH; Kim, L; Jeon, HJ; Kim, K; Ok, YS; Choi, SD; Lee, SE</t>
  </si>
  <si>
    <t>Biomarkers indicate mixture toxicities of fluorene and phenanthrene with endosulfan toward earthworm (Eisenia fetida)</t>
  </si>
  <si>
    <t>ENVIRONMENTAL GEOCHEMISTRY AND HEALTH</t>
  </si>
  <si>
    <t>alpha-Endosulfan and some polycyclic aromatic compounds (PAHs) are persistent in the environment and can reach crop products via contaminated agricultural soils. They may even be present as mixtures in the soil and induce mixture toxicity in soil organisms such as earthworms. In this study, the combined toxicities of PAHs with alpha-endosulfan were determined in Eisenia fetida adults using an artificial soil system. alpha-Endosulfan and five PAHs were tested for their acute toxicity toward E. fetida in artificial soils. Only alpha-endosulfan, fluorene, and phenanthrene showed acute toxicities, with LC50 values of 9.7, 133.2, and 86.2 mg kg(-1), respectively. A mixture toxicity assay was conducted using alpha-endosulfan at LC10 and fluorene or phenanthrene at LC50 in the artificial soils. Upon exposure to the mixture of fluorene and alpha-endosulfan, earthworms were killed in increasing numbers owing to their synergistic effects, while no other mixture showed any additional toxicity toward the earthworms. Along with the acute toxicity results, the biochemical and molecular changes in the fluorene- and phenanthrene-treated earthworms with or without alpha-endosulfan treatment demonstrated that enhancement of glutathione S-transferase activity was dependent on the addition of PAH chemicals, and the HSP70 gene expression increased with the addition of alpha-endosulfan. Taken together, these findings contribute toward understanding the adverse effects of pollutants when present separately or in combination with other types of chemicals.</t>
  </si>
  <si>
    <t>10.1007/s10653-016-9876-3</t>
  </si>
  <si>
    <t>High-throughput transcriptomics reveals uniquely affected pathways: AgNPs, PVP-coated AgNPs and Ag NM300K case studies</t>
  </si>
  <si>
    <t>Understanding the mode of action of nanomaterials (NMs) aids in improving predictions and environmental risk assessment. In the present study, a high-throughput (HTP) microarray was used to study Enchytraeus crypticus gene expression. Four Ag materials (Ag NM300K, PVP-coated AgNPs, AgNPs, and AgNO3) were tested at reproduction effect concentrations, EC20 and EC50, to anchor gene expression responses to higher effect level. The results showed that while PVP-AgNPs and AgNPs had similar responses, Ag NM300K caused effects via a differentiated transcriptomic profile, with uniquely affected processes (e.g. transcytosis). For the AgNPs, the EC50 negatively affected apoptosis, which can lead to accumulation of abnormal cells and cause apical damage (reproduction). Mechanisms which are known to be related to Ag toxicity and which were observed here for the various Ag forms included apoptosis regulation, cell redox homeostasis, impairment of energy production and response to DNA damage. This HTP genomic tool enabled discrimination between Ag materials, which is not possible via standard tests (i.e. survival and reproduction endpoints). Moreover, gene expression analysis provided information regarding the mechanisms of toxicity of NMs and the pathways uniquely affected by NMs. An adverse outcome pathway (AOP) was drafted for the first time for Ag NMs; this AOP can and should be used as a basis for further research.</t>
  </si>
  <si>
    <t>10.1039/c6en00652c</t>
  </si>
  <si>
    <t>Thunders, M; Cavanagh, J; Li, YS</t>
  </si>
  <si>
    <t>De novo transcriptome assembly, functional annotation and differential gene expression analysis of juvenile and adult E. fetida, a model oligochaete used in ecotoxicological studies</t>
  </si>
  <si>
    <t>BIOLOGICAL RESEARCH</t>
  </si>
  <si>
    <t>Background: Earthworms are sensitive to toxic chemicals present in the soil and so are useful indicator organisms for soil health. Eisenia fetida are commonly used in ecotoxicological studies; therefore the assembly of a baseline transcriptome is important for subsequent analyses exploring the impact of toxin exposure on genome wide gene expression. Results: This paper reports on the de novo transcriptome assembly of E. fetida using Trinity, a freely available software tool. Trinotate was used to carry out functional annotation of the Trinity generated transcriptome file and the transdecoder generated peptide sequence file along with BLASTX, BLASTP and HMMER searches and were loaded into a Sqlite3 database. To identify differentially expressed transcripts; each of the original sequence files were aligned to the de novo assembled transcriptome using Bowtie and then RSEM was used to estimate expression values based on the alignment. EdgeR was used to calculate differential expression between the two conditions, with an FDR corrected P value cut off of 0.001, this returned six significantly differentially expressed genes. Initial BLASTX hits of these putative genes included hits with annelid ferritin and lysozyme proteins, as well as fungal NADH cytochrome b5 reductase and senescence associated proteins. At a cut off of P = 0.01 there were a further 26 differentially expressed genes. Conclusion: These data have been made publicly available, and to our knowledge represent the most comprehensive available transcriptome for E. fetida assembled from RNA sequencing data. This provides important groundwork for subsequent ecotoxicogenomic studies exploring the impact of the environment on global gene expression in E. fetida and other earthworm species.</t>
  </si>
  <si>
    <t>10.1186/s40659-017-0114-y</t>
  </si>
  <si>
    <t>Gorny, A; Wang, X; Pethybridge, S</t>
  </si>
  <si>
    <t>Using Fe3O4 super paramagnetic nanoparticles for isolation of genomic DNA from soil for detection of root knot nematode</t>
  </si>
  <si>
    <t>Servin, AD; Pagano, L; Castillo-Michel, H; De la Torre-Roche, R; Hawthorne, J; Hernandez-Viezcas, JA; Loredo-Portales, R; Majumdar, S; Gardea-Torresday, J; Dhankher, OP; White, JC</t>
  </si>
  <si>
    <t>Weathering in soil increases nanoparticle CuO bioaccumulation within a terrestrial food chain</t>
  </si>
  <si>
    <t>NANOTOXICOLOGY</t>
  </si>
  <si>
    <t>This study evaluates the bioaccumulation of unweathered (U) and weathered (W) CuO in NP, bulk and ionic form (0-400mg/kg) by lettuce exposed for 70 d in soil co-contaminated with field incurred chlordane. To evaluate CuO trophic transfer, leaves were fed to crickets (Acheta domestica) for 15 d, followed by insect feeding to lizards (Anolis carolinensis). Upon weathering, the root Cu content of the NP treatment increased 214% (327 +/- 59.1mg/kg) over unaged treatment. Cu root content decreased in bulk and ionic treatments from 70-130mg/kg to 13-26mg/kg upon aging in soil. Micro X-ray fluorescence (mu-XRF) analysis of W-NP-exposed roots showed a homogenous distribution of Cu (and Ca) in the tissues. Additionally, micro X-ray absorption near-edge (mu-XANES) analysis of W-NP-exposed roots showed near complete transformation of CuO to Cu (I)-sulfur and oxide complexes in the tissues, whereas in unweathered treatment, most root Cu remained as CuO. The expression level of nine genes involved in Cu transport shows that the mechanisms of CuO NPs (and bulk) response/accumulation are different than ionic Cu. The chlordane accumulation by lettuce upon co-exposure to CuO NPs significantly increased upon weathering. Conversely, bulk and ionic exposures decreased pesticide accumulation by plant upon weathering. The Cu cricket fecal content from U-NP-exposed insects was significantly greater than the bulk or ion treatments, suggesting a higher initial NP accumulation followed by significantly greater elimination during depuration. In the lizard, Cu content in the intestine, body and head did not differ as a function of weathering. This study demonstrates that CuO NPs may undergo transformation processes in soil upon weathering that subsequently impact NPs availability in terrestrial food chains.</t>
  </si>
  <si>
    <t>10.1080/17435390.2016.1277274</t>
  </si>
  <si>
    <t>Wang, CX; Zhang, QM; Wang, FF; Liang, WX</t>
  </si>
  <si>
    <t>Toxicological effects of dimethomorph on soil enzymatic activity and soil earthworm (Eisenia fetida)</t>
  </si>
  <si>
    <t>The objective of this study was to evaluate the toxicity of the fungicide dimethomorph to soil microbial activity and the earthworm Eisenia fetida. Multiple biomarkers, namely, four soil enzymes (urease, dehydrogenase, invertase, and acid phosphatase), four earthworm biochemical indices (dismutase, catalase, cellulase, and malondialdehyde), and the transcriptional levels of both target genes (dismutase and catalase) were measured at 1, 10, and 100 mg kg(-1) after 1, 7, 21, and 28 days. The degradation rate of dimethomorph in soil was also determined, and the results indicated that most parameters did not differ from the controls at 1 and 10 mg kg(-1) dimethomorph by the last exposure time (28 d). However, high concentrations (100 mg kg(-1)) of dimethomorph had varying effects on soil enzymatic activity and earthworms. These effects gradually decreased with prolonged exposure times. Positive correlations (R-2 &gt; 0.57) between the target gene expression levels and antioxidant enzyme activities were observed in this study. We also found that earthworms have improved soil microbial activity and accelerated the degradation of dimethomorph. Overall, higher concentrations of dimethomorph might pose an ecological hazard to soil environments in the short term. (C) 2016 Elsevier Ltd. All rights reserved.</t>
  </si>
  <si>
    <t>10.1016/j.chemosphere.2016.11.090</t>
  </si>
  <si>
    <t>Ma, LL; Xie, YW; Han, ZH; Giesy, JP; Zhang, XW</t>
  </si>
  <si>
    <t>Responses of earthworms and microbial communities in their guts to Triclosan</t>
  </si>
  <si>
    <t>Responses of the earthworm (Eisenia fetida) and compositions of associated microbial communities were determined after exposure to various concentrations of Triclosan (TCS) for 7 d. Concentrations of TCS were greater in intestines than in epidermis of earthworms, which suggested that earthworms accumulate TCS mainly by ingestion rather than by epidermic penetration. Exposure to TCS caused a concentration-dependent increase in activities of antioxidant enzymes, including superoxide dismutase (SOD), catalase (CAT), and peroxidase (POD) and in malondialdehyde (MDA) in E. fetida. Analyses of both the bacterial and eukaryotic community by next generation sequencing (NGS), demonstrated that TCS caused a concentration-dependent decrease in sensitive genera. While relative abundances of Pseudomonas, Stenotrophomonas, and Achromobacter were increased. Nine susceptible microbial groups were more sensitive to exposure to TCS, than were activities of enzymes in earthworms. Thus, rapid genomic measures of gut flora can be used as indicators to assess adverse effects of chemicals on earthworms. (C) 2016 Elsevier Ltd. All rights reserved.</t>
  </si>
  <si>
    <t>10.1016/j.chemosphere.2016.10.079</t>
  </si>
  <si>
    <t>Cheng, DF; Guo, ZJ; Riegler, M; Xi, ZY; Liang, GW; Xu, YJ</t>
  </si>
  <si>
    <t>Gut symbiont enhances insecticide resistance in a significant pest, the oriental fruit fly Bactrocera dorsalis (Hendel)</t>
  </si>
  <si>
    <t>MICROBIOME</t>
  </si>
  <si>
    <t>Background: Symbiotic bacteria affect insect physiology and ecology. They may also mediate insecticide resistance within their hosts and thereby impact pest and vector control practices. Here, we document a novel mechanism of insecticide resistance in which a gut symbiont of the tephritid pest fruit fly Bactrocera dorsalis enhances resistance to the organophosphate insecticide trichlorphon. Results: We demonstrated that the gut symbiont Citrobacter sp.(CF-BD) plays a key role in the degradation of trichlorphon. Based on a comparative genomics analysis with other Citrobacter species, phosphatase hydrolase genes were identified in CF-BD. These CF-BD genes had higher expression when trichlorphon was present. Bactrocera dorsalis inoculated with isolated CF-BD obtained higher trichlorphon resistance, while antibiotic-treated flies were less resistant confirming the key role of CF-BD in insecticide resistance. Conclusions: Our findings suggest that symbiont- mediated insecticide resistance can readily develop in B. dorsalis and may represent a more widely relevant insecticide resistance mechanism than previously recognized.</t>
  </si>
  <si>
    <t>10.1186/s40168-017-0236-z</t>
  </si>
  <si>
    <t>Amorim, MB; Pereira, C; Soares, AMVM; Scott-Fordsmand, JJ</t>
  </si>
  <si>
    <t>Does long term low impact stress cause population extinction?</t>
  </si>
  <si>
    <t>This study assessed and monitored 40 consecutive reproduction tests - multigenerational (MG) - of continuous exposure to Cd (at 2 reproduction Effect Concentrations (EC): EC10 and EC50) using the standard soil invertebrate Folsomia candida, in total 3.5 years of data were collected. Endpoints included survival, reproduction, size and metallothionein (MTc) gene expression. Further, to investigate adaptation to the toxicant, additional standard toxicity experiments were performed with the MG organisms of F-6, F-10, F-26, F-34 and F-40 generations of exposure. Exposure to Cd EC10 caused population extinction after one year, whereas populations survived exposure to Cd EC50. Cd induced the up -regulation of the MTc gene, this being higher for the higher Cd concentration, which may have promoted the increased tolerance at the EC50. Moreover, EC10 induced a shift towards organisms of smaller size (positive skew), whereas EC50 induced a shift towards larger size (negative skew). Size distribution shifts could be an effect predictor. Sensitivity increased up to F-10, but this was reverted to values similar to F-0 in the next generations. The maximum Cd tolerance limits of F. candida increased for Cd EC50 MG. The consequences for risk assessment are discussed. (C) 2016 Elsevier Ltd. All rights reserved.</t>
  </si>
  <si>
    <t>10.1016/j.envpol.2016.11.044</t>
  </si>
  <si>
    <t>Wang, H; Sangwan, N; Li, HY; Su, JQ; Oyang, WY; Zhang, ZJ; Gilbert, JA; Zhu, YG; Ping, F; Zhang, HL</t>
  </si>
  <si>
    <t>The antibiotic resistome of swine manure is significantly altered by association with the Musca domestica larvae gut microbiome</t>
  </si>
  <si>
    <t>ISME JOURNAL</t>
  </si>
  <si>
    <t>The overuse of antibiotics as veterinary feed additives is potentially contributing to a significant reservoir of antibiotic resistance in agricultural farmlands via the application of antibiotic-contaminated manure. Vermicomposting of swine manure using housefly larvae is a promising biotechnology for waste reduction and control of antibiotic pollution. To determine how vermicomposting influences antibiotic resistance traits in swine manure, we explored the resistome and associated bacterial community dynamics during larvae gut transit over 6 days of treatment. In total, 94 out of 158 antibiotic resistance genes (ARGs) were significantly attenuated (by 85%), while 23 were significantly enriched (3.9-fold) following vermicomposting. The manure-borne bacterial community showed a decrease in the relative abundance of Bacteroidetes, and an increase in Proteobacteria, specifically Ignatzschineria, following gut transit. ARG attenuation was significantly correlated with changes in microbial community succession, especially reduction in Clostridiales and Bacteroidales. Six genomes were assembled from the manure, vermicompost (final product) and gut samples, including Pseudomonas, Providencia, Enterococcus, Bacteroides and Alcanivorax. Transposon-linked ARGs were more abundant in gut-associated bacteria compared with those from manure and vermicompost. Further, ARG-transposon gene cassettes had a high degree of synteny between metagenomic assemblies from gut and vermicompost samples, highlighting the significant contribution of gut microbiota through horizontal gene transfer to the resistome of vermicompost. In conclusion, the larvae gut microbiome significantly influences manure-borne community succession and the antibiotic resistome during animal manure processing.</t>
  </si>
  <si>
    <t>10.1038/ismej.2016.103</t>
  </si>
  <si>
    <t>Wang, N; Wang, H; Tang, CC; Lei, SJ; Shen, WQ; Wang, C; Wang, GB; Wang, Z; Wang, L</t>
  </si>
  <si>
    <t>Toxicity evaluation of boron nitride nanospheres and water-soluble boron nitride in Caenorhabditis elegans</t>
  </si>
  <si>
    <t>INTERNATIONAL JOURNAL OF NANOMEDICINE</t>
  </si>
  <si>
    <t>Boron nitride (BN) nanomaterials have been increasingly explored for potential biological applications. However, their toxicity remains poorly understood. Using Caenorhabditis elegans as a whole-animal model for toxicity analysis of two representative types of BN nanomaterials BN nanospheres (BNNSs) and highly water-soluble BN nanomaterial (named BN-800-2) - we found that BNNSs overall toxicity was less than soluble BN-800-2 with irregular shapes. The concentration thresholds for BNNSs and BN-800-2 were 100 mu g. mL(-1) and 10 mu g. mL(-1), respectively. Above this concentration, both delayed growth, decreased life span, reduced progeny, retarded locomotion behavior, and changed the expression of phenotype-related genes to various extents. BNNSs and BN-800-2 increased oxidative stress levels in C. elegans by promoting reactive oxygen species production. Our results further showed that oxidative stress response and MAPK signaling-related genes, such as GAS1, SOD2, SOD3, MEK1, and PMK1, might be key factors for reactive oxygen species production and toxic responses to BNNSs and BN-800-2 exposure. Together, our results suggest that when concentrations are lower than 10 mu g. mL(-1), BNNSs are more biocompatible than BN-800-2 and are potentially biocompatible material.</t>
  </si>
  <si>
    <t>10.2147/IJN.S130960</t>
  </si>
  <si>
    <t>Mirmonsef, H; Hornum, HD; Jensen, J; Holmstrup, M</t>
  </si>
  <si>
    <t>Effects of an aged copper contamination on distribution of earthworms, reproduction and cocoon hatchability</t>
  </si>
  <si>
    <t>Contaminated soil is a problem throughout the industrialized world, and a significant proportion of these sites are polluted with heavy metals such as copper. Ecological risk assessment of contaminated sites requires ecotoxicological studies with spiked soils as well as in-situ ecological observations. Here, we report laboratory and field assessment of copper toxicity for earthworms at a Danish site (Hygum) exclusively contaminated with an increasing gradient in copper from background to highly toxic levels ( &gt; 1000 mg kg(-1) dry soil). More specifically, we report effects on field populations, body contents of copper, hatching of earthworm cocoons and reproduction of the common species Aporrectodea tuberculata. Abundance of earthworms and cocoons decreased significantly from about 400-150 m(-2) along the gradient as the soil copper concentration increased from ca. 50 to ca. 1000 mg kg(-1). At lower concentrations, the population was dominated by endogeic species, whereas at high concentrations the population was dominated by epigeic species. At high copper contents the internal concentration of copper was in the range 100-160 mg kg(-1) dry tissue. Despite the high internal copper contents, hatchability of field collected cocoons was not impaired in any species. The EC50 reproduction value of A. tuberculata was about 220 mg copper kg(-1) dry soil in the first two exposure periods, but nearly doubled in the third period suggesting that an acclimation response had occurred. Also in the laboratory reproduction test, cocoon hatchability was not reduced, but rather slightly stimulated by copper. Based on these results we discuss the possibility that acute exposure in laboratory experiments is more detrimental than exposure in a field situation, perhaps because increased tolerance may be acquired through natural selection and genetic adaptation through increased use of defense mechanisms such as metallothioneins. Further, we discuss that the rather high tissue copper level of earthworms from the Hygum site may have smaller effects in these free ranging worms than it would have in acute-exposure laboratory tests because the copper is more efficiently sequestered and detoxified in the field situation where populations have been exposed for many generations.</t>
  </si>
  <si>
    <t>10.1016/j.ecoenv.2016.10.012</t>
  </si>
  <si>
    <t>Li, RY; Ul Islam, S; Wu, ZJ; Ye, XJ</t>
  </si>
  <si>
    <t>Bensulfuron-Methyl Treatment of Soil Affects the Infestation of Whitefly, Aphid, and Tobacco Mosaic Virus on Nicotiana tabacum</t>
  </si>
  <si>
    <t>Bensulfuron-methyl (BSM) is widely used in paddy soil for weed control. BSM residue in the soil has been known to inhibit the growth of sensitive crop plants. However, it is unknown whether BSM residue can affect the agrosystem in general. In this study, we have found significant effects of BSM on the infestation of Bemisia tabaci, Myzus persicae, and Tobacco mosaic virus (TMV) in Nicotiana tabacum. The soil was treated with BSM before the pest inoculation. The herbicide-treated tobaccos showed resistance to B. tabaci, but this resistance could not be detected until 15-day post infestation when smaller number of adults B. tabaci appeared. In M. persicae assay, the longevity of all development stages of insects, and the fecundity of insects were not significantly affected when feeding on BSM-treated plants. In TMV assay, the BSM treatment also reduced virus-induced lesions in early infection time. However, the titer of TMV in BSM treated plants increased greatly over time and was over 40-fold higher than the mock-infected control plants after 20 days. Further studies showed that BSM treatment increased both jasmonic acid (JA) and salicylic acid (SA) levels in tobacco, as well as the expression of target genes in the JA and SA signaling pathways, such as NtWIPK, NtPR1a, and NtPAL. NtPRla and NtPAL were initially suppressed after virus-inoculation, while NtRDR1 and NtRDR6, which play a key role in fighting virus infection, only showed up- or were down-regulated 20 days post virus-inoculation. Taken together, our results suggested that BSM residue in the soil may affect the metabolism of important phytohormones such as JA and SA in sensitive plants and consequently affect the plant immune response against infections such as whitefly, aphids, and viruses.</t>
  </si>
  <si>
    <t>10.3389/fpls.2016.01970</t>
  </si>
  <si>
    <t>Pangesti, N; Reichelt, M; van de Mortel, JE; Kapsomenou, E; Gershenzon, J; van Loon, JJA; Dicke, M; Pineda, A</t>
  </si>
  <si>
    <t>Jasmonic Acid and Ethylene Signaling Pathways Regulate Glucosinolate Levels in Plants During Rhizobacteria-Induced Systemic Resistance Against a Leaf-Chewing Herbivore</t>
  </si>
  <si>
    <t>JOURNAL OF CHEMICAL ECOLOGY</t>
  </si>
  <si>
    <t>Beneficial soil microbes can promote plant growth and induce systemic resistance (ISR) in aboveground tissues against pathogens and herbivorous insects. Despite the increasing interest in microbial-ISR against herbivores, the underlying molecular and chemical mechanisms of this phenomenon remain elusive. Using Arabidopsis thaliana and the rhizobacterium Pseudomonas simiae WCS417r (formerly known as P. fluorescens WCS417r), we here evaluate the role of the JA-regulated MYC2-branch and the JA/ET-regulated ORA59-branch in modulating rhizobacteria-ISR to Mamestra brassicae by combining gene transcriptional, phytochemical, and herbivore performance assays. Our data show a consistent negative effect of rhizobacteria-mediated ISR on the performance of M. brassicae. Functional JA- and ET-signaling pathways are required for this effect, as shown by investigating the knock-out mutants dde2-2 and ein2-1. Additionally, whereas herbivory mainly induces the MYC2-branch, rhizobacterial colonization alone or in combination with herbivore infestation induces the ORA59-branch of the JA signaling pathway. Rhizobacterial colonization enhances the synthesis of camalexin and aliphatic glucosinolates (GLS) compared to the control, while it suppresses the herbivore-induced levels of indole GLS. These changes are associated with modulation of the JA-/ET-signaling pathways. Our data show that the colonization of plant roots by rhizobacteria modulates plant-insect interactions by prioritizing the JA/ET-regulated ORA59-branch over the JA-regulated MYC2-branch. This study elucidates how microbial plant symbionts can modulate the plant immune system to mount an effective defense response against herbivorous plant attackers.</t>
  </si>
  <si>
    <t>10.1007/s10886-016-0787-7</t>
  </si>
  <si>
    <t>Boughattas, I; Hattab, S; Boussetta, H; Sappin-Didier, V; Viarengo, A; Banni, M; Sforzini, S</t>
  </si>
  <si>
    <t>Biomarker responses of Eisenia andrei to a polymetallic gradient near a lead mining site in North Tunisia</t>
  </si>
  <si>
    <t>Eisenia andrei earthworms were exposed for 7 and 14 days to six samples of soil taken from around an abandoned lead (Pb) mine and characterized by different levels of metal contamination (S6-S1, this latter being the most contaminated soil). The organisms were analyzed for metal bioaccumulation and for biological parameters as biomarkers of stress (lysosomal membrane stability; lipofuscin lysosomal content; lysosomal/cytoplasmic volume ratio) and genotoxicity (Micronucleus frequency). Chemical analysis showed the loads of Pb, Cd, Zn, and Cu in the worms following exposure. Among the stress biomarkers, lysosomal membrane stability was significantly affected in the coelomocytes of the earthworms exposed already 7 days to different contaminated soils. Organisms exposed for 14 days to S1 showed in the cells of the chloragogenous tissue, a particularly relevant increase in lipofuscin, a biomarker of oxidative stress, and an increase in the lysosome/cytoplasm volume ratio, indicating stressful condition at the tissue level. Moreover, in the same conditions, a decrease in total body weight was observed. At the longer exposure time, the coelomocytes of worms exposed to S1, S2, and S3 (soils with higher metal concentrations) showed a significant increase in micronuclei (MNi) frequency. Expressions of the P21 and topoisomerase genes, which are involved in DNA repair, showed significant up regulation in the cells of worms exposed to S1, S2, S3, S4 and to a less extend S6. This may indicate that the worms were only able to successfully reduce the level of DNA damage in S4 and S5 if considering MN frequency data. The biomarker data was integrated by the Earthworm Expert System, allowing an objective interpretation of the complex biological data and clearly defining the areas in which the presence of chemicals is toxic for the edaphic organisms. (C) 2016 Elsevier Ltd. All rights reserved.</t>
  </si>
  <si>
    <t>10.1016/j.envpol.2016.07.033</t>
  </si>
  <si>
    <t>Roelofs, D; Bicho, RC; de Boer, TE; Castro-Ferreira, MP; Montagne-Wajer, K; van Gestel, CAM; Soares, AMVM; van Straalen, NM; Amorim, MJB</t>
  </si>
  <si>
    <t>MECHANISMS OF PHENANTHRENE TOXICITY IN THE SOIL INVERTEBRATE, ENCHYTRAEUS CRYPTICUS</t>
  </si>
  <si>
    <t>Polycyclic aromatic hydrocarbons (PAHs) continue to cause environmental challenges as a result of their release into the environment by a great variety of anthropogenic activities and their accumulation in soils. Studies were conducted on the toxicological effect of the model PAH phenanthrene using the soil invertebrate model Enchytraeus crypticus at the individual, tissue, and molecular levels. Animals were exposed for 2 d and 21 d to phenanthrene concentrations corresponding to the (previously estimated) 3-wk effective concentration, 10% (EC10) and EC50 for effects on reproduction. Gene expression profiling did not reveal a typical phenanthrene-induced biotransformation signature, as it usually does in arthropods and vertebrates. Instead, after 2 d of exposure, only general metabolic processes were affected, such as translation and adenosine triphosphate synthesis-coupled electron transport. Histological sections of tissues of 2-d exposed animals showed no deviations from control. In contrast, after prolonged exposure of up to 21 d, histopathological effects were found: chloragogenous cells were highly vacuolated and hypertrophic. This was corroborated by differential expression of genes related to immune response and oxidative stress at the transcriptomic level. The data exemplify the complexity and species-specific features of PAH toxicity among soil invertebrate communities, which restricts read-across and extrapolation in the context of soil ecological risk assessment. (C) 2016 SETAC</t>
  </si>
  <si>
    <t>10.1002/etc.3433</t>
  </si>
  <si>
    <t>Beaumelle, L; Vile, D; Lamy, I; Vandenbulcke, F; Gimbert, F; Hedde, M</t>
  </si>
  <si>
    <t>A structural equation model of soil metal bioavailability to earthworms: confronting causal theory and observations using a laboratory exposure to field-contaminated soils</t>
  </si>
  <si>
    <t>Structural equation models (SEM) are increasingly used in ecology as multivariate analysis that can represent theoretical variables and address complex sets of hypotheses. Here we demonstrate the interest of SEM in ecotoxicology, more precisely to test the three-step concept of metal bioavailability to earthworms. The SEM modeled the three-step causal chain between environmental availability, environmental bioavailability and toxicological bioavailability. In the model, each step is an unmeasured (latent) variable reflected by several observed variables. In an exposure experiment designed specifically to test this SEM for Cd, Pb and Zn, Aporrectodea caliginosa was exposed to 31 agricultural field-contaminated soils. Chemical and biological measurements used included CaCl2-extractable metal concentrations in soils, free ion concentration in soil solution as predicted by a geochemical model, dissolved metal concentration as predicted by a semi-mechanistic model, internal metal concentrations in total earthworms and in subcellular fractions, and several biomarkers. The observations verified the causal definition of Cd and Pb bioavailability in the SEM, but not for Zn. Several indicators consistently reflected the hypothetical causal definition and could thus be pertinent measurements of Cd and Pb bioavailability to earthworm in field-contaminated soils. SEM highlights that the metals present in the soil solution and easily extractable are not the main source of available metals for earthworms. This study further highlights SEM as a powerful tool that can handle natural ecosystem complexity, thus participating to the paradigm change in ecotoxicology from a bottom-up to a top-down approach. (C) 2016 Elsevier B.V. All rights reserved.</t>
  </si>
  <si>
    <t>10.1016/j.scitotenv.2016.06.023</t>
  </si>
  <si>
    <t>Tussellino, M; Ronca, R; Carotenuto, R; Pallotta, MM; Furia, M; Capriglione, T</t>
  </si>
  <si>
    <t>Chlorpyrifos exposure affects fgf8, sox9, and bmp4 expression required for cranial neural crest morphogenesis and chondrogenesis in Xenopus laevis embryos</t>
  </si>
  <si>
    <t>ENVIRONMENTAL AND MOLECULAR MUTAGENESIS</t>
  </si>
  <si>
    <t>Chlorpyrifos (CPF) is an organophosphate insecticide used primarily to control foliage and soil-borne insect pests on a variety of food and feed crops. In mammals, maternal exposure to CPF has been reported to induce dose-related abnormalities such as slower brain growth and cerebral cortex thinning. In lower vertebrates, for example, fish and amphibians, teratogenic activity of this compound is correlated with several anatomical alterations. Little is known about the effects of CPF on mRNA expression of genes involved in early development of the anatomical structures appearing abnormal in embryos. This study investigated the effects of exposure to different CPF concentrations (10, 15 and 20 mg/L) on Xenopus laevis embryos from stage 4/8 to stage 46. Some of the morphological changes we detected in CPF-exposed embryos included cranial neural crest cell (NCC)-derived structures. For this reason, we analyzed the expression of select genes involved in hindbrain patterning (egr2), cranial neural crest chondrogenesis, and craniofacial development (fgf8, bmp4, sox9, hoxa2 and hoxb2). We found that CPF exposure induced a reduction in transcription of all the genes involved in NCC-dependent chondrogenesis, with largest reductions in fgf8 and sox9; whereas, in hindbrain, we did not find any alterations in egr2 expression. Changes in the expression of fgf8, bmp4, and sox9, which are master regulators of several developmental pathways, have important implications. If these changes are confirmed to belong to a general pattern of alterations in vertebrates prenatally exposed to OP, they might be useful to assess damage during vertebrate embryo development. Environ. Mol. Mutagen. 57:589-604, 2016. (c) 2016 Wiley Periodicals, Inc.</t>
  </si>
  <si>
    <t>10.1002/em.22057</t>
  </si>
  <si>
    <t>Awan, MF; Ali, A; Muzaffar, A; Abbas, MA; Rao, AQ; Qamar, Z; Butt, SJ; Khan, GA; Rashid, B; Nasir, IA; Husnain, T</t>
  </si>
  <si>
    <t>TRANSGENIC COTTON: HARBORING BROAD TERM RESISTANCE AGAINST INSECT AND WEEDS THROUGH INCORPORATION OF CEMB DOUBLE Bt AND cp4EPSPS GENES</t>
  </si>
  <si>
    <t>PAKISTAN JOURNAL OF AGRICULTURAL SCIENCES</t>
  </si>
  <si>
    <t>Introduction of multiple traits in crop plants for desirable character is an essential tool of Biotechnological application. To overcome problem of insect pests and weeds cotton variety FBS-37 was genetically modified by transformation of CEMB Cry1Ac+Cry2A and GTGene cloned in different plant expression vectors under CaMV35S Promoter and nopaline synthase Nos Terminator. CEMB optimized protocol of cotton gene transformation i.e. Agrobacterium mediated shoot apex cut method was applied for transformation of these genes constructs in cotton. Overall transformation efficiency was found to be 1.05%. Putative transgenic cotton plants were shifted to soil pots and acclimatized in the green house conditions. PCR with gene specific primers amplified 190bp for EPSPS (Glyphosate GTG) and 1000bp for each of Cry1Ac and Cry2A. Quantification of Cry1Ac, Cry2A and GTG protein through ELISA determined maximum of 0.8 mu g/g, 1 mu g/g and 0.9 mu g/g of tissue respectively. 100% mortality was obtained in 2nd instar larvae of Heliothus armigera when compared with non-transgenic control cotton plants where maximum damaged was seen in leaf bioassay. Moreover, transgenic cotton plants successfully survived when sprayed with 1600ml/acre of glyphosate as compared to control where 100% mortality and necrosis occur after 7 days of spray assay in control conditions.</t>
  </si>
  <si>
    <t>10.21162/PAKJAS/16.2007</t>
  </si>
  <si>
    <t>Xiao, ZG; Liu, MQ; Jiang, LH; Chen, XY; Griffiths, BS; Li, HX; Hu, F</t>
  </si>
  <si>
    <t>Vermicompost increases defense against root-knot nematode (Meloidogyne incognita) in tomato plants</t>
  </si>
  <si>
    <t>Sustainable agriculture aims to manage soil and plant health while relying less on chemical inputs. The individual effect of organic amendments or resistant crop cultivars on the suppression of root pests through modulating soil and plant performance is being well documented. However, the interactions between organic amendments and crop cultivars are less well studied. A pot experiment was conducted across two tomato cultivars of distinct resistance to root-knot nematodes (RKNs, Meloidogyne incognita) with three amendments including inorganic fertilizer (IF), conventional compost (CC) and vermicompost (VC). All treatments were inoculated with second-stage juveniles of M. incognita to simulate the rootknot nematode disease in field condition and to focus on the comparison among different soil amendment effects. Plant growth (shoot height, shoot biomass, root biomass and root C:N ratio), root defense metabolites (phenolics) and their related genes expression, and soil properties including pH, electrical conductivity, available nutrients, 3-indoleacetic acid (IAA), microbial biomass and activity were analyzed at 14 and 30 days post inoculation (dpi). Compared with inorganic fertilizer, vermicompost significantly decreased the numbers of nematode-induced galls on susceptible (Sus) and resistant (Res) cultivar roots by 77% and 42% respectively at 14 dpi, and by 59% and 46% respectively at 30 dpi. Vermicompost also significantly increased root defense metabolite concentrations, defense related gene expression, and improved soil properties (p &lt; 0.05) except for mineral nitrogen. Multivariate analyses further indicated that soil properties particularly pH, root primary and secondary defense metabolites were negatively associated with root gall. Moreover, soil microbial activity, pH and IAA concentration were the main soil properties positively associated with plant defense metabolites production and biomass for both susceptible and resistant cultivars. Overall, vermicompost could significantly suppress root pests via modulating soil properties as well as plant defenses, particularly for the susceptible plant. (c) 2016 Elsevier B.V. All rights reserved.</t>
  </si>
  <si>
    <t>10.1016/j.apsoil.2016.04.003</t>
  </si>
  <si>
    <t>Doolette, CL; Gupta, VVSR; Lu, Y; Payne, JL; Batstone, DJ; Kirby, JK; Navarro, DA; McLaughlin, MJ</t>
  </si>
  <si>
    <t>Quantifying the Sensitivity of Soil Microbial Communities to Silver Sulfide Nanoparticles Using Metagenome Sequencing</t>
  </si>
  <si>
    <t>Soils are a sink for sulfidised-silver nanoparticles (Ag2S-NPs), yet there are limited ecotoxicity data for their effects on microbial communities. Conventional toxicity tests typically target a single test species or function, which does not reflect the broader community response. Using a combination of quantitative PCR, 16S rRNA amplicon sequencing and species sensitivity distribution (SSD) methods, we have developed a new approach to calculate silver-based NP toxicity thresholds (HCx, hazardous concentrations) that are protective of specific members (operational taxonomic units, OTUs) of the soil microbial community. At the HC20 (80% of species protected), soil OTUs were significantly less sensitive to Ag2S-NPs compared to AgNPs and Ag+ (5.9, 1.4 and 1.4 mg Ag kg(-1), respectively). However at more conservative HC values, there were no significant differences. These trends in OTU responses matched with those seen in a specific microbial function (rate of nitrification) and amoA-bacteria gene abundance. This study provides a novel molecular-based framework for quantifying the effect of a toxicant on whole soil microbial communities while still determining sensitive genera/species. Methods and results described here provide a benchmark for microbial community ecotoxicological studies and we recommend that future revisions of Soil Quality Guidelines for AgNPs and other such toxicants consider this approach.</t>
  </si>
  <si>
    <t>10.1371/journal.pone.0161979</t>
  </si>
  <si>
    <t>Gong, P; Perkins, EJ</t>
  </si>
  <si>
    <t>Earthworm toxicogenomics: A renewed genome-wide quest for novel biomarkers and mechanistic insights</t>
  </si>
  <si>
    <t>As sentinel species, earthworms such as Eisenia spp. and Lumbricus spp. have been considered among the best bioindicators or biomonitors for soil ecosystems owing to their close contact with the environment and essential roles in soil pedogenesis, structure, fertility and the terrestrial food chain. Earthworms have also been used extensively for assessing environmental risk and chemical toxicity in laboratory and field settings. In the past two decades, a comprehensive set of transcriptomic, proteomic, metabolomic and bioinformatic tools have been developed and applied to assess ecological impacts of contaminated soils on earthworms. In this review, we summarize recent progress made in earthworm toxicogenomics, with an emphasis on earthworm toxicotranscriptomics, examine novel biomarkers discovered and mechanistic insights gained through toxicogenomics studies, discuss currently existing technical hurdles to be resolved in order to move ahead, and finally provide some remarks on the future perspectives of this interdisciplinary and promising field. Published by Elsevier B.V. This is an open access article under the CC BY-NC-ND license.</t>
  </si>
  <si>
    <t>10.1016/j.apsoil.2015.11.005</t>
  </si>
  <si>
    <t>Zhou, D; Yang, J; Li, H; Lu, Q; Liu, YD; Lin, KF</t>
  </si>
  <si>
    <t>Ecotoxicological evaluation of low-concentration bisphenol A exposure on the soil nematode Caenorhabditis elegans and intrinsic mechanisms of stress response in vivo</t>
  </si>
  <si>
    <t>As a representative species of nematodes, Caenorhabditis elegans is an attractive animal model for evaluating ecotoxicological effects and intrinsic mechanisms of the stress response in vivo. To acquire a better knowledge of environmental effects of bisphenol A (BPA), ecotoxicological evaluations were conducted using C. elegans on the physiological (growth, locomotion behaviors, and reproduction), biochemical (lipofuscin accumulation, reactive oxygen species production, and cell apoptosis), and molecular (stress-related gene expression) responses. Nematodes were exposed to BPA (0.001-10 mu M) in 2 assay systems (L4 larvae for 24h and L1 larvae for 72h). Exposure to BPA could significantly (p&lt;0.05) alter body length, locomotion behaviors, brood size, cell apoptosis, and selected stress-related gene expression. At the physiological level, BPA exerted adverse effects on nematodes at the microgram per liter level in both assay systems, with head thrashes as the most sensitive endpoint. At the biochemical level, apoptosis degree showed increases at concentrations above 0.1 mu M in both assay systems. At the molecular level, BPA induced increases in selected stress-related gene expression, even at the lowest tested concentration. In addition, BPA-induced cell apoptosis was suggested as a potential mode of action, resulting in adverse physiological effects. Therefore, BPA exposure was speculated to impose developmental, reproductive, and neurobehavioral toxicities on C. elegans and caused variations of stress-related gene expression. Environ Toxicol Chem 2016;35:2041-2047. (c) 2016 SETAC</t>
  </si>
  <si>
    <t>10.1002/etc.3349</t>
  </si>
  <si>
    <t>Ciancio, A; Colagiero, M; Pentimone, I; Rosso, L</t>
  </si>
  <si>
    <t>SOIL MICROBIAL COMMUNITIES AND THEIR POTENTIAL FOR ROOT-KNOT NEMATODES MANAGEMENT: A REVIEW</t>
  </si>
  <si>
    <t>ENVIRONMENTAL ENGINEERING AND MANAGEMENT JOURNAL</t>
  </si>
  <si>
    <t>Biological control relying on soil microorganisms may offer feasible and sustainable perspectives in many agrosystems for management of soil pests such as root-knot nematodes (RKNs, Meloidogyne spp.). The rhizosphere environment shows a complex of soil microbial communities, including beneficial organisms such as specialized bacterial pathogens and/or of rhizosphere fungi. New advanced technologies like Next Generation Sequencing (NGS) may enlarge our knowledge about the biodiversity and role of these rhizosphere communities. The numbers of microbial species usually range around 10(3) - 10(4) taxonomic units . g(-1) of soil. This dimension suggests that the nematode antagonists known today represent only a fraction of the total number potentially available. The soil microbiome activity may lead to soil suppressivity, a stable nematode control effect related to species undetected or undescribed. Known parasitic microorganisms like the bacterium Pasteuria penetrans show specific and density-dependent links with the host. Other species such as the nematophagous fungus Pochonia chlamydosporia can also induce plant growth promotion effects. NGS transcriptomic data indicate that it can elicit a plant response to many biotic and abiotic stresses. In conclusion, the biodiversity of antagonists and the mechanisms they exert in nematode regulation have yet to be fully explored. However, new high-throughput analytical technologies may fill this gap. Experimental assays for RKN management and/or plant growth promotionindicate that biological management of nematodes is a promising alternative to chemicals. However, this approach requires detailed knowledge about the composition, role and effects of the microbial community present in soil and/or about the right and accurate aggregate of biological entities to apply.</t>
  </si>
  <si>
    <t>10.30638/eemj.2016.195</t>
  </si>
  <si>
    <t>Shi, CH; Yang, FS; Zhu, X; Du, EX; Yang, YT; Wang, SL; Wu, QJ; Zhang, YJ</t>
  </si>
  <si>
    <t>Evaluation of Housekeeping Genes for Quantitative Real-Time PCR Analysis of Bradysia odoriphaga (Diptera: Sciaridae)</t>
  </si>
  <si>
    <t>The soil insect Bradysiaodoriphaga (Diptera: Sciaridae) causes substantial damage to Chinese chive. Suitable reference genes in B. odoriphaga (Bradysiaodoriphaga) have yet to be identified for normalizing target gene expression among samples by quantitative real-time PCR (qRT-PCR). This study was focused on identifying the expression stability of 12 candidate housekeeping genes in B. odoriphaga under various experiment conditions. The final stability ranking of 12 housekeeping genes was obtained with RefFinder, and the most suitable number of reference genes was analyzed by GeNorm. The results revealed that the most appropriate sets of internal controls were RPS15, RPL18, and RPS18 across developmental phases; RPS15, RPL28, and GAPDH across temperatures; RPS15 and RPL18 across pesticide treatments; RSP5, RPS18, and SDHA across photoperiods; ACTb, RPS18, and RPS15 across diets; RPS13 and RPL28 across populations; and RPS15, ACTb, and RPS18 across all samples. The use of the most suitable reference genes versus an arbitrarily selected reference gene resulted in significant differences in the analysis of a target gene expression. HSP23 in B. odoriphaga was found to be up-regulated under low temperatures. These results will contribute to the standardization of qRT-PCR and will also be valuable for further research on gene function in B. odoriphaga.</t>
  </si>
  <si>
    <t>10.3390/ijms17071034</t>
  </si>
  <si>
    <t>Warnock, ND; Wilson, L; Canet-Perez, JV; Fleming, T; Fleming, CC; Maule, AG; Dalzell, JJ</t>
  </si>
  <si>
    <t>Exogenous RNA interference exposes contrasting roles for sugar exudation in host-finding by plant pathogens</t>
  </si>
  <si>
    <t>INTERNATIONAL JOURNAL FOR PARASITOLOGY</t>
  </si>
  <si>
    <t>Plant parasitic nematodes (PPN) locate host plants by following concentration gradients of root exudate chemicals in the soil. We present a simple method for RNA interference (RNAi)-induced knockdown of genes in tomato seedling roots, facilitating the study of root exudate composition, and PPN responses. Knockdown of sugar transporter genes, STP1 and STP2, in tomato seedlings triggered corresponding reductions of glucose and fructose, but not xylose, in collected root exudate. This corresponded directly with reduced infectivity and stylet thrusting of the promiscuous PPN Meloidogyne incognita, however we observed no impact on the infectivity or stylet thrusting of the selective Solanaceae PPN Globodera pallida. This approach can underpin future efforts to understand the early stages of plant-pathogen interactions in tomato and potentially other crop plants. (C) 2016 Australian Society for Parasitology. Published by Elsevier Ltd. All rights reserved.</t>
  </si>
  <si>
    <t>10.1016/j.ijpara.2016.02.005</t>
  </si>
  <si>
    <t>Faddeeva-Vakhrusheva, A; Derks, MFL; Anvar, SY; Agamennone, V; Suring, W; Smit, S; van Straalen, NM; Roelofs, D</t>
  </si>
  <si>
    <t>Gene Family Evolution Reflects Adaptation to Soil Environmental Stressors in the Genome of the Collembolan Orchesella cincta</t>
  </si>
  <si>
    <t>GENOME BIOLOGY AND EVOLUTION</t>
  </si>
  <si>
    <t>Collembola (springtails) are detritivorous hexapods that inhabit the soil and its litter layer. The ecology of the springtail Orchesella cincta is extensively studied in the context of adaptation to anthropogenically disturbed areas. Here, we present a draft genome of an O. cincta reference strain with an estimated size of 286.8 Mbp, containing 20,249 genes. In total, 446 gene families are expanded and 1,169 gene families evolved specific to this lineage. Besides these gene families involved in general biological processes, we observe gene clusters participating in xenobiotic biotransformation. Furthermore, we identified 253 cases of horizontal gene transfer (HGT). Although the largest percentage of them originated from bacteria (37.5%), we observe an unusually high percentage (30.4%) of such genes of fungal origin. The majority of foreign genes are involved in carbohydrate metabolism and cellulose degradation. Moreover, some foreign genes (e.g., bacillopeptidases) expanded after HGT. We hypothesize that horizontally transferred genes could be advantageous for food processing in a soil environment that is full of decaying organic material. Finally, we identified several lineage-specific genes, expanded gene families, and horizontally transferred genes, associated with altered gene expression as a consequence of genetic adaptation to metal stress. This suggests that these genome features may be preadaptations allowing natural selection to act on. In conclusion, this genome study provides a solid foundation for further analysis of evolutionary mechanisms of adaptation to environmental stressors.</t>
  </si>
  <si>
    <t>10.1093/gbe/evw134</t>
  </si>
  <si>
    <t>Hu, SQ; Zhang, W; Li, J; Lin, KF; Ji, R</t>
  </si>
  <si>
    <t>Antioxidant and gene expression responses of Eisenia fetida following repeated exposure to BDE209 and Pb in a soil-earthworm system</t>
  </si>
  <si>
    <t>This study first adopted repeated treatment model to investigate stress responses in earthworms (Eisenia fetida) following exposure to decabromodiphenyl ether (BDE209) and lead (Pb), which are the mainly co-existed contaminants at e-waste recycling sites. We evaluated the impacts of BDE209-Pb on antioxidative enzyme(superoxide dismutase, SOD; catalase, CAT) activities, malondialdehyde (MDA) contents and transcriptional levels of three target genes (SOD, CAT and Hsp70), and further explored the relationships among these biomarkers. Results demonstrated that almost all the parameters were generally induced and the responses followed certain dose-effect relationships. Compared to the controls, a significant (P &lt; 0.05) up-regulation trend of expression levels of the three genes could be clearly observed after 14 days incubation. Additionally, there existed good correlations between target genes expression levels and antioxidant enzyme activities (R &gt; 0.64). The observations could provide important information of ecotoxicological effects of BDE209-Pb in a soil-earth worm system as well as the mechanism of antioxidant defense. (C) 2016 Elsevier B.V. All rights reserved.</t>
  </si>
  <si>
    <t>10.1016/j.scitotenv.2016.02.194</t>
  </si>
  <si>
    <t>Fajardo, C; Costa, G; Nande, M; Martin, M</t>
  </si>
  <si>
    <t>Three Functional Biomarkers for Monitoring the Nanoscale Zero-Valent Iron (nZVI)-Induced Molecular Signature on Soil Organisms</t>
  </si>
  <si>
    <t>WATER AIR AND SOIL POLLUTION</t>
  </si>
  <si>
    <t>Currently, there are increasing efforts to utilize nanoremediation as an environmental technology for cleaning up polluted environments using nanoscale zero-valent iron (nZVI); however, concerns exist regarding the long-term environmental impact of this strategy. In this study, an innovative methodology for evaluating nZVI impact on soil bacteria is utilized, based on transcriptional analysis of three novel biomakers: tnaA, sodB and trx genes. At the same time, classical toxicological bioassays with the nematode Caenorhabditis elegans were performed. Microcosms treated with 1, 5 and 10 % w/w of nZVI were set up using a commercial standard soil and incubated for 21 days. The tnaA gene, involved in indole production, was significantly upregulated at all assessed nZVI concentrations, suggesting that bacterial cells used this molecule to inform the rest of the community about the changes produced upon nZVI soil treatment. The higher the exposure time, the lower nZVI concentration needed to detect these changes. Consequently, soil bacteria activate a cellular adaptive response to cope with the nZVI-induced oxidative stress, increasing the expression of genes encoding key reactive oxygen species (ROS)-scavenging enzymes; in fact, an upregulation of the sodB and katB genes was recorded upon nZVI exposure. On the contrary, C. elegans survival and growth endpoints were not affected at any nZVI concentration whereas the exposure time significantly increased nematode growth in the soil. Therefore, despite the lack of toxicity revealed by the classical conducted tests, the transcriptional analyses demonstrated the usefulness of combining the set of proposed biomarkers for early detection and monitoring the impact of nZVI on soil bacteria after environmentally important periods of exposure.</t>
  </si>
  <si>
    <t>10.1007/s11270-016-2901-4</t>
  </si>
  <si>
    <t>Starnes, DL; Lichtenberg, SS; Unrine, JM; Starnes, CP; Oostveen, EK; Lowry, GV; Bertsch, PM; Tsyusko, OV</t>
  </si>
  <si>
    <t>Distinct transcriptomic responses of Caenorhabditis elegans to pristine and sulfidized silver nanoparticles</t>
  </si>
  <si>
    <t>Manufactured nanoparticles (MNP) rapidly undergo aging processes once released from products. Silver sulfide (Ag2S) is the major transformation product formed during the wastewater treatment process for Ag-MNP. We examined toxicogenomic responses of pristine Ag-MNP, sulfidized Ag-MNP (sAg-MNP), and AgNO3 to a model soil organism, Caenorhabditis elegans. Transcriptomic profiling of nematodes which were exposed at the EC30 for reproduction for AgNO3, Ag-MNP, and sAg-MNP resulted in 571 differentially expressed genes. We independently verified expression of 4 genes (numr-1, rol-8, col-158, and grl-20) using qRT-PCR. Only 11% of differentially expressed genes were common among the three treatments. Gene ontology enrichment analysis also revealed that Ag-MNP and sAg-MNP had distinct toxicity mechanisms and did not share any of the biological processes. The processes most affected by Ag-MNP relate to metabolism, while those processes most affected by sAg-MNP relate to molting and the cuticle, and the most impacted processes for AgNO3 exposed nematodes was stress related. Additionally, as observed from qRT-PCR and mutant experiments, the responses to sAg-MNP were distinct from AgNO3 while some of the effects of pristine MNP were similar to AgNO3, suggesting that effects from Ag-MNP is partially due to dissolved silver ions. (C) 2016 Published by Elsevier Ltd.</t>
  </si>
  <si>
    <t>10.1016/j.envpol.2016.01.020</t>
  </si>
  <si>
    <t>Fosu-Nyarko, J; Tan, JACH; Gill, R; Agrez, VG; Rao, U; Jones, MGK</t>
  </si>
  <si>
    <t>Denovo analysis of the transcriptome of Pratylenchus zeae to identify transcripts for proteins required for structural integrity, sensation, locomotion and parasitism</t>
  </si>
  <si>
    <t>MOLECULAR PLANT PATHOLOGY</t>
  </si>
  <si>
    <t>The root lesion nematode Pratylenchus zeae, a migratory endoparasite, is an economically important pest of major crop plants (e.g. cereals, sugarcane). It enters host roots, migrates through root tissues and feeds from cortical cells, and defends itself against biotic and abiotic stresses in the soil and in host tissues. We report denovo sequencing of the P.zeae transcriptome using 454 FLX, and the identification of putative transcripts encoding proteins required for movement, response to stimuli, feeding and parasitism. Sequencing generated 347443 good quality reads which were assembled into 10163 contigs and 139104 singletons: 65% of contigs and 28% of singletons matched sequences of free-living and parasitic nematodes. Three-quarters of the annotated transcripts were common to reference nematodes, mainly representing genes encoding proteins for structural integrity and fundamental biochemical processes. Over 15000 transcripts were similar to Caenorhabditis elegans genes encoding proteins with roles in mechanical and neural control of movement, responses to chemicals, mechanical and thermal stresses. Notably, 766 transcripts matched parasitism genes employed by both migratory and sedentary endoparasites in host interactions, three of which hybridized to the gland cell region, suggesting that they might be secreted. Conversely, transcripts for effectors reported to be involved in feeding site formation by sedentary endoparasites were conspicuously absent. Transcripts similar to those encoding some secretory-excretory products at the host interface of Brugia malayi, the secretome of Meloidogyne incognita and products of gland cells of Heterodera glycines were also identified. This P.zeae transcriptome provides new information for genome annotation and functional analysis of possible targets for control of pratylenchid nematodes.</t>
  </si>
  <si>
    <t>10.1111/mpp.12301</t>
  </si>
  <si>
    <t>Gilding, EK; Jackson, MA; Poth, AG; Henriques, ST; Prentis, PJ; Mahatmanto, T; Craik, DJ</t>
  </si>
  <si>
    <t>Gene coevolution and regulation lock cyclic plant defence peptides to their targets</t>
  </si>
  <si>
    <t>NEW PHYTOLOGIST</t>
  </si>
  <si>
    <t>Plants have evolved many strategies to protect themselves from attack, including peptide toxins that are ribosomally synthesized and thus adaptable directly by genetic polymorphisms. Certain toxins in Clitoria ternatea (butterfly pea) are cyclic cystine-knot peptides of c. 30 residues, called cyclotides, which have co-opted the plant's albumin-1 gene family for their production. How butterfly pea albumin-1 genes were commandeered and how these cyclotides are utilized in defence remain unclear. The role of cyclotides in host plant ecology and biotechnological applications requires exploration. We characterized the sequence diversity and expression dynamics of precursor and processing proteins implicated in butterfly pea cyclotide biosynthesis by expression profiling through RNA-sequencing (RNA-seq). Peptide-enriched extracts from various organs were tested for activity against insect-like membranes and the model nematode Caenorhabditis elegans. We found that the evolution and deployment of cyclotides involved their diversification to exhibit different chemical properties and expression between organs facing different defensive challenges. Cyclotide-enriched fractions from soil-contacting organs were effective at killing nematodes, whereas similar enriched fractions from aerial organs contained cyclotides that exhibited stronger interactions with insect-like membrane lipids. Cyclotides are employed as versatile and combinatorial mediators of defence in C.ternatea and have specialized to affect different classes of attacking organisms.</t>
  </si>
  <si>
    <t>10.1111/nph.13789</t>
  </si>
  <si>
    <t>Ferreira, NGC; Saborano, R; Morgado, R; Cardoso, DN; Rocha, CM; Soares, AMVM; Loureiro, S; Duarte, IF</t>
  </si>
  <si>
    <t>Metabolic responses of the isopod Porcellionides pruinosus to nickel exposure assessed by H-1 NMR metabolomics</t>
  </si>
  <si>
    <t>JOURNAL OF PROTEOMICS</t>
  </si>
  <si>
    <t>This work aimed at characterizing the metabolome of the isopod Porcellionides pruinosus and at assessing its variations over 14 days under laboratory culture conditions and upon exposure to the contaminant metal Nickel (Ni). The spectral profiles obtained by H-1 NMR spectroscopy were thoroughly assigned and subjected to multivariate analysis in order to highlight consistent changes. Over 50 metabolites could be identified, providing considerable new knowledge on the metabolome of these model organisms. Several metabolites changed non-linearly with Ni dose and exposure time, showing distinct variation patterns for initial (4 days) and later time points (7 and 14 days). In particular, at day 4, several amino acids were increased and sugars were decreased (compared to controls), whereas these variations were inverted for longer exposure, possibly reflecting earlier and more intensive moulting. Other variations, namely in betaines and choline-containing compounds, were suggested to relate with osmoregulation and detoxification mechanisms. Ni also had a marked effect on several nucleotides (increased upon exposure) and a moderate impact on lipids (decreased upon exposure). Overall, this study has provided new information on the Ni-induced metabolic adaptations of the P. pruinosus isopod, paving the way for improved mechanistic understanding of how these model organisms handle soil contamination. Significance: This study provided, for the first time to our knowledge, a detailed picture of the NMR-detectable metabolome of terrestrial isopods and of its fluctuations in time and upon exposure to the contaminant metal Nickel. Several time- and dose-dependent changes were highlighted, providing mechanistic insight into how these important model organisms handle Ni contamination. (C) 2015 Elsevier B.V. All rights reserved.</t>
  </si>
  <si>
    <t>10.1016/j.jprot.2015.09.018</t>
  </si>
  <si>
    <t>Peng, DH; Lin, J; Huang, Q; Zheng, W; Liu, GQ; Zheng, JS; Zhu, L; Sun, M</t>
  </si>
  <si>
    <t>A novel metalloproteinase virulence factor is involved in Bacillus thuringiensis pathogenesis in nematodes and insects</t>
  </si>
  <si>
    <t>ENVIRONMENTAL MICROBIOLOGY</t>
  </si>
  <si>
    <t>The Gram-positive soil bacterium Bacillus thuringiensis has been developed as the leading microbial insecticide for years. The pathogenesis of B. thuringiensis requires common extracellular factors that depend on the PlcR regulon, which regulates a large number of virulence factors; however, the precise role of many of these proteins is not known. In this study, we describe the complete lifecycle of a nematicidal B. thuringiensis strain in the free living nematode Caenorhabditis elegans using in vitro and in vivo molecular techniques to follow host and bacterial effectors during the infection process. We then focus on the metalloproteinase ColB, a collagenase, which was found highly important for destruction of the intestine thereby facilitates the adaptation and colonization of B. thuringiensis in C. elegans. In vivo green fluorescent protein (GFP) reporter-gene studies showed that ColB expression is highly induced and regulated by the global activator PlcR. Finally, we demonstrated that ColB also takes part in B. thuringiensis virulence in an insect model following injection and oral infection. Indeed, addition of purified ColB accelerates the action of Cry toxin proteins in insects, too. These results give novel insights into host adaptation for B. thuringiensis and other B. cereus group bacteria and highlight the role of collagenase metalloproteases to synergize infection process.</t>
  </si>
  <si>
    <t>10.1111/1462-2920.13069</t>
  </si>
  <si>
    <t>Abdellatif, KF; Hamouda, RA; El-Ansary, MSM</t>
  </si>
  <si>
    <t>Green Nanoparticles Engineering on Root-knot Nematode Infecting Eggplants and Their Effect on Plant DNA Modification</t>
  </si>
  <si>
    <t>IRANIAN JOURNAL OF BIOTECHNOLOGY</t>
  </si>
  <si>
    <t>Background: Root-knot nematodes are known to cause significant damage to eggplants. New approaches by green silver nanoparticles (GSN) are used to control plant-parasitic nematode to avoid chemical nematicide hazards. Objectives: Analyses of the incorporation of different concentrations of nanoparticles on two different algae (Ulva lactuca and Turbinaria turbinata) were carried out. Furethermore, the effect of GSN on the eggplant DNA profile was studied using RAPD and EST molecular markers. Materials and Methods: Green Silver Nanoparticles (GSN) have been synthesized and characterized using the algal extract solution prepared from two algal genera. Nematicidal effect of the GSN was evaluated in greenhouse on eggplants (Solanum melongena cv. Login). Genomic DNA was extracted for use in molecular analysis. Both RAPD and EST molecular markers were used to study the GSN effect on eggplant DNA modification. Results: GSN (17 mg. mL(-1)) obtained from U. lactuca was more effective in reducing second-stage juveniles (J2s) of M. javanica (69.44%) population in soil. All treatments improved eggplants growth parameters. Change in DNA profile using of both RAPD and EST markers was noted. Conclusions: GSN (12.75 mg. 100 mL(-1)) were effective on controlling the root-knot nematode (both T. turbinataand and U. lactuca algae), similar to chemical control in eggplants. GSN did not cause any phototoxicity in eggplants under treatment.</t>
  </si>
  <si>
    <t>10.15171/ijb.1309</t>
  </si>
  <si>
    <t>Chen, GQ; van Straalen, NM; Roelofs, D</t>
  </si>
  <si>
    <t>The ecotoxicogenomic assessment of soil toxicity associated with the production chain of 2,5-furandicarboxylic acid (FDCA), a candidate bio-based green chemical building block</t>
  </si>
  <si>
    <t>GREEN CHEMISTRY</t>
  </si>
  <si>
    <t>2,5-Furan dicarboxylic acid (FDCA) is one of the top-12 value-added chemicals derived from biomass that may serve as a 'green' substitute for terephthalic acid (TPA) in polyesters. FDCA can be synthesized chemically from 5-(hydroxymethyl) furfural (HMF), which is produced from fructose or glucose. To investigate the impact of the production chain of FDCA on the terrestrial ecosystem and unravel molecular pathways affected in animals, an ecotoxicogenomic study was performed to measure the transcriptome-wide response in soil invertebrates, namely Folsomia candida. First, we show that FDCA, HMF and TPA are biodegradable in natural soil. However, these chemicals can exert severe impact on the reproduction of F. candida in sterilized soil. Transcriptional changes were examined at EC50 concentrations of FDCA, HMF and TPA spiked in sterilized LUFA 2.2 soils. The results indicate that FDCA and TPA cause no significant changes in gene expression, which may be due to the low chemical water solubility and therefore slow uptake from the pore water. In contrast, a substantial number of genes were significantly regulated in F. candida after exposure to HMF. Gene ontology analysis showed many biological processes to be significantly affected, such as nucleic acid metabolism, the transcriptional metabolic process, cell developmental process and oxidation-reduction process. Moreover, the transcriptional profiles suggest that HMF might be biotransformed by F. candida into 5-sulfoxymethylfurfural (SMF) which is genotoxic and mutagenic. Current research shows that the environmental risk of the FDCA production chain from biomass is relatively low, but may only be affected by the release of the intermediate HMF compound.</t>
  </si>
  <si>
    <t>10.1039/c6gc00430j</t>
  </si>
  <si>
    <t>Verderame, M; Limatola, E; Scudiero, R</t>
  </si>
  <si>
    <t>Estrogenic contamination by manure fertilizer in organic farming: a case study with the lizard Podarcis sicula</t>
  </si>
  <si>
    <t>In the last years, worldwide organic farming has grown exponentially; as a consequence, the use of animal manure as a soil fertility source has become the principal agricultural choice. However, the use of manure as fertilizer can increase the amount of steroid hormone metabolites in the soil. In southern Italy, lacertidae lizards are the most abundant vertebrate group in agroecosystems and have been identified as potential model species for ecotoxicological studies. The aim of this study was to understand if the manure applied in organic farming has estrogen-like effects in the lizard Podarcis sicula. Adult male lizards were captured in two organic agricultural fields (manure-treated sites) and in an uncultivated field (control site). Lizards from the two organic farms displayed hepatic biosynthetic alterations typical of an estrogenic contamination; hepatocytes contained both vitellogenin and estrogen receptor alpha transcripts and proteins, detected by in situ hybridization and immunocytochemistry. The same cells did not show cadmium, lead and metallothionein accumulation, indicative of the lack of inorganic contamination. These findings suggest that exogenous estrogens, arising from the use of manure, could affect the welfare of wild animals and animal breeding, leading to bioaccumulation of estrogens in food chain, with possible risk for human consumers. For this reason, organic farming should implement the use of sustainable practices such as crop rotation to preserve the soil biological activity, rather than organic manure as fertilizer.</t>
  </si>
  <si>
    <t>10.1007/s10646-015-1571-0</t>
  </si>
  <si>
    <t>Kantar, MB; Tyl, CE; Dorn, KM; Zhang, XF; Jungers, JM; Kaser, JM; Schendel, RR; Eckberg, JO; Runck, BC; Bunzel, M; Jordan, NR; Stupar, RM; Marks, MD; Anderson, JA; Johnson, GA; Sheaffer, CC; Schoenfuss, TC; Ismail, B; Heimpel, GE; Wyse, DL</t>
  </si>
  <si>
    <t>Perennial Grain and Oilseed Crops</t>
  </si>
  <si>
    <t>ANNUAL REVIEW OF PLANT BIOLOGY, VOL 67</t>
  </si>
  <si>
    <t>Historically, agroecosystems have been designed to produce food. Modern societies now demand more from food systems-not only food, fuel, and fiber, but also a variety of ecosystem services. And although today's farming practices are producing unprecedented yields, they are also contributing to ecosystem problems such as soil erosion, greenhouse gas emissions, and water pollution. This review highlights the potential benefits of perennial grains and oilseeds and discusses recent progress in their development. Because of perennials' extended growing season and deep root systems, they may require less fertilizer, help prevent runoff, and be more drought tolerant than annuals. Their production is expected to reduce tillage, which could positively affect biodiversity. End-use possibilities involve food, feed, fuel, and nonfood bioproducts. Fostering multidisciplinary collaborations will be essential for the successful integration of perennials into commercial cropping and food-processing systems.</t>
  </si>
  <si>
    <t>10.1146/annurev-arplant-043015-112311</t>
  </si>
  <si>
    <t>Puga-Freitas, R; Belkacem, L; Barot, S; Bertrand, M; Roger-Estrade, J; Blouin, M</t>
  </si>
  <si>
    <t>Transcriptional profiling of wheat in response to take-all disease and mechanisms involved in earthworm's biocontrol effect</t>
  </si>
  <si>
    <t>EUROPEAN JOURNAL OF PLANT PATHOLOGY</t>
  </si>
  <si>
    <t>Take-all disease caused by the soil-borne fungus Gaeumannomyces graminis var. tritici (Ggt) is the most widespread and well-studied root disease of winter wheat. The absence of plant genetic resistance and efficient fungicide against this disease calls for the development of alternative management strategies such as the use of biological control agents. In a greenhouse experiment, we tested the hypothesis that the earthworm Aporrectodea caliginosa can control this plant pathogen by changing soil pH, inducing plant defence mechanisms or improving plant nutrition. Towards this aim, soil chemical properties, plant production, morphology and transcriptome were assessed in the different treatments to characterize the effects of Ggt, earthworm and the interaction between them. Sixty three days after sowing, Ggt was responsible for a strong reduction in fine root proportion and leaf area, and an 82 % decrease in plant total biomass. Earthworms reduced infection rate by 63 % and improved plant growth, which was not significantly different from the no-pathogen control. Neither changes in soil pH, plant defence mechanisms or plant nutrition were proved to be involved in this effect. It was concluded that A. caliginosa was a very efficient biocontrol agent against Ggt and that the mechanism responsible for this biocontrol effect could be associated with microbial community modifications or fungal consumption by earthworms.</t>
  </si>
  <si>
    <t>10.1007/s10658-015-0759-8</t>
  </si>
  <si>
    <t>Zhang, W; Liu, K; Li, J; Liang, J; Lin, KF</t>
  </si>
  <si>
    <t>Impacts of BDE209 addition on Pb uptake, subcellular partitioning and gene toxicity in earthworm (Eisenia fetida)</t>
  </si>
  <si>
    <t>Lead (Pb) and decabromodiphenyl ether (BDE209) are the mainly co-existed contaminants at e-waste recycling sites. The potential toxicity of Pb (250 mu g g(-1)) to earthworm Eisenia fetida in the presence of BDE209 (1,10 and 100 mu g g(-1)) was determined during 14-d incubation period. Compared to Pb treatment alone, the co-exposure with 1 mu g g(-1) BDE209 barely affected Pb uptake, subcellular partitioning and gene expression; however, histopathological changes in earthworms' body wall (epidermal, circular and longitudinal muscles) demonstrated that 10 and 100 mu g g(-1) BDE209 additions enhanced Pb uptake and altered its subcellular partitioning, indicating that Pb redistributed from fractions E (cell debris) and D (metal-rich granules) to fraction C (cytosols); Additionally, BDE209 supply significantly inhibited (p &lt;0.05) the induction of SOD (superoxide dismutase) and CAT (catalase) gene expressions (maximum down-regulation 59% for SOD gene at Pb + 100 mu g g(-1) BDE209 and 89% for CAT gene at Pb + 10 mu g g(-1) BDE209), while facilitated (p &lt;0.05) Hsp90 (heat shock protein 90) gene expression with maximum induction rate of 120% after exposure to Pb + 10 mu g g(-1) BDE209. These findings illustrate the importance of considering environmental BDE209 co-exposure when assessing Pb bioaccumulation and toxicity in multi-contaminated soil ecosystems. (C) 2015 Elsevier B.V. All rights reserved.</t>
  </si>
  <si>
    <t>10.1016/j.jhazmat.2015.08.014</t>
  </si>
  <si>
    <t>de Boer, TE; Janssens, TKS; Legler, J; van Straalen, NM; Roelofs, D</t>
  </si>
  <si>
    <t>Combined Transcriptomics Analysis for Classification of Adverse Effects As a Potential End Point in Effect Based Screening</t>
  </si>
  <si>
    <t>Environmental risk assessment relies on the use of bioassays to assess the environmental impact of chemicals. Gene expression is gaining acceptance as a valuable mechanistic end point in bioassays and effect-based screening. Data analysis and its results, however, are complex and often not directly applicable in risk assessment. Classifier analysis is a promising method to turn complex gene expression analysis results into answers suitable for risk assessment. We have assembled a large gene expression data set assembled from multiple studies and experiments in the springtail Folsomia candida, with the aim of selecting a set of genes that can be trained to classify general toxic stress. By performing differential expression analysis prior to classifier training, we were able to select a set of 135 genes which was enriched in stress related processes. Classifier models from this set were used to classify two test sets comprised of chemical spiked, polluted, and clean soils and compared to another, more traditional classifier feature selection. The gene set presented here outperformed the more traditionally selected gene set. This gene set has the potential to be used as a biomarker to test for adverse effects caused by chemicals in springtails to provide end points in environmental risk assessment.</t>
  </si>
  <si>
    <t>10.1021/acs.est.5b03443</t>
  </si>
  <si>
    <t>Choi, JS; Park, JW</t>
  </si>
  <si>
    <t>Molecular characterization and toxicological effects of citrate-coated silver nanoparticles in a terrestrial invertebrate, the earthworm (Eisenia fetida)</t>
  </si>
  <si>
    <t>MOLECULAR &amp; CELLULAR TOXICOLOGY</t>
  </si>
  <si>
    <t>Silver is one of the most popular metals for use in synthesizing metal-based nanoparticles. Silver nanoparticles (AgNPs) are intensively applied within many industrial sectors. Previously, we observed unusual avoidance behavior in earthworms (Eisenia fetida) exposed to AgNPs. To understand the molecular basis of this abnormality, earthworms were exposed to AgNPs (1, 10, 100 mg/kg) or AgNO3 (100 mg/kg, positive control) via the soil to evaluate reactive oxygen species generation, genotoxicity, and transcriptional levels of stress-related genes (catalase, glutathione-S-transferase, heat shock protein 70, metallothionein, and superoxide dismutase). Earthworms exhibited a low propensity to accumulate silver, indicating a reduced mobility of AgNPs in the soil environment. Although abnormal behaviors were not found at low AgNPs concentrations, oxidative stress-related indicators were present, illustrating the importance of molecular responses as sensitive initial biomarkers of AgNP terrestrial contamination. The current study suggests that AgNPs may regulate oxidative stress-related mechanisms and provides an improved understanding of the environmental health effects of AgNPs on species in soil ecosystems.</t>
  </si>
  <si>
    <t>10.1007/s13273-015-0045-z</t>
  </si>
  <si>
    <t>Hoss, S; Reiff, N; Ottermanns, R; Pagel-Wieder, S; Dohrmann, AB; Tebbe, CC; Traunspurger, W</t>
  </si>
  <si>
    <t>Risk assessment of the cultivation of a stacked Bt-maize variety (MON89034 x MON88017) for nematode communities</t>
  </si>
  <si>
    <t>SOIL BIOLOGY &amp; BIOCHEMISTRY</t>
  </si>
  <si>
    <t>Genetically modified Bt-maize MON89034 x MON88017 contains three different genes derived from Bacillus thuringiensis (Bt) which enable protection against insect pests, due to expression of three different insecticidal crystal proteins (Cry proteins), i.e., Cry1A.105 and Cry2Ab2 against the European corn borer and Cry3Bbl against the Western corn root worm. Nematodes are important organisms in agricultural soil ecosystems, and on fields with Bt-maize cultivation they will be exposed to Cry proteins released into the soil from roots or plant residues. The objective of this study was to analyze in a field experiment the effect of Bt-maize MON89034 x MON88017 on nematodes as non-target organisms. Nematode communities from soil planted with the Bt-maize were compared to those from soil planted with the near-isogenic cultivar (with and without chemical insecticide treatment) and two conventional maize cultivars. The experimental field consisted of 40 plots in a completely randomized block design (eight plots for each treatment), which were monitored over two growing seasons (2008 and 2009) at six sampling dates for nematode diversity at the genus level in the rhizosphere soil. Physicochemical soil properties and Cry protein concentrations were also analyzed. Nematodes showed very high abundances, as well as a high diversity of taxa and functional guilds, indicating the relevance of maize fields as their habitat. Neither Bt-maize cultivation, nor insecticide treatment adversely affected abundance or, community structure of nematode assemblages in field plots compared to several non-Bt cultivars including a near-isogenic cultivar. This confirmed the risk estimations based on the analyzed soil concentrations of extractable Cry protein, not exceeding 4.8 ng g(-1) soil dry weight and thus revealing a safe toxicity-exposure ratio of &gt;20. (C) 2015 Elsevier Ltd. All rights reserved.</t>
  </si>
  <si>
    <t>10.1016/j.soilbio.2015.08.022</t>
  </si>
  <si>
    <t>Meharg, C; Meharg, AA</t>
  </si>
  <si>
    <t>Silicon, the silver bullet for mitigating biotic and abiotic stress, and improving grain quality, in rice?</t>
  </si>
  <si>
    <t>ENVIRONMENTAL AND EXPERIMENTAL BOTANY</t>
  </si>
  <si>
    <t>Adequate silicon fertilization greatly boosts rice yield and mitigates biotic and abiotic stress, and improves grain quality through lowering the content of cadmium and inorganic arsenic. This review on silicon dynamics in rice considers recent advances in our understanding of the role of silicon in rice, and the challenges of maintaining adequate silicon fertility within rice paddy systems. Silicon is increasingly considered as an element required for optimal plant performance,,particularly in rice. Plants can survive with very low silicon under laboratory/glasshouse conditions, but this is highly artificial and, thus, silicon can be considered as essential for proper plant function in its environment. Silicon is incorporated into structural components of rice cell walls were it increases cell and tissue rigidity in the plant. Structural silicon provides physical protection to plants against microbial infection and insect attack as well as reducing the quality of the tissue to the predating organisms. The abiotic benefits are due to silicon's effect on overall organ strength. This helps protect against lodging, drought stress, high temperature (through efficient maintenance of transpiration), and photosynthesis by protecting against high UV. Furthermore, silicon also protects the plant from saline stress and against a range of toxic metal stresses (arsenic, cadmium, chromium, copper, nickel and zinc). Added to this, silicon application decreases grain concentrations of various human carcinogens, in particular arsenic, antimony and cadmium. As rice is efficient at stripping bioavailable silicon from the soil, recycling of silicon rich rice straw biomass or addition of inorganic silicon fertilizer, primarily obtained from iron and steel slag, needs careful management. Silicon in the soil may be lost if the silicon-cycle, traditionally achieved via composting of rice straw and returning it to the land, is being broken. As composting of rice straw and incorporation of composted or non-composted straw back to land are resource intensive activities, these activities are declining due to population shifts from the countryside to cities. Processes that accelerate rice straw composting, therefore, need to be identified to aid more efficient use of this resource. In addition, rice genetics may help address declining available silicon in paddy soils: for example by selecting for characteristics during breeding that lead to an increased ability of roots to access recalcitrant silicon sources from soil and/or via selection for traits that aid the maintenance of a high silicon status in shoots. Recent advances in understanding the genetic regulation of silicon uptake and transport by rice plants will aid these goals. (C) 2015 Elsevier B.V. All rights reserved.</t>
  </si>
  <si>
    <t>10.1016/j.envexpbot.2015.07.001</t>
  </si>
  <si>
    <t>Fajardo, C; Gil-Diaz, M; Costa, G; Alonso, J; Guerrero, AM; Nande, M; Lobo, MC; Martin, M</t>
  </si>
  <si>
    <t>Residual impact of aged nZVI on heavy metal-polluted soils</t>
  </si>
  <si>
    <t>In the present study, the residual toxicity and impact of aged nZVI after a leaching experiment on heavy metal (Pb, Zn) polluted soils was evaluated. No negative effects on physico-chemical soil properties were observed after aged nZVI exposure. The application of nZVI to soil produced a significant increase in Fe availability. The impact on soil biodiversity was assessed by fluorescence in situ hybridization (FISH). A significant effect of nZVI application on microbial structure has been recorded in the Pb-polluted soil nZVI-treated. Soil bacteria molecular response, evaluated by RT-qPCR using exposure biomarkers (pykA, katB) showed a decrease in the cellular activity (pykA) due to enhanced intracellular oxidative stress (katB). Moreover, ecotoxicological standardised test on Caenorhabditis elegans (C. elegans) showed a decrease in the growth endpoint in the Pb-polluted soil, and particularly in the nZVI-treated. A different pattern has been observed in Zn-polluted soils: no changes in soil biodiversity, an increase in biological activity and a significant decrease of Zn toxicity on C. elegans growth were observed after aged nZVI exposure. The results reported indicated that the pollutant and its nZVI interaction should be considered to design soil nanoremediation strategies to immobilise heavy metals. (C) 2015 Elsevier B.V. All rights reserved.</t>
  </si>
  <si>
    <t>10.1016/j.scitotenv.2015.03.067</t>
  </si>
  <si>
    <t>Hattab, S; Boughattas, I; Boussetta, H; Viarengo, A; Banni, M; Sforzini, S</t>
  </si>
  <si>
    <t>Transcriptional expression levels and biochemical markers of oxidative stress in the earthworm Eisenia andrei after exposure to 2,4-dichlorophenoxyacetic acid (2,4-D)</t>
  </si>
  <si>
    <t>This study investigated the stress response of earthworms (Eisenia andrei) to exposure to a commonly used herbicide, 2,4 dichloro-phenoxy-acetic acid (2,4-D). We evaluated both stress biomarkers and the transcriptional expression levels and activity of three enzymes involved in oxidative stress responses. Earthworms were exposed to three sublethal concentration of 2,4-D (3.5, 7, and 14 mg kg(-1)) for 7 and 14 days. Exposure to 7 and 14 mg kg-1 2,4-D significantly reduced both worm body weight and lysosomal membrane stability (LMS); the latter is a sensitive stress biomarker in coelomocytes. Exposure to 2,4-D caused a pronounced increase in the accumulation of malonedialdehyde (MDA), a marker of oxidative stress, and significantly increased the activity of the antioxidant enzymes catalase (CAT), superoxide dismutase (SOD),and glutathione-S-transferase (GST). Compared to expression in controls, the expression levels of the sod, cat, and gst genes increased in worms exposed to all three 2,4-D doses for 7 days. However, after 14 days of exposure, only the expression of the gst gene remained higher than controls. These data provide new insights into the cytotoxicity of 2,4-D in the earthworm E. andrei and should be carefully considered in view of the biological effects of herbicides in soils organisms. (C) 2015 Elsevier Inc. All rights reserved.</t>
  </si>
  <si>
    <t>10.1016/j.ecoenv.2015.07.014</t>
  </si>
  <si>
    <t>Walterson, AM; Stavrinides, J</t>
  </si>
  <si>
    <t>Pantoea: insights into a highly versatile and diverse genus within the Enterobacteriaceae</t>
  </si>
  <si>
    <t>FEMS MICROBIOLOGY REVIEWS</t>
  </si>
  <si>
    <t>The bacterial genus Pantoea comprises many versatile species that have been isolated from a multitude of environments. Pantoea was delineated as a genus approximately 25 years ago, but since then, approximately 20 species have been identified having a diversity of characteristics. Isolates from water and soil have been harnessed for industrial purposes including bioremediation, and the degradation of herbicides and other toxic products. Other isolates possess nitrogen fixation and plant growth-promoting capabilities, which are currently being explored for agricultural applications. Some isolates are antibiotic producers, and have been developed into biocontrol agents for the management of plant diseases. Pantoea is also known to form host associations with a variety of hosts, including plants, insects and humans. Although often thought of as a plant pathogen, recent evidence suggests that Pantoea is being frequently isolated from the nosocomial environment, with considerable debate as to its role in human disease. This review will explore this highly versatile group and its capabilities, its known associations, and the underlying genetic and genomic determinants that drive its diversity and adaptability.</t>
  </si>
  <si>
    <t>10.1093/femsre/fuv027</t>
  </si>
  <si>
    <t>Lacey, LA; Grzywacz, D; Shapiro-Ilan, DI; Frutos, R; Brownbridge, M; Goettel, MS</t>
  </si>
  <si>
    <t>Insect pathogens as biological control agents: Back to the future</t>
  </si>
  <si>
    <t>JOURNAL OF INVERTEBRATE PATHOLOGY</t>
  </si>
  <si>
    <t>The development and use of entomopathogens as classical, conservation and augmentative biological control agents have included a number of successes and some setbacks in the past 15 years. In this forum paper we present current information on development, use and future directions of insect-specific viruses, bacteria, fungi and nematodes as components of integrated pest management strategies for control of arthropod pests of crops, forests, urban habitats, and insects of medical and veterinary importance. Insect pathogenic viruses are a fruitful source of microbial control agents (MCAs), particularly for the control of lepidopteran pests. Most research is focused on the baculoviruses, important pathogens of some globally important pests for which control has become difficult due to either pesticide resistance or pressure to reduce pesticide residues. Baculoviruses are accepted as safe, readily mass produced, highly pathogenic and easily formulated and applied control agents. New baculovirus products are appearing in many countries and gaining an increased market share. However, the absence of a practical in vitro mass production system, generally higher production costs, limited post application persistence, slow rate of kill and high host specificity currently contribute to restricted use in pest control. Overcoming these limitations are key research areas for which progress could open up use of insect viruses to much larger markets. A small number of entomopathogenic bacteria have been commercially developed for control of insect pests. These include several Bacillus thuringiensis sub-species, Lysinibacillus (Bacillus) sphaericus, Paenibacillus spp. and Serratia entomophila. B. thuringiensis sub-species kurstaki is the most widely used for control of pest insects of crops and forests, and B. thuringiensis sub-species israelensis and L. sphaericus are the primary pathogens used for control of medically important pests including dipteran vectors. These pathogens combine the advantages of chemical pesticides and MCAs: they are fast acting, easy to produce at a relatively low cost, easy to formulate, have a long shelf life and allow delivery using conventional application equipment and systemics (i.e. in transgenic plants). Unlike broad spectrum chemical pesticides, B. thuringiensis toxins are selective and negative environmental impact is very limited. Of the several commercially produced MCAs, B. thuringiensis (Bt) has more than 50% of market share. Extensive research, particularly on the molecular mode of action of Bt toxins, has been conducted over the past two decades. The Bt genes used in insect-resistant transgenic crops belong to the Cry and vegetative insecticidal protein families of toxins. Bt has been highly efficacious in pest management of corn and cotton, drastically reducing the amount of broad spectrum chemical insecticides used while being safe for consumers and non-target organisms. Despite successes, the adoption of Bt crops has not been without controversy. Although there is a lack of scientific evidence regarding their detrimental effects, this controversy has created the widespread perception in some quarters that Bt crops are dangerous for the environment. In addition to discovery of more efficacious isolates and toxins, an increase in the use of Bt products and transgenes will rely on innovations in formulation, better delivery systems and ultimately, wider public acceptance of transgenic plants expressing insect-specific Bt toxins. Fungi are ubiquitous natural entomopathogens that often cause epizootics in host insects and possess many desirable traits that favor their development as MCAs. Presently, commercialized microbial pesticides based on entomopathogenic fungi largely occupy niche markets. A variety of molecular tools and technologies have recently allowed reclassification of numerous species based on phylogeny, as well as matching anamorphs (asexual forms) and teleomorphs (sexual forms) of several entomopathogenic taxa in the Phylum Ascomycota. Although these fungi have been traditionally regarded exclusively as pathogens of arthropods, recent studies have demonstrated that they occupy a great diversity of ecological niches. Entomopathogenic fungi are now known to be plant endophytes, plant disease antagonists, rhizosphere colonizers, and plant growth promoters. These newly understood attributes provide possibilities to use fungi in multiple roles. In addition to arthropod pest control, some fungal species could simultaneously suppress plant pathogens and plant parasitic nematodes as well as promote plant growth. A greater understanding of fungal ecology is needed to define their roles in nature and evaluate their limitations in biological control. More efficient mass production, formulation and delivery systems must be devised to supply an ever increasing market. More testing under field conditions is required to identify effects of biotic and abiotic factors on efficacy and persistence. Lastly, greater attention must be paid to their use within integrated pest management programs; in particular, strategies that incorporate fungi in combination with arthropod predators and parasitoids need to be defined to ensure compatibility and maximize efficacy. Entomopathogenic nematodes (EPNs) in the genera Steinernema and Heterorhabditis are potent MCAs. Substantial progress in research and application of EPNs has been made in the past decade. The number of target pests shown to be susceptible to EPNs has continued to increase. Advancements in this regard primarily have been made in soil habitats where EPNs are shielded from environmental extremes, but progress has also been made in use of nematodes in above-ground habitats owing to the development of improved protective formulations. Progress has also resulted from advancements in nematode production technology using both in vivo and in vitro systems; novel application methods such as distribution of infected host cadavers; and nematode strain improvement via enhancement and stabilization of beneficial traits. Innovative research has also yielded insights into the fundamentals of EPN biology including major advances in genomics, nematode-bacterial symbiont interactions, ecological relationships, and foraging behavior. Additional research is needed to leverage these basic findings toward direct improvements in microbial control. (C) 2015 Elsevier Inc. All rights reserved.</t>
  </si>
  <si>
    <t>10.1016/j.jip.2015.07.009</t>
  </si>
  <si>
    <t>Mendes, LA; Maria, VL; Scott-Fordsmand, JJ; Amorim, MJB</t>
  </si>
  <si>
    <t>Ag Nanoparticles (Ag NM300K) in the Terrestrial Environment: Effects at Population and Cellular Level in Folsomia candida (Collembola)</t>
  </si>
  <si>
    <t>The effects of nanomaterials have been primarily assessed based on standard ecotoxicity guidelines. However, by adapting alternative measures the information gained could be enhanced considerably, e.g., studies should focus on more mechanistic approaches. Here, the environmental risk posed by the presence of silver nanoparticles (Ag NM300K) in soil was investigated, anchoring population and cellular level effects, i.e., survival, reproduction (28 days) and oxidative stress markers (0, 2, 4, 6, 10 days). The standard species Folsomia candida was used. Measured markers included catalase (CAT), glutathione reductase (GR), glutathione S-transferase (GST), total glutathione (TG), metallothionein (MT) and lipid peroxidation (LPO). Results showed that AgNO3 was more toxic than AgNPs at the population level: reproduction EC20 and EC50 was ca. 2 and 4 times lower, respectively. At the cellular level Correspondence Analysis showed a clear separation between AgNO3 and AgNP throughout time. Results showed differences in the mechanisms, indicating a combined effect of released Ag+ (MT and GST) and of AgNPs (CAT, GR, TG, LPO). Hence, clear advantages from mechanistic approaches are shown, but also that time is of importance when measuring such responses.</t>
  </si>
  <si>
    <t>10.3390/ijerph121012530</t>
  </si>
  <si>
    <t>Novo, M; Lahive, E; Diez-Ortiz, M; Matzke, M; Morgan, AJ; Spurgeon, DJ; Svendsen, C; Kille, P</t>
  </si>
  <si>
    <t>Different routes, same pathways: Molecular mechanisms under silver ion and nanoparticle exposures in the soil sentinel Eisenia fetida</t>
  </si>
  <si>
    <t>Use of nanotechnology products is increasing; with silver (Ag) nanoparticles particularly widely used. A key uncertainty surrounding the risk assessment of AgNPs is whether their effects are driven through the same mechanism of action that underlies the toxic effects of Ag ions. We present the first full transcriptome study of the effects of Ag ions and NPs in an ecotoxicological model soil invertebrate, the earthworm Eisenia fetida. Gene expression analyses indicated similar mechanisms for both silver forms with toxicity being exerted through pathways related to ribosome function, sugar and protein metabolism, molecular stress, disruption of energy production and histones. The main difference seen between Ag ions and NPs was associated with potential toxicokinetic effects related to cellular internalisation and communication, with pathways related to endocytosis and cilia being significantly enriched. These results point to a common final toxicodynamic response, but initial internalisation driven by different exposure routes and toxicokinetic mechanisms. (C) 2015 The Authors. Published by Elsevier Ltd.</t>
  </si>
  <si>
    <t>10.1016/j.envpol.2015.07.010</t>
  </si>
  <si>
    <t>Patil, BL; Kumar, PL</t>
  </si>
  <si>
    <t>Pigeonpea sterility mosaic virus: a legume-infecting Emaravirus from South Asia</t>
  </si>
  <si>
    <t>Pigeonpea sterility mosaic virus (PPSMV), a species of the genus Emaravirus, is the causal agent of sterility mosaic disease (SMD) of pigeonpea [Cajanus cajan (L.) Millsp]. This disease, dubbed the green plague', as the infected plants remain in the vegetative state without flower production, has been reported from India and a few other South-East Asian countries. SMD is estimated to result in an annual yield loss of over US$300 million in India alone. The aetiology of SMD, which remained a mystery for over 70 years, was resolved with the discovery of PPSMV in 2000 and its complete genome sequence in 2014. Aetiology and virus transmissionSMD is characterized by stunted and bushy plants, leaves of reduced size with chlorotic rings or mosaic symptoms, and partial or complete cessation of flower production (i.e. sterility). The causal agent of the disease is PPSMV, a virus with a segmented, negative-sense, single-stranded RNA genome, transmitted in a semi-persistent manner by an eriophyid mite Aceria cajani Channabassavanna (Acari: Arthropoda). Both the virus and vector are highly specific to pigeonpea and a few of its wild relatives, such as C.scarabaeoides and C.cajanifolius. Under experimental conditions, PPSMV was transmitted to Nicotiana benthamiana by sap inoculation using fresh extract of SMD-infected leaves (but not to pigeonpea); however, purified nucleoprotein preparations are not infectious. The virus was also transmitted to French bean (Phaseolus vulgarisL.) using viruliferous eriophyid mites. PPSMV is not seed transmitted in pigeonpea or other hosts known to be infected by this virus. On the basis of the differential host reactions in different geographical locations, the occurrence of diverse PPSMV strains was suspected. Host range and epidemiologyPPSMV can infect several genotypes of cultivated and wild relatives of pigeonpea. Experimental hosts include N.benthamiana, N.clevelandii, P.vulgaris and Chrozophora rottleri. However, pigeonpea alone and a few wild species of Cajanus were found to support the vector A.cajani. SMD is endemic in most of the pigeonpea-growing regions of India, but the incidence varies widely between regions and years. In nature, A.cajani populations were almost exclusively observed on SMD-infected pigeonpea, but not on healthy plants, indicating a strong communalistic relationship between the virus-infected plants and the vector. The epidemiology of SMD involves the virus, mite vector, cultivar and environmental conditions. Infected perennial and volunteer plants serve as a source for both the virus and its vector mites, and play an important role in the disease cycle. Genome organization, gene function and taxonomyThe PPSMV genome contains five segments of single-stranded RNA that are predicted to encode proteins in negative sense. The ribonucleoprotein complex is encased in quasi-spherical, membrane-bound virus particles of 100-150nm. The largest segment, RNA-1, is 7022 nucleotides in length and codes for RNA-dependent RNA polymerase (2295 amino acids); RNA-2, with a sequence length of 2223 nucleotides, codes for glycoproteins (649 amino acids); RNA-3, with a sequence length of 1442 nucleotides, codes for nucleocapsid protein (309 amino acids); RNA-4, with a sequence length of 1563 nucleotides, codes for a putative movement protein p4 (362 amino acids); and RNA-5, with a sequence length of 1689 nucleotides, codes for p5 (474 amino acids), a protein with unknown function. PPSMV was recently classified as a species in the genus Emaravirus, a genus whose members show features resembling those of members of the genera Tospovirus (Family: Bunyaviridae) and Tenuivirus, both of which comprise single-stranded RNA viruses that encode proteins by an ambisense strategy. SMD controlThe disease is mainly controlled using SMD-resistant cultivars. However, the occurrence of distinct strains/isolates of PPSMV in different locations makes it difficult to incorporate broad-spectrum resistance. Studies on the inheritance of SMD resistance in different cultivars against different isolates of PPSMV indicate that the resistance is mostly governed by recessive genes, although there are contrasting interpretations of the data. Genetic engineering through RNA-interference (RNAi) and resistant gene-based strategies are some of the potential approaches for the transgenic control of SMD. Seed treatment or soil and foliar application of a number of organophosphorus-based insecticides or acaricides, which are recommended for the management of the vector mites, are seldom practised because of prohibitive costs and also their risks to human health and the environment.</t>
  </si>
  <si>
    <t>10.1111/mpp.12238</t>
  </si>
  <si>
    <t>Pepato, AR; Klimov, PB</t>
  </si>
  <si>
    <t>Origin and higher-level diversification of acariform mites - evidence from nuclear ribosomal genes, extensive taxon sampling, and secondary structure alignment</t>
  </si>
  <si>
    <t>BMC EVOLUTIONARY BIOLOGY</t>
  </si>
  <si>
    <t>Background: Acariformes is the most species-rich and morphologically diverse radiation of chelicerate arthropods, known from the oldest terrestrial ecosystems. It is also a key lineage in understanding the evolution of this group, with the most vexing question whether mites, or Acari (Parasitiformes and Acariformes) is monophyletic. Previous molecular studies recovered Acari either as monophyletic or non-monophyletic, albeit with a limited taxon sampling. Similarly, relationships between basal acariform groups (include little-known, deep-soil 'endeostigmatan' mites) and major lineages of Acariformes (Sarcoptiformes, Prostigmata) are virtually unknown. We infer phylogeny of chelicerate arthropods, using a large and representative dataset, comprising all main in-and outgroups (228 taxa). Basal diversity of Acariformes is particularly well sampled. With this dataset, we conduct a series of phylogenetically explicit tests of chelicerate and acariform relationships and present a phylogenetic framework for internal relationships of acariform mites. Results: Our molecular data strongly support a diphyletic Acari, with Acariformes as the sister group to Solifugae (PP = 1.0; BP = 100), the so called Poecilophysidea. Among Acariformes, some representatives of the basal group Endeostigmata (mainly deep-soil mites) were recovered as sister-groups to the remaining Acariformes (i. e., Trombidiformes + and most of Sarcoptiformes). Desmonomatan oribatid mites (soil and litter mites) were recovered as the monophyletic sister group of Astigmata (e. g., stored product mites, house dust mites, mange mites, feather and fur mites). Trombidiformes (Sphaerolichida + Prostigmata) is strongly supported (PP = 1.0; BP = 98-100). Labidostommatina was inferred as the basal lineage of Prostigmata. Eleutherengona (e. g., spider mites) and Parasitengona (e. g., chiggers, fresh water mites) were recovered as monophyletic. By contrast, Eupodina (e. g., snout mites and relatives) was not. Marine mites (Halacaridae) were traditionally regarded as the sister-group to Bdelloidea (Eupodina), but our analyses show their close relationships to Parasitengona. Conclusions: Non-trivial relationships recovered by our analyses with high support (i.e., basal arrangement of endeostigmatid lineages, the position of marine mites, polyphyly of Eupodina) had been proposed by previous underappreciated morphological studies. Thus, we update currently the accepted taxonomic classification to reflect these results: the superfamily Halacaroidea Murray, 1877 is moved from the infraorder Eupodina Krantz, 1978 to Anystina van der Hammen, 1972; and the subfamily Erythracarinae Oudemans, 1936 (formerly in Anystidae Oudemans, 1902) is elevated to family rank, Erythracaridae stat. ressur., leaving Anystidae only with the nominal subfamily. Our study also shows that a clade comprising early derivative Endeostigmata (Alycidae, Nanorchestidae, Nematalycidae, and maybe Alicorhagiidae) should be treated as a taxon with the same rank as Sarcoptiformes and Trombidiformes, and the scope of the superfamily Bdelloidea should be changed. Before turning those findings into nomenclatural changes, however, we consider that our study calls for (i) finding shared apomorphies of the early derivative Endeostigmata clade and the clade including the remaining Acariformes; (ii) a well-supported hypothesis for Alicorhagiidae placement; (iii) sampling the families Proterorhagiidae, Proteonematalycidae and Grandjeanicidae not yet included in molecular analyses; (iv) undertake a denser sampling of clades traditionally placed in Eupodina, Anystina (Trombidiformes) and Palaeosomata (Sarcoptiformes), since consensus networks and Internode certainty (IC) and IC All (ICA) indices indicate high levels of conflict in these tree regions. Our study shows that regions of ambiguous alignment may provide useful phylogenetic signal when secondary structure information is used to guide the alignment procedure and provides an R implementation to the Bayesian Relative Rates test.</t>
  </si>
  <si>
    <t>10.1186/s12862-015-0458-2</t>
  </si>
  <si>
    <t>Zuluaga, DL; Kloeke, AEEV; Verkerk, R; Roling, WFM; Ellers, J; Roelofs, D; Aarts, MGM</t>
  </si>
  <si>
    <t>Biofumigation using a wild Brassica oleracea accession with high glucosinolate content affects beneficial soil invertebrates</t>
  </si>
  <si>
    <t>PLANT AND SOIL</t>
  </si>
  <si>
    <t>This study explores the biofumigation effects of glucosinolate (GSL) containing Brassica oleracea plant material on beneficial, non-target soil organisms, and aims to relate those effects to differences in GSL profiles. Leaf material of purple sprouting broccoli 'Santee', Savoy cabbage 'Wintessa', and the wild B. oleracea accession Winspit was analysed for GSL production and used for biofumigation experiments on the beneficial soil invertebrates, Folsomia candida (springtail) and Eisenia andrei (earthworm) and the soil bacterial community. When mixed into soil, the Winspit plant material exerted the highest toxic effects on beneficial soil invertebrates by reducing survival and reproduction. Total GSL levels varied substantially between genotypes, in particular the aliphatic GSL (AGSL) sinigrin and gluconapin being highly abundant or exclusively present in Winspit. Differences between the genotypes regarding biofumigation effects on the soil microbial community were only observed on a temporal basis with the largest difference in bacterial community structure after 1 week. The high total GSL content in biofumigated soil could explain the toxicity of Winspit for soil invertebrates. These effects are likely to be the results of high AGSL levels in Winspit. The use of wild B. oleracea crops, such as Winspit, for biofumigation practices would need a proper assessment of the overall impact on soil biota before being applied on a wide scale.</t>
  </si>
  <si>
    <t>10.1007/s11104-015-2497-2</t>
  </si>
  <si>
    <t>Giska, I; Babik, W; van Gestel, CAM; van Straalen, NM; Laskowski, R</t>
  </si>
  <si>
    <t>Genome-wide genetic diversity of rove beetle populations along a metal pollution gradient</t>
  </si>
  <si>
    <t>To what extent chemical contamination affects genetic diversity of wild populations remains an open question in ecotoxicology. Here we used a genome-wide approach (615 nuclear RADseq loci containing 3017 SNPs) and a mtDNA fragment (ATP6) to analyze the effect of long-term exposure to elevated concentrations of metals (Cd, Pb, Zn) on genetic diversity in rove beetle (Staphylinus erythropterus) populations living along a pollution gradient in Poland. In total, 96 individuals collected from six sites at increasing distance from the source of pollution were analyzed. We found weak differentiation between populations suggesting extensive gene flow. The highest genetic diversity was observed in a population inhabiting the polluted site with the highest metal availability. This may suggest increased mutation rates, possibly in relation to elevated oxidative stress levels. The polluted site could also act as an ecological sink receiving numerous migrants from neighboring populations. Despite higher genetic diversity at the most polluted site, there was no correlation between the genetic diversity and metal pollution or other soil properties. We did not find a clear genomic signature of local adaptation to metal pollution. Like in some other cases of metal tolerance in soil invertebrates, high mobility may counteract possible effects of local selective forces associated with soil pollution. (C) 2015 Elsevier Inc. All rights reserved.</t>
  </si>
  <si>
    <t>10.1016/j.ecoenv.2015.04.048</t>
  </si>
  <si>
    <t>Gomes, SIL; Soares, AMVM; Amorim, MJB</t>
  </si>
  <si>
    <t>Changes in cellular energy allocation in Enchytraeus crypticus exposed to copper and silver-linkage to effects at higher level (reproduction)</t>
  </si>
  <si>
    <t>Under stressful conditions, organisms often try to detoxify by mobilizing certain energy sources with costs to various functions, e.g. growth or reproduction. Cellular energy allocation (CEA) is a commonly used methodology to evaluate the energetic status of an organism. In the present study, the effects of copper (Cu) and silver (Ag) were evaluated on the total energy budget of Enchytraeus crypticus (Oligochaeta) over periods of exposure (0-2, 2-4 and 4-8 days). The parameters measured were the total energy reserves available (protein, carbohydrate and lipid budgets) and the energy consumption (based on electron transport system activity) being further integrated to obtain the CEA. Results showed that Enchytraeids responded differently to Ag and Cu, mobilizing lipids and proteins in response to Ag and carbohydrates and proteins in response to Cu. Overall, it was possible to distinguish between effect concentrations (reproduction effect concentrations-EC10 and EC50), with EC10 causing an increase in energy consumption (Ec); while for the EC50, the increase in Ec is followed by a steep decrease in Ec, with a corresponding decrease in CEA in the longer exposure periods. These results could be linked with effects at higher levels of biological organization (effects on reproduction) providing evidences that CEA can be used as faster and sensitive endpoints towards metal exposure in E. crypticus.</t>
  </si>
  <si>
    <t>10.1007/s11356-015-4630-4</t>
  </si>
  <si>
    <t>Inokuchi, A; Yamamoto, R; Morita, F; Takumi, S; Matsusaki, H; Ishibashi, H; Tominaga, N; Arizono, K</t>
  </si>
  <si>
    <t>Effects of lithium on growth, maturation, reproduction and gene expression in the nematode Caenorhabditis elegans</t>
  </si>
  <si>
    <t>JOURNAL OF APPLIED TOXICOLOGY</t>
  </si>
  <si>
    <t>Lithium (Li) has been widely used to treat bipolar disorder, and industrial use of Li has been increasing; thus, environmental pollution and ecological impacts of Li have become a concern. This study was conducted to clarify the potential biological effects of LiCl and Li2CO3 on a nematode, Caenorhabditis elegans as a model system for evaluating soil contaminated with Li. Exposure of C. elegans to LiCl and Li2CO3 decreased growth/maturation and reproduction. The lowest observed effect concentrations for growth, maturation and reproduction were 1250, 313 and 10 000 mu m, respectively, for LiCl and 750, 750 and 3000 mu m, respectively, for Li2CO3. We also investigated the physiological function of LiCl and LiCO3 in C. elegans using DNA microarray analysis as an eco-toxicogenomic approach. Among approximately 300 unique genes, including metabolic genes, the exposure to 78 mu m LiCl downregulated the expression of 36 cytochrome P450, 16 ABC transporter, 10 glutathione S-transferase, 16 lipid metabolism and two vitellogenin genes. On the other hand, exposure to 375 mu m Li2CO3 downregulated the expression of 11 cytochrome P450, 13 ABC transporter, 13 lipid metabolism and one vitellogenin genes. No gene was upregulated by LiCl or Li2CO3. These results suggest that LiCl and Li2CO3 potentially affect the biological and physiological function in C. elegans associated with alteration of the gene expression such as metabolic genes. Our data also provide experimental support for the utility of toxicogenomics by integrating gene expression profiling into a toxicological study of an environmentally important organism such as C. elegans. Copyright (c) 2015 John Wiley &amp; Sons, Ltd.</t>
  </si>
  <si>
    <t>10.1002/jat.3058</t>
  </si>
  <si>
    <t>Chakrabarti, S; Dicke, C; Kalderis, D; Kern, J</t>
  </si>
  <si>
    <t>Rice husks and their hydrochars cause unexpected stress response in the nematode Caenorhabditis elegans: reduced transcription of stress-related genes</t>
  </si>
  <si>
    <t>Currently, char substrates gain a lot of interest since soils amended with such substrates are being discussed to increase in fertility and productivity, water retention, and mitigation of greenhouse gases. Char substrates can be produced by carbonization of organic matter. Among different process conditions, temperature is the main factor controlling the occurrence of organic and inorganic contaminants such as phenols and furfurals, which may affect target and non-target organisms. The hydrochar produced at 200 degrees C contained both furfural and phenol with concentrations of 282 and 324 mg kg(-1) in contrast to the 300 degrees C hydrochar, which contained only phenol with a concentration of 666 mg kg(-1). By washing with acetone and water, these concentrations were significantly reduced. In this study, the potential toxic effects of hydrochars on the free-living nematode Caenorhabditis elegans were investigated via gene transcription studies using the following four matrices: (i) raw rice husk, (ii) unwashed rice char, (iii) acetone/water washed rice char, and (iv) the wash water of the two rice chars produced at 200 and 300 degrees C via hydrothermal carbonization (HTC). Furthermore, genetically modified strains, where the green fluorescent protein (GFP) gene sequence is linked to a reporter gene central in specific anti-stress regulations, were also exposed to these matrices. Transgenic worms exposed to hydrochars showed very weak, if any, fluorescence, and expression of the associated RNAs related to stress response and biotransformation genes was surprisingly downregulated. Similar patterns were also found for the raw rice husk. It is hypothesized that an unidentified chemical trigger exists in the rice husk, which is not destroyed during the HTC process. Therefore, the use of GFP transgenic nematode strains cannot be recommended as a general rapid monitoring tool for farmers treating their fields with artificial char. However, it is hypothesized that the observed reduced transcriptional response with the subsequent lack of energy-consuming stress response is an energy-saving mechanism in the exposed nematodes. If this holds true in future studies, this finding opens the window to an innovative new field of stress ecology.</t>
  </si>
  <si>
    <t>10.1007/s11356-015-4491-x</t>
  </si>
  <si>
    <t>Ribeiro, MJ; Maria, VL; Scott-Fordsmand, JJ; Amorim, MJB</t>
  </si>
  <si>
    <t>Oxidative Stress Mechanisms Caused by Ag Nanoparticles (NM300K) are Different from Those of AgNO3: Effects in the Soil Invertebrate Enchytraeus crypticus</t>
  </si>
  <si>
    <t>The mechanisms of toxicity of Ag nanoparticles (NPs) are unclear, in particular in the terrestrial environment. In this study the effects of AgNP (AgNM300K) were assessed in terms of oxidative stress in the soil worm Enchytraeus crypticus, using a range of biochemical markers [catalase (CAT), glutathione peroxidase (GPx), glutathione S-transferase (GST), glutathione reductase (GR), total glutathione (TG), metallothionein (MT), lipid peroxidation (LPO)]. E. crypticus were exposed during 3 and 7 days (d) to the reproduction EC20, EC50 and EC80 levels of both AgNP and AgNO3. AgNO3 induced oxidative stress earlier (3 d) than AgNP (7 d), both leading to LPO despite the activation of the anti-redox system. MT increased only for AgNP. The Correspondence Analysis showed a clear separation between AgNO3 and AgNP, with e.g., CAT being the main descriptor for AgNP for 7 d. LPO, GST and GPx were for both 3 and 7 d associated with AgNO3, whereas MT and TG were associated with AgNP. These results may reflect a delay in the effects of AgNP compared to AgNO3 due to the slower release of Ag+ ions from the AgNP, although this does not fully explain the observed differences, i.e., we can conclude that there is a nanoparticle effect.</t>
  </si>
  <si>
    <t>10.3390/ijerph120809589</t>
  </si>
  <si>
    <t>Margerit, A; Lecomte-Pradines, C; Svendsen, C; Frelon, S; Gomez, E; Gilbin, R</t>
  </si>
  <si>
    <t>Nested interactions in the combined toxicity of uranium and cadmium to the nematode Caenorhabditis elegans</t>
  </si>
  <si>
    <t>Uranium is a natural, ubiquitous radioactive element for which elevated concentrations can be found in the vicinity of some nuclear fuel cycle facilities or intensive farming areas, and most often in mixtures with other contaminants such as cadmium, due to co-occurrence in geological ores (e.g. U- or P-ore). The study of their combined effects on ecosystems is of interest to better characterize such multi-metallic polluted sites. In the present study, the toxicity of binary mixture of U and Cd on physiological parameters of the soil nematode Caenorhabditis elegans was assessed over time. Descriptive modeling using concentration and response addition reference models was applied to compare observed and expected combined effects and identify possible synergistic or antagonistic interactions. A strong antagonism between U and Cd was identified for length increase and brood size endpoints. The study revealed that the combined effects might be explained by two nested antagonistic interactions. We demonstrate that the first interaction occurred in the exposure medium. We also identified a significant second antagonistic interaction which occurred either during the toxicokinetic or toxicodynamic steps. These findings underline the complexity of interactions that may take place between chemicals and thus, highlight the importance of studying mixtures at various levels to fully understand underlying mechanisms. (C) 2015 Elsevier Inc. All rights reserved.</t>
  </si>
  <si>
    <t>10.1016/j.ecoenv.2015.04.023</t>
  </si>
  <si>
    <t>Gupta, S; Kushwah, T; Vishwakarma, A; Yadav, S</t>
  </si>
  <si>
    <t>Optimization of ZnO-NPs to Investigate Their Safe Application by Assessing Their Effect on Soil Nematode Caenorhabditis elegans</t>
  </si>
  <si>
    <t>NANOSCALE RESEARCH LETTERS</t>
  </si>
  <si>
    <t>Zinc oxide nanoparticles (ZnO-NPs) are increasingly receiving attention due to their widespread application in cosmetics, pigments and coatings. This has raised concerns in the public and scientific communities regarding their unexpected health effects. Toxicity effect of ZnO-NPs on the environment was assessed in the present study using Caenorhabditis elegans. Multiple toxicity end points including their mortality, behaviour, reproduction, in vitro distribution and expression of stress response mtl-1 and sod-1 genes were observed to evaluate safe application of ZnO-NPs. C. elegans were exposed to 10, 50, and 100 nm ZnO-NPs (0.1 to 2.0 g/l). Application of 10 nm &gt;= 0.7g/l adversely affects the survivability of worms and was significantly not affected with exposure of 50 and 100 nm &lt;= 1.0 g/l. However, reproduction was affected at much low concentration as compared to their survivability. LC50 was recorded 1.0 +/- 0.06 (g/l) for 100 nm, 0.90 +/- 0.60 for 50 nm and 0.620 +/- 0.08 for 10 nm. Expression of mtl-1 and sod-1 was significantly increased with application of 10 nm &gt;= 0.7g/l and significantly unaffected with exposure of 50 and 100 nm at the same concentration. ZnO-NPs (10 nm) had shown even distribution extended nearly the entire length of the body. The distribution pattern of ZnO-NPs indicates that the intestine is the major target tissues for NP toxicity. Study demonstrates that small-sized (10 nm) ZnO-NPs &gt;= 0.7g/l is more toxic than larger-sized particles. This may be suggested on the basis of available data; application of 50 and 100 nm &lt;= 1.0 g/l ZnO-NPs may be used to the environment as this shows no significant toxicity. However, further calibration is warranted to explore safe dose on soil compartments prior to their field application.</t>
  </si>
  <si>
    <t>10.1186/s11671-015-1010-4</t>
  </si>
  <si>
    <t>Kumar, R; Pradhan, A; Khan, FA; Lindstrom, P; Ragnvaldsson, D; Ivarsson, P; Olsson, PE; Jass, J</t>
  </si>
  <si>
    <t>Comparative Analysis of Stress Induced Gene Expression in Caenorhabditis elegans following Exposure to Environmental and Lab Reconstituted Complex Metal Mixture</t>
  </si>
  <si>
    <t>Metals are essential for many physiological processes and are ubiquitously present in the environment. However, high metal concentrations can be harmful to organisms and lead to physiological stress and diseases. The accumulation of transition metals in the environment due to either natural processes or anthropogenic activities such as mining results in the contamination of water and soil environments. The present study used Caenorhabditis elegans to evaluate gene expression as an indicator of physiological response, following exposure to water collected from three different locations downstream of a Swedish mining site and a lab reconstituted metal mixture. Our results indicated that the reconstituted metal mixture exerted a direct stress response in C. elegans whereas the environmental waters elicited either a diminished or abrogated response. This suggests that it is not sufficient to use the biological effects observed from laboratory mixtures to extrapolate the effects observed in complex aquatic environments and apply this to risk assessment and intervention.</t>
  </si>
  <si>
    <t>10.1371/journal.pone.0132896</t>
  </si>
  <si>
    <t>Faddeeva, A; Studer, RA; Kraaijeveld, K; Sie, D; Ylstra, B; Marien, J; op den Camp, HJM; Datema, E; den Dunnen, JT; van Straalen, NM; Roelofs, D</t>
  </si>
  <si>
    <t>Collembolan Transcriptomes Highlight Molecular Evolution of Hexapods and Provide Clues on the Adaptation to Terrestrial Life</t>
  </si>
  <si>
    <t>Background Collembola (springtails) represent a soil-living lineage of hexapods in between insects and crustaceans. Consequently, their genomes may hold key information on the early processes leading to evolution of Hexapoda from a crustacean ancestor. Method We assembled and annotated transcriptomes of the Collembola Folsomia candida and Orchesella cincta, and performed comparative analysis with protein-coding gene sequences of three crustaceans and three insects to identify adaptive signatures associated with the evolution of hexapods within the pancrustacean clade. Results Assembly of the springtail transcriptomes resulted in 37,730 transcripts with predicted open reading frames for Folsomia candida and 32,154 for Orchesella cincta, of which 34.2% were functionally annotated for Folsomia candida and 38.4% for Orchesella cincta. Subsequently, we predicted orthologous clusters among eight species and applied the branch-site test to detect episodic positive selection in the Hexapoda and Collembola lineages. A subset of 250 genes showed significant positive selection along the Hexapoda branch and 57 in the Collembola lineage. Gene Ontology categories enriched in these genes include metabolism, stress response (i.e. DNA repair, immune response), ion transport, ATP metabolism, regulation and development- related processes (i.e. eye development, neurological development). Conclusions We suggest that the identified gene families represent processes that have played a key role in the divergence of hexapods within the pancrustacean clade that eventually evolved into the most species-rich group of all animals, the hexapods. Furthermore, some adaptive signatures in collembolans may provide valuable clues to understand evolution of hexapods on land.</t>
  </si>
  <si>
    <t>10.1371/journal.pone.0130600</t>
  </si>
  <si>
    <t>Gomes, SIL; Scott-Fordsmand, JJ; Amorim, MJB</t>
  </si>
  <si>
    <t>Cellular Energy Allocation to Assess the Impact of Nanomaterials on Soil Invertebrates (Enchytraeids): The Effect of Cu and Ag</t>
  </si>
  <si>
    <t>The effects of several copper (Cu) and silver (Ag) nanomaterials were assessed using the cellular energy allocation (CEA), a methodology used to evaluate the energetic status and which relates with organisms' overall condition and response to toxic stress. Enchytraeus crypticus (Oligochatea), was exposed to the reproduction effect concentrations EC20/(50) of several Cu and Ag materials (CuNO3, Cu-Field, Cu-Nwires and Cu-NPs; AgNO3, Ag NM300K, Ag-NPs Non-coated and Ag-NPs PVP-coated) for 7 days (0-3-7d). The parameters measured were the total energy reserves available (protein, carbohydrate and lipid budgets) and the energy consumption (Ec) integrated to obtain the CEA. Results showed that these parameters allowed a clear discrimination between Cu and Ag, but less clearly within each of the various materials. For Cu there was an increase in Ec and protein budget, while for Ag a decrease was observed. The results corroborate known mechanisms, e.g., with Cu causing an increase in metabolic rate whereas Ag induces mitochondrial damage. The various Cu forms seem to activate different mechanisms with size and shape (e.g., Cu-NPs versus Cu-Nwires), causing clearly different effects. For Ag, results are in line with a slower oxidation rate of Ag-NMs in comparison with Ag-salt and hence delayed effects.</t>
  </si>
  <si>
    <t>10.3390/ijerph120606858</t>
  </si>
  <si>
    <t>Homa, J; Rorat, A; Kruk, J; Cocquerelle, C; Plytycz, B; Vandenbulcke, F</t>
  </si>
  <si>
    <t>Dermal exposure of Eisenia andrei earthworms: Effects of heavy metals on metallothionein and phytochelatin synthase gene expressions in coelomocytes</t>
  </si>
  <si>
    <t>Parameters such as total number of coelomocytes, riboflavin content in coelomocytes, expression of genes implied in metal homeostasis, and detoxification mechanisms can be used as biomarkers to assess the impact of metals on annelids. Defense biomarkers (detoxification gene expressions and coelomocyte parameters) were investigated in the ecotoxicologically important species Eisenia andrei following in vivo exposure to 5 different metals (zinc, copper, nickel, lead, and cadmium) at known concentrations. Coelomocyte numbers and riboflavin content were not affected by metallic exposure, but metal-specific gene expression variations were evidenced. Environ Toxicol Chem 2015;34:1397-1404. (c) 2015 SETAC</t>
  </si>
  <si>
    <t>10.1002/etc.2944</t>
  </si>
  <si>
    <t>Qiao, M; Wang, GP; Zhang, C; Roelofs, D; van Straalen, NM; Zhu, YG</t>
  </si>
  <si>
    <t>Transcriptional profiling of the soil invertebrate Folsomia candida in pentachlorophenol-contaminated soil</t>
  </si>
  <si>
    <t>Pentachlorophenol (PCP), a widely used pesticide, is considered to be an endocrine disruptor. The molecular effects of chemicals with endocrine-disrupting potential on soil invertebrates are largely unknown. In the present study, the authors explored the transcriptional expression changes of collembola (Folsomia candida) in response to PCP contamination. A total of 92 genes were significantly differentially expressed at all exposure times, and the majority of them were found to be downregulated. In addition to the transcripts encoding cytochrome P450s and transferase enzymes, chitin-binding protein was also identified in the list of common differentially expressed genes. Analyses of gene ontology annotation and enrichment revealed that cell cycle-related transcripts were significantly induced by PCP, indicating that PCP can stimulate cell proliferation in springtail, as has been reported in human breast cancer cells. Enrichment of functional terms related to steroid receptors was observed, particularly in 20 significant differentially expressed genes involved in chitin metabolism in response to PCP exposure. Combined with confirmation by quantitative polymerase chain reaction, the results indicate that the adverse effects on reproduction of springtails after exposure to PCP can be attributed to a chemical-induced delay in the molting cycle and that molting-associated genes may serve as possible biomarkers for assessing toxicological effects. Environ Toxicol Chem 2015;34:1362-1368. (c) 2015 SETAC</t>
  </si>
  <si>
    <t>10.1002/etc.2930</t>
  </si>
  <si>
    <t>Plaza, S; Weber, J; Pajonk, S; Thomas, J; Talke, IN; Schellenberg, M; Pradervand, S; Burla, B; Geisler, M; Martinoia, E; Kramer, U</t>
  </si>
  <si>
    <t>Wounding of Arabidopsis halleri leaves enhances cadmium accumulation that acts as a defense against herbivory</t>
  </si>
  <si>
    <t>BIOMETALS</t>
  </si>
  <si>
    <t>Approximately 0.2 % of all angiosperms are classified as metal hyperaccumulators based on their extraordinarily high leaf metal contents, for example &gt; 1 % zinc, &gt; 0.1 % nickel or &gt; 0.01 % cadmium (Cd) in dry biomass. So far, metal hyperaccumulation has been considered to be a taxon-wide, constitutively expressed trait, the extent of which depends solely on available metal concentrations in the soil. Here we show that in the facultative metallophyte Arabidopsis halleri, both insect herbivory and mechanical wounding of leaves trigger an increase specifically in leaf Cd accumulation. Moreover, the Cd concentrations accumulated in leaves can serve as an elemental defense against herbivory by larvae of the Brassicaceae specialist small white (Pieris rapae), thus allowing the plant to take advantage of this non-essential trace element and toxin. Metal homeostasis genes are overrepresented in the systemic transcriptional response of roots to the wounding of leaves in A. halleri, supporting that leaf Cd accumulation is preceded by systemic signaling events. A similar, but quantitatively less pronounced transcriptional response was observed in A. thaliana, suggesting that the systemically regulated modulation of metal homeostasis in response to leaf wounding also occurs in non-hyperaccumulator plants. This is the first report of an environmental stimulus influencing metal hyperaccumulation.</t>
  </si>
  <si>
    <t>10.1007/s10534-015-9829-9</t>
  </si>
  <si>
    <t>El-Sayed, WS; Ibrahim, RA</t>
  </si>
  <si>
    <t>Diversity and phylogenetic analysis of endosymbiotic bacteria of the date palm root borer Oryctes agamemnon (Coleoptera: Scarabaeidae)</t>
  </si>
  <si>
    <t>BMC MICROBIOLOGY</t>
  </si>
  <si>
    <t>Background: The date palm root borer Oryctes agamemnon (Coleoptera: Scarabaeidae) is one of the major pests of palms. In Saudi Arabia, both larvae and adults of Oryctes are particularly troublesome, especially during the establishment of young date palm orchards. Endosymbiotic bacteria are known to have a key role in food digestion and insecticide resistance mechanisms, and therefore are essential to their host insect. Identification of these bacteria in their insect host can lead to development of new insect pest control strategies. Results: Metagenomic DNA from larval midgut of the date palm root borer, O. agamemnon, was analyzed for endosymbiotic bacterial communities using denatured gradient gel electrophoresis (DGGE) utilizing 16S rRNA genes. The DGGE fingerprints with metagenomic DNA showed predominance of eleven major operational taxonomic units (OTUs) identified as members of Photobacterium, Vibrio, Allomonas, Shewanella, Cellulomonas, and Citrobacter, as well as uncultured bacteria, including some uncultured Vibrio members. DGGE profiles also showed shifts in the dominant bacterial populations of the original soil compared with those that existed in the larval midguts. The endosymbiotic bacterial community was dominated by members of the family Vibrionaceae (54.5%), followed by uncultured bacteria (18.2%), Enterobacteriaceae (9.1%), Shewanellaceae (9.1%), and Cellulomonadaceae (9.1%). Phylogenetic studies confirmed the affiliation of the dominant OTUs into specified families revealed by clustering of each phylotype to its corresponding clade. Relative frequency of each phylotype in larval midguts revealed predominance of Vibrio furnisii and Vibrio navarrensis, followed by uncultured bacterial spp., then Cellulomonas hominis, Shewanella algae, and Citrobacter freundii. Conclusion: Analysis of metagenomic DNA for endosymbiotic bacterial communities from the midgut of Oryctes larvae showed strong selection of specific bacterial populations that may have a key role in digestion, as well as other benefits to the larvae of O. agamemnon. Determination of the distinct endosymbiotic community structure and its possible biological functions within the insect could provide us with basic information for future pest control research.</t>
  </si>
  <si>
    <t>10.1186/s12866-015-0422-8</t>
  </si>
  <si>
    <t>Bernard, E; Brulle, F; Dumez, S; Lemiere, S; Platel, A; Nesslany, F; Cuny, D; Deram, A; Vandenbulcke, F</t>
  </si>
  <si>
    <t>Antioxidant responses of Annelids, Brassicaceae and Fabaceae to pollutants: A review</t>
  </si>
  <si>
    <t>Pollutants, such as Metal Trace Elements (MTEs) and organic compounds (polycyclic aromatic hydrocarbons, pesticides), can impact DNA structure of living organisms and thus generate damage. For instance, cadmium is a well-known genotoxic and mechanisms explaining its clastogenicity are mainly indirect: inhibition of DNA repair mechanisms and/or induction of Reactive Oxygen Species (ROS). Animal or vegetal cells use antioxidant defense systems to protect themselves against ROS produced during oxidative stress. Because tolerance of organisms depends, at least partially, on their ability to cope with ROS, the mechanisms of production and management of ROS were investigated a lot in Ecotoxicology as markers of biotic and abiotic stress. This was mainly done through the measurement of enzyme activities The present Review focuses on 3 test species living in close contact with soil that are often used in soil ecotoxicology: the worm Eisenia fetida, and two plant species, Trifolium repens (white clover) and Brassica oleracea (cabbage). E. fetida is a soil-dwelling organism commonly used for biomonitoring. T. repens is a symbiotic plant species which forms root nodule with soil bacteria, while B. oleracea is a non-symbiotic plant. In literature, some oxidative stress enzyme activities have already been measured in those species but such analyses do not allow distinction between individual enzyme involvements in oxidative stress. Gene expression studies would allow this distinction at the transcriptomic level. A literature review and a data search in molecular database were carried out on the basis of keywords in Scopus, in PubMed and in Genbank (TM) for each species. Molecular data regarding E. fetida were already available in databases, but a lack of data regarding oxidative stress related genes was observed for T. repens and B. oleracea By exploiting the conservation observed between species and using molecular biology techniques, we partially cloned missing candidates involved in oxidative stress and in metal detoxification in E. fetida, T repens and B. oleracea. (C) 2014 Elsevier Inc. All rights reserved.</t>
  </si>
  <si>
    <t>10.1016/j.ecoenv.2014.04.024</t>
  </si>
  <si>
    <t>Haegerbaeumer, A; Hoess, S; Heininger, P; Traunspurger, W</t>
  </si>
  <si>
    <t>Experimental Studies with Nematodes in Ecotoxicology: An Overview</t>
  </si>
  <si>
    <t>JOURNAL OF NEMATOLOGY</t>
  </si>
  <si>
    <t>With respect to their high abundances, their role as intermediaries between microorganisms and higher trophic levels, and their ubiquitous occurrence in all habitats, nematodes are of strong potential interest as environmental indicators. Ecotoxicological methods to evaluate the risk of anthropogenic pollutants on ecosystems require both in vitro and in vivo toxicity tests to investigate either mechanisms or pathways of toxicity and to set accurate toxicity thresholds. For this, the interest in nematodes as model organisms in ecotoxicology increased over the past few decades and existing appropriate experimental methods are reviewed in this manuscript. An overview of the various existing ecotoxicological tools for nematodes, ranging from molecular laboratory methods to experimental model ecosystem approaches, and their role as indicator organisms is given. The reviewed studies, approaches that range from species-based to community-based methods, reveal exciting possibilities for the future use of nematodes in ecotoxicological studies. Suitable ecotoxicological tools and ecological indices for nematodes should be integrated in weight-of-evidence approaches for assessing the ecological risk of contamination.</t>
  </si>
  <si>
    <t>Hellberg, JEEU; Matilla, MA; Salmond, GPC</t>
  </si>
  <si>
    <t>The broad-spectrum antibiotic, zeamine, kills the nematode worm Caenorhabditis elegans</t>
  </si>
  <si>
    <t>Soil bacteria can be prolific producers of secondary metabolites and other biologically active compounds of economic and clinical importance. These natural products are often synthesized by large multi-enzyme complexes such as polyketide synthases (PKSs) or non-ribosomal peptide synthases (NRPSs). The plant-associated Gram-negative bacterium, Serratia plymuthica A153, produces several secondary metabolites and is capable of killing the nematode worm Caenorhabditis elegans; a commonly used model for the study of bacterial virulence. In this study, we show that disruption of the hybrid PKS/NRPS zeamine (zmn) gene cluster results in the attenuation of fast-killing of C. elegans, indicating that zeamine has nematicidal activity. C. elegans also exhibits age-dependent susceptibility to zeamine, with younger worms being most sensitive to the bioactive molecule. The zmn gene cluster is widely distributed within Serratia and phytopathogenic Dickeya species and investigation of strains harboring the zmn gene cluster showed that several of them are highly virulent in C. elegans. Zeamine was described previously as a phytotoxin and broad-spectrum antibacterial compound. In addition to its nematicidal properties, we show here that zeamine can also kill Saccharomyces cerevisiae and Schizosaccharomyces pombe. The expression of the zmn gene cluster and regulation of zeamine production were also investigated. Transcription of the cluster was growth phase-dependent, and was modulated by the post-transcriptional RNA chaperone, Hfq. The results of this study show that zeamine is a highly toxic molecule with little, or no, apparent host specificity in very diverse biological systems. In its current form, zeamine(s) may be useful as a lead compound suitable for chemical modification and structure-activity assays. However, because of widespread nonselective toxicity in multiple bioassays, unmodified zeamine(s) is unlikely to be suitable as a therapeutic antibiotic.</t>
  </si>
  <si>
    <t>10.3389/fmicb.2015.00137</t>
  </si>
  <si>
    <t>Tan, QQ; Zhu, L; Li, Y; Liu, W; Ma, WH; Lei, CL; Wang, XP</t>
  </si>
  <si>
    <t>A De Novo Transcriptome and Valid Reference Genes for Quantitative Real-Time PCR in Colaphellus bowringi</t>
  </si>
  <si>
    <t>Background The cabbage beetle Colaphellus bowringi Baly is a serious insect pest of crucifers and undergoes reproductive diapause in soil. An understanding of the molecular mechanisms of diapause regulation, insecticide resistance, and other physiological processes is helpful for developing new management strategies for this beetle. However, the lack of genomic information and valid reference genes limits knowledge on the molecular bases of these physiological processes in this species. Results Using Illumina sequencing, we obtained more than 57 million sequence reads derived from C. bowringi, which were assembled into 39,390 unique sequences. A Clusters of Orthologous Groups classification was obtained for 9,048 of these sequences, covering 25 categories, and 16,951 were assigned to 255 Kyoto Encyclopedia of Genes and Genomes pathways. Eleven candidate reference gene sequences from the transcriptome were then identified through reverse transcriptase polymerase chain reaction. Among these candidate genes, EF1a, ACT1, and RPL19 proved to be the most stable reference genes for different reverse transcriptase quantitative polymerase chain reaction experiments in C. bowringi. Conversely, aTUB and GAPDH were the least stable reference genes. Conclusion The abundant putative C. bowringi transcript sequences reported enrich the genomic resources of this beetle. Importantly, the larger number of gene sequences and valid reference genes provide a valuable platform for future gene expression studies, especially with regard to exploring the molecular mechanisms of different physiological processes in this species.</t>
  </si>
  <si>
    <t>10.1371/journal.pone.0118693</t>
  </si>
  <si>
    <t>Gil, FN; Moreira-Santos, M; Chelinho, S; Pereira, C; Feliciano, JR; Leitao, JH; Sousa, JP; Ribeiro, R; Viegas, CA</t>
  </si>
  <si>
    <t>Suitability of a Saccharomyces cerevisiae-based assay to assess the toxicity of pyrimethanil sprayed soils via surface runoff: Comparison with standard aquatic and soil toxicity assays</t>
  </si>
  <si>
    <t>The present study is aimed at evaluating whether a gene expression assay with the microbial eukaryotic model Saccharomyces cerevisiae could be used as a suitable warning tool for the rapid preliminary screening of potential toxic effects on organisms due to scenarios of soil and water contamination with pyrimethanil. The assay consisted of measuring changes in the expression of the selected pyrimethanil-responsive genes ARG3 and ARG5,6 in a standardized yeast population. Evaluation was held by assessing the toxicity of surface runoff, a major route of pesticide exposure in aquatic systems due to non-point-source pollution, which was simulated with a pyrimethanil formulation at a semifield scale mimicking worst-case scenarios of soil contamination (e.g. accident or improper disposal). Yeast cells 2-h exposure to the runoff samples led to a significant 2-fold increase in the expression of both indicator genes. These results were compared with those from assays with organisms relevant for the aquatic and soil compartments, namely the nematode Caenorhabditis elegans (reproduction), the freshwater cladoceran Daphnia magna (survival and reproduction), the benthic midge Chironomus riparius (growth), and the soil invertebrates Folsomia candida and Enchytraeus crypticus (survival and reproduction). Under the experimental conditions used to simulate accidental discharges into soil, runoff waters were highly toxic to the standard test organisms, except for C elegans. Overall, results point out the usefulness of the yeast assay to provide a rapid preview of the toxicity level in preliminary screenings of environmental samples in situations of inadvertent high pesticide contamination. Advantages and limitations of this novel method are discussed. (C) 2014 Elsevier B.V. All rights reserved.</t>
  </si>
  <si>
    <t>10.1016/j.scitotenv.2014.09.094</t>
  </si>
  <si>
    <t>Rocheleau, S; Arbour, M; Elias, M; Sunahara, GI; Masson, L</t>
  </si>
  <si>
    <t>Toxicogenomic effects of nano- and bulk-TiO2 particles in the soil nematode Caenorhabditis elegans</t>
  </si>
  <si>
    <t>The toxicity and toxicogenomics of selected anatase and rutile nanoparticles (NP) and bulk titanium dioxide (TiO2) particles were evaluated in the soil nematode Caenorhabditis elegans. Results indicated that bulk or nano-TiO2 particles were slightly toxic to soil nematode C. elegans, as measured by reproduction EC50 values ranging from 4 to 32 mg/L. Whole-genome microarray results indicated that the regulation of glutathione-S-transferase gst-3, cytochrome P450 cypp33-c11, stress resistance regulator scl-1, oxidoreductase wah-1 and embryonic development pod-2 genes were significantly affected by nano-sized and bulk-TiO2 particles. More specifically, it was determined that anatase particles exerted a greater effect on metabolic pathways, whereas rutile particles had a greater effect on developmental processes. The up-regulation of the pod-2 gene corroborated the phenotypic effect observed in the reproduction test. Our results demonstrated that C. elegans is a good genomic model for nano-TiO2 toxicity assessment.</t>
  </si>
  <si>
    <t>10.3109/17435390.2014.948941</t>
  </si>
  <si>
    <t>Karpova, IS; Lylo, VV; Macewicz, LL; Kotsarenko, KV; Palchykovska, LG; Ruban, TO; Lukash, LL</t>
  </si>
  <si>
    <t>Lectins of Sambucus nigra as Biologically Active and DNA-Protective Substances</t>
  </si>
  <si>
    <t>I INTERNATIONAL SYMPOSIUM ON ELDERBERRY</t>
  </si>
  <si>
    <t>The human genome is affected by diverse environmental pollution factors and this is particularly acute for Ukrainians who have suffered from the Chernobyl radiation disaster. At the same time many natural compounds, especially from medicinal plants, are known as agents that prevent DNA lesions which often result in increasing mutagenesis and carcinogenesis. The aim of our work was to study the DNA-protective potential of biologically active compounds found in Sambucus nigra called lectins, a very large group of universally occurring proteins that recognize and specifically bind to carbohydrates/glycoconjugates. Various physiological activities of lectins based on protein-carbohydrate interactions have been demonstrated in all living forms. For example, lectins participate in host defense in plants against stress-related conditions, the attack of phytopathogens and phytophagous insects, as well as modulation of immune response, mitogenic stimulation or induction of apoptosis in animals. Antiviral, immunomodulating, antioxidant and insulin-stimulating properties of S. nigra fruit and flower extracts have been described in scientific literature. Also the elderberry lectins were found in roots, leaves, bark, seeds and fruits, the latter (SNA-IV) being the predominant protein in the juice. In Ukraine, various parts of S. nigra plants are used in folk medicine. Using methods of isoelectric focusing and chromatography, we determined that elderberry flowers and pollen contain rather high levels of lectins agglutinating animal and human erythrocytes, which differ from a commercial preparation of S. nigra bark lectin (SNA-I). The major lectin found in inflorescences, named SNAflu-I, is GalNAc/Gal specific and is supposed to be a heterotetramer with subunits of about 30 and 33 kDa. Sambucus nigra lectins demonstrated protective effects against heavy metals (nickel ions) in soil bacteria Bacillus subtilis. Also it was shown that lectins under study can modulate, in a concentration-dependent manner, the frequency of mutations and genotoxic activity of alkylating agents in eukaryotic cell cultures. Studies focused on the elucidation of cell targets sensitive to S. nigra lectins and demonstrated that at least one of the targets may be the DNA-dependent synthesis of RNA - the way to modulate gene expression. The results obtained lead to the conlusion that the protective functions of lectins both in pro- and eukaryotes involve complex mechanisms including components of the DNA repair system.</t>
  </si>
  <si>
    <t>Khare, P; Sonane, M; Nagar, Y; Moin, N; Ali, S; Gupta, KC; Satish, A</t>
  </si>
  <si>
    <t>Size dependent toxicity of zinc oxide nano-particles in soil nematode Caenorhabditis elegans</t>
  </si>
  <si>
    <t>Zinc oxide nano-particles (ZnO NPs), with their unique physico-chemical properties conferred by various size formulations, are extensively used in consumer products. The enormous usage coupled with their release to the environment demands risk assessment of ZnO NPs on health and the environment. Toxicity of ZnO NPs is well understood in comparison to the bulk ZnO. However, toxicity in relation to the NP size is poorly understood. In this context, we examined the adverse effects of different sizes (35 nm, 50nm and 100 nm) of ZnO NPs in soil nematode C. elegans along with bulk ZnO and ZnCl2. Here, we show that growth, reproduction and behavior of worms were adversely affected by ZnO NPs in a size dependent manner. Further, exposure to ZnO NPs caused modulation of expression/function of genes associated with Insulin/IGF-like signaling pathway and/or stress response pathway in a size dependent manner in exposed worms. The expression of pro-apoptotic gene and suppression of anti-apoptotic genes, together with increased numbers of cell corpses in the germ line, indicated that apoptosis was also dependent on the size of the ZnO NP. Taken together, our study provides evidence that exposure to ZnO NPs disrupts various physiological processes and causes apoptosis in the germ-line even at very low concentration in a size dependent manner. Our finding suggests the inclusion of size as an additional measure for the cautious monitoring of ZnO NP disposal into the environment.</t>
  </si>
  <si>
    <t>10.3109/17435390.2014.940403</t>
  </si>
  <si>
    <t>Novais, SC; Amorim, MJB</t>
  </si>
  <si>
    <t>Normal operating range (NOR) in Enchytraeus albidus - Transcriptional responses to control conditions</t>
  </si>
  <si>
    <t>Gene expression studies provided a major step forward in ecotoxicology and ecological functional genomics, among other areas. How to classify changes in gene expression to be significant compared to its normal operating range (NOR) requires a number of biological and statistical criteria. Doubts have been casted about when a change in gene expression has ecologically relevant meaning and what is the normal biological variation or NOR. Because genes are highly sensitive and self-regulating pieces, how can we design our experiments to control normal variation? The main aim of the present paper is to discuss such questions, while providing suggestions for improvement and interpretation. We have analysed several gene control data sets of Enchytraeus albidus comparing standard control test conditions, i.e. (1) from experiments performed at different occasions in time, (2) to culture media, (3) to acetone control, (4) from exposure time series (2, 4 and 8 days) and (5) between replicates. We discriminated between some normal variation sources. For instance, the transference of organisms from cultures to standard testing condition suggests a lowered general metabolism. Chemical carriers like acetone seem to cause changes related with soil structure and hypoxia conditions. Organisms have a time-like transcription signature when sampled along a time series. The coefficient of variance (CV) between biological replicates was 0.1 &lt; CV &lt; 1.3 for 17% of the genes. Variability will partly be inherent to the species, but most important is to understand the ground for interpretations as discussed. Here, the first attempt for the establishment of a NOR for E. albidus gene expression was made which represents a naturally varying ecological window this contributes for the discrimination between stress responses and natural ecological variations in soil studies. (C) 2014 Elsevier B.V. All rights reserved.</t>
  </si>
  <si>
    <t>10.1016/j.apsoil.2014.08.005</t>
  </si>
  <si>
    <t>Yang, CW; Tang, SL; Chen, LY; Chang, BV</t>
  </si>
  <si>
    <t>Removal of nonylphenol by earthworms and bacterial community change</t>
  </si>
  <si>
    <t>INTERNATIONAL BIODETERIORATION &amp; BIODEGRADATION</t>
  </si>
  <si>
    <t>Nonylphenol (NP), resulting from surfactants used in industrial and domestic products, is an endocrine disruptor, and its presence in the environment has garnered much concern. We assessed combinations of soil, compost, and sludge with living earthworms or earthworm casts for NP degradation and accompanying changes in bacterial community composition. NP could be removed in sludge and compost with living earthworms. The removal rate was higher with sludge than compost. The addition of earthworm casts to soil enhanced NP removal. We used a 454 pyrosequencing-based metagenomic approach to characterize NP-degrading associated bacterial communities and obtained 58,529 16S rRNA gene sequences from 25 experimental samples. Pearson correlation analysis revealed that the sequence frequency for 61 bacterial genera may be associated with NP degradation; 11 of these genera were reported to be involved with NP degradation. This is the first work to use living earthworms and earthworm casts for NP degradation and suggests a novel way to obtain bacteria with NP degradation ability. These results may have great potential for the effective removal of organic toxic chemicals in the environment. (C) 2014 Elsevier Ltd. All rights reserved.</t>
  </si>
  <si>
    <t>10.1016/j.ibiod.2014.09.010</t>
  </si>
  <si>
    <t>Mustonen, M; Haimi, J; Vaisanen, A; Knott, KE</t>
  </si>
  <si>
    <t>Metallothionein gene expression differs in earthworm populations with different exposure history</t>
  </si>
  <si>
    <t>Metals are persistent pollutants in soils that can harm soil organisms and decrease species diversity. Animals can cope with metal contamination with the help of metallothioneins, small metal-binding proteins involved in homeostasis and detoxification of metals. We studied the expression of metallothionein with qPCR in a small, epigeic earthworm, Dendrobaena octaedra. We compared expression patterns and metal body content in earthworms collected from two sites with different metal contamination histories: Harjavalta, contaminated by a Cu-Ni smelter operational for over 50 years, and Jyvaskyla, an uncontaminated site. Earthworms from both sites were also experimentally exposed to different concentrations of Cu (control, 50, 100 or 200 mg/kg) or Zn (control, 75, 150 or 300 mg/kg) for 7, 14 or 28 days to determine if there is a time related dose-response in gene expression. Population comparison showed that metallothionein expression was higher in earthworms from the contaminated site. In the exposure experiment, exposure time affected expression, but only in the earthworms from the uncontaminated site, suggesting that there is a delay in the metallothionein response of earthworms in this population. In contrast, earthworms from the contaminated site showed higher and constant levels of metallothionein expression at all exposure concentrations and durations. The constant metallothionein expression in earthworms from the contaminated site suggests that inducibility of metallothionein response could be lost in earthworms with metal exposure history. Adaptation of D. octaedra to metal exposure could explain the differences between the populations and explain the persistence of this species in contaminated forest soils.</t>
  </si>
  <si>
    <t>10.1007/s10646-014-1338-z</t>
  </si>
  <si>
    <t>Budan, F; Kovacs, N; Engelmann, P; Horvath, I; Veres, DS; Nemeth, P; Szigeti, K; Mathe, D</t>
  </si>
  <si>
    <t>Longitudinal In Vivo MR Imaging of Live Earthworms</t>
  </si>
  <si>
    <t>JOURNAL OF EXPERIMENTAL ZOOLOGY PART A-ECOLOGICAL AND INTEGRATIVE PHYSIOLOGY</t>
  </si>
  <si>
    <t>Earthworm (Oligochaeta, Lumbricidae) species are used widely in eco-toxicological tests especially with contaminated soils. These long-term tests are reliable, but a high sample size is needed. Magnetic resonance imaging (MRI) can produce fast, robust, sensitive, and longitudinal morphological results using a small sample size. Performing longitudinal in vivo examinations of earthworms using MRI requires the need for anesthetics to completely avoid earthworm's moving. Our goal was to develop a simple and non-invasive method to anesthetize earthworms for in vivo longitudinal imaging studies. We investigated a number of different anesthesia methods and found that propan-2-ol and its vapor was optimal. We used a commercial sequential nanoScan (R) PET/MRI system (Mediso Ltd, Hungary, Budapest) to explore feasibility of MR imaging in immobilized earthworms. It was possible to visualize via micro MRI the brain, gastrointestinal tract, seminal vesicles, calciferous gland (Morren gland), and main blood vessels of the circulatory system. Our findings show the possibilities to examine changes in morphology using MRI of certain organs using a reversible, long-term immobilization method. J. Exp. Zool. 321A: 479-489, 2014. (c) 2014 Wiley Periodicals, Inc.</t>
  </si>
  <si>
    <t>10.1002/jez.1880</t>
  </si>
  <si>
    <t>Huang, TP; Xiao, Y; Pan, JR; Chen, Z; Li, LF; Xu, L; Zhang, LL; Guan, X</t>
  </si>
  <si>
    <t>Aerobic Cr(VI) Reduction by an Indigenous Soil Isolate Bacillus thuringiensis BRC-ZYR2</t>
  </si>
  <si>
    <t>PEDOSPHERE</t>
  </si>
  <si>
    <t>Chromium (Cr) may cause losses in the yield of field plant, which is one of the favorite habitats of Bacillus thuringiensis (Bt). The purposes of our study were to assess the Cr(VI)-resistance and Cr(VI)-reducing abilities of an indigenous soil isolate of Bt and to determine the factors governing Cr(VI) reduction. Towards this end a novel dichromate-reducing Bt BRC-ZYR2, characterized with insecticidal crystal proteins (ICPs), was isolated from a uranium deposit. Minimum inhibitory concentrations (MICs) of Cr(VI) were determined by broth dilution method and the concentrations of Cr(VI) and total Cr in the supernatant were quantified colorimetrically using 1,5-diphenylcarbazide (DPC) reagent and a mixture of sulfuric-nitric acids, respectively. The isolate contained five ICP genes (crylBa, cry1Bb, cry1Be/ cry1Bf, cry9Ca and cry9Da) and exhibited a high level of Cr(VI) resistance with MICs of 150 mg L-1 at pH 7.0 and 30 degrees C, and 500 mg L-1 under optimal conditions (pH 9.0 and 40 degrees C). The total Cr concentration was similar to initial concentration of Cr(VI) under the optimal condition, suggesting that the essential removal of the Cr(VI) was dependent on Bt reduction. Under optimal conditions, the initial Cr(VI) concentrations from 25 to 75 mg L-1 significantly decreased in 24 h after incubation. Addition of Mn2(+), Co2(+), Mo2(+) and Cu2(+) activated Bt-mediated Cr(VI) reduction, while Zn2+, Ni2+ and glucose were found to inhibit the reduction. Our results indicated that this isolate could be a promising biopesticide with the potential for both insect biocontrol and Cr bioremediation in the field.</t>
  </si>
  <si>
    <t>10.1016/S1002-0160(14)60051-5</t>
  </si>
  <si>
    <t>Roubalova, R; Dvorak, J; Prochazkova, P; Elhottova, D; Rossmann, P; Skanta, F; Bilej, M</t>
  </si>
  <si>
    <t>The effect of dibenzo-p-dioxin- and dibenzofuran-contaminated soil on the earthworm Eisenia andrei</t>
  </si>
  <si>
    <t>Polychlorinated dibenzo-p-dioxins and dibenzofurans (PCDD/Fs) belong to the group of persistent organic pollutants, highly toxic environmental pollutants that include hydrophobic compounds with the tendency to bioaccumulate. Earthworms (Eisenia andrei) were exposed to PCDD/Fs-contaminated soil, and changes in their lipophilic structures and the gene expression of their defense molecules were followed. Damage to the intestinal wall and adjacent chloragogenous tissue was observed. Further, the up-regulation of the expression of several genes was detected. On the basis of these results, the mechanism of the impact of PCDD/Fs on earthworms has been proposed. Dioxins that accumulate in the lipophilic structures cause an increase in reactive oxidative species that triggers oxidative stress followed by the gene expression of two molecules that play a role in protection against oxidant toxicity, calreticulin (CRT) and Hsp70. Moreover, the effect of microbial biomass on the expression of coelomic cytolytic factor (CCF), a pattern recognition receptor, was also observed. (C) 2014 Elsevier Ltd. All rights reserved.</t>
  </si>
  <si>
    <t>10.1016/j.envpol.2014.05.026</t>
  </si>
  <si>
    <t>Roh, JY; Lee, H; Kwon, JH</t>
  </si>
  <si>
    <t>Changes in the Expression of cyp35a family Genes in the Soil Nematode Caenorhabditis elegans under Controlled Exposure to Chlorpyrifos Using Passive Dosing</t>
  </si>
  <si>
    <t>In order to use sensitive molecular-level biomarkers for the evaluation of environmental risks, it is necessary to establish a quantitative dose-response relationship. Passive dosing is regarded as a promising new technique for maintaining a constant exposure condition of hydrophobic chemicals in the assay medium. The main goals of the present study were (1) to quantitatively compare gene expression results obtained using the passive dosing method and the conventional spiking method and (2) to investigate changes in gene expression with respect to the free concentration and exposure duration using passive dosing. Chlorpyrifos (CP), which is oxidized by the cytochrome P450 monooxygenases, was selected as a model chemical, and the expression of cytochrome P450 subfamily protein 35A gene series (cyp-3.5a1-5) was analyzed by quantitative real-time PCR on soil nematode Caenorhabditis elegans. Whereas the free concentration of CP rapidly decreased and the expression of cyp genes varied with the volume of exposure medium and the test duration when the spiking method was used, the free concentration in the assay medium was stable throughout the experiment when the passive dosing method was used. In addition, the level of gene expression increased with exposure time up to 8 h and with increasing CP concentration. The observed increased gene expression could be explained by increasing body residue concentration of CP with exposure time. In conclusion, quantitative dose-response relationships for gene expression biomarkers could be obtained for highly hydrophobic chemicals when the constant exposure condition is provided and the free concentration is used as the dose-metric.</t>
  </si>
  <si>
    <t>10.1021/es5027773</t>
  </si>
  <si>
    <t>Novais, SC; Gomes, NC; Soares, AMVM; Amorim, MJB</t>
  </si>
  <si>
    <t>Antioxidant and neurotoxicity markers in the model organism Enchytraeus albidus (Oligochaeta): mechanisms of response to atrazine, dimethoate and carbendazim</t>
  </si>
  <si>
    <t>The present study aimed to investigate the effects of dimethoate, atrazine and carbendazim on the antioxidant defences and neuronal function of the soil organism Enchytraeus albidus. Effects were studied at concentrations known to affect their reproduction (EC20, EC50 and EC90) and along time (2, 4, 8, 14 and 21 days). In general, responses were more pronounced at periods of exposure longer than 8 days and at the highest concentrations. Multivariate statistics (RDA-PRC) clearly displayed that exposure duration had an effect itself, biomarkers' responses showed interaction for all pesticides and catalase scored consistently high, indicating its relevancy in the group of measured markers. Univariate analysis indicated oxidative stress for all pesticides and atrazine induced oxidative damage in lipids. Atrazine seems to be effectively metabolized by GST of the biotransformation system, as its activity significantly increased after exposure to this pesticide. Dimethoate caused ChE inhibition, indicating an impairment of the neuronal function. Carbendazim impaired the antioxidant system, but no oxidative damage was observed, along with any effects on the ChE activity. The integrated biomarker response analysis was performed but we suggest modifications due to limiting artefacts.</t>
  </si>
  <si>
    <t>10.1007/s10646-014-1265-z</t>
  </si>
  <si>
    <t>Givaudan, N; Binet, F; Le Bot, B; Wiegand, C</t>
  </si>
  <si>
    <t>Earthworm tolerance to residual agricultural pesticide contamination: Field and experimental assessment of detoxification capabilities</t>
  </si>
  <si>
    <t>This study investigates if acclimatization to residual pesticide contamination in agricultural soils is reflected in detoxification, antioxidant enzyme activities and energy budget of earthworms. Five fields within a joint agricultural area exhibited different chemical and farming histories from conventional cultivation to organic pasture. Soil multiresidual pesticide analysis revealed up to 9 molecules including atrazine up to 2.4 ng g(-1) dry soil. Exposure history of endogeic Aporrectodea caliginosa and Allolobophora chlorotica modified their responses to pesticides. In the field, activities of soluble glutathione-S-transferases (sGST) and catalase increased with soil pesticide contamination in A. caliginosa. Pesticide stress was reflected in depletion of energy reserves in A. chlorotica. Acute exposure of pre-adapted and naive A. caliginosa to pesticides (fungicide Opus (R), 0.1 mu g active ingredient epoxiconazole g(-1) dry soil, RoundUp Flash (R), 2.5 mu g active ingredient glyphosate g(-1) dry soil, and their mixture), revealed that environmental pre-exposure accelerated activation of the detoxification enzyme sGST towards epoxiconazole. (C) 2014 Elsevier Ltd. All rights reserved.</t>
  </si>
  <si>
    <t>10.1016/j.envpol.2014.05.001</t>
  </si>
  <si>
    <t>Bergmann, RC; Ralebitso-Senior, TK; Thompson, TJU</t>
  </si>
  <si>
    <t>An RNA-based analysis of changes in biodiversity indices in response to Sus scrofa domesticus decomposition</t>
  </si>
  <si>
    <t>FORENSIC SCIENCE INTERNATIONAL</t>
  </si>
  <si>
    <t>Despite emergent research initiatives, significant knowledge gaps remain of soil microbiology-associated cadaver decomposition. Nevertheless, preliminary studies have shown that the vast diversity and complex interactions of soil microbial communities have great potential for forensic applications such as clandestine grave location and postmortem interval estimation. This study investigated changes in soil bacterial communities during pig (Sus scrofa domesticus) leg decomposition. 16S rRNA, instead of the usually applied 16S rDNA marker, was used to compare the metabolically active bacteria. Total bacterial RNA was extracted from soil samples of three different layers on day 3, 28 and 77 after the shallow burial of a pig leg. The V3 region of the 16S rRNA was amplified, analysed by RT-PCR DGGE, and compared with control soil bacterial community profiles. Statistically significant differences in soil bacterial biodiversity were observed. For the control, bacterial diversity (H') and species richness (S) of the three layers averaged 2.48 +/- 0.14 (H') and 18.8 +/- 2.5 (S), respectively, while for the test soil increases (p = 0.027) were recorded between day 3 (H' = 2.71 +/- 0.02; S = 21.3 +/- 2.0) and 28 (H' = 3.46 +/- 0.32; S = 60.3 +/- 16.9), particularly in the middle (10-20 cm) and bottom (20-30 cm) soil layers. Between day 28 and 77 the diversity and richness then decreased on average for all three layers (H' = 3.43 +/- 0.20; S = 60.0 +/- 17.3) but remained higher than on day 3. Thus, responses in soil bacterial profiles and activity to carcass decomposition, detected and characterised by RNA-based DGGE, could be used together with RNA sequencing data, changes in physico-chemical variables (carbon, nitrogen, phosphorus, temperature, redox potential, water activity and pH) and conventional macroecology markers (e. g. insects and vegetation), to develop a suite of analytical protocols for different forensic scenarios. (C) 2014 Elsevier Ireland Ltd. All rights reserved.</t>
  </si>
  <si>
    <t>10.1016/j.forsciint.2014.06.001</t>
  </si>
  <si>
    <t>Baderna, D; Colombo, A; Romeo, M; Cambria, F; Teoldi, F; Lodi, M; Diomede, L; Benfenati, E</t>
  </si>
  <si>
    <t>Soil quality in the Lomellina area using in vitro models and ecotoxicological assays</t>
  </si>
  <si>
    <t>Soil quality is traditionally evaluated by chemical characterization to determine levels of pollutants. Biological tools are now employed for soil monitoring since they can take account of the global biological effects induced by all xenobiotics. A combined monitoring of soils based on chemical analyses, human-related in vitro models and ecotoxicological assay was applied in the Lomellina, a semirural area of northern Italy. Chemical characterization indicated overall good quality of the soils, with low levels of toxic and carcinogenic pollutants such as heavy metals, PAHs, PCDD/Fs and PCBs. HepG2 cells were used as a model for the human liver and BALB/c 3T3 cells to evaluate carcinogenic potential. Cells were treated with soil extractable organic matter (EOM) and the MIS assay, DNA release and morphological transformation were selected as endpoints for toxicity and carcinogenicity. Soil EOMs induced dose-dependent inhibition of cell growth at low doses and cytotoxicity only at doses of 500 and 1000 mg soil equivalents/ml. Potential issues for human health can be hypothesized after ingestion of soil samples from some sites. No statistically significant inductions of foci were recorded after exposure to EOMs, indicating that the levels of the soil-extracted organic pollutants were too low to induce carcinogenesis in our experimental conditions. An acute phytotoxicity test and studies on Caenorhabditis elegans were used as ecotoxicological assays for plants and small invertebrates. No significant alerts for ecotoxicity were found. In this proposed case study, HepG2 cells detected differences in the toxicity of soil EOMs, indicating that this cell line could be appropriate to assess the potential harm caused by the ingestion of contaminated soil. Additional information on the carcinogenic potential of mixtures was provided by the cell transformation assay, strengthening the combined approach. (C) 2014 Elsevier Inc. All rights reserved.</t>
  </si>
  <si>
    <t>10.1016/j.envres.2014.05.030</t>
  </si>
  <si>
    <t>Sacca, ML; Fajardo, C; Costa, G; Lobo, C; Nande, M; Martin, M</t>
  </si>
  <si>
    <t>Integrating classical and molecular approaches to evaluate the impact of nanosized zero-valent iron (nZVI) on soil organisms</t>
  </si>
  <si>
    <t>Nanosized zero-valent iron (nZVI) is a new option for the remediation of contaminated soil and groundwater, but the effect of nZVI on soil biota is mostly unknown. In this work, nanotoxicological studies were performed in vitro and in two different standard soils to assess the effect of nZVI on autochthonous soil organisms by integrating classical and molecular analysis. Standardised ecotoxicity testing methods using Caenorhabditis elegans were applied in vitro and in soil experiments and changes in microbial biodiversity and biomarker gene expression were used to assess the responses of the microbial community to nZVI. The classical tests conducted in soil ruled out a toxic impact of nZVI on the soil nematode C elegans in the test soils. The molecular analysis applied to soil microorganisms, however, revealed significant changes in the expression of the proposed biomarkers of exposure. These changes were related not only to the nZVI treatment but also to the soil characteristics, highlighting the importance of considering the soil matrix on a case by case basis. Furthermore, due to the temporal shift between transcriptional responses and the development of the corresponding phenotype, the molecular approach could anticipate adverse effects on environmental biota. (C) 2013 Elsevier Ltd. All rights reserved.</t>
  </si>
  <si>
    <t>10.1016/j.chemosphere.2013.11.013</t>
  </si>
  <si>
    <t>Chen, GQ; de Boer, TE; Wagelmans, M; van Gestel, CAM; van Straalen, NM; Roelofs, D</t>
  </si>
  <si>
    <t>Integrating transcriptomics into triad-based soil-quality assessment</t>
  </si>
  <si>
    <t>The present study examined how transcriptomics tools can be included in a triad-based soil-quality assessment to assess the toxicity of soils from riverbanks polluted by metals. To that end, the authors measured chemical soil properties and used the International Organization for Standardization guideline for ecotoxicological tests and a newly developed microarray for gene expression in the indicator soil arthropod Folsomia candida. Microarray analysis revealed that the oxidative stress response pathway was significantly affected in all soils except one. The data indicate that changes in cell redox homeostasis are a significant signature of metal stress. Finally, 32 genes showed significant dose-dependent expression with metal concentrations. They are promising genetic markers providing an early indication of the need for higher-tier testing of soil quality. During the bioassay, the toxicity of the least polluted soils could be removed by sterilization. The gene expression profile for this soil did not show a metal-related signature, confirming that a factor other than metals (most likely of biological origin) caused the toxicity. The present study demonstrates the feasibility and advantages of integrating transcriptomics into triad-based soil-quality assessment. Combining molecular and organismal life-history trait stress responses helps to identify causes of adverse effects in bioassays. Further validation is needed for verifying the set of genes with dose-dependent expression patterns linked with toxic stress. Environ Toxicol Chem 2014;33:900-909. (c) 2013 SETAC</t>
  </si>
  <si>
    <t>10.1002/etc.2508</t>
  </si>
  <si>
    <t>Simoniello, P; Trinchella, F; Filosa, S; Scudiero, R; Magnani, D; Theil, T; Motta, CM</t>
  </si>
  <si>
    <t>Cadmium contaminated soil affects retinogenesis in lizard embryos</t>
  </si>
  <si>
    <t>Lizards are soil surface animals that represent an important link between invertebrates and higher predators. Being part of wild fauna, they can be affected by contamination from anthropic activities and in particular, pesticides and chemical substances of various nature that reach the soil surface directly or through fall out. Among these substances, heavy metals such as cadmium may exert particularly marked toxic effect on both adult and embryos. In lizards, recent studies show that cadmium may cause developmental defects, including alteration of eye development, with appearance of unilateral microphthalmia and retinal folding. In the present study, the effects of cadmium incubation on retinal development were investigated demonstrating that cadmium interferes with cell cycle regulation by increasing proliferation. An increased expression of Otx2 and Pax6 genes, markers of retinal differentiation, was also found. However, the cellular localization of Pax6 and Otx2 transcripts did not change in treated embryos: in the early stages of retinogenesis, the two genes were expressed in all retinal cells; in the differentiated retina, Otx2 remained in the cellular bodies of retinal cells forming the nuclear and the ganglion layers, whereas Pax6 was expressed only in the cells of the inner nuclear and the ganglion layers. Data suggest that the increased expression of Pax6 and Otx2 could be ascribed to the hyperproliferation of retinal cells rather than to an effective gene overexpression. J. Exp. Zool. 321A: 207-219, 2014. (c) 2014 Wiley Periodicals, Inc.</t>
  </si>
  <si>
    <t>10.1002/jez.1852</t>
  </si>
  <si>
    <t>Profiling transcriptomic response of Enchytraeus albidus to Cu and Ni: Comparison with Cd and Zn</t>
  </si>
  <si>
    <t>Metals are among the most common contaminants in soils in Europe. Although their effects are relatively well known regarding survival and reproduction to soil invertebrates, their mode of action is poorly understood. Enchytraeus albidus is a model organism in ecotoxicology and with the development of a gene library for this species, transcriptomic studies are now possible. The main aim of this study is to understand the Cu and Ni mechanisms of response in E. albidus, in comparison with Cd and Zn (already studied). E. albidus were exposed to Cu and Ni for 4 days to the reproduction effect concentrations EC50 and EC90. Results indicate that Cu and Ni have similar mechanisms of toxicity. When comparing four element S (hierarchical clustering) it was possible to observe a clear separation of Cd from all other metals. This separation correlates with the available information from other species regarding the toxicokinetics of the tested elements. (C) 2013 Elsevier Ltd. All rights reserved.</t>
  </si>
  <si>
    <t>10.1016/j.envpol.2013.11.031</t>
  </si>
  <si>
    <t>Fajardo, C; Sacca, ML; Costa, G; Nande, M; Martin, M</t>
  </si>
  <si>
    <t>Impact of Ag and Al2O3 nanoparticles on soil organisms: In vitro and soil experiments</t>
  </si>
  <si>
    <t>In vitro analyses were conducted to assess the impact of Al2O3 and Ag nanoparticles on two common soil bacteria, Bacillus cereus and Pseudomonas stutzeri. Al2O3 nanoparticles did not show significant toxicity at any dose or time assayed, whereas exposure to 5 mg L-1 Ag nanoparticles for 48 h caused bactericidal effects. Moreover, alterations at the morphological level were observed by transmission electron microscopy (TEM); Ag but not Al2O3 nanopartides evoked the entrance of B. cereus cells in an early sporulation stage and both nanoparticles penetrated P. stutzeri cells. At the molecular level, a dramatic increase (8.2-fold) in katB gene expression was found in P. stutzeri following Al2O3 nanopartic.les exposure, indicative of an oxidative stress-defence system enhancement in this bacterium. In the microcosm experiment, using two different natural soils, Al2O3 or Ag nanoparticles did not affect the Caenorhabditis elegans toxicity endpoints growth, survival, or reproduction. However, differences in microbial phylogenetic compositions were detected by fluorescence in situ hybridization (FISH). The use of katB-and pylcA-based sequences showed that the microbial transcriptional response to nanoparticle exposure decreased, suggesting a decrease in cellular activity. These changes were attributable to both the nanoparticles treatment and soil characteristics, highlighting the importance of considering the soil matrix on a case by case basis. (C) 2013 Elsevier B.V. All rights reserved.</t>
  </si>
  <si>
    <t>10.1016/j.scitotenv.2013.12.043</t>
  </si>
  <si>
    <t>Hou, LB; Yanagisawa, Y; Yachi, S; Kaneko, N; Nakamori, T</t>
  </si>
  <si>
    <t>Biomass estimation of the terrestrial ecotoxicological species Folsomia candida (Collembola) using a real-time polymerase chain reaction</t>
  </si>
  <si>
    <t>The abundance and growth of the Folsomia candida soil arthropod have been widely used to assess the environmental impact of a range of soil pollutants, and increasing concerns about environmental pollution require advanced and rapid methods to estimate ecological toxicity. Here, we developed a quantitative polymerase chain reaction (qPCR)-based assay for determining the biomass of E candida. Prior to DNA extraction, an appropriate amount of an artificial sequence was spiked into the test samples, allowing us to assess the extraction efficiency used for normalisation. We designed primers based on the sequencing information of the nuclear RNA polymerase II (Pol II) and mitochondrial cytochrome c oxidase subunit I (mtCOI) genes of E candida. Assays were performed on samples containing a different number of individuals at the same body length (individually same biomass; same age) and samples containing the same number of individuals at a different body length (individually different biomass; different age). Biomass was estimated from the body lengths of collembolan samples. For both genes, DNA quantity showed a significant linear relationship between increased collembolan numbers and the estimated biomass; DNA quantity in different ages of collembolans showed a significant correlation with body length and a linear relationship with the estimated biomass. We believe that this rapid and accurate technique could be used to detect and quantify soil animals and thus would improve ecotoxicological testing. (C) 2013 Elsevier Inc. All rights reserved.</t>
  </si>
  <si>
    <t>10.1016/j.ecoenv.2013.12.011</t>
  </si>
  <si>
    <t>Bosnjak, I; Bielen, A; Babic, S; Sver, L; Popovic, NT; Strunjak-Perovic, I; Coz-Rakovac, R; Klobucar, RS</t>
  </si>
  <si>
    <t>First evidence of the P-glycoprotein gene expression and multixenobiotic resistance modulation in earthworm</t>
  </si>
  <si>
    <t>ARHIV ZA HIGIJENU RADA I TOKSIKOLOGIJU-ARCHIVES OF INDUSTRIAL HYGIENE AND TOXICOLOGY</t>
  </si>
  <si>
    <t>Multixenobiotic resistance (MXR) is an important mechanism of cellular efflux mediated by ATP binding cassette (ABC) transporters that bind and actively remove toxic substrates from the cell. This study was the first to identify ABC transporter P-glycoprotein (P-gp/ABCB1) as a representative of the MXR phenotype in earthworm (Eisenia fetida). The identified partial cDNA sequence of ABCB1 overlapped with ABCB1 homologues of other organisms from 58.5 % to 72.5 %. We also studied the effect of five modulators (verapamil, cyclosporine A, MK571, probenecid, and orthovanadate) on the earthworm's MXR activity by measuring the accumulation of model substrates rhodamine B and rhodamine 123 in whole body tissue of the adult earthworm. MK571, orthovanadate, and verapamil significantly inhibited MXR activity, and rhodamine 123 turned out to better reflect MXR activity in that species than rhodamine B. Our results show that E. fetida can serve well as a test organism for environmental pollutants that inhibit MXR activity.</t>
  </si>
  <si>
    <t>10.2478/10004-1254-65-2014-2421</t>
  </si>
  <si>
    <t>Irizar, A; Izagirre, U; de Cerio, OD; Marigomez, I; Soto, M</t>
  </si>
  <si>
    <t>Zonation in the digestive tract of Eisenia fetida: Implications in biomarker measurements for toxicity assessment</t>
  </si>
  <si>
    <t>Eisenia fetida is a model species for soil health assessment and different biomarkers that detect either the presence of bioavailable contaminants or their biological effect have been developed. These parameters are performed in a target tissue or whole earthworm, without considering the marked zonation in histological organisation, enzyme activities and gene expression pattern existing along the body. Thus, the present work was aimed at (a) characterising the morphofunctional heterogeneity along the digestive tract of E. fetida in tissue morphology and turnover, lysosomal enzyme markers (3-glucuronidase, beta-GUS; hexosaminidase, HEX), lipofuscin contents (LPF) and metallothionein (MT) and catalase (CAT) gene expression; and (b) determining whether the responsiveness to Cd exposure varies among tissues and along the digestive tract. HEX and beta-GUS exhibited a heterogeneous distribution pattern along and across the digestive tract and Cd exposure caused a marked decrease of HEX and an increase of beta-GUS activity. Likewise, the significant decrease of cell turnover and the induction of MT transcription were was zone-dependent. Therefore, in was concluded that the consideration of the zonation when applying biomarker for toxicity assessment would reduce the intrinsic variability that results from overlooking the marked morphofunctional heterogeneity that exists in annelids along their body axis. (C) 2013 Elsevier Inc. All rights reserved.</t>
  </si>
  <si>
    <t>10.1016/j.cbpc.2013.11.006</t>
  </si>
  <si>
    <t>Polak, N; Read, DS; Jurkschat, K; Matzke, M; Kelly, FJ; Spurgeon, DJ; Sturzenbaum, SR</t>
  </si>
  <si>
    <t>Metalloproteins and phytochelatin synthase may confer protection against zinc oxide nanoparticle induced toxicity in Caenorhabditis elegans</t>
  </si>
  <si>
    <t>Zinc oxide nanopartides (ZnONPs) are used in large quantities by the cosmetic, food and textile industries. Here we exposed Caenorhabditis elegans wild-type and a metal sensitive triple knockout mutant (mt1-1;mt1-2;pcs-1) to ZnONPs (0-50 mg/L) to study strain and exposure specific effects on transcription, reactive oxygen species generation, the biomolecular phenotype (measured by Raman microspectroscopy) and key endpoints of the nematode life cycle (growth, reproduction and lifespan). A significant dissolution effect was observed, where dissolved ZnO constituted over 50% of total Zn within a two day exposure to the test medium, suggesting that the nominal exposure to pure ZnONPs represents in vivo, at best, a mixture exposure of ionic zinc and nanoparticles. Nevertheless, the analyses provided evidence that the metallothioneins (mtl-1 and mt1-2), the phytochelatin synthase (pcs-1) and an apoptotic marker (cep-1) were transcriptionally activated. In addition, the DCFH-DA assay provided in vitro evidence of the oxidative potential of ZnONPs in the metal exposure sensitive triple mutant Raman spectroscopy highlighted that the biomolecular phenotype changes significantly in the mtl-1;mt1-2;pcs-1 triple knockout worm upon ZnONP exposure, suggesting that these metalloproteins are instrumental in the protection against cytotoxic damage. Finally, ZnONP exposure was shown to decrease growth and development, reproductive capacity and lifespan, effects which were amplified in the triple knockout. By combining diverse toxicological strategies, we identified that individuals (genotypes) housing mutations in key metalloproteins and phytochelatin synthase are more susceptible to ZnONP exposure, which underlines their importance to minimize ZnONP induced toxicity. (C) 2013 Elsevier Inc. All rights reserved.</t>
  </si>
  <si>
    <t>10.1016/j.cbpc.2013.12.001</t>
  </si>
  <si>
    <t>van der Ploeg, MJC; van den Berg, JHJ; Bhattacharjee, S; de Haan, LHJ; Ershov, DS; Fokkink, RG; Zuilhof, H; Rietjens, IMCM; van den Brink, NW</t>
  </si>
  <si>
    <t>In vitro nanoparticle toxicity to rat alveolar cells and coelomocytes from the earthworm Lumbricus rubellus</t>
  </si>
  <si>
    <t>Sensitivity of immune cells (coelomocytes) of Lumbricus rubellus earthworms was investigated for exposure to selected nanoparticles, in order to obtain further insight in mechanisms of effects observed after in vivo C-60 exposure. In the in vivo study, tissue damage appeared tooccur without accompanying increased immune responses. Coelomocytes exposed in vitro to C-60 showed no decrease of their cellular viability, but demonstrated a decrease in gene expression of the cytokine-like protein CCF-1, indicating immunosuppression. Experiments with NR8383 rat macrophage cells and tri-block copolymer nanoparticles were used to compare sensitivity and to demonstrate the usefulness of coelomocytes as a test system for nano-immunotoxicity, respectively. Overall, the results imply that sensitivity towards nanoparticles differs between cell types and nanoparticles. Moreover, this study indicates that injuries in absence of an immune response, observed after in vivo C-60 exposure inourearlierwork, are caused by immunosuppression rather than coelomocyte mortality.</t>
  </si>
  <si>
    <t>10.3109/17435390.2012.744857</t>
  </si>
  <si>
    <t>Singh, M; Singh, DK</t>
  </si>
  <si>
    <t>Endosulfan induced alteration in bacterial protein profile and RNA yield of Klebsiella sp M3, Achromobacter sp M6, and Rhodococcus sp M2</t>
  </si>
  <si>
    <t>Three bacterial strains identified as Klebsiella sp. M3, Achromobacter sp. M6 and Rhodococcus sp. M2 were isolated by soil enrichment with endosulfan followed by shake flask enrichment technique. They were efficiently degrading endosulfan in the NSM (non sulfur medium) broth. Degradation of endosulfan was faster with the cell free extract of bacterial cells grown in the sulfur deficient medium (NSM) supplemented with endosulfan than that of nutrient rich medium (Luria Bertani). In the cell free extract of NSM supplemented with endosulfan as sole sulfur source, a unique band was visualized on SDS-PAGE but not with magnesium sulfate as the sole sulfur source in NSM and LB with endosulfan. Expression of a unique polypeptide band was speculated to be induced by endosulfan under sulfur starved condition. These unique polypeptide bands were identified as OmpK35 protein, sulfate binding protein and outer membrane porin protein, respectively, in Klebsiella sp. M3, Achromobacter sp. M6 and Rhodococcus sp. M2. Endosulfan showed dose dependent negative effect on total RNA yield of bacterial strains in nutrient rich medium. Absence of plasmid DNA indicated the presence of endosulfan metabolizing gene on genomic DNA. (C) 2013 Elsevier B.V. All rights reserved.</t>
  </si>
  <si>
    <t>10.1016/j.jhazmat.2013.11.061</t>
  </si>
  <si>
    <t>Whitaker, VM; Price, JF; Peres, NA; MacRae, AW; Santos, BM; Folta, KM; Noling, JW</t>
  </si>
  <si>
    <t>Current Strawberry Research at the University of Florida</t>
  </si>
  <si>
    <t>VII INTERNATIONAL STRAWBERRY SYMPOSIUM</t>
  </si>
  <si>
    <t>The University of Florida (UF) seeks to advance strawberry (Fragaria spp.) research through a team approach. Researchers in the areas of breeding, genomics, entomology, pathology, weed science, nematology and horticulture serve a 3,700 ha industry in Florida that provides winter strawberry fruit to the United States and Canada. UF cultivars comprise 70% of the Florida industry and are important internationally. The breeding program continues to prioritize early yield and postharvest quality while making new investments in flavor. Genomics research complements these efforts by characterization of novel genes in strawberry, which is enhanced by expressed sequence capture and assembly of the diploid strawberry genome. In entomology we are working to enhancing control of the two-spotted spider mite (Tetranychus urticae Koch) while adjusting insecticidal programs to maintain active populations of mite predators. In pathology we have developed a disease model which can reduce sprays by up to half while achieving the same level of disease control. An automated web-based and cell-phone-based system alerts growers when to spray based on weather station data. Weed science and nematology have been impacted heavily by the transition away from methyl bromide soil fumigation. Control of weeds via preemergent herbicides sprayed under the polyethylene mulch and even application via the drip tape has been demonstrated. Hyperspectral reflectance and other imaging technologies have allowed the large-scale evaluation of alternative fumigants for nematode control. Finally, the horticulture program has developed methods to dramatically decrease water use without affecting yields and continues to evaluate the effectiveness of soilless and protected culture growing systems.</t>
  </si>
  <si>
    <t>Pelosi, C; Barot, S; Capowiez, Y; Hedde, M; Vandenbulcke, F</t>
  </si>
  <si>
    <t>Pesticides and earthworms. A review</t>
  </si>
  <si>
    <t>AGRONOMY FOR SUSTAINABLE DEVELOPMENT</t>
  </si>
  <si>
    <t>Earthworms provide key soil functions that favour many positive ecosystem services. These services are important for agroecosystem sustainability but can be degraded by intensive cultural practices such as use of pesticides. Many literature reports have investigated the effect of pesticides on earthworms. Here, we review those reports to assess the relevance of the indicators of earthworm response to pesticides, to assess their sensitivity to pesticides, and to highlight the remaining knowledge gaps. We focus on European earthworm species and products authorised in Europe, excluding natural compounds and metals. We consider different organisation levels: the infra-individual level (gene expression and physiology), the individual and population levels (life-history traits, population density and behaviour) and the community level: community biomass and density. Our analysis shows that earthworms are impacted by pesticides at all organisation levels. For example, pesticides disrupt enzymatic activities, increase individual mortality, decrease fecundity and growth, change individual behaviour such as feeding rate and decrease the overall community biomass and density. Insecticides and fungicides are the most toxic pesticides impacting survival and reproduction, respectively.</t>
  </si>
  <si>
    <t>10.1007/s13593-013-0151-z</t>
  </si>
  <si>
    <t>Meyer, D; Williams, PL</t>
  </si>
  <si>
    <t>TOXICITY TESTING OF NEUROTOXIC PESTICIDES IN Caenorhabditis elegans</t>
  </si>
  <si>
    <t>JOURNAL OF TOXICOLOGY AND ENVIRONMENTAL HEALTH-PART B-CRITICAL REVIEWS</t>
  </si>
  <si>
    <t>The use of pesticides is ubiquitous worldwide, and these chemicals exert adverse effects on both target and nontarget species. Understanding the modes of action of pesticides, as well as quantifying exposure concentration and duration, is an important goal of clinicians and environmental health scientists. Some chemical exposures result in adverse effects on the nervous system. The nematode Caenorhabditis elegans (C. elegans) is a model lab organism well established for studying neurotoxicity, since the components of its nervous system are mapped and known, and most of its neurotransmitters correspond to human homologs. This review encompasses published studies in which C. elegans nematodes were exposed to pesticides with known neurotoxic actions. Endpoints measured include changes in locomotion, feeding behavior, brood size, growth, life span, and cell death. From data presented, evidence indicates that C. elegans can serve a role in assessing the effects of neurotoxic pesticides at the sublethal cellular level, thereby advancing our understanding of the mechanisms underlying toxicity induced by these chemicals. A proposed toxicity testing scheme for water-soluble chemicals is also included.</t>
  </si>
  <si>
    <t>10.1080/10937404.2014.933722</t>
  </si>
  <si>
    <t>Itoh, T; Hibi, T; Fujii, Y; Sugimoto, I; Fujiwara, A; Suzuki, F; Iwasaki, Y; Kim, JK; Taketo, A; Kimoto, H</t>
  </si>
  <si>
    <t>Cooperative Degradation of Chitin by Extracellular and Cell Surface-Expressed Chitinases from Paenibacillus sp Strain FPU-7</t>
  </si>
  <si>
    <t>Chitin, a major component of fungal cell walls and invertebrate cuticles, is an exceedingly abundant polysaccharide, ranking next to cellulose. Industrial demand for chitin and its degradation products as raw materials for fine chemical products is increasing. A bacterium with high chitin-decomposing activity, Paenibacillus sp. strain FPU-7, was isolated from soil by using a screening medium containing alpha-chitin powder. Although FPU-7 secreted several extracellular chitinases and thoroughly digested the powder, the extracellular fluid alone broke them down incompletely. Based on expression cloning and phylogenetic analysis, at least seven family 18 chitinase genes were found in the FPU-7 genome. Interestingly, the product of only one gene (chiW) was identified as possessing three S-layer homology (SLH) domains and two glycosyl hydrolase family 18 catalytic domains. Since SLH domains are known to function as anchors to the Gram-positive bacterial cell surface, ChiW was suggested to be a novel multimodular surface-expressed enzyme and to play an important role in the complete degradation of chitin. Indeed, the ChiW protein was localized on the cell surface. Each of the seven chitinase genes (chiA to chiF and chiW) was cloned and expressed in Escherichia coli cells for biochemical characterization of their products. In particular, ChiE and ChiW showed high activity for insoluble chitin. The high chitinolytic activity of strain FPU-7 and the chitinases may be useful for environmentally friendly processing of chitin in the manufacture of food and/or medicine.</t>
  </si>
  <si>
    <t>10.1128/AEM.02483-13</t>
  </si>
  <si>
    <t>Hayashi, Y; Heckmann, LH; Simonsen, V; Scott-Fordsmand, JJ</t>
  </si>
  <si>
    <t>Time-course profiling of molecular stress responses to silver nanoparticles in the earthworm Eisenia fetida</t>
  </si>
  <si>
    <t>The molecular mechanism of silver nanoparticle (AgNP) toxicity, particularly its temporal aspect, is currently limited in the literature. This study seeks to identify and profile changes in molecular response patterns over time during soil exposure of the earthworm Eisenia fetida to AgNPs (82 +/- 27 nm) with reference to dissolved silver salt (AgNO3). Principal component analysis of selected gene and enzyme response profiles revealed dissimilar patterns between AgNO3 and AgNP treatments and also over time. Despite the observed difference in molecular profiles, the body burdens of total Ag were within the same range (10-40 mg/kg dry weight worm) for both treatments with apparent correlation to the induction pattern of metallothionein. AgNO3 induced the genes and enzymes related to oxidative stress at day 1, after which markers of energy metabolism were all suppressed at day 2. Exposure to AgNPs likewise led to induction of oxidative stress genes at day 2, but with a temporal pattern shift to immune genes at day 14 following metabolic upregulation at day 7. The involvement of oxidative stress and subsequent alterations in immune gene regulation were as predicted by our in vitro study reported previously, highlighting the importance of immunological endpoints in nanosilver toxicity. (C) 2013 Elsevier Inc. All rights reserved.</t>
  </si>
  <si>
    <t>10.1016/j.ecoenv.2013.08.017</t>
  </si>
  <si>
    <t>Reilly, K; Cullen, E; Lola-Luz, T; Stone, D; Valverde, J; Gaffney, M; Brunton, N; Grant, J; Griffiths, BS</t>
  </si>
  <si>
    <t>Effect of organic, conventional and mixed cultivation practices on soil microbial community structure and nematode abundance in a cultivated onion crop</t>
  </si>
  <si>
    <t>JOURNAL OF THE SCIENCE OF FOOD AND AGRICULTURE</t>
  </si>
  <si>
    <t>BACKGROUNDResponses of the soil microbial and nematode community to organic and conventional agricultural practices were studied using the Teagasc Kinsealy Systems Comparison trial as the experimental system. The trial is a long-term field experiment which divides conventional and organic agriculture into component pest-control and soil treatment practices. We hypothesised that management practices would affect soil ecology and used community level physiological profiles, microbial and nematode counts, and denaturing gradient gel electrophoresis (DGGE) to characterise soil microbial communities in plots used for onion (Allium cepa L.) cultivation. RESULTSMicrobial activity and culturable bacterial counts were significantly higher under fully organic management. Culturable fungi, actinomycete and nematode counts showed a consistent trend towards higher numbers under fully organic management but these data were not statistically significant. No differences were found in the fungal/bacterial ratio. DGGE banding patterns and sequencing of excised bands showed clear differences between treatments. Putative onion fungal pathogens were predominantly sequenced under conventional soil treatment practices whilst putative soil suppressive bacterial species were predominantly sequenced from the organic pest-control treatment plots. CONCLUSIONOrganic management increased microbial activity and diversity. Sequence data was indicative of differences in functional groups and warrants further investigation. (c) 2013 Society of Chemical Industry</t>
  </si>
  <si>
    <t>10.1002/jsfa.6206</t>
  </si>
  <si>
    <t>Rui, Q; Zhao, YL; Wu, QL; Tang, M; Wang, DY</t>
  </si>
  <si>
    <t>Biosafety assessment of titanium dioxide nanoparticles in acutely exposed nematode Caenorhabditis elegans with mutations of genes required for oxidative stress or stress responset</t>
  </si>
  <si>
    <t>We used Caenorhabditis elegans to investigate whether acute exposure to TiO2-NPs at the concentration of 20 mu g L-1 reflecting predicted environmental relevant concentration and 25 mg L-1 reflecting concentration in food can cause toxicity on nematodes with mutations of susceptible genes. Among examined mutants associated with oxidative stress and stress response, we found that genes of sod-2, sod-3, mtl-2, and hsp-16.48 might be susceptible for TiO2-NPs toxicity. Mutations of these genes altered functions of both possible primary and secondary targeted organs in nematodes exposed to 25 mg L-1 of TiO2-NPs for 24-h. Mutations of these genes caused similar expression patterns of genes required for oxidative stress in TiO2-NPs exposed mutant nematodes, implying their similar mechanisms to form the susceptible property. Nevertheless, acute exposure to 20 mu g L-1 of TiO2-NPs for 24-h and 25 mg L-1 of TiO2-NPs for 0.48-h or 5.71-h did not influence functions of both possible primary and secondary targeted organs in sod-2, sod-3, mtl-2, and hsp-16.48 mutants. Therefore, our results suggest the relatively safe property of acute exposure to TiO2-NPs with certain durations at predicted environmental relevant concentrations or concentrations comparable to those in food in nematodes with mutations of some susceptible genes. (C) 2013 Elsevier Ltd. All rights reserved.</t>
  </si>
  <si>
    <t>10.1016/j.chemosphere.2013.08.007</t>
  </si>
  <si>
    <t>Pauwels, M; Frerot, H; Souleman, D; Vandenbulcke, F</t>
  </si>
  <si>
    <t>Using biomarkers in an evolutionary context: Lessons from the analysis of biological responses of oligochaete annelids to metal exposure</t>
  </si>
  <si>
    <t>Anthropogenic activities may lead to the accumulation of inorganic and organic compounds in topsoils. Biota living in close contact with contaminated soils may experience stress at different levels of biological organization throughout the continuum from molecular to community level. Biological responses observed at the individual or infra-individual level of biological organization led to the development of biomarkers. The development of biomarkers consists often in evidencing biological modifications following a contaminant stress in laboratory conditions, using naive organisms and it is sometime proposed to use the biological state of individuals from sentinel species collected in the field to evaluate the level of environmental exposure. However, considering the possibility of local adaptation following long-term exposure, organisms response sampled in the field may substantially differ from laboratory specimens. In this review, we discuss this point focusing on the definition and validity of molecular biomarkers of metal pollution using earthworms of the Lumbricidae family. (C) 2013 Elsevier Ltd. All rights reserved.</t>
  </si>
  <si>
    <t>10.1016/j.envpol.2013.05.005</t>
  </si>
  <si>
    <t>Kupferschmied, P; Maurhofer, M; Keel, C</t>
  </si>
  <si>
    <t>Promise for plant pest control: root-associated pseudomonads with insecticidal activities</t>
  </si>
  <si>
    <t>Insects are an important and probably the most challenging pest to control in agriculture, in particular when they feed on belowground parts of plants. The application of synthetic pesticides is problematic owing to side effects on the environment, concerns for public health and the rapid development of resistance. Entomopathogenic bacteria, notably Bacillus thuringiensis and Photorhabdus/Xenorhabdus species, are promising alternatives to chemical insecticides, for they are able to efficiently kill insects and are considered to be environmentally sound and harmless to mammals. However, they have the handicap of showing limited environmental persistence or of depending on a nematode vector for insect infection. Intriguingly, certain strains of plant root-colonizing Pseudomonas bacteria display insect pathogenicity and thus could be formulated to extend the present range of bioinsecticides for protection of plants against root-feeding insects. These entomopathogenic pseudomonads belong to a group of plant-beneficial rhizobacteria that have the remarkable ability to suppress soil-borne plant pathogens, promote plant growth, and induce systemic plant defenses. Here we review for the first time the current knowledge about the occurrence and the molecular basis of insecticidal activity in pseudomonads with an emphasis on plant-beneficial and prominent pathogenic species. We discuss how this fascinating Pseudomonas trait may be exploited for novel root-based approaches to insect control in an integrated pest management framework.</t>
  </si>
  <si>
    <t>10.3389/fpls.2013.00287</t>
  </si>
  <si>
    <t>Gomes, SIL; Soares, AMVM; Scott-Fordsmand, JJ; Amorim, MJB</t>
  </si>
  <si>
    <t>Mechanisms of response to silver nanoparticles on Enchytraeus albidus (Oligochaeta): Survival, reproduction and gene expression profile</t>
  </si>
  <si>
    <t>Silver has antimicrobial properties and silver nanoparticles (Ag-NPs) have been some of the most widely used NPs. Information regarding their effects is still insufficient, in particular for soil dwelling organisms. The standard soil Oligochaete Enchytraeus albidus was used to study the effects of Ag in soils, using differential gene expression (microarray) and population (survival, reproduction) response to Ag-Ns (PVP coated) and AgNO3. Results showed higher toxicity of AgNO3 (EC50 &lt; 50 mg/kg) compared to toxicity of Ag-NPs (EC50 = 225 mg/kg). Based on the biological and material identity, the difference in toxicity between Ag-NPs and AgNO3 could possibly be explained by a release of Ag+ ions from the particles or by a slower uptake of Ag-NPs. The indications were that the responses to Ag-NPs reflect an effect of Ag ions and Ag-NPs given the extent of similar/dissimilar genes activated: The particles characterization supports this deduction as there were limited free ions measured in soil extracts, maybe related to little oxidation and/or complexation in the soil matrix. The possibility that gene differences were due to different levels of biological impact (i.e. physiological responses) should not be excluded. Testing of Ag-NPs seem to require longer exposure period to be comparable in terms of effect/risk assessment with other chemicals. (C) 2013 Elsevier B.V. All rights reserved.</t>
  </si>
  <si>
    <t>10.1016/j.jhazmat.2013.04.005</t>
  </si>
  <si>
    <t>Anwar, N; Sem, XH; Rhen, M</t>
  </si>
  <si>
    <t>Oxidoreductases that Act as Conditional Virulence Suppressors in Salmonella enterica Serovar Typhimurium</t>
  </si>
  <si>
    <t>In Salmonella enterica serovar Typhimurium, oxidoreductases of the thioredoxin superfamily contribute to bacterial invasiveness, intracellular replication and to the virulence in BALB/c mice as well as in the soil nematode Caenorhabditis elegans. The scsABCD gene cluster, present in many but not all enteric bacteria, codes for four putative oxidoreductases of the thioredoxin superfamily. Here we have analyzed the potential role of the scs genes in oxidative stress tolerance and virulence in S. Typhimurium. An scsABCD deletion mutant showed moderate sensitization to the redox-active transition metal ion copper and increased protein carbonylation upon exposure to hydrogen peroxide. Still, the scsABCD mutant was not significantly affected for invasiveness or intracellular replication in respectively cultured epithelial or macrophage-like cells. However, we noted a significant copper chloride sensitivity of SPI1 T3SS mediated invasiveness that strongly depended on the presence of the scs genes. The scsABCD deletion mutant was not attenuated in animal infection models. In contrast, the mutant showed a moderate increase in its competitive index upon intraperitoneal challenge and enhanced invasiveness in small intestinal ileal loops of BALB/c mice. Moreover, deletion of the scsABCD genes restored the invasiveness of a trxA mutant in epithelial cells and its virulence in C. elegans. Our findings thus demonstrate that the scs gene cluster conditionally affects virulence and underscore the complex interactions between oxidoreductases of the thioredoxin superfamily in maintaining host adaptation of S. Typhimurium.</t>
  </si>
  <si>
    <t>10.1371/journal.pone.0064948</t>
  </si>
  <si>
    <t>Van der Ploeg, MJC; Handy, RD; Heckmann, LH; Van der Hout, A; Van den Brink, NW</t>
  </si>
  <si>
    <t>C-60 exposure induced tissue damage and gene expression alterations in the earthworm Lumbricus rubellus</t>
  </si>
  <si>
    <t>Effects of C-60 exposure (0, 15 or 154 mg/kg soil) on the earthworm Lumbricus rubellus were assessed at the tissue and molecular level, in two experiments. In the first experiment, earthworms were exposed for four weeks, and in the second lifelong. In both experiments, gene expression of heat shock protein 70 (HSP70) decreased. For catalase and glutathione-S-transferase (GST), no significant trends in gene expression or enzyme activity were observed. Gene expression of coelomic cytolytic factor-1 (CCF-1) did not alter in earthworms exposed for four weeks, but was significantly down-regulated in the lifelong exposure. Histology of earthworms exposed to C-60 in both experiments showed a damaged cuticle, with underlying pathologies of epidermis and muscles, as well as effects on the gut barrier. However, tissue repair was also observed in these earthworms. Overall, these data show that sub-lethal C-60 exposure to earthworms via the soil affects gene expression and causes tissue pathologies.</t>
  </si>
  <si>
    <t>10.3109/17435390.2012.668569</t>
  </si>
  <si>
    <t>de Boer, ME; Ellers, J; van Gestel, CAM; den Dunnen, JT; van Straalen, NM; Roelofs, D</t>
  </si>
  <si>
    <t>Transcriptional responses indicate attenuated oxidative stress in the springtail Folsomia candida exposed to mixtures of cadmium and phenanthrene</t>
  </si>
  <si>
    <t>Since the 'omics revolution', the assessment of toxic chemical mixtures has incorporated approaches where phenotypic endpoints are connected to a mechanistic understanding of toxicity. In this study we determined the effect of binary mixtures of cadmium and phenanthrene on the reproduction of Folsomia candida and investigated the cellular mechanisms underlying this response. Mixture toxicity modeling showed an antagonistic deviation from concentration addition for reproduction effects of the mixtures. Subsequent transcriptional response analysis was done using five mixtures at the modeled 50 % effect level for reproduction. The transcription profiles of 86 high throughput RT-qPCR assays were studied by means of partial least squares regression analysis. The first and second principal components (PCs) were correlated with global responses to cadmium and phenanthrene, while correlations with the mixture treatments were found in the higher PCs. Specifically associated with the mixture treatments were a biotransformation phase II gene, four mitochondrial related genes and a gene involved in the biosynthesis of antioxidant selenoproteins. Membrane integrity related gene inductions were correlated with the single phenanthrene treatment but not with the mixtures. Immune and inflammatory response assays did not correlate with any of the mixtures. These results suggest moderated oxidative stress, a higher mitochondrial maintenance and less compromised membrane function in the mixture exposed samples compared to the separate cadmium or phenanthrene exposures. The antagonism found for inhibition of reproduction may partially originate from these differences. Mechanistic studies on mixture toxicity can ultimately aid risk assessment by defining relevant toxicity pathways in organisms exposed to real-world mixture exposures present in the field.</t>
  </si>
  <si>
    <t>10.1007/s10646-013-1053-1</t>
  </si>
  <si>
    <t>Wondafrash, M; Van Dam, NM; Tytgat, TOG</t>
  </si>
  <si>
    <t>Plant systemic induced responses mediate interactions between root parasitic nematodes and aboveground herbivorous insects</t>
  </si>
  <si>
    <t>Insects and nematodes are the most diverse and abundant groups of multicellular animals feeding on plants on either side of the soil-air interface. Several herbivore-induced responses are systemic, and hence can influence the preference and performance of organisms in other plant organs. Recent studies show that plants mediate interactions between belowground plant parasitic nematodes (PPNs) and aboveground herbivorous insects. Based on the knowledge of plant responses to pathogens, we review the emerging insights on plant systemic responses against root-feeding nematodes and shoot-feeding insects. We discuss the potential mechanisms of plant-mediated indirect interactions between both groups of organisms and point to gaps in our knowledge. Root-feeding nematodes can positively or negatively affect shoot herbivorous insects, and vice versa. The outcomes of the interactions between these spatially separated herbivore communities appear to be influenced by the feeding strategy of the nematodes and the insects, as well as by host plant susceptibility to both herbivores. The potential mechanisms for these interactions include systemic induced plant defense, interference with the translocation and dynamics of locally induced secondary metabolites, and reallocation of plant nutritional reserves. During evolution, PPNs as well as herbivorous insects have acquired effectors that modify plant defense responses and resource allocation patterns to their advantage. However, it is also known that plants under herbivore attack change the allocation of their resources, e.g., for compensatory growth responses, which may affect the performance of other organisms feeding on the plant. Studying the chemical and molecular basis of these interactions will reveal the molecular mechanisms that are involved. Moreover, it will lead to a better understanding of the ecological relevance of aboveground-belowground interactions, as well as support the development of sustainable pest management technologies.</t>
  </si>
  <si>
    <t>10.3389/fpls.2013.00087</t>
  </si>
  <si>
    <t>Gao, YH; Sun, XS; Gu, XR; Sun, ZJ</t>
  </si>
  <si>
    <t>Gene expression responses in different regions of Eisenia fetida with antiparasitic albendazole exposure</t>
  </si>
  <si>
    <t>Albendazole (ABZ) is a veterinary drug with a high efficiency against parasite. The aim of this research is to investigate and characterize the response of gene expression in different regions of earthworms Eisenia fetida in relation to ABZ exposure. In this research, the earthworms were exposed to ABZ at 0, 10, 30, 90, and 270 mg/kg concentrations for 42 days. Within the initial 14-day exposure, the expression levels of two target genes (mitochondrial large ribosomal subunit (l-rRNA) and heat shock protein (HSP90)) in different regions of earthworms were affected significantly by the different exposure concentrations of ABZ, but the growth rates were similar among the ABZ and control groups. With longer exposure time, growth rates decreased significantly after 28 days of exposure at 90 and 270 mg/kg. These results of target genes expression suggest that, at low ABZ concentrations, the middle region of earthworms is more sensitive to ABZ than the anterior and posterior regions. In the middle region, the l-rRNA expression of the ABZ-exposed groups was significantly lower than the control group, with a reduction to 23%, 25% and 31% for 10, 30 and 90 mg/kg ABZ concentrations, respectively (P &lt; 0.01). In contrast, the HSP90 expression of the ABZ groups (full range of 10 to 270 mg/kg) in the middle region increased 4.1-8.7 folds over the control group (P &lt; 0.01). In the anterior and posterior regions, the expression of the two target genes at 10 mg/kg did not differ significantly among the ABZ and control groups (P &gt; 0.05), except for l-rRNA in the posterior region. The characterization and understanding of target genes expression in different regions of earthworms can provide important information on predictive early reading on the pollution of ABZ residue in soils. (c) 2012 Elsevier Inc. All rights reserved.</t>
  </si>
  <si>
    <t>10.1016/j.ecoenv.2012.12.004</t>
  </si>
  <si>
    <t>Fisker, KV; Holmstrup, M; Sorensen, JG</t>
  </si>
  <si>
    <t>Variation in metallothionein gene expression is associated with adaptation to copper in the earthworm Dendrobaena octaedra</t>
  </si>
  <si>
    <t>Evolution of resistance to heavy metals has been reported for several populations of soil living organisms occurring at metal contaminated sites. Such genetically based and heritable resistance contribute to the persistence of populations in contaminated areas. Here we report on molecular responses to experimental copper in populations of the earthworm, Dendrobaena octaedra, originating from copper contaminated soil near Gusum (Sweden) where heavy metal pollution has been present for several decades. We studied gene expression of six genes potentially involved in resistance to copper toxicity using F2-generations of D. octaedra populations, originating from reference sites and contaminated (High, Medium and Low) sites around Gusum. The main result was different expression patterns of genes encoding for two different isoforms (mt1 and mt2) of metallothionein proteins during experimental exposure to copper contaminated soil. Expression of mt1 showed a fast and significant upregulation in the High population and a slower, albeit significant, upregulation in Medium and Low populations. However, in the three reference populations no upregulation were seen. In comparison, a fast upregulation was also seen for the High population in the isoform mt2, whereas, gene expression of all other populations, including reference populations, showed slower upregulation in response to experimental copper. The results indicate that copper resistance in D. octaedra from contaminated areas is related to an increased expression of metallothioneins. (c) 2012 Elsevier Inc. All rights reserved.</t>
  </si>
  <si>
    <t>10.1016/j.cbpc.2012.11.007</t>
  </si>
  <si>
    <t>Lourenco, J; Pereira, R; Goncalves, F; Mendo, S</t>
  </si>
  <si>
    <t>SSH gene expression profile of Eisenia andrei exposed in situ to a naturally contaminated soil from an abandoned uranium mine</t>
  </si>
  <si>
    <t>The effects of the exposure of earthworms (Eisenia andrei) to contaminated soil from an abandoned uranium mine, were assessed through gene expression profile evaluation by Suppression Subtractive Hybridization (SSH). Organisms were exposed in situ for 56 days, in containers placed both in a contaminated and in a non-contaminated site (reference). Organisms were sampled after 14 and 56 days of exposure. Results showed that the main physiological functions affected by the exposure to metals and radionuclides were: metabolism, oxireductase activity, redox homeostasis and response to chemical stimulus and stress. The relative expression of NADH dehydrogenase subunit 1 and elongation factor 1 alpha was also affected, since the genes encoding these enzymes were significantly up and down-regulated, after 14 and 56 days of exposure, respectively. Also, an EST with homology for SET oncogene was found to be up-regulated. To the best of our knowledge, this is the first time that this gene was identified in earthworms and thus, further studies are required, to clarify its involvement in the toxicity of metals and radionuclides. Considering the results herein presented, gene expression profiling proved to be a very useful tool to detect earthworms underlying responses to metals and radionuclides exposure, pointing out for the detection and development of potential new biomarkers. (C) 2012 Elsevier Inc. All rights reserved.</t>
  </si>
  <si>
    <t>10.1016/j.ecoenv.2012.10.011</t>
  </si>
  <si>
    <t>Morgan, AJ; Mosselmans, JFW; Charnock, JM; Bennett, A; Winters, C; O'Reilly, M; Fisher, P; Andre, J; Turner, M; Gunning, P; Kille, P</t>
  </si>
  <si>
    <t>In Situ Metal Imaging and Zn Ligand-Speciation in a Soil-Dwelling Sentinel: Complementary Electron Microprobe and Synchrotron Microbeam X-ray Analyses</t>
  </si>
  <si>
    <t>Understanding the relationships between accumulated metal speciation in cells and tissues of ecologically significant taxa such as earthworms will improve risk assessments. Synchrotron-based mu-focus X-ray spectroscopy was used to detect, localize, and determine ligand-speciation of Zn and Pb in thin sections of two epigeic earthworm species collected from a Pb/Zn-mine soil. The findings indicated that Zn and Pb partition predominantly as typical hard acids (i.e., strong affinities for O-donors) within liverlike chloragocytes. Moreover, Zn speciation was very similar in the chloragog and intestinal epithelia but differed subtly in the kidneylike nephridial tubules; neither Zn nor Pb was detectable in the ventral nerve cord. High resolution X-ray mapping of high pressure-frozen, ultrathin, freeze-substituted sections in a transmission electron microscope (TEM), combined with conventional TEM structural analysis, identified a new cell type packed with highly organized rough endoplasmic reticulum and containing deposits of Cd (codistributed with 5); there was no evidence that these cells are major depositories of Zn or Pb. These data may be used in a systems biology approach to assist in the interpretation of metal-evoked perturbations in whole-worm transcriptome and metabolome profiles.</t>
  </si>
  <si>
    <t>10.1021/es302633f</t>
  </si>
  <si>
    <t>Nota, B; de Korte, M; Ylstra, B; van Straalen, NM; Roelofs, D</t>
  </si>
  <si>
    <t>Genetic Variation in Parthenogenetic Collembolans Is Associated with Differences in Fitness and Cadmium-Induced Transcriptome Responses</t>
  </si>
  <si>
    <t>Ecotoxicological tests may be biased by the use of laboratory strains that usually contain very limited genetic diversity. It is therefore essential to study how genetic variation influences stress tolerance relevant for toxicity outcomes. To that end we studied sensitivity to cadmium in two distinct genotypes of the parthogenetic soil ecotoxicological model organism Folsomia candida. Clonal lines of both genotypes (TO1 and TO2) showed divergent fitness responses to cadmium exposure; TO2 reproduction was 20% less affected by cadmium. Statistical analyses revealed significant differences between the cadmium-affected transcriptomes: 0 the number of genes affected by cadmium in TO2 was only minor (similar to 22%) compared to TO1; ii) 97 genes showed a genotype x cadmium interaction and their response to cadmium showed globally larger fold changes in TO1 when compared to TO2; the interaction genes showed a concerted manner of expression in TO1, while a less coordinated pattern was observed in TO2. We conclude that (1) there is genetic variation in parthenogenetic populations of F. candida, and (2) this variation affects life-history and molecular end points relative to cadmium toxicity. This sheds new light on the sources of biological variability in test results, even when the test organisms are thought to be genetically homogeneous because of their parthenogenetic reproduction.</t>
  </si>
  <si>
    <t>10.1021/es303983z</t>
  </si>
  <si>
    <t>Anbalagan, C; Lafayette, I; Antoniou-Kourounioti, M; Gutierrez, C; Martin, JR; Chowdhuri, DK; De Pomerai, DI</t>
  </si>
  <si>
    <t>Use of transgenic GFP reporter strains of the nematode Caenorhabditis elegans to investigate the patterns of stress responses induced by pesticides and by organic extracts from agricultural soils</t>
  </si>
  <si>
    <t>As a free-living nematode, C. elegans is exposed to various pesticides used in agriculture, as well as to persistent organic residues which may contaminate the soil for long periods. Following on from our previous study of metal effects on 24 GFP-reporter strains representing four different stress-response pathways in C. elegans (Anbalagan et al. Ecotoxicology 21:439-455, 2012), we now present parallel data on the responses of these same strains to several commonly used pesticides. Some of these, like dichlorvos, induced multiple stress genes in a concentration-dependent manner. Unusually, endosulfan induced only one gene (cyp-34A9) to very high levels (8-10-fold) even at the lowest test concentration, with a clear plateau at higher doses. Other pesticides, like diuron, did not alter reporter gene expression detectably even at the highest test concentration attainable, while others (such as glyphosate) did so only at very high concentrations. We have also used five responsive GFP reporters to investigate the toxicity of soil pore water from two agricultural sites in south-east Spain, designated P74 (used for cauliflower production, but significantly metal contaminated) and P73 (used for growing lettuce, but with only background levels of metals). Both soil pore water samples induced all five test genes to varying extents, yet artificial mixtures containing all major metals present had essentially no effect on these same transgenes. Soluble organic contaminants present in the pore water were extracted with acetone and dichloromethane, then after evaporation of the solvents, the organic residues were redissolved in ultrapure water to reconstitute the soluble organic components of the original soil pore water. These organic extracts induced transgene expression at similar or higher levels than the original pore water. Addition of the corresponding metal mixtures had either no effect, or reduced transgene expression towards the levels seen with soil pore water only. We conclude that the main toxicants present in these soil pore water samples are organic rather than metallic in nature. Organic extracts from a control standard soil (Lufa 2.2) had negligible effects on expression of these genes, and similarly several pesticides had little effect on the expression of a constitutive myo-3::GFP transgene. Both the P73 and P74 sites have been treated regularly with (undisclosed) pesticides, as permitted under EU regulations, though other (e.g. industrial) organic residues may also be present.</t>
  </si>
  <si>
    <t>10.1007/s10646-012-1004-2</t>
  </si>
  <si>
    <t>Asensio, V; Rodriguez-Ruiz, A; Garmendia, L; Andre, J; Kille, P; Morgan, AJ; Soto, M; Marigomez, I</t>
  </si>
  <si>
    <t>Towards an integrative soil health assessment strategy: A three tier (integrative biomarker response) approach with Eisenia fetida applied to soils subjected to chronic metal pollution</t>
  </si>
  <si>
    <t>This is a pilot study for assessing soil ecosystem health in chronically polluted sites on the basis of a 3-tier approach (screening + scoring + understanding) designed to be cost-effective and scientifically based, and to provide straightforward advice and support to managers and stakeholders involved in environmental protection. For the initial screening (Tier 1), the use of a highly sensitive, low-cost biomarker such as neutral red uptake (NRU) in earthworm coelomocytes is proposed. In sites where an alteration in NRU has been established, the stress level may be further assessed by utilising a suite of low-cost and rapid biomarkers of effect integrated in an integrative biological response (IBR) index to obtain an objective (scored) assessment of the induced stress syndrome (Tier 2). The IBR/n index is based on the integration of biomarlcers at different levels of biological organisation. Acyl-CoA oxidase activity (AOX), catalase activity (CAT), lipofuscin optical density (LOD%), NRU and the mean epithelial thickness (MET) have been used to calculate the IBR/n index. Biomarkers are determined in earthworms, Eisenia fetida, exposed ex situ to real soils (three mining sites and a reference) for 3, 10 and 17 d. The 3 d NRU (Tier 1) provided signal of stress. After 3 d, PCA, based on the suite of biomarkers (Tier 2), discriminated reference and polluted sites according to toxicity profiles and at 17 d, the most polluted site is segregated from less polluted and reference sites. Soils were classified as harmful, unhealthy (not apparently toxic) or healthy. Soils were investigated by microarray transcriptomics (Tier 3), to understand the causes (aetiology) and consequences (prognosis) of health impairment. Tier 3 discriminates, according to stress syndrome traits, soils that did not fall into the category of highly stressed and revealed the main agent causing toxicity at each site by identifying the toxicity mechanisms and biological responses. (C) 2012 Elsevier B.V. All rights reserved.</t>
  </si>
  <si>
    <t>10.1016/j.scitotenv.2012.09.048</t>
  </si>
  <si>
    <t>Tsyusko, OV; Hardas, SS; Shoults-Wilson, WA; Starnes, CP; Joice, G; Butterfield, DA; Unrine, JM</t>
  </si>
  <si>
    <t>Short-term molecular-level effects of silver nanoparticle exposure on the earthworm, Eisenia fetida</t>
  </si>
  <si>
    <t>Short-term changes in levels of expression of nine stress response genes and oxidative damage of proteins were examined in Eisenia fetida exposed to polyvinylpyrrolidone (PVP) coated Ag nanoparticles (Ag-NP) and AgNO3 in natural soils. The responses varied significantly among days with the highest number of significant changes occurring on day three. Similarity in gene expression patterns between Ag-NPs and AgNO3 and significant relationships of expression of CAT and HSP70 with Ag soil concentration suggest similarity in toxicity mechanisms of Ag ions and NPs. Significant increases in the levels of protein carbonyls on day three of the exposure to both ions and Ag-NPs indicate that both treatments induced oxidative stress. Our results suggest that Ag ions drive short term toxicity of Ag-NPs in E. fetida. However, given that &lt;15% of Ag in the NPs was oxidized in these soils, dissolution of Ag-NPs is likely to occur after or during their uptake. (C) 2012 Elsevier Ltd. All rights reserved.</t>
  </si>
  <si>
    <t>10.1016/j.envpol.2012.08.003</t>
  </si>
  <si>
    <t>Pachl, P; Domes, K; Schulz, G; Norton, RA; Scheu, S; Schaefer, I; Maraun, M</t>
  </si>
  <si>
    <t>Convergent evolution of defense mechanisms in oribatid mites (Acari, Oribatida) shows no ghosts of predation past</t>
  </si>
  <si>
    <t>MOLECULAR PHYLOGENETICS AND EVOLUTION</t>
  </si>
  <si>
    <t>Oribatid mites are diverse and abundant terrestrial soil arthropods that are involved in decomposition of organic matter and nutrient cycling. As indicated by fossils starting from the Devonian, they evolved varied mechanisms and structures for defense from predators. We investigated four of these defensive structures (ptychoid body, hologastry, mineralization and opisthonotal glands) and used ancestral character state reconstruction to determine whether they evolved convergently and how many times this may have happened. Phylogenetic trees based on 18S rDNA were constructed for 42 oribatid mite species and two outgroup taxa using likelihood and Bayesian algorithms. The results suggest that at least three of the four defensive structures evolved convergently several times: for opisthonotal glands convergent evolution remains equivocal. This high level of convergence indicates that predation has been an important factor throughout the evolution of oribatid mites, contributing to morphological diversity and potentially also to species richness, as there are indications that some taxa radiated after the evolution of defense structures. Despite the ancientness of oribatid mites, defense structures seems to have been rarely lost, suggesting that they still are functional and necessary to reduce predation, rather than being 'ghosts of predation past'. (C) 2012 Elsevier Inc. All rights reserved.</t>
  </si>
  <si>
    <t>10.1016/j.ympev.2012.06.030</t>
  </si>
  <si>
    <t>Novais, SC; De Coen, W; Amorim, MJB</t>
  </si>
  <si>
    <t>TRANSCRIPTIONAL RESPONSES IN ENCHYTRAEUS ALBIDUS (OLIGOCHAETA): COMPARISON BETWEEN CADMIUM AND ZINC EXPOSURE AND LINKAGE TO REPRODUCTION EFFECTS</t>
  </si>
  <si>
    <t>Metal ecotoxicity to soil organisms (for example, in enchytraeids) has been addressed mainly by assessing effects on survival and reproduction, but very little is known about the underlying molecular mechanisms of responses. The main purpose of the present study was to assess and compare the transcriptional responses of Enchytraeus albidus to an essential (Zn) and a nonessential (Cd) metal. Exposure was performed with two concentrations with a known effect on reproduction (effective concentration for 50% [EC50] and 90% [EC90]) at three time points (2, 4, and 8 d). Results showed that transcriptional responses were influenced by exposure duration but, independently of that, the mechanisms of response to Cd and Zn were consistently different. Both metals affected pathways related to the regulation of gene expression, calcium homeostasis, and cellular respiration. Mechanisms of toxicity that were exclusively associated with Cd exposures were the inhibition of DNA repair and the impairment of ubiquitin-mediated proteolysis. The microarray for E. albidus was a useful tool for detecting molecular pathways affected by metal exposures. Transcriptional responses strongly correlated with known mechanisms of Cd and Zn responses in other organisms, suggesting cross-species conserved mechanisms of action. It should be highlighted not only that the authors could retrieve mechanistic information but also that genes responded within 2 to 8 d of exposure. This represents an additional advantage of using such molecular endpoints as a complement to the traditional, more time-consuming endpoints. Environ. Toxicol. Chem. 2012; 31: 22892299. (c) 2012 SETAC</t>
  </si>
  <si>
    <t>10.1002/etc.1946</t>
  </si>
  <si>
    <t>Costa, D; Marien, J; Janssens, TKS; van Gestel, CAM; Driessen, G; Sousa, JP; van Straalen, NM; Roelofs, D</t>
  </si>
  <si>
    <t>Influence of adaptive evolution of cadmium tolerance on neutral and functional genetic variation in Orchesella cincta</t>
  </si>
  <si>
    <t>Adaptation to environmental toxicants, such as metals, can affect population genetic diversity, both at neutral and selectable loci. At the transcriptional level, evolution of metal tolerance is possible due to the existence of polymorphisms in the cis-regulatory sequences of stress-responsive genes such as the metallothionein gene (mt). This study investigated the influence of cadmium adaptation on genetic diversity of soil-living Orchesella cincta (Collembola) populations in neutral (microsatellites and AFLP) and in functional (mt promoter) markers. Also, the influence of cis- and trans-acting factors on increased tolerance was addressed. No reduced genetic diversity was observed in two tolerant populations compared to five sensitive populations, either in neutral or in selectable markers. Extensive migration along with a large population size may explain the high genetic diversity measured. The metal-tolerant phenotype seems to be mostly influenced by genetic factors acting in cis on mt gene expression. The results suggest that certain promoter genotypes, which are found mainly or exclusively in Cd-tolerant populations, contribute to higher constitutive mt gene expression in individuals from these populations. However, more studies are needed to clearly unravel the influence of cis/trans-regulatory evolution in tolerant populations.</t>
  </si>
  <si>
    <t>10.1007/s10646-012-0961-9</t>
  </si>
  <si>
    <t>Li, YX; Wang, W; Wu, QL; Li, YP; Tang, M; Ye, BP; Wang, DY</t>
  </si>
  <si>
    <t>Molecular Control of TiO2-NPs Toxicity Formation at Predicted Environmental Relevant Concentrations by Mn-SODs Proteins</t>
  </si>
  <si>
    <t>With growing concerns of the safety of nanotechnology, the in vivo toxicity of nanoparticles (NPs) at environmental relevant concentrations has drawn increasing attentions. We investigated the possible molecular mechanisms of titanium nanoparticles (Ti-NPs) in the induction of toxicity at predicted environmental relevant concentrations. In nematodes, small sizes (4 nm and 10 nm) of TiO2-NPs induced more severe toxicities than large sizes (60 nm and 90 nm) of TiO2-NPs on animals using lethality, growth, reproduction, locomotion behavior, intestinal autofluorescence, and reactive oxygen species (ROS) production as endpoints. Locomotion behaviors could be significantly decreased by exposure to 4-nm and 10-nm TiO2-NPs at concentration of 1 ng/L in nematodes. Among genes required for the control of oxidative stress, only the expression patterns of sod-2 and sod-3 genes encoding Mn-SODs in animals exposed to small sizes of TiO2-NPs were significantly different from those in animals exposed to large sizes of TiO2-NPs. sod-2 and sod-3 gene expressions were closely correlated with lethality, growth, reproduction, locomotion behavior, intestinal autofluorescence, and ROS production in TiO2-NPs-exposed animals. Ectopically expression of human and nematode Mn-SODs genes effectively prevented the induction of ROS production and the development of toxicity of TiO2-NPs. Therefore, the altered expression patterns of Mn-SODs may explain the toxicity formation for different sizes of TiO2-NPs at predicted environmental relevant concentrations. In addition, we demonstrated here a strategy to investigate the toxicological effects of exposure to NPs upon humans by generating transgenic strains in nematodes for specific human genes.</t>
  </si>
  <si>
    <t>10.1371/journal.pone.0044688</t>
  </si>
  <si>
    <t>Fritz, JI; Franke-Whittle, IH; Haindl, S; Insam, H; Braun, R</t>
  </si>
  <si>
    <t>Microbiological community analysis of vermicompost tea and its influence on the growth of vegetables and cereals</t>
  </si>
  <si>
    <t>CANADIAN JOURNAL OF MICROBIOLOGY</t>
  </si>
  <si>
    <t>Vermicompost, the digestion product of organic material by earthworms, has been widely reported to have a more positive effect on plant growth and plant health than conventional compost. A study was conducted to investigate the effects of different vermicompost elutriates (aerated compost teas) on soils and plant growth. The teas were analyzed by chemical, microbiological, and molecular methods accompanied by plant growth tests at laboratory and field scale. The number of microorganisms in the teas increased during the extraction process and was affected by substrate addition. The vermicompost tea found to increase plant growth best under laboratory tests was applied to cereals (wheat and barley) and vegetables (Raphanus sativus, Rucola selvatica, and Pisum sativum) in a field study. The results revealed no effects of tea application on plant yield; however, sensoric tests indicated an improvement in crop quality. The soils from laboratory and field studies were investigated to detect possible microbial or chemical changes. The results indicated that minor changes to the soil microbial community occurred following tea application by foliar spray in both the laboratory-scale and field-scale experiments.</t>
  </si>
  <si>
    <t>10.1139/W2012-061</t>
  </si>
  <si>
    <t>Sonkar, SK; Ghosh, M; Roy, M; Begum, A; Sarkar, S</t>
  </si>
  <si>
    <t>Carbon Nano-Onions as Nontoxic and High-Fluorescence Bioimaging Agent in Food Chain-An In Vivo Study from Unicellular E. coli to Multicellular C-elegans</t>
  </si>
  <si>
    <t>MATERIALS EXPRESS</t>
  </si>
  <si>
    <t>Carbon nano-onions, as a newly-emergent member of the carbon family, have attracted attention in its both dry and wet applications. Here we report in vivo effects of water-soluble carbon nano-onions (wsCNOs) introduced in common food web of two model organisms: unicellular Escherichia coli (E. coli) and multicellular Caenorhabditis elegans (C. elegans). At first, CNOs are fed to E. coli and, subsequently, the E. coli are fed to C. elegans. It is found that wsCNOs serve as highly-fluorescent bioimaging agent. The results do not reflect any toxic effect of wsCNOs on the growth of these organisms suggesting new avenues in nanotoxicology research and biomedical application including drug delivery.</t>
  </si>
  <si>
    <t>10.1166/mex.2012.1064</t>
  </si>
  <si>
    <t>Liu, YR; Zheng, YM; He, JZ</t>
  </si>
  <si>
    <t>Toxicity of profenofos to the springtail, Folsomia candida, and ammonia-oxidizers in two agricultural soils</t>
  </si>
  <si>
    <t>Extensive use of organophosphorus insecticide profenofos (PFF) for agricultural and house-hold purposes has led to serious environmental pollution, with potential risk to organisms in the ecosystem. This study examined the toxicity of PFF to the soil springtail Folsomia candida and ammonia-oxidizers through a series of toxicity tests conducted on two agricultural soils. It was found that the survival, reproduction, hsp70 gene expression of F. candida and the soil potential nitrification rate (PNR) were sensitive to the PFF, whereas no apparent change was observed in the abundance of ammonia-oxidizers. The reproduction of F. candida was the most sensitive endpoint (mean 0.10 mg/kg of EC50 value) for PFF, although the test was more time-consuming. The results of the acute toxicity tests suggested that the survival of F. candida could be considered as the most suitable bioindicator for fast screening of PFF toxicity because of its fast and easy test procedure. In addition, the hsp70 gene expression in F. candida and the PNR could be used as important parameters for assessment of PFF toxicity. The threshold concentration based on the obtained endpoints differed in the two soils, and consequently the soil property should be considered in toxicity assessments of contaminated soils.</t>
  </si>
  <si>
    <t>10.1007/s10646-012-0867-6</t>
  </si>
  <si>
    <t>Kabouw, P; van Dam, NM; van der Putten, WH; Biere, A</t>
  </si>
  <si>
    <t>How genetic modification of roots affects rhizosphere processes and plant performance</t>
  </si>
  <si>
    <t>JOURNAL OF EXPERIMENTAL BOTANY</t>
  </si>
  <si>
    <t>Genetic modification of plants has become common practice. However, root-specific genetic modifications have only recently been advocated. Here, a review is presented regarding how root-specific modifications can have both plant internal and rhizosphere-mediated effects on aboveground plant properties and plant performance. Plant internal effects refer to pleiotropic processes such as transportation of the modified gene product. Rhizosphere-mediated effects refer to altered plant-rhizosphere interactions, which subsequently feed back to the plant. Such plant-soil feedback mechanisms have been demonstrated both in natural systems and in crops. Here how plant internal and rhizosphere-mediated effects could enhance or counteract improvements in plant properties for which the genetic modification was intended is discussed. A literature survey revealed that rice is the most commonly studied crop species in the context of root-specific transgenesis, predominantly in relation to stress tolerance. Phytoremediation, a process in which plants are used to clean up pollutants, is also often an objective when transforming roots. These two examples are used to review potential effects of root genetic modifications on shoots. There are several examples in which root-specific genetic modifications only lead to better plant performance if the genes are specifically expressed in roots. Constitutive expression can even result in modified plants that perform worse than non-modified plants. Rhizosphere effects have rarely been examined, but clearly genetic modification of roots can influence rhizosphere interactions, which in turn can affect shoot properties. Indeed, field studies with root-transformed plants frequently show negative effects on shoots that are not seen in laboratory studies. This might be due to the simplified environments that are used in laboratories which lack the full range of plant-rhizosphere interactions that are present in the field.</t>
  </si>
  <si>
    <t>10.1093/jxb/err399</t>
  </si>
  <si>
    <t>Gene Expression Responses Linked to Reproduction Effect Concentrations (EC10,20,50,90) of Dimethoate, Atrazine and Carbendazim, in Enchytraeus albidus</t>
  </si>
  <si>
    <t>Background: Molecular mechanisms of response to pesticides are scarce and information on such responses from soil invertebrates is almost inexistent. Enchytraeus albidus (Oligochaeta) is a standard soil ecotoxicology model species for which effects of many pesticides are known on survival, reproduction and avoidance behaviour. With the recent microarray development additional information can be retrieved on the molecular effects. Methodology/Principal Findings: Experiments were performed to investigate the transcription responses of E. albidus when exposed to three pesticides - dimethoate (insecticide), atrazine (herbicide) and carbendazim (fungicide) - in a range of concentrations that inhibited reproduction by 10%, 20%, 50% and 90% (EC10, EC20, EC50 and EC90, respectively). The goal of this study was to further identify key biological processes affected by each compound and if dose-related. All three pesticides significantly affected biological processes like translation, regulation of the cell cycle or general response to stress. Intracellular signalling and microtubule-based movement were affected by dimethoate and carbendazim whereas atrazine affected lipid and steroid metabolism (also by dimethoate) or carbohydrate metabolism (also by carbendazim). Response to DNA damage/DNA repair was exclusively affected by carbendazim. Conclusions: Changes in gene expression were significantly altered after 2 days of exposure in a dose-related manner. The mechanisms of response were comparable with the ones for mammals, suggesting across species conserved modes of action. The present results indicate the potential of using gene expression in risk assessment and the advantage as early markers.</t>
  </si>
  <si>
    <t>10.1371/journal.pone.0036068</t>
  </si>
  <si>
    <t>Novais, SC; Arrais, J; Lopes, P; Vandenbrouck, T; De Coen, W; Roelofs, D; Soares, AMVM; Amorim, MJB</t>
  </si>
  <si>
    <t>Enchytraeus albidus Microarray: Enrichment, Design, Annotation and Database (EnchyBASE)</t>
  </si>
  <si>
    <t>Enchytraeus albidus (Oligochaeta) is an ecologically relevant species used as standard test organisms for risk assessment. Effects of stressors in this species are commonly determined at the population level using reproduction and survival as endpoints. The assessment of transcriptomic responses can be very useful e.g. to understand underlying mechanisms of toxicity with gene expression fingerprinting. In the present paper the following is being addressed: 1) development of suppressive subtractive hybridization (SSH) libraries enriched for differentially expressed genes after metal and pesticide exposures; 2) sequencing and characterization of all generated cDNA inserts; 3) development of a publicly available genomic database on E. albidus. A total of 2100 Expressed Sequence Tags (ESTs) were isolated, sequenced and assembled into 1124 clusters (947 singletons and 177 contigs). From these sequences, 41% matched known proteins in GenBank (BLASTX, e-value &lt;= 10(-5)) and 37% had at least one Gene Ontology (GO) term assigned. In total, 5.5% of the sequences were assigned to a metabolic pathway, based on KEGG. With this new sequencing information, an Agilent custom oligonucleotide microarray was designed, representing a potential tool for transcriptomic studies. EnchyBASE (http://bioinformatics.ua.pt/enchybase/) was developed as a web freely available database containing genomic information on E. albidus and will be further extended in the near future for other enchytraeid species. The database so far includes all ESTs generated for E. albidus from three cDNA libraries. This information can be downloaded and applied in functional genomics and transcription studies.</t>
  </si>
  <si>
    <t>10.1371/journal.pone.0034266</t>
  </si>
  <si>
    <t>Tsyusko, OV; Unrine, JM; Spurgeon, D; Blalock, E; Starnes, D; Tseng, M; Joice, G; Bertsch, PM</t>
  </si>
  <si>
    <t>Toxicogenomic Responses of the Model Organism Caenorhabditis elegans to Gold Nanoparticles</t>
  </si>
  <si>
    <t>We used Au nanoparticles (Au-NPs) as a model for studying particle-specific effects of manufactured nanomaterials (MNMs) by examining the toxicogenomic responses in a model soil organism, Caenorhabditis elegans. Global genome expression for nematodes exposed to 4-nm citrate-coated Au-NPs at the LC10 level (5.9 mg.L-1) revealed significant differential expression of 797 genes. The levels of expression for five genes (apl-1, dyn-1, act-5, abu-11, and hsp-4) were confirmed independently with qRT-PCR Seven common biological pathways associated with 38 of these genes were identified. Up-regulation of 26 pqn/abu genes from noncanonical unfolded protein response (UPR) pathway and molecular chaperones (hsp-16.1, hsp-70, hsp-3, and hsp-4) were observed and are likely indicative of endoplasmic reticulum stress. Significant increase in sensitivity to Au-NPs in a mutant from noncanonical UPR (pqn-5) suggests possible involvement of the genes from this pathway in a protective mechanism against Au-NPs. Significant responses to Au-NPs in endocytosis mutants (chc-1 and rme-2) provide evidence for endocytosis pathway being induced by Au-NPs. These results demonstrate that Au-NPs are bioavailable and cause adverse effects to C. elegans by activating both general and specific biological pathways. The experiments with mutants further support involvement of several of these pathways in Au-NP toxicity and/or detoxification.</t>
  </si>
  <si>
    <t>10.1021/es2033108</t>
  </si>
  <si>
    <t>Hayashi, Y; Engelmann, P; Foldbjerg, R; Szabo, M; Somogyi, I; Pollak, E; Molnar, L; Autrup, H; Sutherland, DS; Scott-Fordsmand, J; Heckmann, LH</t>
  </si>
  <si>
    <t>Earthworms and Humans in Vitro: Characterizing Evolutionarily Conserved Stress and Immune Responses to Silver Nanoparticles</t>
  </si>
  <si>
    <t>Little is known about the potential threats of silver nanoparticles (AgNPs) to ecosystem health, with no detailed report existing on the stress and immune responses of soil invertebrates. Here we use earthworm primary cells, cross-referencing to human cell cultures with a particular emphasis on the conserved biological processes, and provide the first in vitro analysis of molecular and cellular toxicity mechanisms in the earthworm Eisenia fetida exposed to AgNPs (83 +/- 22 nm). While we observed a clear difference in cytotoxicity of dissolved silver salt on earthworm coelomocytes and human cells (THP-1 cells, differentiated THP-1 cells and peripheral blood mononuclear cells), the coelomocytes and differentiated (macrophage-like) THP-1 cells showed a similar response to AgNPs. Intracellular accumulation of AgNPs in the coelomocytes, predominantly in a phagocytic population, was evident by several methods including transmission electron microscopy. Molecular signatures of oxidative stress and selected biomarker genes probed in a time-resolved manner suggest early regulation of oxidative stress genes and subsequent alteration of immune signaling processes following the onset of AgNP exposure in the coelomocytes and THP-1 cells. Our findings provide mechanistic clues on cellular innate immunity toward AgNPs that is likely to be evolutionarily conserved across the animal kingdom.</t>
  </si>
  <si>
    <t>10.1021/es3000905</t>
  </si>
  <si>
    <t>Wu, SJ; Zhang, HX; Zhao, SL; Wang, JL; Li, HL; Chen, JM</t>
  </si>
  <si>
    <t>Biomarker responses of earthworms (Eisenia fetida) exposured to phenanthrene and pyrene both singly and combined in microcosms</t>
  </si>
  <si>
    <t>Microcosm studies were undertaken to relate biomarker responses to the toxicities in soil ecosystems contaminated by phenanthrene (Phe) and pyrene (Pyr), both singly and combined. Growth inhibition, enzyme activity, MDA content, sperm count, neutral-red retention time (NRRT) and annetocin and TCTP gene transcriptions were determined in earthworm Eisenia fetida exposed to Phe and Pyr, both singly and combined pollution in microcosm. Exposure to 0.5 and 2.5 mg kg(-1) Phe or 50 and 100 mg kg(-1) Pyr alone significantly decreased E. fetida growth, NRRT and sperm count. Two-way ANOVA analysis shows that the combination of these two compounds decreased growth, SOD activities, NRRT and sperm count synergistically, but increased the CAT activities and MDA content. The highest suppression rate of growth was 48.12%, the lowest levels of SOD activities and NRRT were 51.66% and 45.57% of the control, respectively. The highest increase in CAT activities and MDA content were 120.05% and 121.03% greater than that of the control when exposed to 0.5 (Phe) + 100 (Pyr) mg kg(-1) soils. A clear dose-related response with exposure concentration was established for the NRRT. Real-time PCR shows that Phe and Pyr increased the expression levels of annetocin and TCTP gene synergistically. These results demonstrate that earthworms were under physiological stress at field dose of 0.5 (Phe) + 100 (Pyr) mg kg(-1) soils. Phe and Pyr synergistically decreased sperm count and NRRT, but antagonistically caused changes in antioxidant enzyme activities to disrupt the detoxification functions and inhibit earthworm growth. (C) 2011 Elsevier Ltd. All rights reserved.</t>
  </si>
  <si>
    <t>10.1016/j.chemosphere.2011.11.055</t>
  </si>
  <si>
    <t>Anbalagan, C; Lafayette, I; Antoniou-Kourounioti, M; Haque, M; King, J; Johnsen, B; Baillie, D; Gutierrez, C; Martin, JAR; de Pomerai, D</t>
  </si>
  <si>
    <t>Transgenic nematodes as biosensors for metal stress in soil pore water samples</t>
  </si>
  <si>
    <t>Caenorhabditis elegans strains carrying stress-reporter green fluorescent protein transgenes were used to explore patterns of response to metals. Multiple stress pathways were induced at high doses by most metals tested, including members of the heat shock, oxidative stress, metallothionein (mtl) and xenobiotic response gene families. A mathematical model (to be published separately) of the gene regulatory circuit controlling mtl production predicted that chemically similar divalent metals (classic inducers) should show additive effects on mtl gene induction, whereas chemically dissimilar metals should show interference. These predictions were verified experimentally; thus cadmium and mercury showed additive effects, whereas ferric iron (a weak inducer) significantly reduced the effect of mercury. We applied a similar battery of tests to diluted samples of soil pore water extracted centrifugally after mixing 20% w/w ultrapure water with air-dried soil from an abandoned lead/zinc mine in the Murcia region of Spain. In addition, metal contents of both soil and soil pore water were determined by ICP-MS, and simplified mixtures of soluble metal salts were tested at equivalent final concentrations. The effects of extracted soil pore water (after tenfold dilution) were closely mimicked by mixtures of its principal component ions, and even by the single most prevalent contaminant (zinc) alone, though other metals modulated its effects both positively and negatively. In general, mixtures containing similar (divalent) metal ions exhibited mainly additive effects, whereas admixture of dissimilar (e.g. trivalent) ions often resulted in interference, reducing overall levels of stress-gene induction. These findings were also consistent with model predictions.</t>
  </si>
  <si>
    <t>10.1007/s10646-011-0804-0</t>
  </si>
  <si>
    <t>Gomes, SIL; Novais, SC; Scott-Fordsmand, JJ; De Coen, W; Soares, AMVM; Amorim, MJB</t>
  </si>
  <si>
    <t>Effect of Cu-nanoparticles versus Cu-salt in Enchytraeus albidus (Oligochaeta): Differential gene expression through microarray analysis</t>
  </si>
  <si>
    <t>Despite increased utilization of copper (Cu) nanoparticles, their behaviour and effect in the environment is largely unknown. Enchytraeids are extensively used in studies of soil ecotoxicology. Ecotoxicogenomic tools have shown to be valuable in nanotoxicity interpretation. A cDNA microarray for Enchytraeus albidus has recently been developed, which was used in this study. We compared the gene expression profiles of E. albidus when exposed to Cu-salt (CuCl2) and Cu-nanoparticles (Cu-NP) spiked soil. Exposure time was 48 h with a concentration range of 400 to 1000 mg Cu/kg. There were more down-regulated than up-regulated genes. The number of differently expressed genes (DEG) decreased with increasing concentration for CuCl2 exposure, whereas for Cu-NP, the number did not change. The number of common DEC decreased with increasing concentration. Differences were mainly related to transcripts involved in energy metabolism (e.g. monosaccharide transporting ATPase, NADH dehydrogenase subunit 1, cytochrome c). Overall, our results indicated that Cu-salt and Cu-NP exposure induced different gene responses. Indirect estimates of Cu-NP related ion-release indicated little or no free Cu2+ activity in soil solutions. Hence, it was concluded that the Cu-NP effects were probably caused by the nanoparticles themselves and not by released ions. (C) 2011 Elsevier Inc. All rights reserved.</t>
  </si>
  <si>
    <t>10.1016/j.cbpc.2011.08.008</t>
  </si>
  <si>
    <t>Gong, P; Loh, PR; Barker, ND; Tucker, G; Wang, N; Zhang, CH; Escalon, BL; Berger, B; Perkins, EJ</t>
  </si>
  <si>
    <t>Building Quantitative Prediction Models for Tissue Residue of Two Explosives Compounds in Earthworms from Microarray Gene Expression Data</t>
  </si>
  <si>
    <t>Soil contamination near munitions plants and testing grounds is a serious environmental concern that can result in the formation of tissue chemical residue in exposed animals. Quantitative prediction of tissue residue still represents a challenging task despite long-term interest and pursuit, as tissue residue formation is the result of many dynamic processes including uptake, transformation, and assimilation. The availability of high-dimensional microarray gene expression data presents a new opportunity for computational predictive modeling of tissue residue from changes in expression profile. Here we analyzed a 240-sample data set with measurements of transcriptomic-wide gene expression and tissue residue of two chemicals, 2,4,6-trinitrotoluene (TNT) and 1,3,5-trinitro-1,3,S-triazacyclohexane (RDX), in the earthworm Eisenia fetida. We applied two different computational approaches, LASSO (Least Absolute Shrinkage and Selection Operator) and RF (Random Forest), to identify predictor genes and built predictive models. Each approach was tested alone and in combination with a prior variable selection procedure that involved the Wilcoxon rank-sum test and HOPACH (Hierarchical Ordered Partitioning And Collapsing Hybrid). Model evaluation results suggest that LASSO was the best performer of minimum complexity on the TNT data set, whereas the combined Wilcoxon-HOPACH-RF approach achieved the highest prediction accuracy on the RDX data set. Our models separately identified two small sets of ca. 30 predictor genes for RDX and TNT. We have demonstrated that both LASSO and RF are powerful tools for quantitative prediction of tissue residue. They also leave more unknown than explained, however, allowing room for improvement with other computational methods and extension to mixture contamination scenarios.</t>
  </si>
  <si>
    <t>10.1021/es201187u</t>
  </si>
  <si>
    <t>de Boer, TE; Tas, N; Braster, M; Temminghoff, EJM; Roling, WFM; Roelofs, D</t>
  </si>
  <si>
    <t>The Influence of Long-Term Copper Contaminated Agricultural Soil at Different pH Levels on Microbial Communities and Springtail Transcriptional Regulation</t>
  </si>
  <si>
    <t>Copper has long been applied for agricultural practises. Like other metals, copper is highly persistent in the environment and biologically active long after its use has ceased. Here we present a unique study on the long-term effects (27 years) of copper and pH on soil microbial communities and on the springtail Folsomia candida an important representative of the soil macrofauna, in an experiment with a full factorial, random block. design. Bacterial communities were mostly affected by pH. These effects were prominent in Acidobacteria, while Actinobacteria and Gammaroteobacteria communities were affected by original and bioavailable copper. Reproduction and survival of the collembolan F. candida was not affected by the studied copper concentrations. However, the transcriptomic responses to copper reflected a mechanism of copper transport and detoxification, while pH exerted effects on nucleotide and protein metabolism and (acute) inflammatory response. We conclude that microbial community structure reflected the history of copper contamination, while gene expression analysis of F. candida is associated with the current level of bioavailable copper. The study is a first step in the development of a molecular strategy aiming at a more comprehensive assessment of various aspects of soil quality and ecotoxicology.</t>
  </si>
  <si>
    <t>10.1021/es2013598</t>
  </si>
  <si>
    <t>Mo, XH; Qiao, YH; Sun, ZJ; Sun, XF; Li, Y</t>
  </si>
  <si>
    <t>Molecular toxicity of earthworms induced by cadmium contaminated soil and biomarkers screening</t>
  </si>
  <si>
    <t>JOURNAL OF ENVIRONMENTAL SCIENCES</t>
  </si>
  <si>
    <t>Earthworms (Eisenia fetida) were used to study the impact of low-dose cadmium in treated artificial soil (0, 0.6, 3, 6, 15, 30 mg/kg) and contaminated natural soil (1.46 mg/kg). The changes of earthworms' physiological related gene expressions of metallothionein (MT), annetocin, calreticulin and antimicrobial peptides were detected using real-time PCR after a 70-day incubation period. The results showed that low doses of cadmium could up regulate earthworms' MT and down regulate annetocin gene expression and show a significant positive and negative correlation respectively. The expression of two other genes, calreticulin and anti-microbial peptides, was induced at low doses of cadmium (highest gene expression at 0.6 mg/kg for calreticulin and 6 mg/kg for anti-microbial peptides) and inhibited at high doses. No significant correlation was found for these two genes. This study shows that MT and annetocin genes expression found in earthworms in contaminated soil have the potential to be developed as biomarkers of soil cadmium pollution.</t>
  </si>
  <si>
    <t>10.1016/S1001-0742(11)60957-1</t>
  </si>
  <si>
    <t>Novais, SC; Howcroft, CF; Carreto, L; Pereira, PM; Santos, MAS; De Coen, W; Soares, AMVM; Amorim, MJB</t>
  </si>
  <si>
    <t>Differential gene expression analysis in Enchytraeus albidus exposed to natural and chemical stressors at different exposure periods</t>
  </si>
  <si>
    <t>The soil oligochaete Enchytraeus albidus is a standard test organism used in biological testing for Environmental Risk Assessment (ERA). Although effects are known at acute and chronic level through survival, reproduction and avoidance behaviour endpoints, very little is known at the sub-cellular and molecular levels. In this study, the effects of soil properties (clay, organic matter and pH) and of the chemicals copper and phenmedipham were studied on E. albidus gene expression, during exposure periods of 2, 4 and 21 days, using DNA microarrays based on a normalised cDNA library for this test species (Amorim et al. 2011). The main objectives of this study were: (1) to assess changes in gene expression of E. albidus over time, and (2) to identify molecular markers for natural and chemical exposures. Results showed an influence of exposure time on gene expression. Transcriptional responses to phenmedipham were seen at 2 days while the responses to copper and the different soils were more pronounced at 4 days of exposure. Some genes were differentially expressed in a stress specific manner and, in general, the responses were related with effects in the energy metabolism and cell growth.</t>
  </si>
  <si>
    <t>10.1007/s10646-011-0780-4</t>
  </si>
  <si>
    <t>Lin, DS; He, KX; Zhou, QX; Li, Y; Xie, XJ; Liu, Y</t>
  </si>
  <si>
    <t>Evaluation of Chlortetracycline impact on earthworms (Eisenia fetida) by quantitative real-time PCR</t>
  </si>
  <si>
    <t>MECHANICAL ENGINEERING AND MATERIALS SCIENCE</t>
  </si>
  <si>
    <t>Chlortetracycline (CTC), antimicrobial chemical, is widely used to treat disease and protect the health of animals. As CTC is poorly absorbed during digestion, the majority of the bioactive compound or metabolites are excreted in faeces and urine. Toxicogenomics approach was used to examine the toxicological effects of CTC on earthworms (E. fetida). Quantification of gene expression levels encoding antioxidative system and biotransformation enzymes were analyzed in E. fetida. The results showed that GST transcript level was significantly inhibited at 300 mg CTC kg-1, with an approximately a 65% decrease compared to the control. Feiritin and serine were marked by high level transcripts at the lowest concentration and followed by decreasing levels with the increased concentraion. Hsp70 transcript appeared to be disrupted at the lowest concentration. Thus, environmental assessment using these genes expression levels in earthworms might be sensitive and helpful in the early diagnosis of potentially polluted soil.</t>
  </si>
  <si>
    <t>10.4028/www.scientific.net/AMM.108.230</t>
  </si>
  <si>
    <t>Fernandez-Gomez, MJ; Nogales, R; Insam, H; Romero, E; Goberna, M</t>
  </si>
  <si>
    <t>Use of DGGE and COMPOCHIP for investigating bacterial communities of various vermicomposts produced from different wastes under dissimilar conditions</t>
  </si>
  <si>
    <t>This study describes the use of denaturing gradient gel electrophoresis (DGGE) and COMPOCHIP (i.e. a microarray targeting typical bacteria of stabilized organic materials and pathogenic bacteria) for investigating the bacterial communities of four different vermicomposts. These included a commercial vermicompost produced from cattle manure (CM) and three vermicomposts produced at pilot-scale by recycling: damaged tomato fruits (DT); olive-mill waste mixed with biosolids (OB); and winery wastes (WW). DGGE provided distinctive fingerprints of each vermicompost, which were statistically related to their particular chemical features. The comparison of the various vermicompost fingerprints showed that they contained bacterial communities with an average similarity coefficient of close to 80%. COMPOCHIP detected the presence of Sphingobacterium, Streptomyces, Alpha-Proteobacteria, Delta-Proteobacteria, and Firmicutes in all the vermicomposts. COMPOCHIP showed differences in the abundance of particular bacterial taxa among the vermicomposts, giving an idea about the usefulness of each vermicompost in the search for bacteria valuable to biotechnology. The joint use of DGGE and COMPOCHIP is a useful tool to compare vermicompost bacterial communities and to assess the potential of different vermicomposts as bioactive organic materials. (C) 2011 Elsevier B.V. All rights reserved.</t>
  </si>
  <si>
    <t>10.1016/j.scitotenv.2011.11.045</t>
  </si>
  <si>
    <t>van Gestel, CAM</t>
  </si>
  <si>
    <t>Soil ecotoxicology: state of the art and future directions</t>
  </si>
  <si>
    <t>ZOOKEYS</t>
  </si>
  <si>
    <t>Developments in soil ecotoxicology started with observations on pesticide effects on soil invertebrates in the 1960s. To support the risk assessment of chemicals, in the 1980s and 1990s development of toxicity tests was the main issue, including single species tests and also more realistic test systems like model ecosystems and field tests focusing on structural and functional endpoints. In the mean time, awareness grew about issues like bioavailability and routes of exposure, while biochemical endpoints (biomarkers) were proposed as sensitive and potential early-warning tools. In recent years, interactions between different chemicals (mixture toxicity) and between chemical and other stressors attracted scientific interest. With the development of molecular biology, omics tools are gaining increasing interest, while the ecological relevance of exposure and effects is translating into concepts like (chemical) stress ecology, ecological vulnerability and trait-based approaches. This contribution addresses historical developments and focuses on current issues in soil ecotoxicology. It is concluded that soil ecotoxicological risk assessment would benefit from extending the available battery of toxicity tests by including e.g. isopods, by paying more attention to exposure, bioavailability and toxicokinetics, and by developing more insight into the ecology of soil organisms to support better understanding of exposure and long-term consequences of chemical exposure at the individual, population and community level. Ecotoxicogenomics tools may also be helpful in this, but will require considerable further research before they can be applied in the practice of soil ecotoxicological risk assessment.</t>
  </si>
  <si>
    <t>10.3897/zookeys.176.2275</t>
  </si>
  <si>
    <t>Brulle, F; Lemiere, S; Waterlot, C; Douay, F; Vandenbulcke, F</t>
  </si>
  <si>
    <t>Gene expression analysis of 4 biomarker candidates in Eisenia fetida exposed to an environmental metallic trace elements gradient: A microcosm study</t>
  </si>
  <si>
    <t>Past activities of 2 smelters (Metaleurop Nord and Nyrstar) led to the accumulation of high amounts of Metal Trace Elements (TEs) in top soils of the Noyelles-Godault/Auby area, Northern France. Earthworms were exposed to polluted soils collected in this area to study and better understand the physiological changes, the mechanisms of acclimation, and detoxification resulting from TE exposure. Previously we have cloned and transcriptionally characterized potential biomarkers from immune cells of the ecotoxicologically important earthworm species Eisenia fetida exposed in vivo to TE-spiked standard soils. In the present study, analysis of expression kinetics of four candidate indicator genes (Cadmium-metallothionein, coactosin like protein, phytochelatin synthase and lysenin) was performed in E. fetida after microcosm exposures to natural soils exhibiting an environmental cadmium (Cd) gradient in a kinetic manner. TE body burdens were also measured. This microcosm study provided insights into: (1) the ability of the 4 tested genes to serve as expression biomarkers, (2) detoxification processes through the expression analysis of selected genes, and (3) influence of land uses on the response of potential biomarkers (gene expression or TE uptake). (C) 2011 Elsevier B.V. All rights reserved.</t>
  </si>
  <si>
    <t>10.1016/j.scitotenv.2011.08.040</t>
  </si>
  <si>
    <t>Wang, LM; Guo, FH; Zheng, Z; Luo, XZ; Zhang, JB</t>
  </si>
  <si>
    <t>Enhancement of rural domestic sewage treatment performance, and assessment of microbial community diversity and structure using tower vermifiltration</t>
  </si>
  <si>
    <t>BIORESOURCE TECHNOLOGY</t>
  </si>
  <si>
    <t>The performance of a novel three-stage vermifiltration (VF) system using the earthworm. Eisenia fetida. for rural domestic wastewater treatment was studied during a 131-day period. The average removal efficiencies of the tower VF planted with Penstemon campanulatus were as follows: chemical oxygen demand, 81.3%; ammonium, 98%; total nitrogen, 60.2%; total phosphorus, 98.4%; total nitrogen, mainly in the form of nitrate. Soils played an important role in removing the organic matter. The three-sectional design with increasing oxygen demand concentration in the effluents, and the distribution of certain oxides in the padding were likely beneficial for ammonium and phosphorus removal, respectively. The microbial community profiles revealed that band patterns varied more or less in various matrices of each stage at different sampling times, while the presence of earthworms intensified the bacterial diversity in soils. Retrieved sequences recovered from the media in VF primarily belonged to unknown bacterium and Bacilli of Firmicutes. (C) 2011 Elsevier Ltd. All rights reserved.</t>
  </si>
  <si>
    <t>10.1016/j.biortech.2011.07.085</t>
  </si>
  <si>
    <t>Gomes, SIL; Novais, SC; Soares, AMVM; Amorim, MJB</t>
  </si>
  <si>
    <t>Effects of soil properties and time of exposure on gene expression of Enchytraeus albidus (Oligochaeta)</t>
  </si>
  <si>
    <t>Changes in soil properties (e.g. pH, organic matter content, granulometry) can influence chemical toxicity to organisms and act alone as stressors. Previous studies on Enchytraeus albidus showed that changes in soil properties caused effects on reproduction and avoidance behavior and also oxidative stress. In addition, results at the transcritptomic level indicated changes in gene expression profile due to soil properties changes. In this study, E. albidus was exposed to modified versions of the artificial standard OECD soil (higher clay and lower sand proportion, lower pH, and lower organic matter content) in different exposure times (2, 4 and 8 days). The gene expression profile was characterized using a class comparison statistical analysis. Results indicated that the transcriptional response was time dependent, with different genes being affected at different time points. Results also showed some genes (and biological functions) being affected in a soil specific way. The unknown gene function in the data-set makes further discrimination difficult. (C) 2011 Elsevier Ltd. All rights reserved.</t>
  </si>
  <si>
    <t>10.1016/j.soilbio.2011.06.006</t>
  </si>
  <si>
    <t>Hockner, M; Dallinger, R; Sturzenbaum, SR</t>
  </si>
  <si>
    <t>Nematode and snail metallothioneins</t>
  </si>
  <si>
    <t>JOURNAL OF BIOLOGICAL INORGANIC CHEMISTRY</t>
  </si>
  <si>
    <t>Metallobiologists have, at large, neglected soil dwelling invertebrates; exceptions are the nematode (Caenorhabditis elegans) and snails (Helix pomatia and Cantareus aspersus). This review aims to compare and contrast the molecular, protein and cellular mechanisms of the multifunctional nematode and snail metallothioneins (MTs). The C. elegans genome contains two MT genes, mtl-1, which is constitutively expressed in the pharynx and likely to act as an essential and/or toxic metal sensor, and mtl-2, which plays a negligible role under normal physiological conditions but is strongly induced (as mtl-1) in intestinal cells upon metal exposure. It has been possible to follow the intricate phenotypic responses upon the knockdown/knockout of single and multiple MT isoforms and we have started to decipher the multifunctional role of C. elegans MTs. The snails have contributed to our understanding regarding MT evolution and diversity, structure and metal-specific functionality. The H. pomatia and C. aspersus genomes contain at least three MT isoform genes. CdMT is responsible for cadmium detoxification, CuMT is involved in copper homeostasis and Cd/CuMT is a putative ancestral MT possibly only of minor importance in metal metabolism. Further investigations of nematode, snail and other invertebrate MTs will allow the development of alternative biomarker approaches and lead to an improved understanding of metallobiology, protein evolution and toxicogenomics.</t>
  </si>
  <si>
    <t>10.1007/s00775-011-0826-3</t>
  </si>
  <si>
    <t>Roh, JY; Choi, J</t>
  </si>
  <si>
    <t>Cyp35a2 gene expression is involved in toxicity of fenitrothion in the soil nematode Caenorhabditis elegans</t>
  </si>
  <si>
    <t>In this study, the effect of organophosphorous (OP) pesticide, fenitrothion (FT), on the non-target organism was investigated using the soil nematode. Caenorhabditis elegans. Toxicity was investigated on multiple biological levels, from organism to molecular levels, such as, immoblity, growth, fertility, development, acetyl cholinesterase (AChE) activity and stress-response gene expressions. FT may provoke serious consequences on the C elegans population, as it induced significant developmental disturbance. As expected, FT exposure inhibits AChE activity of C elegans. The increased expression of the cytochrome p450 family protein 35A2 (cyp35a2) gene was also observed in FT exposed worms. To experimentally demonstrate the relationships between organism-level effects and the cyp35a2 gene expression in Fr-exposed C elegans, the integration of the gene expression with biochemical-, and organism level endpoints were attempted using a C elegans cyp35a2 RNA interference (RNAi) and cyp35a2 mutant (gk317). The 24 h-EC50s of C elegans on FT exposure were in the order of cyp35a2 RNAi in cyp35a2 mutant (gk317)&gt; cyp35a2 mutant (gk317) &gt; cyp35a2 RNAi in wildtype (N2)&gt; wildtype (N2). The higher EC50 values of cyp35a2 RNAi and cyp35a2 mutant (gk317) compared to that of wildtype C elegans strongly supported that cyp35a2 gene plays an important role in the toxicity of FT towards C elegans. The experiments with cyp35a2 RNAi also indicated that the development disturbance and decreased AChE activity, which were observed in FT exposed wildtype C elegans were significantly rescued in the cyp35a2 RNAi C elegans. Overall results suggest that the cyp35a2 may be an important gene for exerting FT toxicity in C elegans. (C) 2011 Elsevier Ltd. All rights reserved.</t>
  </si>
  <si>
    <t>10.1016/j.chemosphere.2011.05.010</t>
  </si>
  <si>
    <t>Amorim, MJB; Novais, SC; Van Der Ven, K; Vandenbrouck, T; Soares, AMVM; De Coen, W</t>
  </si>
  <si>
    <t>DEVELOPMENT OF A MICROARRAY FOR ENCHYTRAEUS ALBIDUS (OLIGOCHAETA): PRELIMINARY TOOL WITH DIVERSE APPLICATIONS</t>
  </si>
  <si>
    <t>Standard bioassays allow hazard assessment at the population level, but much remains to be learned about the molecular level response of organisms to stressors. The main aim of this study was the development of a DNA microarray for Enchytraeus albidus, a common soil worm species. Further, this microarray was tested using worms exposed to Cu, phenmedipham, and different soil types. Hybridization onto the developed microarray revealed several genes with homology to known sequences. Genes of interest were confirmed through real-time polymerase chain reaction. It was possible to discriminate between natural and chemical stressors and chemical concentrations. Gene responses were detected under conditions known to have effects in the reproduction of individuals. It was confirmed that the integration of different endpoints improves the assessment process and enhances the understanding of the modes of action of stressors. The chemical stress-induced genes were related to factors such as immune response, stress response, metabolic processes, and/or signal transduction. The present study represents the first step of a gene-level study in the ecologically relevant and standard test species E. albidus. It demonstrates the usefulness of cDNA normalization in the production of cDNA libraries of ecotoxicological standard organisms that are not genome models like E. albidus. Environ. Toxicol. Chem. 2011;30:1395-1402. (C) 2011 SETAC</t>
  </si>
  <si>
    <t>10.1002/etc.512</t>
  </si>
  <si>
    <t>Monard, C; Vandenkoornhuyse, P; Le Bot, B; Binet, F</t>
  </si>
  <si>
    <t>Relationship between bacterial diversity and function under biotic control: the soil pesticide degraders as a case study</t>
  </si>
  <si>
    <t>In soil, the way biotic parameters impact the relationship between bacterial diversity and function is still unknown. To understand these interactions better, we used RNA-based stable-isotope probing to study the diversity of active atrazine-degrading bacteria in relation to atrazine degradation and to explore the impact of earthworm-soil engineering with respect to this relationship. Bulk soil, burrow linings and earthworm casts were incubated with C-13-atrazine. The pollutant degradation was quantified by liquid chromatography-mass spectrometry for 8 days, whereas active atrazine degraders were identified at 2 and 8 days by sequencing the 16S ribosomal RNA in the C-13-RNA fractions from the three soil microsites. An original diversity of atrazine degraders was found. Earthworm soil engineering greatly modified the taxonomic composition of atrazine degraders with dominance of alpha-, beta- and gamma-proteobacteria in burrow linings and of Actinobacteria in casts. Earthworm soil bioturbation increased the gamma-diversity of atrazine degraders over the soil microsites generated. Atrazine degradation was enhanced in burrow linings in which primary atrazine degraders, closely related to Pelomonas aquatica, were detected only 2 days after atrazine addition. Atrazine degradation efficiency was not linearly related to the species richness of degraders but likely relied on keystone species. By enhancing soil heterogeneity, earthworms sustained high phylogenetic bacterial diversity and exerted a biotic control on the bacterial diversity-function relationships. Our findings call for future investigations to assess the ecological significance of biotic controls on the relationships between diversity and function on ecosystem properties and services (for example, soil detoxification) at larger scales. The ISME Journal (2011) 5, 1048-1056; doi:10.1038/ismej.2010.194; published online 16 December 2010 Subject Category: microbial ecology and functional diversity of natural habitats</t>
  </si>
  <si>
    <t>10.1038/ismej.2010.194</t>
  </si>
  <si>
    <t>Jones, JDG</t>
  </si>
  <si>
    <t>Why genetically modified crops?</t>
  </si>
  <si>
    <t>PHILOSOPHICAL TRANSACTIONS OF THE ROYAL SOCIETY A-MATHEMATICAL PHYSICAL AND ENGINEERING SCIENCES</t>
  </si>
  <si>
    <t>This paper is intended to convey the message of the talk I gave at the Theo Murphy meeting at the Kavli Centre in July 2010. It, like the talk, is polemical, and conveys the exasperation felt by a practitioner of genetically modified (GM) plant science at its widespread misrepresentation. I argue that sustainable intensification of agriculture, using GM as well as other technologies, reduces its environmental impact by reducing pesticide applications and conserving soil carbon by enabling low till methods. Current technologies (primarily insect resistance and herbicide tolerance) have been beneficial. Moreover, the near-term pipeline of new GM methods and traits to enhance our diet, increase crop yields and reduce losses to disease is substantial. It would be perverse to spurn this approach at a time when we need every tool in the toolbox to ensure adequate food production in the short, medium and long term.</t>
  </si>
  <si>
    <t>10.1098/rsta.2010.0345</t>
  </si>
  <si>
    <t>van Straalen, NM; Janssens, TKS; Roelofs, D</t>
  </si>
  <si>
    <t>Micro-evolution of toxicant tolerance: from single genes to the genome's tangled bank</t>
  </si>
  <si>
    <t>Two case-studies published 55 years ago became textbook examples of evolution in action: DDT resistance in houseflies (Busvine) and the rise of melanic forms of the peppered moth (Kettlewell). Now, many years later, molecular studies have elucidated in detail the mechanisms conferring resistance. In this paper we focus on the case of metal tolerance in a soil-living arthropod, Orchesella cincta, and provide new evidence on the transcriptional regulation of a gene involved in stress tolerance, metallothionein. Evolution of resistance is often ascribed to cis-regulatory change of such stress-combatting genes. For example, DDT resistance in the housefly is due to insertion of a mobile element into the promoter of Cyp6g1, and overexpression of this gene allows rapid metabolism of DDT. The discovery of these mechanisms has promoted the idea that resistance to environmental toxicants can be brought about by relatively simple genetic changes, involving up-regulation, duplication or structural alteration of a single-gene. Similarly, the work on O. cincta shows that populations from metal-polluted mining sites have a higher constitutive expression of the cadmium-induced metallothionein (Mt) gene. Moreover, its promoter appears to include a large degree of polymorphism; Mt promoter alleles conferring high expression in cell-based bioreporter assays were shown to occur at higher frequency in populations living at polluted sites. The case is consistent with classical examples of micro-evolution through altered cis-regulation of a key gene. However, new data on qPCR analysis of gene expression in homozygous genotypes with both reference and metal-tolerant genetic backgrounds, show that Mt expression of the same pMt homozygotes depends on the origin of the population. This suggests that trans-acting factors are also important in the regulation of Mt expression and its evolution. So the idea that metal tolerance in Orchesella can be viewed as a single-gene adaptation must be abandoned. These data, added to a genome-wide gene expression profiling study reported earlier shows that evolution of tolerance takes place in a complicated molecular network, not unlike an internal tangled bank.</t>
  </si>
  <si>
    <t>10.1007/s10646-011-0631-3</t>
  </si>
  <si>
    <t>Nota, B; Vooijs, R; van Straalen, NM; Roelofs, D</t>
  </si>
  <si>
    <t>Expression of mtc in Folsomia candida indicative of metal pollution in soil</t>
  </si>
  <si>
    <t>The soil-living springtail Folsomia candida is frequently used in reproduction bioassays to assess soil contamination. Alternatively, the response of genes to contamination is assessed. In this study the expression of F. candida's gene encoding the deduced metallothionein-like motif containing protein (MTC) was assessed, using quantitative PCR, in response to six different metals, each at two concentrations in soil. The expression of nut was induced after exposure to all metals, except for one chromium concentration. Exposure to soil originating from metal-contaminated field sites also induced mtc, while the expression did not change in response to a polycyclic aromatic hydrocarbon. Since this transcript is induced by most of the tested metals, it may potentially be a good indicator of metal contamination. The presented gene expression assay might become a useful tool to screen potentially polluted sites, in order to identify the ones that need further ecotoxicological investigation. (C) 2011 Elsevier Ltd. All rights reserved.</t>
  </si>
  <si>
    <t>10.1016/j.envpol.2011.01.014</t>
  </si>
  <si>
    <t>de Boer, ME; Berg, S; Timmermans, MJTN; den Dunnen, JT; van Straalen, NM; Ellers, J; Roelofs, D</t>
  </si>
  <si>
    <t>High throughput nano-liter RT-qPCR to classify soil contamination using a soil arthropod</t>
  </si>
  <si>
    <t>BMC MOLECULAR BIOLOGY</t>
  </si>
  <si>
    <t>Background: To incorporate genomics data into environmental assessments a mechanistic perspective of interactions between chemicals and induced biological processes needs to be developed. Since chemical compounds with structural similarity often induce comparable biological responses in exposed animals, gene expression signatures can serve as a starting point for the assessment of chemicals and their toxicity, but only when relevant and stable gene panels are available. To design such a panel, we isolated differentially expressed gene fragments from the soil arthropod Folsomia candida, a species often used for ecotoxicological testing. Animals were exposed to two chemically distinct compounds, being a metal (cadmium) and a polycyclic aromatic hydrocarbon (phenanthrene). We investigated the affected molecular responses resulting from either treatment and developed and validated 44 qPCR assays for their responses using a high throughput nano-liter RT-qPCR platform for the analysis of the samples. Results: Suppressive subtractive hybridization (SSH) was used to retrieve stress-related gene fragments. SSH libraries revealed pathways involved in mitochondrial dysfunction and protein degradation for cadmium and biotransformation for phenanthrene to be overrepresented. Amongst a small cluster of SSH-derived cadmium responsive markers were an inflammatory response protein and an endo-glucanase. Conversely, cytochrome P450 family 6 or 9 was specifically induced by phenanthrene. Differential expressions of these candidate biomarkers were also highly significant in the independently generated test sample set. Toxicity levels in different training samples were not reflected by any of the markers' intensity of expressions. Though, a model based on partial least squares differential analysis (PLS-DA) (with RMSEPs between 9 and 22% and R(2)s between 0.82 and 0.97) using gene expressions of 25 important qPCR assays correctly predicted the nature of exposures of test samples. Conclusions: For the application of molecular bio-indication in environmental assessments, multivariate analyses obviously have an added value over univariate methods. Our results suggest that compound discrimination can be achieved by PLS-DA, based on a hard classification of the within-class rankings of samples from a test set. This study clearly shows that the use of high throughput RT-qPCR could be a valuable tool in ecotoxicology combining high throughput with analytical sensitivity.</t>
  </si>
  <si>
    <t>10.1186/1471-2199-12-11</t>
  </si>
  <si>
    <t>Liu, YJ; Zaprasis, A; Liu, SJ; Drake, HL; Horn, MA</t>
  </si>
  <si>
    <t>The earthworm Aporrectodea caliginosa stimulates abundance and activity of phenoxyalkanoic acid herbicide degraders</t>
  </si>
  <si>
    <t>2-Methyl-4-chlorophenoxyacetic acid (MCPA) is a widely used phenoxyalkanoic acid (PAA) herbicide. Earthworms represent the dominant macrofauna and enhance microbial activities in many soils. Thus, the effect of the model earthworm Aporrectodea caliginosa (Oligochaeta, Lumbricidae) on microbial MCPA degradation was assessed in soil columns with agricultural soil. MCPA degradation was quicker in soil with earthworms than without earthworms. Quantitative PCR was inhibition-corrected per nucleic acid extract and indicated that copy numbers of tfdA-like and cadA genes (both encoding oxygenases initiating aerobic PAA degradation) in soil with earthworms were up to three and four times higher than without earthworms, respectively. tfdA-like and 16S rRNA gene transcript copy numbers in soil with earthworms were two and six times higher than without earthworms, respectively. Most probable numbers (MPNs) of MCPA degraders approximated 4 x 10(5)g(dw)(-1) in soil before incubation and in soil treated without earthworms, whereas MPNs of earthworm-treated soils were approximately 150 x higher. The aerobic capacity of soil to degrade MCPA was higher in earthworm-treated soils than in earthworm-untreated soils. Burrow walls and 0-5cm depth bulk soil displayed higher capacities to degrade MCPA than did soil from 5-10cm depth bulk soil, expression of tfdA-like genes in burrow walls was five times higher than in bulk soil and MCPA degraders were abundant in burrow walls (MPNs of 5 x 10(7) g(dw)(-1)). The collective data indicate that earthworms stimulate abundance and activity of MCPA degraders endogenous to soil by their burrowing activities and might thus be advantageous for enhancing PAA degradation in soil. The ISME Journal (2011) 5, 473-485; doi: 10.1038/ismej.2010.140; published online 26 August 2010</t>
  </si>
  <si>
    <t>10.1038/ismej.2010.140</t>
  </si>
  <si>
    <t>Fleeger, JW; Carman, KR</t>
  </si>
  <si>
    <t>EXPERIMENTAL AND GENETIC STUDIES OF MEIOFAUNA ASSESS ENVIRONMENTAL QUALITY AND REVEAL MECHANISMS OF TOXICITY</t>
  </si>
  <si>
    <t>VIE ET MILIEU-LIFE AND ENVIRONMENT</t>
  </si>
  <si>
    <t>Meiofauna have been used in numerous experiments to assess pollutant effects and to establish standards for water, soil and sediment quality. Many meiofauna can be reared in relatively easy-to-maintain cultures, and over 50 species have been used in laboratory-based bioassay experiments. Meiofauna species may be exceedingly sensitive to pollutants; reproduction and development are typically much more sensitive than adult survival. Sublethal effects of pollutants are becoming commonly studied with meiofauna because meiofauna lend themselves well to experiments that measure ingestion rate, and pollutant effects on fecundity and population density can be predicted from whole-life-cycle experiments with demographic techniques. Toxic responses of sediment-associated meiofauna generally reflect sediment and porewater chemistry. However, some meiofauna may form cryptic species complexes, and differences in tolerance within species and among cryptic species are possible, increasing uncertainty in toxicity tests. A model nematode species (i.e., Caenorhabditis elegans) and various model harpacticoid copepods (e.g., Tigriopus, Tisbe, Amphiascus) have been identified, and are increasingly being used in association with a growing baseline of biological, genetic and ecological data to elucidate the mechanisms of toxicity. Meiofauna have also been used in studies that determine acclimatory and genetic responses to contaminant exposure, and that examine gene expression profiles from contaminated environments. Field and microcosm experiments with hazardous substances suggest that meiofauna have many poorly understood species interactions with primary producers, predators and competitors that are manifested as indirect, ecological effects in the presence of contaminants. The continued use of meiofauna in assessment studies for newly discovered environmental concerns is justified.</t>
  </si>
  <si>
    <t>Verma, A; Ali, D; Farooq, M; Pant, AB; Ray, RS; Hans, RK</t>
  </si>
  <si>
    <t>Expression and inducibility of endosulfan metabolizing gene in Rhodococcus strain isolated from earthworm gut microflora for its application in bioremediation</t>
  </si>
  <si>
    <t>The metabolizing potential of a bacterial strain Rhodococcus MTCC 6716, isolated from the gut of an Indian earthworm (Metaphire posthuma) was studied for endosulfan bioremediation. In the present work, the optimum conditions for the maximum growth, kinetic of endosulfan degradation, regression equation, half life and correlation coefficient were studied. Endosulfan induced alterations in the expression of mRNA and protein of specific endosulfan metabolizing marker gene (Esd) was studied. Maximum growth of bacteria was observed at pH 7.0, 30 degrees C and 0.085 M sodium chloride concentration in a liquid culture medium. Endosulfan was degraded by Rhodococcus strain up to 97.23% within 15 days without producing toxic metabolite and with strong correlation coefficient (-0.728) and half life 5.99 days. Endosulfan degradation was mediated through gene(s) present in genomic DNA. Expression of marker gene was found endosulfan concentration dependent. The results suggest that this novel strain (Rhodococcus) may be utilized for bioremediation of endosulfan. (C) 2010 Elsevier Ltd. All rights reserved.</t>
  </si>
  <si>
    <t>10.1016/j.biortech.2010.10.005</t>
  </si>
  <si>
    <t>Sanchis, V</t>
  </si>
  <si>
    <t>From microbial sprays to insect-resistant transgenic plants: history of the biospesticide Bacillus thuringiensis. A review</t>
  </si>
  <si>
    <t>Bacillus thuringiensis, known as Bt, is a spore-forming bacterium that occurs naturally in soil and that produces highly specific insecticidal proteins called Cry proteins. These proteins are stomach poisons that specifically affect insects. Today, Bt preparations are considered as the most effective, specific and environmentally-friendly bioinsecticides; they have been used as biological pesticides in agriculture, forestry and in human health for the elimination of vectors of diseases for more than 60 years and their implementation far exceeds other microbial agents such as fungi, protozoa or viruses. This review on the use of this entomopathogenic bacterium in crop protection is not intended to be a compilation of the results of all the investigations made in this field. Instead, it is an attempt to provide an overview of the major trends and developments of Bt for the control of agricultural insect pests and to describe the main approaches that have been used to improve this natural bioinsecticide. Bt-based insecticides are considered safe for mammals and birds, and are safer for non-target insects than conventional insecticides; they have become the most widely used microbial insecticides. However, Bt products have several limitations, such as a narrow activity spectrum, instability in rain and sunlight, and inefficiency against pest feeding on internal tissues of the plants. The first step towards improving Bt has involved the isolation of new strains with higher and broader insecticidal activity against targeted insect pests and the cloning of cry genes encoding new insecticidal crystal proteins. A second strategy was to increase the persistence of its toxins in the field by encapsulation in recombinant asporogenic Bt strains or other heterologous recombinant microbial hosts; this protected the toxins against UV degradation and had the advantage that the transgenic microorganisms released into the environment were non-viable. Bt has also become a key source of genes for transgenic expression to provide pest resistance in plants and in so-called genetically modified plants. The engineering of plants to express Bt cry genes has been especially helpful against pests that attack parts of the plant that are usually not well protected by conventional insecticide application. The potential effects on human health and the environment of the large-scale use of these Bt crops are also in the scope of this review.</t>
  </si>
  <si>
    <t>10.1051/agro/2010027</t>
  </si>
  <si>
    <t>Cunha, L; Campos, I; Montiel, R; Rodrigues, A; Morgan, AJ</t>
  </si>
  <si>
    <t>Morphometry of the epidermis of an invasive megascoelecid earthworm (Amynthas gracilis, Kinberg 1867) inhabiting actively volcanic soils in the Azores archipelago</t>
  </si>
  <si>
    <t>For the first time, the structure, dimensions, and composition of the epidermis of an invasive earthworm species that has successfully colonized hostile conditions in actively volcanic soil on SAC, Miguel (Azores) have been measured. Metal concentrations in actively volcanic (Furnas) and volcanically inactive (Faja) soils were similar; however, Furnas soil was characterised by elevated temperature (10 degrees C differential), relative hypoxia, extremely high CO2 tension, and accompanying acidity. The epidermis of earthworm's resident at Faja was approximately twice the thickness of the epidermis of conspecifics resident in Furnas soil. Reference worms transferred to Furnas soil for 14 days experienced an epidermal thinning of approximately 51%. In comparison, when Furnas earthworms were transferred to mesocosms at the relatively benign Faja site, their epidermal thickness increased by approximately 21% over 14 days. Earthworms resident in Furnas soil had higher goblet cell counts than the residents of volcanically inactive soil on a neighbouring island (S. Maria). Transferring worms from S. Maria to mesocosms at Furnas induced a significant increase in goblet cell counts. Clearly, the active volcanic environment at Furnas poses a multifactorial stress challenge to the epigeic A. gracilis colonizer. (C) 2010 Elsevier Inc. All rights reserved.</t>
  </si>
  <si>
    <t>10.1016/j.ecoenv.2010.08.004</t>
  </si>
  <si>
    <t>Lucas, JA</t>
  </si>
  <si>
    <t>Advances in plant disease and pest management</t>
  </si>
  <si>
    <t>JOURNAL OF AGRICULTURAL SCIENCE</t>
  </si>
  <si>
    <t>Pests and diseases impact on crop yield and quality, and also reduce resource-use efficiency. Improved crop protection strategies to prevent such damage and loss can increase production and make a substantial contribution to food security. DNA-based technologies are likely to greatly increase the speed, sensitivity and accuracy of pest and pathogen detection and diagnosis. Rapid sequencing of nucleic acids from infected plants will aid identification of novel disease agents. Biomarkers of disease or crop damage such as volatile chemicals or blends may also be used to detect pest outbreaks. Biosensors coupled to information networks will provide real-time monitoring and surveillance of crops or stored produce and hence early warning of emerging problems and new invasive species. Challenges remain in the dissemination of new technologies and information to resource poor farmers in developing countries, although the rapid extension of the internet, mobile phones and other communication networks will provide new opportunities. Defining the genetic and molecular basis of innate plant immunity has been a major advance in plant biology with the potential to identify new targets for intervention via novel chemistry or genetic modification (GM). Identification of regulatory genes, signal molecules, pathways and networks controlling induced plant defence should lead to the development of a new generation of defence modulators, delivered either as crop protection products, or via biological agents on seeds or in the root zone. There should also be opportunities to select more responsive crop genotypes, or to develop transgenic crops tailored to respond to specific chemical cues or molecular patterns diagnostic for particular biotic threats. Sequencing of the genomes of the major crop species and their wild relatives will expand enormously the known gene pool and diversity of genetic resources available for plant breeders to access. It should be possible to identify genomic regions and genes conferring more durable, quantitative resistance to pathogens. The breeding cycle will be accelerated by high-throughput phenotyping and more efficient selection of resistance traits using within-gene markers. GM approaches will facilitate pyramiding (combining) resistance genes with different specificities and modes of action, thereby reducing the risk of directional selection for virulence. Analysis of the genomes of plant pathogens and invertebrate pests is already providing new information on genes, gene families and processes involved in host colonization and pathogenicity. Comparative genomics of species with diverse host ranges, contrasting feeding habits and different pathogenic lifestyles will identify new targets for inhibiting pest attack and aid the development of novel antimicrobial drugs and pesticides. Understanding the natural ecology of pests and pathogens, such as the factors determining host location, resource exploitation and interactions with other organisms, will improve our ability to manipulate behaviour, or exploit natural enemies or other antagonists of pest species. Volatile signals, either from natural plant sources, or engineered in transgenic crops, will be more widely used to modify pest behaviour. It may also be possible to manipulate microbial communities regulating pathogen populations and activity, and thereby recruit and retain more effective biocontrol agents. Insights into the natural diversity and activity of soil and microbial populations in the zones surrounding roots and seeds will provide new information on mechanism of suppression regulating pest species. Fully effective interventions are unlikely, due to the complexity and diversity of the soil system, but there should be progress towards integrated control regimes combining more resistant crop genotypes (either selected or GM) with targeted management of natural suppressive processes. Harnessing new technologies and knowledge to create more durable resistant crops and sustainable disease and pest management systems will require improved understanding of the factors driving pest and pathogen adaptation and evolution. There must also be an increased emphasis on translational research and delivery, and developing strategies appropriate for lower-input production systems, if the second 'green revolution' is to become a reality.</t>
  </si>
  <si>
    <t>10.1017/S0021859610000997</t>
  </si>
  <si>
    <t>Yang, JW; Yi, HS; Kim, H; Lee, B; Lee, S; Ghim, SY; Ryu, CM</t>
  </si>
  <si>
    <t>Whitefly infestation of pepper plants elicits defence responses against bacterial pathogens in leaves and roots and changes the below-ground microflora</t>
  </si>
  <si>
    <t>JOURNAL OF ECOLOGY</t>
  </si>
  <si>
    <t>P&gt;1. Upon facing biotic stresses, plants orchestrate defence mechanisms via internal and external mechanisms that are mediated by signalling molecules such as salicylic acid, jasmonic acid, ethylene and various other volatile compounds. Although pathogen- and chemical-induced plant resistance has been studied extensively within the same plant compartment, the effects of above-ground (AG) insect-elicited plant defence on the resistance expression in roots and the below-ground (BG) microbial community are not well understood. 2. We assessed the effect of AG whitefly (Bemisia tabaci) attack on the elicitation of induced resistance against a leaf pathogen, Xanthomonas axonopodis pv. vesicatoria, a soil-borne pathogen, Ralstonia solanacearum, and on BG modifications of the rhizosphere microflora in peppers (Capsicum annuum). 3. Symptom development caused by the two bacterial pathogens on leaves and roots was significantly reduced in whitefly-exposed plants as compared to controls. A combined treatment with benzothiadiazole (BTH) and whitefly caused an additive effect on induced resistance, indicating that whitefly-induced plant defence can utilize salicylic acid (SA)-dependent signalling. To obtain further genetic evidence of this phenomenon, we evaluated the gene expression of Capsicum annuum pathogenesis-related protein (CaPR) 1, CaPR4, CaPR10 and Ca protease inhibitor II, and observed increased expression after BTH and/or whitefly treatment indicating that AG whitefly infestation elicited SA and jasmonic acid signalling in AG and BG. Since the expression pattern of PR genes in the roots differed, we assessed microbial diversity in plants treated with BTH and/or whitefly. 4. In addition to eliciting BG defence responses, a whitefly infestation of the leaves augmented the population of root-associated Gram-positive bacteria and fungi, which may have positively affected plant growth and induced systemic resistance. Whitefly feeding reduced plant size, which usually occurs as a consequence of the high costs of direct resistance induction. 5. Synthesis. Our results demonstrate that whitefly-induced resistance against bacterial pathogens can cross the AG-BG border and may cause further indirect benefits on future plant development, because it can positively affect the association or plant roots with putatively beneficial microorganisms.</t>
  </si>
  <si>
    <t>10.1111/j.1365-2745.2010.01756.x</t>
  </si>
  <si>
    <t>Splivallo, R; Ottonello, S; Mello, A; Karlovsky, P</t>
  </si>
  <si>
    <t>Truffle volatiles: from chemical ecology to aroma biosynthesis</t>
  </si>
  <si>
    <t>P&gt;Truffles (Tuber spp.) are symbiotic fungi that develop underground in association with plant roots. Food connoisseurs describe their scent as sensual, seductive and unique. These mysterious fungi, however, do not produce their aroma for the mere pleasure of humans. Truffle volatiles act as odorant cues for mammals and insects which are thus able to locate the precious fungi underground and spread their spores. They also freely diffuse in the soil and mediate interactions with microorganisms and plant roots, potentially regulating a complex molecular dialogue among soil fauna and flora. The aim of this review is to synthesize 30 yr of research on truffle volatiles, spanning fields of study from chemical ecology to aroma biosynthesis. Specific aspects of truffle volatile ecology and biology will be discussed, including which species have been studied so far and for what purpose, what ecological role has been demonstrated or speculated to exist for specific truffle volatiles, which volatiles are common or unique to certain species and what their biosynthetic route might be. Future challenges in truffle aroma research will also be addressed, focusing on how high-throughput post-genomic technologies may advance our understanding of truffle aroma biosynthesis and chemical ecology.</t>
  </si>
  <si>
    <t>10.1111/j.1469-8137.2010.03523.x</t>
  </si>
  <si>
    <t>Liang, SH; Chen, SC; Chen, CY; Kao, CM; Yang, JI; Shieh, BS; Chen, JH; Chen, CC</t>
  </si>
  <si>
    <t>Cadmium-induced earthworm metallothionein-2 is associated with metal accumulation and counteracts oxidative stress</t>
  </si>
  <si>
    <t>PEDOBIOLOGIA</t>
  </si>
  <si>
    <t>Metallothionein-2, a ubiquitous metal-inducible protein, is involved in direct metal sequestration and is associated with detoxification and metal accumulation in eukaryotic organisms. In this study, higher levels of cadmium (Cd) accumulation were detected in earthworms exposed to higher Cd concentrations or longer exposure times. However, the bio-concentration factor (BCF), derived from the ratio of the Cd levels in the earthworms to that in soil, indicated that earthworms could relatively efficiently remove Cd from soil with low Cd contamination levels. In addition, earthworm recombinant metallothionein-2 effectively eliminated oxidative DNA damage in vitro and was probably able to counteract DNA damage caused by Cd, as shown by the comet assay in earthworm coelomocytes. Because earthworm metallothionein-2 proteins were evaluated as possible biomarkers for heavy-metal pollution in soil, the metallothionein-2 genes of six Megascolecidae earthworms and one Glossoscolecidae earthworm were cloned and sequenced using mRNA differential display. Based on the resolved earthworm metallothionein-2 nucleotide sequences, quantitative PCR was used to investigate the metallothionein-2 transcription levels from three earthworm species (Metaphire posthuma, Polypheretima elongata and Pontoscolex corethrurus) in response to different Cd concentrations or exposure times. The result demonstrated that Cd treatments elevated metallothionein-2 transcription in a dose- and time-dependent manner. In conclusion, the induction of earthworm metallothionein-2 would not only provide cellular protection against Cd-induced oxidative stress but also increase Cd accumulation consistent with a potential role in bioremediation. (C) 2011 Elsevier GmbH. All rights reserved.</t>
  </si>
  <si>
    <t>10.1016/j.pedobi.2011.07.011</t>
  </si>
  <si>
    <t>Peres, G; Vandenbulcke, F; Guernion, M; Hedde, M; Beguiristain, T; Douay, F; Houot, S; Piron, D; Richard, A; Bispo, A; Grand, C; Galsomies, L; Cluzeau, D</t>
  </si>
  <si>
    <t>Earthworm indicators as tools for soil monitoring, characterization and risk assessment. An example from the national Bioindicator programme (France)</t>
  </si>
  <si>
    <t>Considering the limited number of bioindicators available to assess soil quality, a national research programme was set up in France to develop such indicators (2006-2012), the Bioindicator programme.This programme tested 47 biological parameters (i.e. microorganisms, fauna, flora) including earthworms, in several sites differing in terms of land use, contamination type - PAHs or metals - and pollution levels. The present study proposes some study objectives for bioindicator approaches, based on the earthwormn results from the programme. Therefore, different earthworm descriptors were tested at the community level (e.g. abundance, biomass, species and functional structures, and ecological traits) as well as the organism level (i.e. measuring the metallothionein coding gene expression level in earthworms). The present results, obtained from the programme's spring 2009 sampling campaign, discriminated among the different descriptors and showed that earthworm and endogeic abundance as well as the individual weight of endogeics seem to be good indicators in non-contaminated (cultivated) sites, while the ecological structure, namely the proportion of anecic vs. endogeic species, and the proportion of non-vulnerable species should be used as indicators of contaminated soils. Furthermore, the first results obtained for Lumbricus terrestris and L rubellus rubellus are encouraging as they show that metallothionein expression increases in metal-contaminated soils. The relevance of these descriptors, which have to be considered in study objectives, requires the analysis of 2010 results. (C) 2011 Elsevier GmbH. All rights reserved.</t>
  </si>
  <si>
    <t>10.1016/j.pedobi.2011.09.015</t>
  </si>
  <si>
    <t>Homa, J; Klimek, M; Kruk, J; Cocquerelle, C; Vandenbulcke, F; Plytycz, B</t>
  </si>
  <si>
    <t>Metal-specific effects on metallothionein gene induction and riboflavin content in coelomocytes of Allolobophora chlorotica</t>
  </si>
  <si>
    <t>Metal pollution affects earthworm coelomocytes, including their differential counts, riboflavin content and metallothioneins (MT) involved in metal homoeostasis and detoxification. The present work shows effects of Ni, Cu, Zn, Cd, and Pb at the same molarity (1 mM) on coelomocytes of Allolobophora chlorotica after 2-day worm dermal exposure to metal chlorides. Numbers of coelomocytes/eleocytes extruded by electric shock and amounts of riboflavin in coelomocyte lysates were significantly decreased in Cu-exposed worms, less diminished in response to Ni, Zn, Cd, and unaffected by Pb. In sharp contrast, real-time PCR revealed a very strong (272 fold) MT-mRNA induction in response to Cd only. The induction was very low in response to Zn, Cu, Pb, and Ni ions (2.6, 2.1, 1.4, and 1.3-fold, respectively). In conclusion, decreased cell counts and riboflavin content are molecular biomarkers of Cu exposure while induction of MT-mRNA is a molecular biomarker of worm Cd exposure. (c) 2010 Elsevier Inc. All rights reserved.</t>
  </si>
  <si>
    <t>10.1016/j.ecoenv.2010.07.001</t>
  </si>
  <si>
    <t>Unrine, JM; Tsyusko, OV; Hunyadi, SE; Judy, JD; Bertsch, PM</t>
  </si>
  <si>
    <t>Effects of Particle Size on Chemical Speciation and Bioavailability of Copper to Earthworms (Eisenia fetida) Exposed to Copper Nanoparticles</t>
  </si>
  <si>
    <t>JOURNAL OF ENVIRONMENTAL QUALITY</t>
  </si>
  <si>
    <t>To investigate the role of particle size on the oxidation, bioavailability, and adverse effects of manufactured Cu nanoparticles (NPs) in soils, we exposed the earthworm Eisenia fetida to a series of concentrations of commercially produced NPs labeled as 20- to 40-nm or &lt;100-nm Cu in artificial soil media. Effects on growth, mortality, reproduction, and expression of a variety of genes associated with metal homeostasis, general stress, and oxidative stress were measured. We also used X-ray absorption spectroscopy and scanning X-ray fluorescence microscopy to characterize changes in chemical speciation and spatial distribution of the NPs in soil media and earthworm tissues. Exposure concentrations of Cu NPs up to 65 mg kg(-1) caused no adverse effects on ecologically relevant endpoints. Increases in metallothionein expression occurred at concentrations exceeding 20 mg kg(-1) of Cu NPs and concentrations exceeding 10 mg kg(-1) of CuSO(4). Based on the relationship of Cu tissue concentration to metallothionein expression level and the spatial distribution and chemical speciation of Cu in the tissues, we conclude that Cu ions and oxidized Cu NPs were taken up by the earthworms. This study suggests that oxidized Cu NPs may enter food chains from soil but that adverse effects in earthworms are likely to occur only at relatively high concentrations (&gt;65 mg Cu kg(-1) soil).</t>
  </si>
  <si>
    <t>10.2134/jeq2009.0387</t>
  </si>
  <si>
    <t>Zou, CG; Xu, YF; Liu, WJ; Zhou, W; Tao, N; Tu, HH; Huang, XW; Yang, JK; Zhang, KQ</t>
  </si>
  <si>
    <t>Expression of a Serine Protease Gene prC Is Up-Regulated by Oxidative Stress in the Fungus Clonostachys rosea: Implications for Fungal Survival</t>
  </si>
  <si>
    <t>Background: Soil fungi face a variety of environmental stresses such as UV light, high temperature, and heavy metals. Adaptation of gene expression through transcriptional regulation is a key mechanism in fungal response to environmental stress. In Saccharomyces cerevisiae, the transcription factors Msn2/4 induce stress-mediated gene expression by binding to the stress response element. Previous studies have demonstrated that the expression of extracellular proteases is up-regulated in response to heat shock in fungi. However, the physiological significance of regulation of these extracellular proteases by heat shock remains unclear. The nematophagous fungus Clonostachys rosea can secret an extracellular serine protease PrC during the infection of nematodes. Since the promoter of prC has three copies of the stress response element, we investigated the effect of environmental stress on the expression of prC. Methodology/Principal Findings: Our results demonstrated that the expression of prC was up-regulated by oxidants (H2O2 or menadione) and heat shock, most likely through the stress response element. After oxidant treatment or heat shock, the germination of conidia in the wild type strain was significantly higher than that in the prC mutant strain in the presence of nematode cuticle. Interestingly, the addition of nematode cuticle significantly attenuated the production of reactive oxygen species (ROS) induced by oxidants and heat shock in the wild type strain, but not in prC mutant strain. Moreover, low molecule weight (&lt;3 kD) degradation products of nematode cuticle suppressed the inhibitory effect of conidial germination induced by oxidants and heat shock. Conclusions/Significance: These results indicate that PrC plays a protective role in oxidative stress in C. rosea. PrC degrades the nematode cuticle to produce degradation products, which in turn offer a protective effect against oxidative stress by scavenging ROS. Our study reveals a novel strategy for fungi to adapt to environmental stress.</t>
  </si>
  <si>
    <t>10.1371/journal.pone.0013386</t>
  </si>
  <si>
    <t>Knott, KE; Haimi, J</t>
  </si>
  <si>
    <t>High mitochondrial DNA sequence diversity in the parthenogenetic earthworm Dendrobaena octaedra</t>
  </si>
  <si>
    <t>HEREDITY</t>
  </si>
  <si>
    <t>Apomictic parthenogens are clonal organisms with limited genetic opportunity for increasing diversity beyond mutation. However, such species can be successful and have been shown to harbor more genetic diversity than might be expected. Here we surveyed diversity of the cytochrome oxidase subunit I gene from the mitochondrial genome of the earthworm Dendrobaena octaedra, an apomictic parthenogen. Diversity estimates made previously from allozyme markers for this species were high, but could have been affected by a detection bias, namely variable expression of alleles in the polyploid genome. We found similarly high mtDNA diversity over three localities in Finland, each represented by two sites; either with or without anthropogenic soil metal contamination. A single haplotype was most common over all sites, and over two thirds of all haplotypes sampled were similar to it in sequence (only varying by 1-3 substitutions). However, more divergent rare haplotypes were also found in one locality, Imatra, in southeast Finland close to the Karelian Isthmus. Metal contamination in the soil did not have a significant effect on genetic diversity, although metal exposure is known to be detrimental to the worms. There was no evidence for cryptic species within D. octaedra and phylogenetic analyses showed some structure of lineages that may have diverged in historical glacial refugia. Other mechanisms, such as rare genetic exchange with closely related species or high mutation and dispersal rates may explain high genetic diversity in D. octaedra. Heredity (2010) 105, 341-347; doi:10.1038/hdy.2010.31; published online 7 April 2010</t>
  </si>
  <si>
    <t>10.1038/hdy.2010.31</t>
  </si>
  <si>
    <t>Brulle, F; Morgan, AJ; Cocquerelle, C; Vandenbulcke, F</t>
  </si>
  <si>
    <t>Transcriptomic underpinning of toxicant-mediated physiological function alterations in three terrestrial invertebrate taxa: A review</t>
  </si>
  <si>
    <t>Diverse anthropogenic activities often lead to the accumulation of inorganic and organic residues in topsoils. Biota living in close contact with contaminated soils may experience stress at different levels of biological organisation throughout the continuum from the molecular-genetic to ecological and community levels. To date, the relationship between changes at the molecular (mRNA expression) and biochemical/physiological levels evoked by exposures to chemical compounds has been partially established in a limited number of terrestrial invertebrate species. Recently, the advent of a family of transcriptomic tools (e.g. Real-time PCR, Subtractive Suppressive Hybridization, Expressed Sequence Tag sequencing, pyro-sequencing technologies, Microarray chips), together with supporting informatic and statistical procedures, have permitted the robust analyses of global gene expression changes within an ecotoxicological context. This review focuses on how transcriptomics is enlightening our understanding of the molecular-genetic responses of three contrasting terrestrial macroinvertebrate taxa (nematodes, earthworms, and springtails) to inorganics, organics, and agrochemicals. (C) 2010 Elsevier Ltd. All rights reserved.</t>
  </si>
  <si>
    <t>10.1016/j.envpol.2010.06.019</t>
  </si>
  <si>
    <t>Davidson, SK; Powell, RJ; Stahl, DA</t>
  </si>
  <si>
    <t>Transmission of a bacterial consortium in Eisenia fetida egg capsules</t>
  </si>
  <si>
    <t>P&gt;The earthworm Eisenia fetida harbours Verminephrobacter eiseniae within their excretory nephridia. This symbiont is transferred from the parent into the egg capsules where the cells are acquired by the developing earthworm in a series of recruitment steps. Previous studies defined V. eiseniae as the most abundant cell type in the egg capsules, leaving approximately 30% of the bacteria unidentified and of unknown origin. The study presented here used terminal restriction fragment length polymorphism analysis together with cloning and sequencing of 16S rRNA genes to define the composition of the bacterial consortium in E. fetida egg capsules from early to late development. Newly formed capsules of E. fetida contained three bacterial types, a novel Microbacteriaceae member, a Flexibacteriaceae member and the previously described V. eiseniae. Fluorescent in situ hybridization (FISH) using specific and general rRNA probes demonstrated that the bacteria are abundant during early development, colonize the embryo and appear in the adult nephridia. As the capsules mature, Herbaspirillum spp. become abundant although they were not detected within the adult worm. These divergent taxa could serve distinct functions in both the adult earthworm and in the egg capsule to influence the competitive ability of earthworms within the soil community.</t>
  </si>
  <si>
    <t>10.1111/j.1462-2920.2010.02231.x</t>
  </si>
  <si>
    <t>Bernard, F; Brulle, F; Douay, F; Lemiere, S; Demuynck, S; Vandenbulcke, F</t>
  </si>
  <si>
    <t>Metallic trace element body burdens and gene expression analysis of biomarker candidates in Eisenia fetida, using an exposure/depuration experimental scheme with field soils</t>
  </si>
  <si>
    <t>Smelting plant activities lead to the accumulation of Metal Trace Elements (MTEs) in soils. The presence of high concentrations of MTEs can generate an environmental stress likely to affect macroinvertebrates living in close soil contact such as the Annelida Oligochaeta. Eisenia fetida, an ecotoxicologically important test species, was successively exposed to two field soils: (1) a highly contaminated agricultural topsoil collected near the former smelter Metaleurop Nord (Noyelles-Godault, France) which contaminated surrounding soils by its atmospheric emissions [exposure phase], and then (2) a slightly contaminated topsoil from an urban garden located in the conurbation of Lille (Wambrechies) [depuration phase]. Two analyses were performed during each phase. Firstly, the gene expression levels of four biomarker candidates identified in previous studies were analyzed in E. fetida coelomocytes. These candidates are Cd-metallothionein, phytochelatin synthase, coactosin-like protein and lysenin. Secondly, the body burdens of the following elements Cd, Pb, Zn, Cu, Fe, Ca, and P were measured. Moreover, both analyses were also performed in Lumbricus rubellus, an Annelid species collected from the two tested soil-originating sites. Analysis of gene expression and MTE body burdens in both species are discussed to: (1) evaluate expression biomarkers; (2) gain insight the detoxification processes and the long-term response to a metallic stress and (3) compare the responses observed in a test species (E. fetida) with the responses of a field species (L. rubellus). (C) 2010 Elsevier Inc. All rights reserved.</t>
  </si>
  <si>
    <t>10.1016/j.ecoenv.2010.01.010</t>
  </si>
  <si>
    <t>Shashikumar, S; Rajini, PS</t>
  </si>
  <si>
    <t>Cypermethrin elicited responses in heat shock protein and feeding in Caenorhabditis elegans</t>
  </si>
  <si>
    <t>Heat shock proteins (Hsp) are a family of stress proteins, which are elicited in response to a variety of stressors in organisms. The objective of this study was to explore the potential of cypermethrin, a synthetic pyrethroid insecticide, on induction of small heat shock proteins (Hsp16) and feeding response in transgenic Caenorhabditis elegans PC72 (Hsp16-LacZ). A concentration-dependent inhibition in feeding was evident in worms exposed to cypermethrin (31%, 46% and 56% at 5, 10, 15 mM, respectively) beyond 4 h while marked induction of heat shock protein-16 expression was evident after 12 h exposure (as evident from quantitative analysis). Maximum expression of Hsp16 was observed throughout the body of the worms 24 h after exposure similar to that evident in the worms exposed to heat shock at 30 degrees C. These data suggest that cypermethrin possesses the potential to induce Hsp16 as well as inhibit feeding in C. elegans at non-lethal concentrations. C. elegans (PC72) thus could serve as a convenient model to study the early toxic effects of xenobiotics. (C) 2010 Elsevier Inc. All rights reserved.</t>
  </si>
  <si>
    <t>10.1016/j.ecoenv.2010.02.003</t>
  </si>
  <si>
    <t>Nakamori, T; Fujimori, A; Kinoshita, K; Ban-nai, T; Kubota, Y; Yoshida, S</t>
  </si>
  <si>
    <t>mRNA expression of a cadmium-responsive gene is a sensitive biomarker of cadmium exposure in the soil collembolan Folsomia candida</t>
  </si>
  <si>
    <t>The gene expression of environmental organisms is useful as a biomarker of environmental pollution. One of its advantages is high sensitivity. We identified the cDNA of a novel cadmium-responsive gene in the soil collembolan Folsomia candida. The deduced protein, designated metallothionein-like motif containing protein (MTC), was cysteine-rich and contained a metallothionein-like motif with similarity to metallothionein, but had a much longer sequence than metallothionein and contained repeated sequences of amino acids. Expression of MTC mRNA was sensitively induced by cadmium exposure at 0.3 mg/kg of dry food, a concentration at which toxic effects are not observed, but expression was not affected by gamma-ray exposure (an inducer of oxidative stress). These findings suggest that MTC is involved in cadmium-binding processes rather than in oxidative-stress responses. In conclusion, we suggest that gene expression of MTC may be a candidate biomarker for detecting low levels of cadmium contamination in soil. (C) 2009 Elsevier Ltd. All rights reserved.</t>
  </si>
  <si>
    <t>10.1016/j.envpol.2009.11.022</t>
  </si>
  <si>
    <t>Svendsen, C; Siang, P; Lister, LJ; Rice, A; Spurgeon, DJ</t>
  </si>
  <si>
    <t>SIMILARITY, INDEPENDENCE, OR INTERACTION FOR BINARY MIXTURE EFFECTS OF NERVE TOXICANTS FOR THE NEMATODE CAENORHABDITIS ELEGANS</t>
  </si>
  <si>
    <t>Intensive agriculture can require the simultaneous use of more than one pesticide, resulting in the presence of mixtures in soils and waters. To assess mixture effects. concentration addition (CA) for similar acting chemicals and independent action (IA) for dissimilar acting chemicals are the most frequently used models. While the mechanistic basis for the selection of CA and IA for a given mixture appears appealing (similar vs dissimilar action), it has not yet been established how similar chemicals need to be in their effect before CA should be viewed as the most appropriate model. Here this is investigated in studies of the toxicity of binary mixtures of five different pesticides from three classes that have the same putative mode of action (neuroexcitation) but different molecular mechanisms in binary mixture tests with the nematode Caenorhabditis elegans. Effects of exposure on nematode survival were limited at the concentrations tested. Data analysis, therefore, focused on reproductive toxicity. Both CA and IA were found to be valid models for prediction of the toxicity of the 10 mixtures, although for seven CA provided a mathematically better fit. Both models could describe the toxicity for four mixtures; however, evidence for interaction was found in the remaining six cases. Where interactions occurred, these could be explained by information on the potential mechanisms of compound toxicokinetics-particularly when mixtures comprised a metabolically activated and a metabolically deactivated chemical and/or cases where the relative potencies of the two tested chemicals differed greatly. It is concluded, therefore, that detailed analysis of toxicokinetics and toxicodynamics can aid further understanding of interactions in mixtures. Environ. Toxicol. Chem. 2010;29:1182-1191. (C) 2010 SETAC</t>
  </si>
  <si>
    <t>10.1002/etc.140</t>
  </si>
  <si>
    <t>Raymond, B; Wyres, KL; Sheppard, SK; Ellis, RJ; Bonsall, MB</t>
  </si>
  <si>
    <t>Environmental Factors Determining the Epidemiology and Population Genetic Structure of the Bacillus cereus Group in the Field</t>
  </si>
  <si>
    <t>PLOS PATHOGENS</t>
  </si>
  <si>
    <t>Bacillus thuringiensis (Bt) and its insecticidal toxins are widely exploited in microbial biopesticides and genetically modified crops. Its population biology is, however, poorly understood. Important issues for the safe, sustainable exploitation of Bt include understanding how selection maintains expression of insecticidal toxins in nature, whether entomopathogenic Bt is ecologically distinct from related human pathogens in the Bacillus cereus group, and how the use of microbial pesticides alters natural bacterial populations. We addressed these questions with a MLST scheme applied to a field experiment in which we excluded/added insect hosts and microbial pesticides in a factorial design. The presence of insects increased the density of Bt/B. cereus in the soil and the proportion of strains expressing insecticidal toxins. We found a near-epidemic population structure dominated by a single entomopathogenic genotype (ST8) in sprayed and unsprayed enclosures. Biopesticidal ST8 proliferated in hosts after spraying but was also found naturally associated with leaves more than any other genotype. In an independent experiment several ST8 isolates proved better than a range of non-pathogenic STs at endophytic and epiphytic colonization of seedlings from soil. This is the first experimental demonstration of Bt behaving as a specialized insect pathogen in the field. These data provide a basis for understanding both Bt ecology and the influence of anthropogenic factors on Bt populations. This natural population of Bt showed habitat associations and a population structure that differed markedly from previous MLST studies of less ecologically coherent B. cereus sample collections. The host-specific adaptations of ST8, its close association with its toxin plasmid and its high prevalence within its clade are analogous to the biology of Bacillus anthracis. This prevalence also suggests that selection for resistance to the insecticidal toxins of ST8 will have been stronger than for other toxin classes.</t>
  </si>
  <si>
    <t>10.1371/journal.ppat.1000905</t>
  </si>
  <si>
    <t>Nota, B; Verweij, RA; Molenaar, D; Ylstra, B; van Straalen, NM; Roelofs, D</t>
  </si>
  <si>
    <t>Gene Expression Analysis Reveals a Gene Set Discriminatory to Different Metals in Soil</t>
  </si>
  <si>
    <t>TOXICOLOGICAL SCIENCES</t>
  </si>
  <si>
    <t>Environmental pollution is a worldwide problem, and metals are the largest group of contaminants in soil. Microarray toxicogenomic studies with ecologically relevant organisms, such as springtails, supplement traditional ecotoxicological research but are presently rather descriptive. Classifier analysis, a more analytical application of the microarray technique, is able to predict biological classes of unknown samples. We used the uncorrelated shrunken centroid method to classify gene expression profiles of the springtail Folsomia candida exposed to soil spiked with six different metals (barium, cadmium, cobalt, chromium, lead, and zinc). We identified a gene set (classifier) of 188 genes that can discriminate between six different metals present in soil, which allowed us to predict the correct classes for samples of an independent test set with an accuracy of 83% (error rate = 0.17). This study shows further that in order to apply classifier analysis to actual contaminated field soil samples, more insight and information is needed on the transcriptional responses of soil organisms to different soil types (properties) and mixtures of contaminants.</t>
  </si>
  <si>
    <t>10.1093/toxsci/kfq043</t>
  </si>
  <si>
    <t>Le, TH; Lim, ES; Lee, SK; Choi, YW; Kim, YH; Min, J</t>
  </si>
  <si>
    <t>Effects of glyphosate and methidathion on the expression of the Dhb, Vtg, Arnt, CYP4 and CYP314 in Daphnia magna</t>
  </si>
  <si>
    <t>In this study, the expression of five stress responsive genes was quantified and analyzed using a semi-quantitative RT-PCR to study the changes in their expression in Daphnia magna after exposure to known pesticides, glyphosate and methidathion. Hemoglobin (Dhb), which was used to show the effect of the oxygen level in the aquatic system, was significantly expressed in D. magna after exposure to glyphosate and methidathion. Additionally, aryl hydrocarbon receptor nuclear translocator (Arnt), a gene related to the metabolism of aryl hydrocarbons, had lower expression levels in D. magna than within the control. CYP4, which was used among cytochrome P450s (CYPs) to show the effects on the fatty acid and steroids metabolisms, was down-regulated in D. magna exposed to glyphosate. However, methidathion affected the expression of CYP314, which was used to show effects of ecdysis, not CYP4 in D. magna. Therefore. glyphosate and methidathion probably caused physiological effects with different patterns in D. magna, especially metabolisms related to CYPs. On the other hand, only vitellogenin (Vtg), which was responsive to the estrogenic potency, did not show any differences in D. magna after exposure to glyphosate or methidathion. Crown Copyright (C) 2009 Published by Elsevier Ltd. All rights reserved.</t>
  </si>
  <si>
    <t>10.1016/j.chemosphere.2009.12.067</t>
  </si>
  <si>
    <t>Roh, JY; Park, YK; Park, K; Choi, J</t>
  </si>
  <si>
    <t>Ecotoxicological investigation of CeO2 and TiO2 nanoparticles on the soil nematode Caenorhabditis elegans using gene expression, growth, fertility, and survival as endpoints</t>
  </si>
  <si>
    <t>ENVIRONMENTAL TOXICOLOGY AND PHARMACOLOGY</t>
  </si>
  <si>
    <t>In this study, the potential harmful effect of cerium dioxide (CeO2), and titanium dioxide (TiO2) nanoparticles on the environment was investigated using Caenorhabditis elegans ecotoxicity tests. Multiple toxic endpoints, Such as stress-response gene expression, growth, fertility, and survival, were analyzed in C. elegans, in response to the CeO2 and TiO2 exposure. To investigate relationship between sizes of nanoparticles and toxicity, C. elegans were exposed to nanoparticles to the different sizes of nanoparticles (15, 45 run for CeO2 and 7, 20 nm for TiO2). An increase in the expression of the cyp35a2 gene, decrease in fertility and survival parameters were observed in the 15 and 45 nm Of CeO2 and in the 7 nm of TiO2 nanoparticles exposed to C. elegans. Gene knock-down experiment using RNA interference (RNAi) suggested that physiological level disturbances may be related with the cyp35a2 gene expression. Smaller sized nanoparticles (7 nm of TiO2 and 15 nm of CeO2) seemed to be more toxic than larger sized ones (20 run of TiO2 and 45 nm of CeO2) On the observed toxicity. The size-dependent effect in CeO2 and TiO2 nanoparticles-induced toxicity needs to be investigated Under more detailed experimental settings with the various sizes of nanoparticles. Further studies on the mechanism by which CeO2 and TiO2 nanoparticles affect cyp35a2 gene expression, fertility, and survival are warranted to better understand the CeO2 and TiO2 nanoparticles-induced ecotoxicity in C. elegans, as are studies with the causal relationships between these parameters. Overall results Suggest that CeO2 and TiO2 nanoparticles have a potential for provoking ecotoxicity on C. elegans and the data obtained from this study can comprise a contribution to knowledge of the ecotoxicology of nanoparticles in C. elegans, about which little data are available. (C) 2010 Elsevier B.V. All rights reserved.</t>
  </si>
  <si>
    <t>10.1016/j.etap.2009.12.003</t>
  </si>
  <si>
    <t>Monard, C; Martin-Laurent, F; Devers-Lamrani, M; Lima, O; Vandenkoornhuyse, P; Binet, F</t>
  </si>
  <si>
    <t>atz gene expressions during atrazine degradation in the soil drilosphere</t>
  </si>
  <si>
    <t>One of the various ecosystemic services sustained by soil is pollutant degradation mediated by adapted soil bacteria. The pathways of atrazine biodegradation have been elucidated but in situ expression of the genes involved in atrazine degradation has yet to be demonstrated in soil. Expression of the atzA and atzD genes involved in atrazine dechlorination and s-triazine ring cleavage, respectively, was investigated during in situ degradation of atrazine in the soil drilosphere and bulked samples from two agricultural soils that differed in their ability to mineralize atrazine. Interestingly, expression of the atzA gene, although present in both soils, was not detected. Atrazine mineralization was greatest in Epoisses soil, where a larger pool of atzD mRNA was consistently measured 7 days after atrazine treatment, compared with Vezin soil (146 vs. 49 mRNA per 10(6) 16S rRNA, respectively). Expression of the atzD gene varied along the degradation time course and was profoundly modified in soil bioturbated by earthworms. The atzD mRNA pool was the highest in the soil drilosphere (casts and burrow-linings) and it was significantly different in burrow-linings compared with bulk soil (e. g. 363 vs. 146 mRNA per 10(6) 16S rRNA, 7 days after atrazine treatment in Epoisses soil). Thus, consistent differences in atrazine mineralization were demonstrated between the soil drilosphere and bulk soil. However, the impact of bioturbation on atrazine mineralization depended on soil type. Mineralization was enhanced in casts, compared with bulk soil, from Epoisses soil but in burrow-linings from Vezin soil. This study is the first to report the effects of soil bioturbation by earthworms on s-triazine ring cleavage and its spatial variability in soil.</t>
  </si>
  <si>
    <t>10.1111/j.1365-294X.2009.04503.x</t>
  </si>
  <si>
    <t>Shim, YH; Paik, YK</t>
  </si>
  <si>
    <t>Caenorhabditis elegans proteomics comes of age</t>
  </si>
  <si>
    <t>PROTEOMICS</t>
  </si>
  <si>
    <t>Caenorhabditis elegans, a free-living soil nematode, is an ideal model system for studying various physiological problems relevant to human diseases. Despite its short history, C. elegans proteomics is receiving great attention in multiple research areas, including the genome annotation, major signaling pathways (e.g. TGF-beta and insulin/IGF-1 signaling), verification of RNA interference-mediated gene targeting, aging, disease models, as well as peptidomic analysis of neuropeptides involved in behavior and locomotion. For example, a proteome-wide profiling of developmental and aging processes not only provides basic information necessary for constructing a molecular network, but also identifies important target proteins for chemical modulation. Although C. elegans has a simple body system and neural circuitry, it exhibits very complicated functions ranging from feeding to locomotion. Investigation of these functions through proteomic analysis of various C. elegans neuropeptides, some of which are not found in the predicted genome sequence, would open a new field of peptidomics. Given the importance of nematode infection in plants and mammalian pathogenesis pathways, proteomics could be applied to investigate the molecular mechanisms underlying plant- or animal-nematode pathogenesis and to identify novel anti-nematodal drugs. Thus, C. elegans proteomics, in combination of other molecular, biological and genetic techniques, would provide a versatile new tool box for the systematic analysis of gene functions throughout the entire life cycle of this nematode.</t>
  </si>
  <si>
    <t>10.1002/pmic.200900542</t>
  </si>
  <si>
    <t>Knolhoff, LM; Walden, KKO; Ratcliffe, ST; Onstad, DW; Robertson, HM</t>
  </si>
  <si>
    <t>Microarray analysis yields candidate markers for rotation resistance in the western corn rootworm beetle, Diabrotica virgifera virgifera</t>
  </si>
  <si>
    <t>EVOLUTIONARY APPLICATIONS</t>
  </si>
  <si>
    <t>As pest species may evolve resistance to chemical controls, they may also evolve resistance to cultural control methods. Yearly rotation of corn (Zea mays) with another crop interrupts the life cycle of the western corn rootworm beetle (Diabrotica virgifera virgifera, Coleoptera: Chrysomelidae), but behavioral resistance to crop rotation is now a major problem in the Midwest of the USA. Resistant adult females exhibit reduced fidelity to corn as a host and lay their eggs in the soil of both corn and soybean (Glycine max) fields. Behavioral assays suggest that the adaptation is related to increased locomotor activity, but finding molecular markers has been difficult. We used microarray analysis to search for gene expression differences between resistant and wild-type beetles. Candidates validated with real-time polymerase chain reaction exhibit predicted patterns from the microarray in independent samples across time and space. Many genes more highly expressed in the rotation-resistant females have no matches to known proteins, and most genes that were more lowly expressed are involved in antimicrobial defense.</t>
  </si>
  <si>
    <t>10.1111/j.1752-4571.2009.00094.x</t>
  </si>
  <si>
    <t>Lindroth, RL</t>
  </si>
  <si>
    <t>Impacts of Elevated Atmospheric CO2 and O-3 on Forests: Phytochemistry, Trophic Interactions, and Ecosystem Dynamics</t>
  </si>
  <si>
    <t>Prominent among the many factors now affecting the sustainability of forest ecosystems are anthropogenically-generated carbon dioxide (CO2) and ozone (O-3). CO2 is the substrate for photosynthesis and thus can accelerate tree growth, whereas O-3 is a highly reactive oxygen species and interferes with basic physiological functions. This review summarizes the impacts of CO2 and O-3 on tree chemical composition and highlights the consequences thereof for trophic interactions and ecosystem dynamics. CO2 and O-3 influence phytochemical composition by altering substrate availability and biochemical/physiological processes such as photosynthesis and defense signaling pathways. Growth of trees under enriched CO2 generally leads to an increase in the C/N ratio, due to a decline in foliar nitrogen and concomitant increases in carbohydrates and phenolics. Terpenoid levels generally are not affected by atmospheric CO2 concentration. O-3 triggers up-regulation of antioxidant defense pathways, leading to the production of simple phenolics and flavonoids (more so in angiosperms than gymnosperms). Tannins levels generally are unaffected, while terpenoids exhibit variable responses. In combination, CO2 and O-3 exert both additive and interactive effects on tree chemical composition. CO2-and O-3-mediated changes in plant chemistry influence host selection, individual performance (development, growth, reproduction), and population densities of herbivores (primarily phytophagous insects) and soil invertebrates. These changes can effect shifts in the amount and temporal pattern of forest canopy damage and organic substrate deposition. Decomposition rates of leaf litter produced under elevated CO2 and O-3 may or may not be altered, and can respond to both the independent and interactive effects of the pollutants. Overall, however, CO2 and O-3 effects on decomposition will be influenced more by their impacts on the quantity, rather than quality, of litter produced. A prominent theme to emerge from this and related reviews is that the effects of elevated CO2 and O-3 on plant chemistry and ecological interactions are highly context- and species-specific, thus frustrating attempts to identify general, global patterns. Many of the interactions that govern above- and below-ground community and ecosystem processes are chemically mediated, ultimately influencing terrestrial carbon sequestration and feeding back to influence atmospheric composition. Thus, the discipline of chemical ecology is fundamentally important for elucidating the impacts of humans on the health and sustainability of forest ecosystems. Future research should seek to increase the diversity of natural products, species, and biomes studied; incorporate long-term, multi-factor experiments; and employ a comprehensive genes to ecosystems perspective that couples genetic/genomic tools with the approaches of evolutionary and ecosystem ecology.</t>
  </si>
  <si>
    <t>10.1007/s10886-009-9731-4</t>
  </si>
  <si>
    <t>Liu, YR; Zheng, YM; Da, Y; He, JZ</t>
  </si>
  <si>
    <t>Effect of Soil Hg Stress on Expression of Heat Shock Protein Gene in Springtail Folsomia Candida</t>
  </si>
  <si>
    <t>MOLECULAR ENVIRONMENTAL SOIL SCIENCE AT THE INTERFACES IN THE EARTH'S CRITICAL ZONE</t>
  </si>
  <si>
    <t>Transcriptional responses of hsp70 gene of the Folsomia candida were detected by relative real-time PCR assay when the springtail was exposed to a vegetable soil with different Hg concentrations or different exposure time. Results showed that the hsp70 gene expression level was significantly up-regulated when soil Hg was &gt;= 0.25 mg.kg(-1). The responses of this gene expression were strongly induced after 48 hours exposure under 1 mg.kg(-1) of soil Hg, which was probably due to the fast and sensitive response of the gene transcription to the Hg stress. Thus, the results suggested that the gene could be used as a biomarker to monitor the Hg pollution in soil and help early and fast environmental diagnostics or ecological risk assessment of Hg contaminated soils.</t>
  </si>
  <si>
    <t>10.1007/978-3-642-05297-2_17</t>
  </si>
  <si>
    <t>Di Gennaro, P; Moreno, B; Annoni, E; Garcia-Rodriguez, S; Bestetti, G; Benitez, E</t>
  </si>
  <si>
    <t>Dynamic changes in bacterial community structure and in naphthalene dioxygenase expression in vermicompost-amended PAH-contaminated soils</t>
  </si>
  <si>
    <t>The aim of the present study was to explore the potential for using vermicompost from olive-mill waste as an organic amendment for enhanced bioremediation of polycyclic aromatic hydrocarbons (PAHs)contaminated soils. The focus was to analyse the genetic potential and the naphthalene dioxygenase (NDO) expression of the bacterial communities involved in the degradation of naphthalene, as chemical model for the degradation of PAH. The structure of the metabolically active bacterial population was evidenced in the RNA-based denaturing gradient gel electrophoresis (DGGE) profiles. The relative expression of NDO was determined with real-time PCR in both the soil and the vermicompost cDNA. Naphthalene changed the structure of the metabolically active bacterial community in the vermicompost when this was artificially contaminated. When used as amendment, naphthalene-free vermicompost modified the bacterial population in the PAH-contaminated soil, evidenced in the DGGE gels after 1 month of incubation. In the amended soil, the vermicompost enhanced the NDO enzyme expression with a concomitant biodegradation of naphthalene. The effect of the vermicompost was to induce the expression of biodegradation indicator genes in the autochthonous bacterial community and/or incorporate new bacterial species capable of degrading PAH. The results indicated that vermicompost from olive-mill wastes could be considered a suitable technology to be used in PAH bioremediation. (C) 2009 Elsevier B.V. All rights reserved.</t>
  </si>
  <si>
    <t>10.1016/j.jhazmat.2009.08.013</t>
  </si>
  <si>
    <t>Badri, DV; Weir, TL; van der Lelie, D; Vivanco, JM</t>
  </si>
  <si>
    <t>Rhizosphere chemical dialogues: plant-microbe interactions</t>
  </si>
  <si>
    <t>CURRENT OPINION IN BIOTECHNOLOGY</t>
  </si>
  <si>
    <t>Every organism on earth relies on associations with its neighbors to sustain life. For example, plants form associations with neighboring plants, microflora, and microfauna, while humans maintain symbiotic associations with intestinal microbial flora, which is indispensable for nutrient assimilation and development of the innate immune system. Most of these associations are facilitated by chemical cues exchanged between the host and the symbionts. In the rhizosphere, which includes plant roots and the surrounding area of soil influenced by the roots, plants exude chemicals to effectively communicate with their neighboring soil organisms. Here we review the current literature pertaining to the chemical communication that exists between plants and microorganisms and the biological processes they sustain.</t>
  </si>
  <si>
    <t>10.1016/j.copbio.2009.09.014</t>
  </si>
  <si>
    <t>Cardona, GI; Pena-Venegas, CP; Ruiz-Garcia, M</t>
  </si>
  <si>
    <t>Communities of Actynomicetes fungy in three vegetation types of the Colombian Amazon: abundance, morphotypes and the 16s rDNA gene</t>
  </si>
  <si>
    <t>REVISTA DE BIOLOGIA TROPICAL</t>
  </si>
  <si>
    <t>Communities of Actynomicetes fungy in three vegetation types of the Colombian Amazon: abundance, morphotypes and the 16s rDNA gene. Among soil microorganisms, Actinomycetes play an important role in the sustainability of natural and agricultural systems: decomposition of organic matter; degradation of recalcitrant compounds like lignin; nitrogen fixation; degradation of agricultural chemicals and biological control in plants and animals. We evaluated their diversity in soils under three different vegetation covers (pasture, tropical primary forest and stubble) at two depths in the Southern Colombian Amazon border. We collected five replicates per vegetation type (in each, three samples at 0-20cm and three at 20-30cm; for a total of 30 samples). Abundance and phenotypic diversity were determined by plate counting. Genomic DNA was extracted from the isolates: the 16s rDNA gene was amplified with specific primers, and its genetic diversity was estimated by means of an amplified restriction analysis (ARDRA). Actynomicetes abundance varied with vegetation and depth, possibly reflecting presence of earthworms, macro-fauna and physico-chemical characteristics associated to fertility, as well as organic matter, total bases, and optimal capacity to cationic interchange. Primary forests had the highest diversity. Sixteen morpho-types (six genera) were identified; Streptomyces was the most abundant everywhere. The heterogeneity of ARDRA patterns prevented species identification because of the intra-species variability in sequences of 16s rDNA operons. This community is a biological indicator of landscape alteration and could include new bio-active compounds of pharmaceutical interest. Rev. Biol. Trop. 57 (4): 1119-1139. Epub 2009 December 01.</t>
  </si>
  <si>
    <t>Meher, HC; Gajbhiye, VT; Chawla, G; Singh, G</t>
  </si>
  <si>
    <t>Virulence development and genetic polymorphism in Meloidogyne incognita (Kofoid &amp; White) Chitwood after prolonged exposure to sublethal concentrations of nematicides and continuous growing of resistant tomato cultivars</t>
  </si>
  <si>
    <t>BACKGROUND: The root-knot nematode, Meloidogyne incognita (Kofoid &amp; White) Chitwood, is an important plant pathogen damaging to tomato. Continuous use of resistant tomato cultivars and nematicides for its effective management might lead to resistance break-up or nernaticide failure. Genetic variability and virulence in M. incognita on susceptible Pusa Ruby tomato were analysed by bioassay, esterase and DNA polymorphism after a 5 year weekly exposure to carbofuran, carbosulfan, cadusafos and triazophos at 0.0125, 0.0250 and 0.0500 mu g g(-1). Virulence in M. incognita after a 5 year multiplication on resistant tomatoes was assessed. RESULTS:The nematicidal treatments resulted in the development of virulent M. incognita populations. Their invasion potential increased significantly after continuous exposure to low concentrations of the nematicides. Also, growing resistant tomato cultivars for ten successive seasons resulted in a 6.6% increase in the invasion potential. These virulent populations exhibited 1-3 additional esterase and DNA bands compared with untreated populations. CONCLUSION: A 5 year exposure of M. incognita to sublethal concentrations of nematicides or resistant tomato cultivars exerted enough selection pressure to cause genomic alterations for virulence development. Isozyme markers can be used for rapid and precise diagnostics of field populations by advisory services, enabling judicious remedial management decisions. (C) 2009 Society of Chemical Industry</t>
  </si>
  <si>
    <t>10.1002/ps.1810</t>
  </si>
  <si>
    <t>Maity, S; Hattacharya, S; Chaudhury, S</t>
  </si>
  <si>
    <t>Metallothionein response in earthworms Lampito mauritii (Kinberg) exposed to fly ash</t>
  </si>
  <si>
    <t>Among pollutants, the coal fly ash occupies a significant position in industrial wastes. The fly ash matrix is a complex mixture of various organic (polyhalogenated compounds) and inorganic (Si, Al, Fe, As, Cd, Bi. Hg, etc.) chemicals. The application of fly ash for agricultural purposes and as landfills may lead to the contamination of the land with some of the toxic chemical compounds present in fly ash. Thus prior to the application of fly ash for developmental activities, it requires bio-monitoring and risk characterization. In order to achieve this objective adult Lampito mauritii were exposed to different proportions of fly ash in soil for 30 d and the concentrations of metallothionein in earthworm were assessed. The results revealed that up to 50% of fly ash amendment does not apparently harm the earthworm in respect of their survival and growth. A significant increase in tissue metallothionein level was recorded in L mauritii exposed to fly ash amended soil without tissue metal accumulation indicating that metallothionein is involved in scavenging of free radicals and reactive oxygen species metabolites. It is concluded that this biochemical response observed in L mauritii exposed to fly ash amended soil could be used in ecotoxicological field monitoring. (C) 2009 Elsevier Ltd. All rights reserved.</t>
  </si>
  <si>
    <t>10.1016/j.chemosphere.2009.07.011</t>
  </si>
  <si>
    <t>LaCourse, EJ; Hernandez-Viadel, M; Jefferies, JR; Svendsen, C; Spurgeon, DJ; Barrett, J; Morgan, AJ; Kille, P; Brophy, PM</t>
  </si>
  <si>
    <t>Glutathione transferase (GST) as a candidate molecular-based biomarker for soil toxin exposure in the earthworm Lumbricus rubellus</t>
  </si>
  <si>
    <t>The earthworm Lumbricus rubellus (Hoffmeister, 1843) is a terrestrial pollution sentinel. Enzyme activity and transcription of phase II detoxification superfamily glutathione transferases (GST) is known to respond in earthworms after soil toxin exposure, suggesting GST as a candidate molecular-based pollution biomarker. This study combined sub-proteomics, bioinformatics and biochemical assay to characterise the L. rubellus GST complement as pre-requisite to initialise assessment of the applicability of GST as a biomarker. L rubellus possesses a range of GSTs related to known classes, with evidence of tissue-specific synthesis. Two affinity-purified GSTs dominating GST protein synthesis (Sigma and Pi class) were cloned, expressed and characterised for enzyme activity with various substrates. Electrospray ionisation mass spectrometry (ESI-MS) and tandem mass spectrometry (MS/MS) following SDS-PAGE were superior in retaining subunit stability relative to two-dimensional gel electrophoresis (2-DE). This study provides greater understanding of Phase II detoxification GST superfamily status of an important environmental pollution sentinel organism. (c) 2009 Elsevier Ltd. All rights reserved.</t>
  </si>
  <si>
    <t>10.1016/j.envpol.2009.03.015</t>
  </si>
  <si>
    <t>de Boer, ME; de Boer, TE; Marien, J; Timmermans, MJTN; Nota, B; van Straalen, NM; Ellers, J; Roelofs, D</t>
  </si>
  <si>
    <t>Reference genes for QRT-PCR tested under various stress conditions in Folsomia candida and Orchesella cincta (Insecta, Collembola)</t>
  </si>
  <si>
    <t>Background: Genomic studies measuring transcriptional responses to changing environments and stress currently make their way into the field of evolutionary ecology and ecotoxicology. To investigate a small to medium number of genes or to confirm large scale microarray studies, Quantitative Reverse Transcriptase PCR (QRT-PCR) can achieve high accuracy of quantification when key standards, such as normalization, are carefully set. In this study, we validated potential reference genes for their use as endogenous controls under different chemical and physical stresses in two species of soil-living Collembola, Folsomia candida and Orchesella cincta. Treatments for F. candida were cadmium exposure, phenanthrene exposure, desiccation, heat shock and pH stress, and for O. cincta cadmium, desiccation, heat shock and starvation. Results: Eight potential reference genes for F. candida and seven for O. cincta were ranked by their stability per stress factor using the programs geNorm and Normfinder. For F. candida the succinate dehydrogenase (SDHA) and eukaryotic transcription initiation factor IA (ETIF) genes were found the most stable over the different treatments, while for O. cincta, the beta actin (ACTb) and tyrosine 3-monooxygenase (YWHAZ) genes were the most stable. Conclusion: We present a panel of reference genes for two emerging ecological genomic model species tested under a variety of treatments. Within each species, different treatments resulted in differences in the top stable reference genes. Moreover, the two species differed in suitable reference genes even when exposed to similar stresses. This might be attributed to dissimilarity of physiology. It is vital to rigorously test a panel of reference genes for each species and treatment, in advance of relative quantification of QRT-PCR gene expression measurements.</t>
  </si>
  <si>
    <t>10.1186/1471-2199-10-54</t>
  </si>
  <si>
    <t>Ma, HB; Glenn, TC; Jagoe, CH; Jones, KL; Williams, PL</t>
  </si>
  <si>
    <t>A TRANSGENIC STRAIN OF THE NEMATODE CAENORHABDITIS ELEGANS AS A BIOMONITOR FOR HEAVY METAL CONTAMINATION</t>
  </si>
  <si>
    <t>Metallothionein (MT), a protein involved in metal regulation and detoxification, has been used widely as a biomarker of metal exposure. In the present study, a transgenic strain of the free-living soil nematode Caenorhabditis elegans was developed using the C. elegans MT-2 (mtl-2) promoter to control the transcription of green fluorescence protein (GFP) reporter. Response of this transgenic system to Cd, Hg, Cu, Zn, Ni, Pb, and As exposure in aquatic media was tested by quantifying GFP expression after 24 h of exposure. Response in Cd-spiked soil was tested in a similar manner. The mtl-2 transcription also was measured using real-time reverse transcription-polymerase chain reaction to gain a mechanistic understanding of the transgene expression. Green fluorescence protein is induced by Cd, Hg, Cu, and Zn in a time-and concentration-dependent manner; mtl-2 transcription is consistent with the GFP response. The minimum concentrations of Cd, Hg, Cu, and Zn that induce GFP response are 2- to 1,000-fold lower than concentrations affecting traditional endpoints, such as lethality or behavioral change. The system responds to Cd in soil in a similar manner. Neither Ni nor Pb induces GFP, and neither induces mtl-2 transcription. Arsenic does not induce GFP, yet an increase in mtl-2 transcription was found, suggesting that As may interfere with GFP signaling. This mtl-2:: GFP transgenic bioassay represents an alternative approach to quantify, both easily and quickly, a surrogate of MT in response to metal exposure (e. g., Cd, Hg, Cu, and Zn) in a variety of environments and potentially may be used for quantitative or semiquantitative biomonitoring of metal contamination in soils and aquatic systems.</t>
  </si>
  <si>
    <t>10.1897/08-496.1</t>
  </si>
  <si>
    <t>Roh, JY; Sim, SJ; Yi, J; Park, K; Chung, KH; Ryu, DY; Choi, J</t>
  </si>
  <si>
    <t>Ecotoxicity of Silver Nanoparticles on the Soil Nematode Caenorhabditis elegans Using Functional Ecotoxicogenomics</t>
  </si>
  <si>
    <t>In the present study, the ecotoxicity of silver nanoparticles (AgNPs) was investigated in Caenorhabditis elegans using survival, growth, and reproduction, as the ecotoxicological endpoints, as well as stress response gene expression. Whole genome microarray was used to screen global changes in C. elegans transcription profiles after AgNPs exposure, followed by quantitative analysis of selected genes. The integration of gene expression with organism and population level endpoints was investigated using C. elegans functional genomics tools, to test the ecotoxicological relevance of AgNPs-induced gene expression. AgNPs exerted considerable toxicity in C. elegans, most clearly as dramatically decreased reproduction potential. Increased expression of the superoxide dismutases-3(sod-3) and abnormal dauer formation protein (daf-12) genes with 0.1 and 0.5 mg/L of AgNPs exposures occurred concurrently with significant decreases in reproduction ability. Overall results of functional genomic studies using mutant analyses suggested that the sod-3 and daf-12 gene expressions may have been related to the AgNPs-induced reproductive failure in C. elegans and that oxidative stress may have been an important mechanism in AgNPs toxicity.</t>
  </si>
  <si>
    <t>10.1021/es803477u</t>
  </si>
  <si>
    <t>Liang, SH; Jeng, YP; Chiu, YW; Chen, JH; Shieh, BS; Chen, CY; Chen, CC</t>
  </si>
  <si>
    <t>Cloning, expression, and characterization of cadmium-induced metallothionein-2 from the earthworms Metaphire posthuma and Polypheretima elongata</t>
  </si>
  <si>
    <t>In this study we report the sequences of MT-2 cDNA from two species of Megascoleidae earthworms, Metaphire posthuma and Polypheretima elongata, by mRNA differential display after exposure of the organisms to cadmium. Complementary (c)DNA was verified as the MT-2 gene by the characteristics of its predicted translation product, namely a high cysteine content, conserved CXC motifs, and a molecular weight of around 8 kDa. Amino acid sequence alignment revealed a conserved TKCCG in the cloned MT-2 of both megascolecid earthworms instead of the corresponding conserved TQCCG found in lumbricid earthworms. The cDNAs corresponding to the two megascolecid MT-2 genes were expressed, and the MT-2 proteins were purified for biochemical characterization. The binding of Cu2+ exhibited monophasic kinetics and those of Zn2+ and Cd2+ biphasic kinetics. The proteins bound more tightly to Cd2+ than to Zn2+ and more tightly still to Cu2+. Zn-MT and apo-MT were the most effective at scavenging free radicals, followed by Cd-MT. In conclusion, MT-2s from M. posthuma and P. elongata showed unique sequence features compared to those of lumbricid earthworms. These earthworms could be used to evaluate heavy-metal pollution in soil due to the inducible MT-2 by cadmium exposure. (C) 2008 Elsevier Inc. All rights reserved.</t>
  </si>
  <si>
    <t>10.1016/j.cbpc.2008.09.004</t>
  </si>
  <si>
    <t>Singh, MP; Reddy, MMK; Mathur, N; Saxena, DK; Chowdhuri, DK</t>
  </si>
  <si>
    <t>Induction of hsp70, hsp60, hsp83 and hsp26 and oxidative stress markers in benzene, toluene and xylene exposed Drosophila melanogaster: Role of ROS generation</t>
  </si>
  <si>
    <t>TOXICOLOGY AND APPLIED PHARMACOLOGY</t>
  </si>
  <si>
    <t>Exposure to benzene, toluene and xylene in the human population may pose a health risk. We tested a working hypothesis that these test chemicals cause cellular toxicity to a non-target organism, Drosophila melanogaster. Third instar larvae of D. melanogaster transgenic for hsp70, hsp83 and hsp26 and Oregon R+ strain were exposed to 1.0-100.0 mM benzene, toluene and xylene for 2-48 h to examine the heat shock Proteins (hsps), ROS generation, anti-oxidant stress markers and developmental end points. The test chemicals elicited a concentration- and time-dependent significant (p&lt;0.01) induction of the hsps in the exposed organism in the order of hsp70&gt;hsp83 &gt;= hsp26 as evident by beta-galactosidase activity after 24 h. RT-PCR amplification studies in Oregon R+ larvae revealed a similar induction pattern of these genes along with hsp60 in the order of hsp70&gt;hsp60&gt;hsp26 &gt;= hsp83. Under similar experimental conditions, a significant induction of ROS generation and oxidative stress Markets viz. superoxide dismutase, catalase, glutathione S-transferase, thioredoxin reductase, glutathione, malondialdehyde and protein carbonyl content was observed. Sub-organismal response was propagated towards organismal response i.e., a delay in the emergence of flies and their reproductive performance. While hsp70 was predominantly induced in the organism till 24 h Of treatment with the test chemicals, a significant or insignificant regression of Hsp70 after 48 h was Concurrent with a significant induction (p&lt;0.01) of hsp60&gt;hsp83 &gt;= hsp26 in comparison to the former. A significant positive Correlation was observed between ROS generation and these hsps in the exposed organism till 24 h and a negative Correlation between ROS generation and hsp70 in them after 48 h indicating a modulatory role of ROS in the induction of hsps. The study Suggests that among the tested hsps, hsp70 may be used as an early bioindicator of cellular toxicity against benzene, toluene and xylene and D. melanogaster as an alternative animal model for screening the Fisk posed by environmental chemicals. (C) 2008 Elsevier Inc. All rights reserved.</t>
  </si>
  <si>
    <t>10.1016/j.taap.2008.12.002</t>
  </si>
  <si>
    <t>Janssens, TKS; Roelofs, D; van Straalen, NM</t>
  </si>
  <si>
    <t>Molecular mechanisms of heavy metal tolerance and evolution in invertebrates</t>
  </si>
  <si>
    <t>INSECT SCIENCE</t>
  </si>
  <si>
    <t>Following the genomics revolution, our knowledge of the molecular mechanisms underlying defenses against stress has been greatly expanded. Under strong selective pressure many animals may evolve an enhanced stress tolerance. This can be achieved by altering the structure of proteins (through mutations in the coding regions of genes) or by altering the amount of protein (through changes in transcriptional regulation). The latter type of evolution can be achieved by substitutions in the promoter of the gene of interest (cis-regulatory change) or by altering the structure or amount of transcriptional regulator proteins (trans-regulatory change). The metallothionein system is one of the best studied stress response systems in the context of heavy metals. Metallothionein expression is assumed to be regulated by metal transcription factor 1 (MTF-1); however, up to now the involvement of MTF-1 has only been proven for some vertebrates and Drosophila. Data on invertebrates such as nematodes and earthworms suggest that other mechanisms of metallothionein induction may be present. A detailed study of Cd tolerance was done for a species of soil-living springtail, Orchesella cincta. The metallothionein gene of this species is overexpressed in metal-exposed field populations. Analysis of the metallothionein promoter has demonstrated extensive polymorphisms that have a functional significance, as shown in bioreporter assays. In a study comparing 20 different populations, the frequency of a high-expresser promoter allele was positively correlated with the concentration of metals in soil, especially Cd. The springtail study shows that cis-regulatory change of genes involved in the cellular stress response may contribute to evolution of metal tolerance.</t>
  </si>
  <si>
    <t>10.1111/j.1744-7917.2009.00249.x</t>
  </si>
  <si>
    <t>Jadhav, KB; Rajini, PS</t>
  </si>
  <si>
    <t>Evaluation of Sublethal Effects of Dichlorvos upon Caenorhabditis elegans Based on a Set of End Points of Toxicity</t>
  </si>
  <si>
    <t>JOURNAL OF BIOCHEMICAL AND MOLECULAR TOXICOLOGY</t>
  </si>
  <si>
    <t>The primary objective of this study was to examine a possible correlation among the three endpoints of toxicity, namely, stress gene expression (hsp16), feeding, and acetylcholinesterase (AChE) activity in transgenic C. elegans (hsp16-lacZ) exposed to sublethal concentrations of dichlorvos, an organophosphorus insecticide. Worms exposed to dichlorvos (at 5, 40, and 80 mu M) exhibited a concentration-dependent inhibition in feeding with total cessation in feeding occurring beyond 4 h of exposure. Concomitantly, marked and dose-dependent inhibition (69%-90%) of AChE was also evident after 4 h of exposure. Induction of heat shock protein (Hsp) was evident after 4 h of exposure (as seen from quantitative analysis), although maximum expression of Hsp was evident only after 24 h of exposure (as evident from qualitative analysis). Interestingly, the Hsp induction was restricted only to the pharyngeal region. Significant correlation was discernible between the three evaluated end points suggesting their possible interrelated role in the physiological dysfunctions evoked by sublethal concentrations of dichlorvos. (C) 2009 Wiley Periodicals, Inc. J Biochem Mol Toxicol 23:9-17, 2009; Published online in Wiley InterScience (www.interscience.wiley.com). DOI 10:1002/jbt.20258</t>
  </si>
  <si>
    <t>10.1002/jbt.20258</t>
  </si>
  <si>
    <t>Bouton, JH</t>
  </si>
  <si>
    <t>Molecular Breeding to Improve Forages for Use in Animal and Biofuel Production Systems</t>
  </si>
  <si>
    <t>MOLECULAR BREEDING OF FORAGE AND TURF</t>
  </si>
  <si>
    <t>Forage cultivars with positive impacts on animal production are currently being released using traditional plant breeding approaches. Molecular breeding is a relatively new term that describes the use of genomic and transgenic biotechnologies in conjunction with traditional breeding. Traits currently under investigation via these biotechnologies include herbicide tolerance, drought tolerance, resistance to disease and insect pests, tolerance to acid, aluminum toxic and/or saline soils, tolerance to cold or freezing injury, expression of plant genes controlling nodulation and nitrogen fixation, increasing nutritional quality via down regulation of lignin genes, flowering control, and reducing pasture bloat via incorporation of genes to express condensed tannins. Molecular breeding approaches are expensive, and in the case of transgenics, controversial, requiring much planning and even partnerships or consortia with others to defray cost, and overcome a valley of death for commercialization due to patent and regulatory issues. Trait incorporation via molecular breeding being conducted by the Consortium for Alfalfa Improvement is discussed as an example of this type of research approach. The future of molecular breeding in forage crops is bright, but is tied to funding, and in the case of transgenics, also lies in the hands of regulatory agencies and their ability to establish a fair process to evaluate real versus perceived risks. Finally, the use of forages as cellulosic biofuel crops offers new molecular breeding opportunities, especially for value added traits such as enhanced biomass and fermentation efficiency. The main criteria for any biofuel crops are high yields achieved with low input costs in an environmentally friendly manner. By this definition, many high yielding, currently grown, perennial forages are good candidates as biofuel crops especially if they can be delivered to a biorefinery as cheaply as possible.</t>
  </si>
  <si>
    <t>10.1007/978-0-387-79144-9_1</t>
  </si>
  <si>
    <t>Li, G; Wang, K; Liu, YH</t>
  </si>
  <si>
    <t>Molecular cloning and characterization of a novel pyrethroid-hydrolyzing esterase originating from the Metagenome</t>
  </si>
  <si>
    <t>MICROBIAL CELL FACTORIES</t>
  </si>
  <si>
    <t>Background: Pyrethroids and pyrethrins are widely used insecticides. Extensive applications not only result in pest resistance to these insecticides, but also may lead to environmental issues and human exposure. Numerous studies have shown that very high exposure to pyrethroids might cause potential problems to man and aquatic organisms. Therefore, it is important to develop a rapid and efficient disposal process to eliminate or minimize contamination of surface water, groundwater and agricultural products by pyrethroid insecticides. Bioremediation is considered to be a reliable and cost-effective technique for pesticides abatement and a major factor determining the fate of pyrethroid pesticides in the environment, and suitable esterase is expected to be useful for potential application for detoxification of pyrethroid residues. Soil is a complex environment considered as one of the main reservoirs of microbial diversity on the planet. However, most of the microorganisms in nature are inaccessible as they are uncultivable in the laboratory. Metagenomic approaches provide a powerful tool for accessing novel valuable genetic resources (novel enzymes) and developing various biotechnological applications. Results: The pyrethroid pesticides residues on foods and the environmental contamination are a public safety concern. Pretreatment with pyrethroid-hydrolyzing esterase has the potential to alleviate the conditions. To this end, a pyrethroid-hydrolyzing esterase gene was successfully cloned using metagenomic DNA combined with activity-based functional screening from soil, sequence analysis of the DNA responsible for the pye3 gene revealed an open reading frame of 819 bp encoding for a protein of 272 amino acid residues. Extensive multiple sequence alignments of the deduced amino acid of Pye3 with the most homologous carboxylesterases revealed moderate identity (45-49%). The recombinant Pye3 was heterologously expressed in E. coli BL21(DE3), purified and characterized. The molecular mass of the native enzyme was approximately 31 kDa as determined by gel filtration. The results of sodium dodecyl sulfate-polyacrylamide gel electrophoresis and the deduced amino acid sequence of the Pye3 indicated molecular mass of 31 kDa and 31.5 kDa, respectively, suggesting that the Pye3 is a monomer. The purified Pye3 not only degraded all pyrethroid pesticides tested, but also hydrolyzed rho-nitrophenyl esters of medium-short chain fatty acids, indicating that the Pye3 is an esterase with broader specificity. The K-m values for trans-Permethrin and cis-permethrin are 0.10 mu M and 0.18 mu M, respectively, and these catalytic properties were superior to carboxylesterases from resistant insects and mammals. The catalytic activity of the Pye3 was strongly inhibited by Hg2+, Ag+, rho-chloromercuribenzoate, whereas less pronounced effect was observed in the presence of divalent cations, the chelating agent EDTA and phenanthroline. Conclusion: A novel pyrethroid-hydrolyzing esterase gene was successfully cloned using metagenomic DNA combined with activity-based functional screening from soil, the broader substrate specificities and higher activity of the pyrethroid-hydrolyzing esterase (Pye3) make it an ideal candidate for in situ for detoxification of pyrethroids where they cause environmental contamination problems. Consequently, metagenomic DNA clone library offers possibilities to discover novel bio-molecules through the expression of genes from uncultivated bacteria.</t>
  </si>
  <si>
    <t>10.1186/1475-2859-7-38</t>
  </si>
  <si>
    <t>Nota, B; Timmermans, MJTN; Franken, O; Montagne-Wajer, K; Marien, J; De Boer, ME; De Boer, TE; Ylstra, B; Van Straalen, NM; Roelofs, D</t>
  </si>
  <si>
    <t>Gene Expression Analysis of Collembola in Cadmium Containing Soil</t>
  </si>
  <si>
    <t>Increasing concern about pollution of our environment calls for advanced and rapid methods to estimate ecological toxicity. The use of gene expression microarrays in environmental studies can potentially meet this challenge. We present a novel method to examine soil toxicity. We exposed the collembolan Folsomia candida, to soil containing an ecologically relevant cadmium concentration, and found a cumulative total of 1586 differentially expressed transcripts across three exposure durations, including transcripts involved in stress response, detoxification, and hypoxia. Additional enrichment analysis of gene ontology (GO) terms revealed that antibiotic biosynthesis is important at all time points examined. Interestingly, genes involved in the penicillin and cephalosporin biosynthesis pathway have never been identified in animals before, but are expressed in F candida's tissue. The synthesis of antibiotics can possibly be a response to increased cadmium-induced susceptibility to invading pathogens, which might be caused by repression of genes involved in the immune-system (C-type lectins and Toll receptor). This study presents a first global view on the environmental stress response of an arthropod species exposed to contaminated soil, and provides a mechanistic basis for the development of a gene expression soil quality test.</t>
  </si>
  <si>
    <t>10.1021/es801472r</t>
  </si>
  <si>
    <t>Zeljezic, D; Vrdoljak, AL; Kopjar, N; Radic, B; Kraus, SM</t>
  </si>
  <si>
    <t>Cholinesterase-inhibiting and genotoxic effects of acute carbofuran intoxication in man: A case report</t>
  </si>
  <si>
    <t>BASIC &amp; CLINICAL PHARMACOLOGY &amp; TOXICOLOGY</t>
  </si>
  <si>
    <t>Carbofuran belongs to the group of N-methylcarbamate insecticides used for the control of soil-dwelling and foliar-feeding insects in various crops; its consumption totals approximately 20,000 tonnes per year. Although the neurological effects on human beings have been well documented, little is known on its impact on the genome. A 38-year-old, healthy male worker employed in a carbofuran production facility accidentally inhaled the dust of the active ingredient carbofuran. Thirty minutes later, he experienced weakness, fatigue, perspiration, breathing difficulties, cephalalgia, disorientation, abdominal pain and vomiting. Blood samples were taken to measure cholinesterase activity, and to perform the alkaline comet assay and micronucleus assay combined with pancentromeric probes. Analyses were repeated 72 hr after intoxication and compared with the results obtained from regular monitoring conducted 10 days prior to the accident. Cholinesterase activity showed the highest correlation with the number of apoptotic cells, comet assay tail length, and number of long-tailed nuclei, suggesting that these are the genomic end-points primarily affected by carbofuran intake. Only a weak correlation was detected for the total number of micronuclei, centromere-containing micronuclei and nuclear buds. Since those end-points increased significantly 72 hr after the accident, they could be considered as late biomarkers of the effects of carbofuran intoxication. The results of this report suggest that, in the interests of higher standards in risk assessment and health hazard protection, periodical medical examination of carbamate-exposed populations should include genotoxicity testing in addition to the assessment of cholinesterase activity.</t>
  </si>
  <si>
    <t>10.1111/j.1742-7843.2008.00294.x</t>
  </si>
  <si>
    <t>Ecotoxicological evaluation of chlorpyrifos exposure on the nematode Caenorhabditis elegans</t>
  </si>
  <si>
    <t>To investigate the effects of chlorpyrifos (CP), an organophosphorus insecticide, on the soil nematode Caenorhabditis elegans, the toxicity of the insecticide on the molecular, biochemical, and physiological levels were investigated upon sublethal exposure, and an acute toxicity test was conducted using lethality as an endpoint. To assess the molecular-level effect, stress-related gene expression was investigated, and the neurotoxicity indicator, acetylcholinesterase (AChE) activity was assessed as the biochemical-level response. Growth, reproduction and development were also studied as physiological-level responses. The overall results indicate that CP exposure leads to the alteration of the expression of some stress genes, such as of heat shock protein, metallothionein, vitellogenin and C elegans p53-like protein genes; the inhibition of AChE activity; and the retardation of development. These data suggest that the toxicity of CP on C. elegans occurred in multiple biological organizations; nevertheless this is not sufficient to conclude that there is a casual relationship between them. Thus, direct experimental demonstrations of the wider relationships between the molecular/biochemical effects of CP exposure and their consequences at higher levels of biological organization are needed to fully understand the effects of this compound on C elegans. (c) 2007 Elsevier Inc. All rights reserved.</t>
  </si>
  <si>
    <t>10.1016/j.ecoenv.2007.11.007</t>
  </si>
  <si>
    <t>van Straalen, NM; Timmermans, MJTN; Roelofs, D; Berg, MP</t>
  </si>
  <si>
    <t>Apterygota in the spotlights of ecology, evolution and genomics</t>
  </si>
  <si>
    <t>Wingless basal hexapods, also known as Apterygota, are becoming more and more important as models to study general biological principles, a situation testified by papers presented at the VIIth Apterygota seminar held August 2006 at Texel, The Netherlands. in this short review we discern three areas of modern biology where Apterygota may obtain a position in the spotlight: (1) ecology: Apterygota communities can contribute to testing hypotheses about species traits, community composition and ecosystem function, (2) evolution: Apterygota are a crucial link in the deep phylogeny of the arthropods, (3) genomics: transcription profiling of apterygote model species can contribute to soil assessment and a better mechanistic understanding of how soil invertebrates may adapt to soil pollution. We describe these three areas and the exciting developments going on in each. (C) 2008 Elsevier Masson SAS. All rights reserved.</t>
  </si>
  <si>
    <t>10.1016/j.ejsobi.2008.07.003</t>
  </si>
  <si>
    <t>Kumar, S; Chandra, A; Pandey, KC</t>
  </si>
  <si>
    <t>Bacillus thuringiensis (Bt) transgenic crop: An environment friendly insect-pest management strategy</t>
  </si>
  <si>
    <t>JOURNAL OF ENVIRONMENTAL BIOLOGY</t>
  </si>
  <si>
    <t>Introduction of DDT (dichloro-diphenyl-trichloroethane) and following move towards indiscriminate use of synthetic chemical insecticides led to the contamination of water and food sources, poisoning of non-target beneficial insects and development of insect-pests resistant to the chemical insecticides. Increased public concerns about the adverse environmental effects of indiscriminate use of chemical insecticides prompted search of alternative methods for insect-pest control. One of the promising alternatives has been the use of biological control agents. There is well-documented history of safe application of Bt (B. thuringiensis, a gram positive soil bacterium) as effective biopesticides and a number of reports of expression of delta-endotoxin gene(s) in crop plants are available. Only a few insecticidal sprays are required on Bt transgenic crops, which not only save cost and time, but also reduce health risks. Insects exhibit remarkable ability to develop resistance to different insecticidal compounds, which raises concern about the unsystematic use of Bt transgenic technology also. Though resistance to Bt products among insect species under field conditions has been rare, laboratory studies show that insects are capable of developing high levels of resistance to one or more Cry proteins. Now it is generally agreed that 'high-dose/refuge strategy' is the most promising and practical approach to prolong the effectiveness of Bt toxins. Although many biosafety concerns, ethical and moral issues exist, area under Bt transgenic crops is rapidly increasing and they are cultivated on more than 32 million hectares world over Even after reservation of European Union (EU) for acceptance of geneticaly modified(GM) crops, 6 out of 25 countries have already adopted Bt crops and many other industrial countries will adopt Bt transgenic crops in near future. While the modem biotechnology has been recognized to have a great potential for the promotion of human well-being, adoption of boisafety protocol is necessary to protect human health and environment from the possible adverse effects of the products of genetic engineering. The debate between proponents and opponents of GM technology has created major obstacles in harnessing benefits of the technology. It has now become clear that transgenics will be accepted by the public only when doubts related with general risks and environmental safety are adequately dispelled. Thus, there is need to organize public awareness and present the benefits of Bt transgenic crops to improve social attitude for their rational deployment. In this review, an attempt has been made to discuss social and environmental safety issues of Bt transgenic crops.</t>
  </si>
  <si>
    <t>Bundy, JG; Sidhu, JK; Rana, F; Spurgeon, DJ; Svendsen, C; Wren, JF; Sturzenbaum, SR; Morgan, AJ; Kille, P</t>
  </si>
  <si>
    <t>'Systems toxicology' approach identifies coordinated metabolic responses to copper in a terrestrial non-model invertebrate, the earthworm Lumbricus rubellus</t>
  </si>
  <si>
    <t>BMC BIOLOGY</t>
  </si>
  <si>
    <t>Background: New methods are needed for research into non-model organisms, to monitor the effects of toxic disruption at both the molecular and functional organism level. We exposed earthworms (Lumbricus rubellus Hoffmeister) to sub-lethal levels of copper (10-480 mg/kg soil) for 70 days as a real-world situation, and monitored both molecular (cDNA transcript microarrays and nuclear magnetic resonance-based metabolic profiling: metabolomics) and ecological/functional endpoints (reproduction rate and weight change, which have direct relevance to population-level impacts). Results: Both of the molecular endpoints, metabolomics and transcriptomics, were highly sensitive, with clear copper-induced differences even at levels below those that caused a reduction in reproductive parameters. The microarray and metabolomic data provided evidence that the copper exposure led to a disruption of energy metabolism: transcripts of enzymes from oxidative phosphorylation were significantly over-represented, and increases in transcripts of carbohydrate metabolising enzymes (maltase-glucoamylase, mannosidase) had corresponding decreases in small-molecule metabolites (glucose, mannose). Treating both enzymes and metabolites as functional cohorts led to clear inferences about changes in energetic metabolism (carbohydrate use and oxidative phosphorylation), which would not have been possible by taking a 'biomarker' approach to data analysis. Conclusion: Multiple post-genomic techniques can be combined to provide mechanistic information about the toxic effects of chemical contaminants, even for non-model organisms with few additional mechanistic toxicological data. With 70-day no-observed-effect and lowest-observed-effect concentrations (NOEC and LOEC) of 10 and 40 mg kg(-1) for metabolomic and microarray profiles, copper is shown to interfere with energy metabolism in an important soil organism at an ecologically and functionally relevant level.</t>
  </si>
  <si>
    <t>10.1186/1741-7007-6-25</t>
  </si>
  <si>
    <t>Owen, J; Hedley, BA; Svendsen, C; Wren, J; Jonker, MJ; Hankard, PK; Lister, LJ; Sturzenbaum, SR; Morgan, AJ; Spurgeon, DJ; Blaxter, ML; Kille, P</t>
  </si>
  <si>
    <t>Transcriptome profiling of developmental and xenobiotic responses in a keystone soil animal, the oligochaete annelid Lumbricus rubellus</t>
  </si>
  <si>
    <t>BMC GENOMICS</t>
  </si>
  <si>
    <t>Background: Natural contamination and anthropogenic pollution of soils are likely to be major determinants of functioning and survival of keystone invertebrate taxa. Soil animals will have both evolutionary adaptation and genetically programmed responses to these toxic chemicals, but mechanistic understanding of such is sparse. The clitellate annelid Lumbricus rubellus is a model organism for soil health testing, but genetic data have been lacking. Results: We generated a 17,000 sequence expressed sequence tag dataset, defining similar to 8,100 different putative genes, and built an 8,000-element transcriptome microarray for L. rubellus. Strikingly, less than half the putative genes (43%) were assigned annotations from the gene ontology (GO) system; this reflects the phylogenetic uniqueness of earthworms compared to the well-annotated model animals. The microarray was used to identify adult- and juvenile-specific transcript profiles in untreated animals and to determine dose-response transcription profiles following exposure to three xenobiotics from different chemical classes: inorganic (the metal cadmium), organic (the polycyclic aromatic hydrocarbon fluoranthene), and agrochemical (the herbicide atrazine). Analysis of these profiles revealed compound-specific fingerprints which identify the molecular responses of this annelid to each contaminant. The data and analyses are available in an integrated database, LumbriBASE. Conclusion: L. rubellus has a complex response to contaminant exposure, but this can be efficiently analysed using molecular methods, revealing unique response profiles for different classes of effector. These profiles may assist in the development of novel monitoring or bioremediation protocols, as well as in understanding the ecosystem effects of exposure.</t>
  </si>
  <si>
    <t>10.1186/1471-2164-9-266</t>
  </si>
  <si>
    <t>Svendsen, C; Owen, J; Kille, P; Wren, J; Jonker, MJ; Headley, BA; Morgan, AJ; Blaxter, M; Sturzenbaum, SR; Hankard, PK; Lister, LJ; Spurgeon, DJ</t>
  </si>
  <si>
    <t>Comparative transcriptomic responses to chronic cadmium, flouranthene, and atrazine expousre in Lumbricus rubellus</t>
  </si>
  <si>
    <t>Transcriptional responses of a soil-dwelling organism (the earthworm Lumbricus rubellus) to three chemicals, cadmium (U), fluoranthene (FA), and atrazine (AZ), were measured following chronic exposure, with the aim of identifying the nature of any shared transcriptional response. Principal component analysis indicated full or partial separation of control and exposed samples for each compound but not for the composite set of all control and exposed samples. Partial least-squares discriminant analysis allowed separation of the control and exposed samples for each chemical and also for the composite data set, suggesting a common transcriptional response to exposure. Genes identified as changing in expression level (by the least stringent test for significance) following exposure to two chemicals indicated a substantial number of common genes (&gt; 127). The three compound overlapping gene set, however, comprised only 25 genes. We suggest that the low commonality in transcriptional response may be linked to the chronic concentrations (similar to 10% EC50) and chronic duration (28 days) used. Annotations of the three compound overlapping. gene set indicated that genes from pathways most often associated with responses to environmental stress, such as heat shock, phase I and II metabolism, antioxidant defense, and cation balance, were not represented. The strongest annotation signature was for genes important in mitochondrial. function and energy metabolism.</t>
  </si>
  <si>
    <t>10.1021/es702745d</t>
  </si>
  <si>
    <t>Munch, A; Stingl, L; Jung, K; Heermann, R</t>
  </si>
  <si>
    <t>Photorhabdus luminescens genes induced upon insect infection</t>
  </si>
  <si>
    <t>Background: Photorhabdus luminescens is a Gram-negative luminescent enterobacterium and a symbiote to soil nematodes belonging to the species Heterorhabditis bacteriophora. P. luminescens is simultaneously highly pathogenic to insects. This bacterium exhibits a complex life cycle, including one symbiotic stage characterized by colonization of the upper nematode gut, and a pathogenic stage, characterized by release from the nematode into the hemocoel of insect larvae, resulting in rapid insect death caused by bacterial toxins. P. luminescens appears to sense and adapt to the novel host environment upon changing hosts, which facilitates the production of factors involved in survival within the host, host-killing, and -exploitation. Results: A differential fluorescence induction (DFI) approach was applied to identify genes that are up-regulated in the bacterium after infection of the insect host Galleria mellonella. For this purpose, a P. luminescens promoter-trap library utilizing the mCherry fluorophore as a reporter was constructed, and approximately 13,000 clones were screened for fluorescence induction in the presence of a G. mellonella larvae homogenate. Since P. luminescens has a variety of regulators that potentially sense chemical molecules, like hormones, the screen for up-regulated genes or operons was performed in vitro, excluding physicochemical signals like oxygen, temperature or osmolarity as variables. Clones (18) were obtained exhibiting at least 2.5-fold induced fluorescence and regarded as specific responders to insect homogenate. In combination with a bioinformatics approach, sequence motifs were identified in these DNA-fragments that are similar to 29 different promoters within the P. luminescens genome. By cloning each of the predicted promoters upstream of the reporter gene, induction was verified for 27 promoters in vitro, and for 24 promoters in viable G. mellonella larvae. Among the validated promoters are some known to regulate the expression of toxin genes, including tccC1 (encoding an insecticidal toxin complex), and others encoding putative toxins. A comparably high number of metabolic genes or operons were observed to be induced upon infection; among these were eutABC, hutUH, and agaZSVCD, which encode proteins involved in ethanolamine, histidine and tagatose degradation, respectively. The results reflect rearrangements in metabolism and the use of other metabolites available from the insect. Furthermore, enhanced activity of promoters controlling the expression of genes encoding enzymes linked to antibiotic production and/or resistance was observed. Antibiotic production and resistance may influence competition with other bacteria, and thus might be important for a successful infection. Lastly, several genes of unknown function were identified that may represent novel pathogenicity factors. Conclusion: We show that a DFI screen is useful for identifying genes or operons induced by chemical stimuli, such as diluted insect homogenate. A bioinformatics comparison of motifs similar to known promoters is a powerful tool for identifying regulated genes or operons. We conclude that signals for the regulation of those genes or operons induced in P. luminescens upon insect infection may represent a wide variety of compounds that make up the insect host. Our results provide insight into the complex response to the host that occurs in a bacterial pathogen, particularly reflecting the potential for metabolic shifts and other specific changes associated with virulence.</t>
  </si>
  <si>
    <t>10.1186/1471-2164-9-229</t>
  </si>
  <si>
    <t>Entz, SC; Kawchuk, LM; Johnson, DL</t>
  </si>
  <si>
    <t>Discovery of a North American genetic variant of the entomopathogenic fungus Metarhizium anisopliae var. anisopliae pathogenic to grasshoppers</t>
  </si>
  <si>
    <t>BIOCONTROL</t>
  </si>
  <si>
    <t>A genetic variant of the entomopathogenic fungus Metarhizium anisopliae var. anisopliae, isolated from a soil in Alberta, Canada, from a location with a history of severe grasshopper infestations, was evaluated for pathogenicity in bioassays of living grasshoppers. Mortality in treated individuals drawn from a laboratory colony was 99% (LT50 = 6.7 days, LT90 = 9.6 days) at 12 days post-inoculation compared to 100% (LT50 = 4.1 days, LT90 = 5.8 days) mortality at 8 days in insects exposed to a commercial isolate of M. anisopliae var. acridum (IMI 330189). Experimental infection of field-collected grasshoppers under laboratory conditions with the native isolate of M. anisopliae var. anisopliae resulted in 100% (LT50 = 4.4 days, LT90 = 5.4 days) mortality attained within 7 days compared to 100% (LT50 = 4.7 days, LT90 = 6.3 days) mortality in 9 days in insects treated with M. anisopliae var. acridum. Amplification of fungal genomic DNA from the indigenous isolate with primers for the specific detection of M. anisopliae var. anisopliae produced a product almost 300 bp larger than expected based on previously known isolates. This is the first demonstration of a highly virulent, indigenous non-chemical control agent of grasshoppers in North America.</t>
  </si>
  <si>
    <t>10.1007/s10526-006-9061-1</t>
  </si>
  <si>
    <t>Roelofs, D; Aarts, MGM; Schat, H; van Straalen, NM</t>
  </si>
  <si>
    <t>Functional ecological genomics to demonstrate general and specific responses to abiotic stress</t>
  </si>
  <si>
    <t>FUNCTIONAL ECOLOGY</t>
  </si>
  <si>
    <t>Stress is a major component of natural selection in soil ecosystems. The most prominent abiotic stress factors in the field are temperature extremes (heat, cold), dehydration (drought), high salinity and specific toxic compounds such as heavy metals. Organisms are able to deal with these stresses to a certain extent, which determines the limits of their ecological amplitudes. Functional genomic tools are now becoming available to study stress in ecologically relevant soil organisms. Here we give an overview of transcriptomic studies aiming to elucidate how plants and soil invertebrates respond and adapt to a stressful environment. The picture emerging from signalling pathways and transcription factors identified in transcription profiling studies suggests that there is a large overlap of genomic responses to drought, salinity and cold; however, heat and heavy metals trigger different stress response pathways. The heat shock response and the oxidative stress response seem to represent universal components of the environmental stress response (ESR). Furthermore, the commonality across plants and animals seems to be higher in effector genes than in transcriptional regulators. Finally, adaptation to stress factors in soil seems to evolve through enhanced constitutive transcription of otherwise stress responsive genes both in plants and animals.</t>
  </si>
  <si>
    <t>10.1111/j.1365-2435.2007.01312.x</t>
  </si>
  <si>
    <t>Brulle, F; Cocquerelle, C; Mitta, G; Castric, V; Douay, F; Lepretre, A; Vandenbulcke, F</t>
  </si>
  <si>
    <t>Identification and expression profile of gene transcripts differentially expressed during metallic exposure in Eisenia fetida coelomocytes</t>
  </si>
  <si>
    <t>DEVELOPMENTAL AND COMPARATIVE IMMUNOLOGY</t>
  </si>
  <si>
    <t>The aim of this work was to identify in Eisenia fetida genes whose expression are regulated following exposure to a complex mixture of metallic trace elements (MTE) representative of a highly polluted smelter soil. Suppression subtractive hybridization (SSH) was used to construct cDNA libraries enriched in up- or down-regulated transcripts in the immune-circulating cells of the coelomic cavities, namely coelomocytes, from worms exposed to metallic pollution. Among 1536 SSH-derived cDNA clones sequenced, we identified 764 unique ESTs of which we selected 18 candidates on the basis of their redundancy. These selected candidates were subjected to a two-step validation procedure based on the study of their expression level by real-time PCR. The first step consisted in measuring the expression of the 18 candidates in worms exposed to artificial contaminated soil. The second step consisted in measuring the expression in animals exposed to a naturally contaminated soil sampled close to a smelter. Both steps allowed us to highlight 3 candidates that are strongly induced in worms exposed to a smelter polluted soil. These candidates are: the well-known MTE-induced Cd-metallothionein and 2 original biomarkers, tysenin, and a transcript, which cloning of the complete coding sequence identified as the coactosin-like protein. (C) 2008 Elsevier Ltd. All rights reserved.</t>
  </si>
  <si>
    <t>10.1016/j.dci.2008.06.009</t>
  </si>
  <si>
    <t>Kern, M</t>
  </si>
  <si>
    <t>Development of new insecticides and fungicides</t>
  </si>
  <si>
    <t>PROCEEDINGS OF THE XITH INTERNATIONAL ASPARAGUS SYMPOSIUM</t>
  </si>
  <si>
    <t>Rising incomes, improved transport, improved production technologies, and international agreements have led to a rapid expansion of global trade in vegetables, including asparagus, Asparagus officinalis. The demand-side factors, which include rising incomes and the creation of a new consumer class of 1.1 billion consumers worldwide, demanding quality produce in all seasons and willing to pay for, will have major consequences for improved production. Seeds, seedlings, soil, field selection, planting methods, fertilizer, irrigation and pest control methods including the use of modern crop protection products are key factors in safeguarding the production of valuable and safe quality food. In the field of pest control, the industry has undergone a significant consolidation process during the last 15 years. In 1990, there were still 13 companies in this field with global research and development activities. There are now only six global players left, and together these make up more than 80% of the market. Research and development in the plant protection industry has become a highly complex and costly operation. High-throughput technologies have been added to the discovery process of plant protection products, using input from genomics, proteomics, informatics, miniaturization and combinatorial chemistry. At present, robots are running which can test on a nanoliter scale. It is safe to assume that these technologies will support chemists and biologists decisively in their quest to invent highly specific active crop protection products. An account is given here of the development of new insecticides and fungicides and their relevance for the control of the main diseases of asparagus, i.e. Fusarium stem and crown rot caused by Fusarium moniliforme, Fusarium wilt and root rot caused by Fusarium oxysporum, the purple spot, Stemphylium vesicarium, the gray mold shoot blight, Botrytis cinerea, the Cercospora blight fungus, and the asparagus rust caused by Puccinia asparagi, also the main insect pests such as the asparagus beetle, Crioceris asparagi, the spotted asparagus beetle, Crioceris duodecimpunctata, the asparagus fly, Platyparea poeciloptera, the asparagus aphid, Brachycolus asparagus, some cutworm species and other asparagus pests.</t>
  </si>
  <si>
    <t>10.17660/ActaHortic.2008.776.15</t>
  </si>
  <si>
    <t>Gong, P; Guan, X; Inouye, LS; Pirooznia, M; Indest, KJ; Athow, RS; Deng, YP; Perkins, EJ</t>
  </si>
  <si>
    <t>Toxicogenomic analysis provides new insights into molecular mechanisms of the sublethal toxicity of 2,4,6-trinitrotoluene in Eisenia fetida</t>
  </si>
  <si>
    <t>Xenobiotics such as explosives and pesticides released into the environment can have lethal and sublethal impacts on soil organisms such as earthworms with potential subsequent impacts at higher trophic levels. To better understand the molecular toxicological mechanisms of 2,4,6-trinitrotoluene (TNT), a commonly used explosive, in Eisenia fetida, earthworms were exposed to a gradient of TNT-spiked soils for 28 days and impacts on gene expression were examined using a 4032 cDNA microarray. Reproduction was increased at low doses of TNT, whereas high doses of TNT reduced juvenile production. On the basis of reproduction responses to TNT, four treatments, that is, control, 2, 10.6, and 38.7 mg/kg, were selected for gene expression studies in a balanced interwoven loop design microarray experiment in which the expression of 311 transcripts was significantly affected. Reverse-transcription quantitative polymerase chain reaction (RT-QPCR) data on 68 selected differentially and nondifferentially expressed transcripts showed a significant correlation with microarray results. The expression of genes involved in multiple biological processes was altered, including muscle contraction, neuronal signaling and growth, ubiquitinylation, fibrinolysis and coagulation, iron and calcium homeostasis, oxygen transport, and immunity. Chitinase activity assays confirmed down-regulation of chitinase genes as indicated by array and RT-QPCR data. An acute toxicity test provided evidence that dermal contact with TNT can cause bleeding, inflammation, and constriction, which may be explained by gene expression results. Sublethal doses of TNT affected the nervous system, caused blood disorders similar to methemoglobinemia, and weakened immunity in E fetida.</t>
  </si>
  <si>
    <t>10.1021/es0716352</t>
  </si>
  <si>
    <t>Nong, G; Chow, V; Schmidt, LM; Dickson, DW; Preston, JF</t>
  </si>
  <si>
    <t>Multiple-strand displacement and identification of single nucleotide polymorphisms as markers of genotypic variation of Pasteuria penetrans biotypes infecting root-knot nematodes</t>
  </si>
  <si>
    <t>FEMS MICROBIOLOGY ECOLOGY</t>
  </si>
  <si>
    <t>Pasteuria species are endospore-forming obligate bacterial parasites of soil-inhabiting nematodes and water-inhabiting cladocerans, e.g. water fleas, and are closely related to Bacillus spp. by 16S rRNA gene sequence. As naturally occurring bacteria, biotypes of Pasteuria penetrans are attractive candidates for the biocontrol of various Meloidogyne spp. (root-knot nematodes). Failure to culture these bacteria outside their hosts has prevented isolation of genomic DNA in quantities sufficient for identification of genes associated with host recognition and virulence. We have applied multiple-strand displacement amplification (MDA) to generate DNA for comparative genomics of biotypes exhibiting different host preferences. Using the genome of Bacillus subtilis as a paradigm, MDA allowed quantitative detection and sequencing of 12 marker genes from 2000 cells. Meloidogyne spp. infected with R penetrans P20 or B4 contained single nucleotide polymorphisms (SNPs) in the spoIIAB gene that did not change the amino acid sequence, or that substituted amino acids with similar chemical properties. Individual nematodes infected with R penetrans P20 or B4 contained SNPs in the spoIIAB gene sequenced in MDA-generated products. Detection of SNPs in the spoIIAB gene in a nematode indicates infection by more than one genotype, supporting the need to sequence genomes of Pasteuria spp. derived from single spore isolates.</t>
  </si>
  <si>
    <t>10.1111/j.1574-6941.2007.00340.x</t>
  </si>
  <si>
    <t>Roh, JY; Jung, IH; Lee, JY; Choi, JH</t>
  </si>
  <si>
    <t>Toxic effects of di(2-ethylhexyl)phthalate on mortality, growth, reproduction and stress-related gene expression in the soil nematode Caenorhabditis elegcans</t>
  </si>
  <si>
    <t>TOXICOLOGY</t>
  </si>
  <si>
    <t>In this study, di(2-ethylhexyl)phthalate (DEHP) toxicities to Caenorhabditis elegans were investigated using multiple toxic endpoints, such as mortality, growth, reproduction and stress-related gene expression, focusing on the identification of chemical-induced gene expression as a sensitive biomarker for DEHP monitoring. The possible use of C. elegans as a sentinel organism in the monitoring of soil ecosystem health was also tested by conducting the experiment on the exposure of nematode to field soil. Twenty-four-hour median lethal concentration (LC50) data suggest that DEHP has a relatively high potential of acute toxicity to C. elegans. Decreases in body length and egg number per worm observed after 24 h of DEHP exposure may induce long-term alteration in the growth and reproduction of the nematode population. Based on the result from the C. elegans genome array and indicated in the literatures, stress proteins, metallothionein, vitellogenin, xenobiotic metabolism enzymes, apoptosis-related proteins, and antioxidant enzyme genes were selected as stress-related genes and their expression in C. elegans by DEHP exposure was analyzed semi-quantitatively. Expression of heat shock protein (hsp)-16.1 and hsp-16.2 genes was decreased by DEHP exposure. Expression of cytochrome P450 (cyp) 35a2 and glutathione-S-transferease (gst)-4, phase I and phase II of xenobiotic metabolism enzymes, was increased by DEHP exposure in a concentration -dependent manner. An increase in stress-related gene expressions occurred concomitantly with the deterioration on the physiological level, which suggests an increase in expression of those genes may not be considered as a homeostatic response but as a toxicity that might have physiological consequences. The experiment with the soil from the landfill site suggests that the potential of the C. elegans biomarker identified in laboratory conditions should be calibrated and validated for its use in situ. (c) 2007 Elsevier Ireland Ltd. All rights reserved.</t>
  </si>
  <si>
    <t>10.1016/j.tox.2007.05.008</t>
  </si>
  <si>
    <t>Janssens, TKS; Marien, J; Cenijn, P; Legler, J; van Straalen, NM; Roelofs, D</t>
  </si>
  <si>
    <t>Recombinational micro-evolution of functionally different metallothionein promoter alleles from Orchesella cincta</t>
  </si>
  <si>
    <t>Background: Metallothionein (mt) transcription is elevated in heavy metal tolerant field populations of Orchesella cincta (Collembola). This suggests that natural selection acts on transcriptional regulation of mt in springtails at sites where cadmium (Cd) levels in soil reach toxic values This study investigates the nature and the evolutionary origin of polymorphisms in the metallothionein promoter (pmt) and their functional significance for mt expression. Results: We sequenced approximately 1600 bp upstream the mt coding region by genome walking. Nine pmt alleles were discovered in NW-European populations. They differ in the number of some indels, consensus transcription factor binding sites and core promoter elements. Extensive recombination events between some of the alleles can be inferred from the alignment. A deviation from neutral expectations was detected in a cadmium tolerant population, pointing towards balancing selection on some promoter stretches. Luciferase constructs were made from the most abundant alleles, and responses to Cd, paraquat ( oxidative stress inducer) and moulting hormone were studied in cell lines. By using paraquat we were able to dissect the effect of oxidative stress from the Cd specific effect, and extensive differences in mt induction levels between these two stressors were observed. Conclusion: The pmt alleles evolved by a number of recombination events, and exhibited differential inducibilities by Cd, paraquat and molting hormone. In a tolerant population from a metal contaminated site, promoter allele frequencies differed significantly from a reference site and nucleotide polymorphisms in some promoter stretches deviated from neutral expectations, revealing a signature of balancing selection. Our results suggest that the structural differences in the Orchesella cincta metallothionein promoter alleles contribute to the metallothionein-over-expresser phenotype in cadmium tolerant populations.</t>
  </si>
  <si>
    <t>10.1186/1471-2148-7-88</t>
  </si>
  <si>
    <t>Kennedy, J; Marchesi, JR; Dobson, ADW</t>
  </si>
  <si>
    <t>Metagenomic approaches to exploit the biotechnological potential of the microbial consortia of marine sponges</t>
  </si>
  <si>
    <t>Natural products isolated from sponges are an important source of new biologically active compounds. However, the development of these compounds into drugs has been held back by the difficulties in achieving a sustainable supply of these often-complex molecules for pre-clinical and clinical development. Increasing evidence implicates microbial symbionts as the source of many of these biologically active compounds, but the vast majority of the sponge microbial community remain uncultured. Metagenomics offers a biotechnological solution to this supply problem. Metagenomes of sponge microbial communities have been shown to contain genes and gene clusters typical for the biosynthesis of biologically active natural products. Heterologous expression approaches have also led to the isolation of secondary metabolism gene clusters from uncultured microbial symbionts of marine invertebrates and from soil metagenomic libraries. Combining a metagenomic approach with heterologous expression holds much promise for the sustainable exploitation of the chemical diversity present in the sponge microbial community.</t>
  </si>
  <si>
    <t>10.1007/s00253-007-0875-2</t>
  </si>
  <si>
    <t>Demuynck, S; Grumiaux, F; Mottler, V; Schikorski, D; Lemiere, S; Lepretre, A</t>
  </si>
  <si>
    <t>Cd/Zn exposure interactions on metallothionein response in Eisenia fetida (Annelida, Oligochaeta)</t>
  </si>
  <si>
    <t>We studied metallothionein (NIT) response in the manure worm Eisenia fetida after exposures to cadmium (Cd), zinc (Zn) or cadmium and zinc spiked media. NIT was studied both at the protein level by Dot Immunobinding Assay, (DIA) and at the expression level by Northern blotting. Cd was highly accumulated by worms whereas Zn body concentration was regulated. In addition, Zn would limit Cd accumulation in worms exposed to low Cd concentrations (1 and 8 mg Cd kg(-1) of dry soil). Exposure to a mixture of Cd and Zn at high concentrations increased cytosolic NIT levels. This increase would allow worms to regulate body Zn concentrations and also to limit Cd toxicity. Cd exposures increased gene expression of Cd-binding MT isoform (MT 2A) whereas Zn did not. However, when both metals were at high concentrations in the exposure medium, this expression was further increased. Several hypotheses are proposed to explain the results and the best approach to estimate metal exposure of this earthworm species is given. Further experiments have now to be performed to evaluate the usefulness of these NIT responses for field contaminated soils toxicity assessment using this earthworm species. (C) 2007 Elsevier Inc. All rights reserved.</t>
  </si>
  <si>
    <t>10.1016/j.cbpc.2007.03.001</t>
  </si>
  <si>
    <t>Roelofs, D; Marien, J; van Straalen, NM</t>
  </si>
  <si>
    <t>Differential gene expression profiles associated with heavy metal tolerance in the soil insect Orchesella cincta</t>
  </si>
  <si>
    <t>INSECT BIOCHEMISTRY AND MOLECULAR BIOLOGY</t>
  </si>
  <si>
    <t>Field-selected tolerance to heavy metals has been reported for Orchesella cincta (Arthropoda: Collembola, springtails) populations occurring at metal-contaminated mining sites. Metal tolerance in O. cincta is correlated with heritable increase of excretion efficiency, decrease in cadmium-induced growth reduction, and over-expression of the single copy metallothionein (nit) gene. Although nit plays a major role in cadmium (Cd) detoxification an additional number of gene products may be altered in the tolerant phenotype that influence quantitative traits like excretion efficiency and growth. Using suppression subtractive hybridization analysis (SSH) genes were cloned that showed up- or down-regulation in response to Cd. This study reports about 192 SSH derived cDNA clones, of which 49 were confirmed to be differentially expressed after spot blot analysis. After sequence analysis 19 of the 49 differential clones could be annotated. Real-time RT-PCR of a reference culture and tolerant populations revealed significant gene responses upon Cd exposure. The reference culture showed stress induced gene expression, whereas the tolerant animals maintained normal gene expression or down regulation of cDNAs upon Cd exposure. Seven cDNAs with homology to genes involved in cell signaling, transport and programmed cell death showed an interaction between treatment and population. (c) 2007 Elsevier Ltd. All rights reserved.</t>
  </si>
  <si>
    <t>10.1016/j.ibmb.2006.11.013</t>
  </si>
  <si>
    <t>Coulibaly, F; Chiu, E; Ikeda, K; Gutmann, S; Haebel, PW; Schulze-Briese, C; Mori, H; Metcalf, P</t>
  </si>
  <si>
    <t>The molecular organization of cypovirus polyhedra</t>
  </si>
  <si>
    <t>NATURE</t>
  </si>
  <si>
    <t>Cypoviruses and baculoviruses are notoriously difficult to eradicate because the virus particles are embedded in micrometresized protein crystals called polyhedra(1,2). The remarkable stability of polyhedra means that, like bacterial spores, these insect viruses remain infectious for years in soil. The environmental persistence of polyhedra is the cause of significant losses in silkworm cocoon harvests but has also been exploited against pests in biological alternatives to chemical insecticides(3,4). Although polyhedra have been extensively characterized since the early 1900s(5), their atomic organization remains elusive(6). Here we describe the 2 angstrom crystal structure of both recombinant and infectious silkworm cypovirus polyhedra determined using crystals 5 - 12 micrometres in diameter purified from insect cells. These are the smallest crystals yet used for de novo X-ray protein structure determination(7). We found that polyhedra are made of trimers of the viral polyhedrin protein and contain nucleotides. Although the shape of these building blocks is reminiscent of some capsid trimers, polyhedrin has a new fold and has evolved to assemble in vivo into three-dimensional cubic crystals rather than icosahedral shells. The polyhedrin trimers are extensively cross-linked in polyhedra by non-covalent interactions and pack with an exquisite molecular complementarity similar to that of antigen - antibody complexes. The resulting ultrastable and sealed crystals shield the virus particles from environmental damage. The structure suggests that polyhedra can serve as the basis for the development of robust and versatile nanoparticles for biotechnological applications 8 such as microarrays(9) and biopesticides(4).</t>
  </si>
  <si>
    <t>10.1038/nature05628</t>
  </si>
  <si>
    <t>Pradel, E; Zhang, Y; Pujol, N; Matsuyama, T; Bargmann, CI; Ewbank, JJ</t>
  </si>
  <si>
    <t>Detection and avoidance of a natural product from the pathogenic bacterium Serratia marcescens by Caenorhabditis elegans</t>
  </si>
  <si>
    <t>PROCEEDINGS OF THE NATIONAL ACADEMY OF SCIENCES OF THE UNITED STATES OF AMERICA</t>
  </si>
  <si>
    <t>The nematode Caenorhabditis elegans is present in soils and composts, where it can encounter a variety of microorganisms. Some bacteria in these rich environments are innocuous food sources for C elegans, whereas others are pathogens. Under laboratory conditions, C elegans will avoid certain pathogens, such as Serratia marcescens, by exiting a bacterial lawn a few hours after entering it. By combining bacterial genetics and nematode genetics, we show that C elegans specifically avoids certain strains of Serratia based on their production of the cyclic lipodepsipentapeptide serrawettin W2. Lawn-avoidance behavior is chiefly mediated by the two AWB chemosensory neurons, probably through G protein-coupled chemoreceptors, and also involves the nematode Toll-like receptor gene tol-1. Purified serrawettin W2, added to an Escherichia coli lawn, can directly elicit lawn avoidance in an AWB-dependent fashion, as can another chemical detected by AWB. These findings represent an insight into chemical recognition between these two soil organisms and reveal sensory mechanisms for pathogen recognition in C elegans.</t>
  </si>
  <si>
    <t>10.1073/pnas.0610281104</t>
  </si>
  <si>
    <t>Brulle, F; Mitta, G; Leroux, R; Lemiere, S; Lepretre, A; Vandenbulcke, F</t>
  </si>
  <si>
    <t>The strong induction of metallothionein gene following cadmium exposure transiently affects the expression of many genes in Eisenia fetida: A trade-off mechanism?</t>
  </si>
  <si>
    <t>Metal pollution causes disturbances at various levels of biological organization in most species. Important physiological functions could be affected in the exposed individuals and among the main physiological functions, immunity may provide one (or more) effector(s) whose expression can be directly affected by a metal exposure in various macroinvertebrates. Protein expressions were studied in order to test them as molecular biomarkers of metal exposure in Eisenia fetida. Selected effectors were calmodulin, heat shock proteins, superoxide dismutase, catalase, metallothionein, beta-adrenergic receptor kinase, pyruvate carboxylase, transcriptionally controlled tumor protein, protein kinase C, ubiquitin and cyclophilin-A. The level of expression of each gene was analysed in whole organism following exposures to cadmium in soil using real-time PCR. Metallothionein, transcriptionally controlled tumor protein and cyclophilin-A expression were also measured following copper exposures in soil because these genes seemed to be sensitive to copper. This work enabled to distinguish metallothionein and cyclophilin-A among the 15 selected effectors. A strong decrease of the number of transcripts was also detected for most effectors soon after the exposure to cadmium suggesting that a trade-off mechanism occurs. (c) 2006 Elsevier Inc. All rights reserved.</t>
  </si>
  <si>
    <t>10.1016/j.cbpc.2006.10.007</t>
  </si>
  <si>
    <t>Caldwell, MM; Bornman, JF; Ballare, CL; Flint, SD; Kulandaivelu, G</t>
  </si>
  <si>
    <t>Terrestrial ecosystems, increased solar ultraviolet radiation, and interactions with bother climate change factors</t>
  </si>
  <si>
    <t>PHOTOCHEMICAL &amp; PHOTOBIOLOGICAL SCIENCES</t>
  </si>
  <si>
    <t>There have been significant advances in our understanding of the effects of UV-B radiation on terrestrial ecosystems, especially in the description of mechanisms of plant response. A further area of highly interesting research emphasizes the importance of indirect UV radiation effects on plants, pathogens, herbivoics, soil microbes and ecosystem processes below the surface. Although photosynthesis of higher plants and mosses is seldom affected by enhanced or reduced UV-B radiation in most field studies, effects on growth and morphology (form) of higher plants and mosses are often manifested. This can lead to small reductions in shoot production and changes in the competitive balance of different species. Fungi and bacteria are generally more sensitive to damage by UV-B radiation than are higher plants. However, the species differ in their UV-B radiation sensitivity to damage, some being affected while others may be very tolerant. This can lead to changes in species composition of microbial communities with subsequent influences on processes such as litter decomposition. Changes in plant chemical composition are commonly reported due to UV-B manipulations (either enhancement or attenuation of UV-B in sunlight) and may lead to substantial reductions in consumption of plant tissues by insects. Although sunlight does not penetrate significantly into soils, the biomass and morphology of plant root systems of plants can be modified to a much greater degree than plant shoots. Root mass can exhibit sizeable declines with more UV-B. Also, UV-B-induced changes in soil microbial communities and biomass, as well as altered populations of small invertebrates have been reported and these changes have important implications for mineral nutrient cycling in the soil. Many new developments in understanding the underlying mechanisms mediating plant response to UV-B radiation have emerged. This new information is helpful in understanding common responses of plants to UV-B radiation, such as diminished growth, acclimation responses of plants to UV-B radiation and interactions of plants with consumer organisms such as insects and plant pathogens. The response to UV-B radiation involves both the initial stimulus by solar radiation and transmission of signals within the plants. Resulting changes in gene expression induced by these signals may have elements in common with those elicited by other environmental factors, and generate overlapping functional (including acclimation) responses. Concurrent responses of terrestrial systems to the combination of enhanced UV-B radiation and other global change factors (increased temperature, CO,, available nitrogen and altered precipitation) are less well understood. Studies of individual plant responses to combinations of factors indicate that plant growth can be augmented by higher CO, levels, yet many of the effects of UV-B radiation are usually not ameliorated by the elevated CO,. UV-B radiation often increases both plant frost tolerance and survival under extreme high temperature conditions. Conversely, extreme temperatures sometimes influence, the UV-B radiation sensitivity of plants directly. Plants that endure water deficit stress effectively are also likely to be tolerant of high UV-B flux. Biologically available nitrogen is exceeding historical levels in many regions due to human activities. Studies show that plants well supplied with nitrogen are generally more sensitive to UV-B radiation. Technical issues concerning the use of biological spectral weighting functions (BSWFs) have been further elucidated. The SWFs, which are multiplication factors assigned to different wavelengths giving an indication of their relative biological effectiveness, are critical to the proper conduct and interpretation of experiments in which organisms are exposed to UV radiation, both in. the field and in controlled environment facilities. The characteristics of BSWFs vary considerably among different plant processes, such as growth, DNA damage, oxidative damage and induction of changes in secondary chemicals. Thus, use of a single BSWF for plant or ecosystem response is not appropriate. This brief review emphasizes progress since the previous report toward the understanding of solar ultraviolet radiation effects on terrestrial systems as it relates to ozone column reduction and the interaction of climate change factors.</t>
  </si>
  <si>
    <t>10.1039/b700019g</t>
  </si>
  <si>
    <t>Neher, DA; Sturzenbaum, SR</t>
  </si>
  <si>
    <t>Extra-long PCR, an identifier of DNA adducts in single nematodes (Caenorhabditis elegans)</t>
  </si>
  <si>
    <t>DNA adducts are frequently caused by chemical induced changes in DNA. If mis-repaired, they can lead to nucleotide substitutions, deletions or chromosomal rearrangements. Depending on adduct stereochemistry and properties of the DNA target, adducts can inhibit transcriptional mechanisms. Here we demonstrate how this phenomenon can be exploited to detect DNA adducts in individual nematodes (Caenorhabditis elegans). An extra-long (XL)-PCR (16,144 bp) target amplicon, the 11 exon spanning ced-1, could be amplified reliably from genomic lysate extracted from single nematodes. Amplification efficiency was assessed by means of a second, fully quantitative PCR. Following the normalization with an invariant control gene, adduct formation could be evaluated by the identification of XL-PCR amplifications that were, relative to the control gene, reduced or inhibited by &gt; 95%. No DNA adducts could be detected in C. elegans maintained under optimal growth conditions (no exposure controls) or nematodes exposed to 20 mu g/g copper sulfate (exposure negative control). However, exposure to 5 mu g/g benzo[a]pyrene induced a stark response, with 40% of nematodes displaying measurable DNA adducts. Similarly, adducts were identified in 10% of nematodes subjected to 3 mu g/g fluoranthene or a mixture containing 0.5 mu g/g benzo[a]pyrene and 1 mu g/g fluoranthene. (c) 2006 Elsevier Inc. All rights reserved.</t>
  </si>
  <si>
    <t>10.1016/j.cbpc.2006.10.005</t>
  </si>
  <si>
    <t>Roh, JY; Lee, J; Choi, J</t>
  </si>
  <si>
    <t>Assessment of stress-related gene expression in the heavy metal-exposed nematode Caenorhabditis elegans: A potential biomarker for metal-induced toxicity monitoring and environmental risk assessment</t>
  </si>
  <si>
    <t>The toxicity of cadmium, lead, chromium, and arsenite on Caenorhabditis elegans was investigated to identify sensitive biomarkers for environmental monitoring and risk assessment. Effects of these metals on stress-related gene expression, growth, reproduction, and mortality of C. elegans were investigated under laboratory conditions. The possibility of using C. elegans as a biosensor for environmental toxicity monitoring was also tested using a green fluorescent protein transgenic nematode. The 24-h median lethal concentrations of cadmium, lead, chromium, and arsenite in C. elegans were 846, 34, 115, and 92 mg/L, respectively. Cadmium exposure led to an increase in the expression of most of the genes tested. The degree of increase was more than threefold compared to control in heat shock protein 16.2, heat shock protein 70, metallothionein 2, cytochrome P450 family protein 35A2, glutathione-S-transferase 4, superoxide dismutase 1, catalase 2, C. elegans p53-like protein 1, and apoptosis enhancer 1 genes. The lead-, chromium-, and arsenite-exposed nematode, on the other hand, showed little change in gene expression. Alterations in growth and reproduction were observed in cadmium- and chromium-exposed worms. To consider a transgenic nematode as a biosensor for toxicity monitoring, the responses of stress-related gene promoters need to be tested with a variety of metals. The overall results suggest that cadmium exhibits a high level of tolerance compared to the other metals tested. Use of the responses of stress-related gene expression therefore has considerable potential as a sensitive biomarker for the diagnosis of cadmium contamination, and C elegans seems to be a good biological model for this approach.</t>
  </si>
  <si>
    <t>10.1897/05-676R.1</t>
  </si>
  <si>
    <t>Demuynck, S; Grumiaux, F; Mottier, V; Schikorski, D; Lemiere, S; Lepretre, A</t>
  </si>
  <si>
    <t>Metallothionein response following cadmium exposure in the oligochaete Eisenia fetida</t>
  </si>
  <si>
    <t>We studied the metallothionein (NIT) response in cadmium-exposed worms (Eisenia fetida) both at the protein level by Dot Immunobinding Assay (DIA) with a polyclonal antibody raised against the most immunogenic part of this protein and at the expression level by Northern blotting using a specific probe. NIT appeared as two close isoforms. DIA results clearly demonstrated significant differences in MT level of whole worm heat-treated supernatants between E. fetida exposed to Cd concentrations as low as 8 mg Cd kg(-1) of dry soil compared to controls. Northern blotting analysis performed on whole bodies of worms revealed that a single exposure to 8 mg Cd kg-1 of dry soil for I day resulted in the production of NIT mRNA. This response was maintained for exposure of at least I month. Clear differences of NIT gene expression were also observed between worms exposed to different Cd concentrations (8, 80 or 800 mg; Cd kg(-1) of dry soil). Immunocytochemistry demonstrated that NIT was located in the chloragogenous tissue surrounding the gut where metals are known to be accumulated. This work revealed that E. fetida NIT is a sensitive and relevant biomarker of Cd exposure and especially when considering gene expression response. Further experiments have now to prove its usefulness in natural metal-contaminated soil toxicity assessments. (c) 2006 Elsevier Inc. All rights reserved.</t>
  </si>
  <si>
    <t>10.1016/j.cbpc.2006.05.004</t>
  </si>
  <si>
    <t>Lindblom, TH; Dodd, AK</t>
  </si>
  <si>
    <t>Xenobiotic detoxification in the nematode Caenorhabditis elegans</t>
  </si>
  <si>
    <t>The nematode Caenorhabditis elegans is an important model organism for the study of such diverse aspects of animal physiology and behavior as embryonic development, chemoreception, and the genetic control of lifespan. Yet, even though the entire genome sequence of this organism was deposited into public databases several years ago, little is known about xenobiotic metabolism in C. elegans. In part, the paucity of detoxification information may be due to the plush life enjoyed by nematodes raised in the laboratory. In the wild, however, these animals experience a much greater array of chemical assaults. Living in the interstitial water of the soil, populations of C. elegans exhibit a boom and bust lifestyle characterized by prodigious predation of soil microbes punctuated by periods of dispersal as a non-developing alternative larval stage. During the booming periods of population expansion, these animals almost indiscriminately consume everything in their environment including any number of compounds from other animals, microorganisms, plants, and xenobiotics. Several recent studies have identified many genes encoding sensors and enzymes these nematodes may use in their xeno-coping strategies. Here, we will discuss these recent advances, as well as the efforts by our lab and others to utilize the genomic resources of the C. elegans system to elucidate this nematode's molecular defenses against toxins.</t>
  </si>
  <si>
    <t>10.1002/jez.a.324</t>
  </si>
  <si>
    <t>Brulle, F; Mitta, G; Cocquerelle, C; Vieau, D; Lemiere, S; Lepretre, A; vandenBulcke, F</t>
  </si>
  <si>
    <t>Cloning and real-time PCR testing of 14 potential biomarkers in Eisenia fetida following cadmium exposure</t>
  </si>
  <si>
    <t>important biological activities could be affected in metal exposed species, and among the main physiological functions, immunity may provide one (or more) effector(s) which expression can be directly affected by a metal exposure in various macroinvertebrates. As many proteinic effectors showed a high degree of homology between species, we have developed a PCR approach to characterize partial mRNA sequences of selected effectors in the laboratory model, Eisenia fetida. After cloning, levels of expression of each gene were analyzed following exposures (80 and 800 mg/kg) to cadmium spiked soils using real-time PCR. An implemented approach was allowed to test quickly potential biomarkers in Eisenia fetida. Selected effectors were calmodulin, heat shock proteins, superoxide dismutase, catalase, metallothionein, beta-adrenergic receptor kinase, pyruvate carboxylase, trancriptionally controlled tumor protein, protein kinase C, and ubiquitin. Most of the selected effectors did not show variations of expression level after exposure. Others expressed weak changes of expression as heat shock proteins. At last for catalase and metallothionein, early suitable variations of expression were observed.</t>
  </si>
  <si>
    <t>10.1021/es052299x</t>
  </si>
  <si>
    <t>Cooper, EL; Kvell, K; Engelmann, P; Nemeth, P</t>
  </si>
  <si>
    <t>Still waiting for the toll?</t>
  </si>
  <si>
    <t>IMMUNOLOGY LETTERS</t>
  </si>
  <si>
    <t>Multicellular organisms including invertebrates and vertebrates live in various habitats that may be aquatic or terrestrial where they are constantly exposed to deleterious pathogens. These include viruses, bacteria, fungi, and parasites. They have evolved various immunodefense mechanisms that may protect them from infection by these microorganisms. These include cellular and humoral responses and the level of differentiation of the response parallels the evolutionary development of the species. The first line of innate immunity in earthworms is the body wall that prevents the entrance of microbes into the coelomic cavity that contains fluid in which there are numerous leukocyte effectors of immune responses. When this first barrier is broken, a series of host responses is set into motion activating the leukocytes and the coelomic fluid. The responses are classified as innate, natural, non-specific, non-anticipatory, non-clonal (germ line) in contrast to the vertebrate capacity that is considered adaptive, induced, specific, anticipatory and clonal (somatic). Specific memory is associated with the vertebrate response and there is information that the innate response of invertebrates may under certain conditions possess specific memory. The invertebrate system when challenged affects phagocytosis, encapsulation, agglutination, opsonization, clotting and lysis. At least two major leukocytes, small and large mediate lytic reactions against several tumor cell targets. Destruction of tumor cells in vitro shows that phagocytosis and natural killer cell responses are distinct properties of these leukocytes. This has prompted newer searches for immune function and regulation in other systems. The innate immune system of the earthworm has been analyzed for more than 40 years with every aspect examined. However, there are no known entire sequences of the earthworm as exists in these other invertebrates. Because the earthworm lives in soil and has been utilized as a successful monitor for pollution, there are studies that reveal up and down regulation of responses in the immune system after exposure to a variety of environmental pollutants. Moreover, there are partial sequences that appear in earthworms after exposure to environmental pollutants such as cadmium and copper. There are now attempts to define the AHR receptor crucial for intracellular signaling after exposure to pollutants, but without linking the signals to changes in the immune system. There are several pathways for signal transduction, including JAK/STAT, TOLL, TRAF PIP3, known in invertebrates and vertebrates. For resistance to pathogens, conserved signal transduction components are required and these include a Toll/IL-1 receptor domain adaptor protein that functions upstream of a conserved p38 MAP kinase pathway. This pathway may be an ancestral innate immune signaling pathway found in a putative common ancestor of nematodes, arthropods and even vertebrates. It could also help us to link pollution, innate immunity and transduction in earthworms. (C) 2005 Elsevier B.V. All rights reserved.</t>
  </si>
  <si>
    <t>10.1016/j.imlet.2005.11.012</t>
  </si>
  <si>
    <t>Spurgeon, DJ; Lofts, S; Hankard, PK; Toal, M; McLellan, D; Fishwick, S; Svendsen, C</t>
  </si>
  <si>
    <t>Effect of pH on metal speciation and resulting metal uptake and toxicity for earthworms</t>
  </si>
  <si>
    <t>In the present study, relationships between changes in the solubility and speciation of metals in contaminated soils under different pH regimes and their toxicity to earthworms were investigated. Earthworms (Lumbricus rubellus) were exposed in a laboratory bioassay to metalliferous soils under three pH regimes: Unamended pH, pH lowered by one unit (pH -1), and pH increased by one unit (pH +1). In each soil, total (hot nitric acid-extractable) and 0.01 M CaCl2-extractable metal concentrations were measured and soil pore-water chemistry analyzed to allow metal speciation to be modeled using the Windermere Humic Aqueous Model. Earthworm metal accumulation was determined and toxicity assessed by measuring survival and reproduction and at the molecular level by recording expression of the gene encoding metallothionein-2 (MT-2) using quantitative reverse transcriptase-polymerase chain reaction. Both metal solubility and speciation were found to be highly pH dependent. Metal accumulation in earthworms was influenced by soil concentration and, in some cases (e.g., Cd), by pH. Reproduction was affected (reduced up to 90%) by soil metal level, pH, and their interaction. Relationships between analyzed and calculated Zn concentrations and toxicity and between analyzed and calculated Cd concentrations and tissue accumulation and MT-2 expression were compared by fitting dose-response models and assessing the fit of the data. This analysis indicated that values based on a pH-adjusted free ion concentration best explained toxicity (r(2) = 0.82) and accumulation (r(2) = 0.54). Expression of MT-2 was, however, poorly correlated (p &gt; 0.05) with all analyzed and modeled soil metal concentrations.</t>
  </si>
  <si>
    <t>10.1897/05-045R1.1</t>
  </si>
  <si>
    <t>Roelofs, D; Overhein, L; de Boer, ME; Janssens, TKS; van Straalen, NM</t>
  </si>
  <si>
    <t>Additive genetic variation of transcriptional regulation: metallothionein expression in the soil insect Orchesella cincta</t>
  </si>
  <si>
    <t>Field-selected metal tolerance in Orchesella cincta is correlated with overexpression of the single copy cadmium (Cd) inducible metallothionein (mt). Previously, we have demonstrated large phenotypic variation in mt gene expression, and a higher frequency of high-expression phenotypes in a tolerant population. Here, we describe midparent offspring regression analysis of mt gene expression in a laboratory culture originating from a noncontaminated natural population. Families were either not exposed (n = 47) or exposed to 0.5 mu mol Cd per gram dry food (n = 46). Mean mt gene expressions normalized to 28S rRNA and beta-actin RNA were generated using real-time RT-PCR applied to parents and offspring RNA and subjected to regression analysis. A significant heritability (h(2)) for mt gene expression was estimated between 0.36 (beta-actin normalized) and 0.46 (28S normalized) in Cd exposed families. Nontreated families did not yield a significant h(2) value. Restriction Fragment Length Polymorphism analysis of the metallothionein promoter sequence revealed eight promoter alleles that show structural variation. Three alleles show increased frequencies in families with high mt expression. Another gene, croquemort (isolated from a differential screening for 1 mu mole Cd treatment) showed no h(2) of gene expression in response to 0.5 mmol Cd. This gene codes for a receptor-protein involved in recognition of apoptotic cells and may participate in the general stress response. The present data suggest that evolution of metal tolerance in O. cincta can occur in the field by selection for high mt expression due to structural changes in mt cis-regulation.</t>
  </si>
  <si>
    <t>10.1038/sj.hdy.6800756</t>
  </si>
  <si>
    <t>Mitchell, PD; Onstad, DW</t>
  </si>
  <si>
    <t>Effect of extended diapause on evolution of resistance to transgenic Bacillus thuringiensis corn by northern corn rootworm (Coleoptera : Chrysomelidae)</t>
  </si>
  <si>
    <t>JOURNAL OF ECONOMIC ENTOMOLOGY</t>
  </si>
  <si>
    <t>We develop a population genetics model for the northern corn rootworm, Diabrotica barberi Smith &amp; Lawrence, to examine the effect of extended diapause on the evolution of resistance to transgenic Bacillus thuringiensis (Bt) corn, Zea mays L. We model conditions found in the center of the extended diapause problem along the Minnesota-South Dakota-Iowa borders. The proportion of resistance alleles in eggs oviposited after 15 simulated years is used to measure the evolution of resistance. Sensitivity analysis indicates that although population genetics parameters (fecundity, initial egg density, density-dependent larval survival, random mating, insecticide mortality, and gene expression) affect the evolution of resistance, product characteristics (e.g., Bt toxin dose) and farmer management practices (e.g., insecticide use on refuge corn and rotation pattern) generally have a larger impact on the development of resistance. Exceptions to this generalization exist: 1) if the resistance allele is dominant, resistance evolves quickly; 2) the level of random mating is an important determinant of how quickly resistance evolves for a theoretical high dose product; and 3) small differences in insecticide mortality imply large differences in resistance for medium- and low-dose products with high levels of Bt corn adoption and a predominance of 1- and 2-yr corn rotations. When extended diapause spreads into a new area, it typically reduces resistance to Bt corn, assuming Bt corn is used only on continuous corn. In the study region where extended diapause already exists, increasing extended diapause (increasing hatch rates after two or three winters while holding total hatch constant), tends to increase resistance because the resistance increasing effect of the hatch rate after two winters dominates the resistance decreasing effect of the hatch rate after three winters. However, this is not always the case, because combinations of rotation pattern, toxin dose, and soil insecticide use exist for which the net effect of extended diapause decreases resistance. Results are interpreted as a combination of two offsetting effects. First, extended diapause injects older alleles with lower resistance allele frequencies into the breeding population, which slows resistance. Second, extended diapause speeds the population's recovery from perturbations (reduces the undercompensating density dependence of population dynamics), which accelerates resistance.</t>
  </si>
  <si>
    <t>Menzel, R; Sturzenbaum, S; Barenwaldt, A; Kulas, J; Steinberg, CEW</t>
  </si>
  <si>
    <t>Humic material induces behavioral and global transcriptional responses in the nematode Caenorhabditis elegans</t>
  </si>
  <si>
    <t>Humic materials are complex organic molecules constituting the most abundant source of natural organic matter (NOM) in freshwater and soil ecosystems. Recent advances have identified that they interfere with biological systems, via the induction of biotransformation enzymes, the inhibition of photosynthetic oxygen release (in freshwater plants), the production of internal oxidative stress, or through the feminization of fish and amphibians. The nematode model organism Caenorhabditis elegans was chosen to investigate whether a natural and a synthetic humic material induce (i) a behavioral attraction, (ii) the reproduction, and (iii) a response in whole genome transcriptional expression. The phenomenological attractant experiments provided evidence that both humic material sources attract the worm and exert distinct chemical cues. In the reproduction assay, only the highest concentration (32 mg/L DOC of Fuchskuhle NOM, 38 mg/L DOC of HS 1500) resulted in a decrease in brood size, highlighting an overall intrinsic tolerance toward humic material, Finally, oligonucleotide-based whole genome DNA microarray experiments were performed from control and humic material treated worms. Significant transcriptional changes (exceeding a 2-fold increase or decrease) were identified in chemosensors, olfactory receptors, as well as enzymes of the biotransformation system (cytochromes P450, UDP-glucuronosyltransferases, glutathione S-transferases), thereby confirming that humic material is recognized as an environmental signaling chemical.</t>
  </si>
  <si>
    <t>10.1021/es050884s</t>
  </si>
  <si>
    <t>Timmermans, MJTN; Ellers, J; Roelofs, D; Van Straalen, NM</t>
  </si>
  <si>
    <t>Metallothionein mRNA expression and cadmium tolerance in metal-stressed and reference populations of the springtail Orchesella cincta</t>
  </si>
  <si>
    <t>Metal contamination in soil ecosystems is a permanent and often strong selection pressure. The present study investigates metal tolerance in 17 Orchesella cincta (Collembola) populations from metal-contaminated and reference sites, and combines analyses at the phenotypic and molecular level. Metal tolerance was phenotypically assayed by measuring survival times of laboratory cultures during exposure to cadmium. Comparisons of survival curves showed that five out of eight metal-stressed populations tested evolved increased cadmium tolerance (Stolberg, Plombieres, Hoboken, Hygum and Gusum). In addition, the role of the metallothionein (MT) gene in cadmium tolerance of O. cincta was studied by means of quantitative RT-PCR. The constitutive and Cd-induced MT mRNA expression of the laboratory cultures was measured. Results show that the mean constitutive MT mRNA expression of populations from polluted sites was significantly higher than of populations from reference sites. However, no correlation between MT mRNA expression levels after laboratory exposure to cadmium and field cadmium concentrations was observed. Furthermore, no relation between survival rate during exposure to cadmium and MT mRNA expression was detected. Our results suggest that constitutive MT mRNA expression plays a role in early protection against cadmium toxicity, and indicate that mechanisms other then MT up-regulation are involved in tolerance to prolonged exposure to cadmium.</t>
  </si>
  <si>
    <t>10.1007/s10646-005-0020-x</t>
  </si>
  <si>
    <t>Kohler, HR; Alberti, G; Seniczak, S; Seniczak, A</t>
  </si>
  <si>
    <t>Lead-induced hsp70 and hsp60 pattern transformation and leg malformation during postembryonic development in the oribatid mite, Archegozetes longisetosus Aoki</t>
  </si>
  <si>
    <t>The study aimed at analysing the impact of high lead concentrations on the morphological integrity and the stress protein hsp70 and hsp60 levels during postembryonic development of the oribatid mite, Archegozetes longisetosus. Independent of the treatment, the recorded hsp70 levels were far higher than the hsp60 levels in all investigated stages. There was a tendency towards lower hsp70 and hsp60 levels with proceeding development (deutonymph &gt; tritonymph &gt; adult) in untreated animals. Both the hsp70 and hsp60 levels in all investigated quiescent stages prior to moult were higher than in the corresponding active stages independent from lead exposure. Continuous lead treatment from the larval stage onwards caused malformation of the 4th pair of legs and, in parallel, a shift to elevated hsp70 (but not hsp60) levels in all subsequent stages, compared to controls. Neither effects occurred when continuous lead treatment started later in development. In this case, elevated hsp60 levels could particularly be found in those stages respectively following the initially exposed stage. The hsp70 response became obvious even quicker in tritonymphs and adults, where hsp70 level peaks could be observed right in those stages the lead exposure had started in. (c) 2005 Elsevier Inc. All rights reserved.</t>
  </si>
  <si>
    <t>10.1016/j.cbpc.2005.09.003</t>
  </si>
  <si>
    <t>Spurgeon, DJ; Ricketts, H; Svendsen, C; Morgan, AJ; Kille, P</t>
  </si>
  <si>
    <t>Hierarchical responses of soil invertebrates (earthworms) to toxic metal stress</t>
  </si>
  <si>
    <t>The concept of a hierarchical cascade of biological responses to stress occurring across different levels of biological organization is an underlying principle of both theoretical and regulatory ecology/ecotoxicology. This study investigates the reality of this cascade for earthworms exposed to toxic metal stress. Gene expression was the most sensitive endpoint (EC50 = 616 mu g Zn g(-1)) followed by the integrity of coelomocyte lysosomal membrane (EC50 = 645 mu g Zn g(-1)). This confirms that, in accordance with the cascade concept, suborganism level endpoints respond at lower metal concentrations than higher organization endpoints. The relative sensitivity of the higher organization parameters was not as predicted by the cascade. Organic material removal was more sensitive (EC50 = 997 mu g Zn g(-1)) than L. rubellus reproduction (EC50 = 3236 mu g Zn g(-1)), L. rubellus population size (EC50 = 5000-11500 mu g Zn g(-1)), and earthworm community diversity (EC50 = 1737 mu g Zn g(-1)). This can be attributed to (1) the relative insensitivity of L. rubellus to metals and (2) general toxic effects of metals on the earthworm energy budget (and thus feeding). On the basis of these results, it can be concluded that predictive assessments of the consequences of environmental stressors needs to include approaches that respect the relative sensitivities of different taxa, while retrospective appraisals should exploit the sensitivity of low organization level responses.</t>
  </si>
  <si>
    <t>10.1021/es050033k</t>
  </si>
  <si>
    <t>Gallego, SG; Loukas, A; Slade, RW; Neva, FA; Varatharajalu, R; Nutman, TB; Brindley, PJ</t>
  </si>
  <si>
    <t>Identification of an astacin-like metallo-proteinase transcript from the infective larvae of Strongyloides stercoralis</t>
  </si>
  <si>
    <t>PARASITOLOGY INTERNATIONAL</t>
  </si>
  <si>
    <t>Strongyloides stercoralis, an important nematode pathogen of humans, is transmitted by contact with soil contaminated with the microscopic larvae of the parasite. We determined the cDNA sequence and deduced amino acid structure of a metallo-proteinase that is abundantly transcribed expressed by infective stage larvae of S. stercoralis. This deduced structure of the enzyme revealed a multi-domain protein that included an NH2-terminal peptidase. This peptidase consisted of a signal peptide, a pro-enzyme region, and a mature peptidase domain that included the metal ion co-ordinating motifs, HETSHALGVIH and SIMHY (Met-turn), characteristic of the catalytic active site of members of the metzincin superfamily of zinc metallo-endopeptidases. It was phylogenetically and structurally similar to astacin from the digestive gland of the crayfish Astacus astacus, to the HCH-1 peptidase of Caenorhabditis elegans required for hatching and migration of a post-embryonic neuroblast, and to the morphogenetically important peptidases, bone morphogenetic protein-1 (BMP-1) and Drosophila tolloid. In addition, the Strongyloides enzyme, designated strongylastacin, includes a central epidermal growth factor (EGF) domain followed by a carboxyl CUB (complement sub component C1r/C1s/embryonic sea urchin protein Uegf/bone morphogenetic protein) domain. Inspection of the dbEST database revealed the presence of at least 9 transcript clusters that are related to greater or lesser extent to strongylastacin; based on these expressed sequence tags, strongylastacin was expressed only in the infective third stage larvae, whereas other transcript clusters were expressed both in filariform and rhabditiform stages or only in the rhabditiform stage. Based on the deduced sequence, structure, and expression profile, strongylastacin is the probable candidate for the zinc-dependent metalloprotease, Ss40, known to be deployed by larvae of S. stercoralis to penetrate human skin to initiate infection. (c) 2005 Elsevier Ireland Ltd. All rights reserved.</t>
  </si>
  <si>
    <t>10.1016/j.parint.2005.02.002</t>
  </si>
  <si>
    <t>Burgos, MG; Winters, C; Sturzenbaum, SR; Randerson, PF; Kille, P; Morgan, AJ</t>
  </si>
  <si>
    <t>Cu and Cd effects on the earthworm Lumbricus rubellus in the laboratory: Multivariate statistical analysis of relationships between exposure, biomarkers, and ecologically relevant parameters</t>
  </si>
  <si>
    <t>This study sets out to examine the potential of a suite of novel molecular biomarkers as early warning indicators of environmental state and damage. Transcriptional responses of four genes, metallothionein 1 and 2, amine oxidase, and the lysosomal associated glycoprotein, were measured in the earthworm Lumbricus rubellus exposed to increasing concentrations of cadmium and copper in OECD soil. These responses were compared to metal body concentrations and lifecycle parameters: survival, cocoon production, and growth. Adverse physiological effects were observed at concentrations 1/3rd to 1/10th those of the artificial soil LC50. Multivariate statistics, principal component analysis (PCA), was used to investigate the correlations between the different variables. Three key components were derived explaining 77.6% of the variance, with component 1 contributing 32.4%, component 2 contributing 26.7%, and component 3 contributing 18.5%. These components were interpreted in terms of population health, pollutant exposure, and detoxification pathways, respectively. It is proposed that the use of such a suite of biomarkers could serve as indicators of the health of the soil environment and provide early warning signals of potential danger to the biota or as a means of monitoring soil remediation.</t>
  </si>
  <si>
    <t>10.1021/es049174x</t>
  </si>
  <si>
    <t>Yong, T; Long, ZF; Jing, X; Hong, J; Ran, HY; Ke, T; Ge, SR; Kun, L; Liu, SG</t>
  </si>
  <si>
    <t>Identification of a chitinase-producing bacterium C4 and histopathologic study on locusts</t>
  </si>
  <si>
    <t>In order to develop the potential of chitinase-producing micro-organisms as biocontrol agents for insect pests, five chitinase-producing bacterial strains (C1, C2, C3, C4 and C5) previously isolated from soil samples were chosen to infect grassland locusts. The data showed that the mortality rate of locusts fed with strain C4 was significantly higher than that of other groups, and its pathogenicity was confirmed by Koch's law. Midgut tissues of locusts infected with C4 were examined with a light microscope. Apparent histopathologic changes in midgut cells partly explained the pathogenesis of locusts. Therefore. strain C4 was considered to be a potential biocontrol agent. To determine the taxonomic position of C4, physiological and biochemical characteristics were determined and molecular identification was performed. The 16S rDNA gene of C4 was amplified, cloned and sequenced. Comparative sequence analysis demonstrated that C4 corresponded to the genera Sanguibacter, Oerskovia and Cellulomonas. On the basis of phenotypic characterization and sequence similarity, analysis, strain C4 was more closely related to the genus Sanguibacter. This chitinase-producing strain C4, which closely corresponds to the species of the genus Sanguibacter and is pathogenic to locusts, is here reported for the first time. (C) 2004 Society of Chemical Industry.</t>
  </si>
  <si>
    <t>10.1002/ps.965</t>
  </si>
  <si>
    <t>Siddiqui, IA; Shaukat, SS</t>
  </si>
  <si>
    <t>Phenylacetic acid-producing Rhizoctonia solani represses the biosynthesis of nematicidal compounds in vitro and influences biocontrol of Meloidogyne incognita in tomato by Pseudomonas fluorescens strain CHA0 and its GM derivatives</t>
  </si>
  <si>
    <t>JOURNAL OF APPLIED MICROBIOLOGY</t>
  </si>
  <si>
    <t>Aims: The aim of the present investigation was to determine the influence of Rhizoctonia solani and its pathogenicity factor on the production of nematicidal agent(s) by Pseudomonas fluorescens strain CHA0 and its GM derivatives in vitro and nematode biocontrol potential by bacterial inoculants in tomato. Methods and Results: One (Rs7) of the nine R. solani isolates from infected tomato roots inhibited seedling emergence and caused root rot in tomato. Thin layer chromatography revealed that culture filtrates of two isolates (Rs3 and Rs7) produced brown spots at Rf-values closely similar to synthetic phenylacetic acid (PAA), a phytotoxic factor. Filtrates from isolate Rs7, amended with the growth medium of P. fluorescens, markedly repressed nematicidal activity and PhlA'-'LacZ reporter gene expression of the bacteria in vitro. On the contrary, isolate Rs4 enhanced nematicidal potential of a 2,4-diacetylphloroglucinol overproducing mutant, CHA0/pME3424, of P. fluorescens strain CHA0 in vitro. Therefore, R. solani isolates Rs4 and Rs7 were tested more rigorously for their potential to influence biocontrol effectiveness of the bacterial agents. Methanol extract of the culture filtrates of PAA-producing isolate Rs7 resulting from medium amended with phenylalanine enhanced fungal repression of the production of nematicidal agents by bacteria, while amendments with zinc or molybdenum eliminated such fungal repression, thereby restoring bacterial potential to cause nematode mortality in vitro. A pot experiment was carried out, 3-week-old tomato seedlings were infested with R. solani isolates Rs4 or Rs7 and/or inoculated with Meloidogyne incognita, the root-knot nematode. The infested soil was treated with aqueous cell suspensions (10(8) CFU) of P. fluorescens strain CHA0 or its GM derivatives or left untreated (as a control). Observations taken 45 days after nematode inoculation revealed that, irrespective of the bacterial treatments, galling intensity per gram of fresh tomato roots was markedly higher in soil amended with isolate Rs4 than in Rs7-amended soils. Soil amendments with R. solani and the bacterial antagonists resulted in substantial reductions of the number of galls per gram of root. These results are contradictory to those obtained under in vitro conditions where culture filtrates of PAA-positive Rs7 repressed the production of nematicidal compounds. Plants grown in Rs7-amended soils, with or without bacterial inoculants, had lesser shoot and root weights than plants grown in nonamended or Rs4-amended soils. Moreover, amendments with Rs7 substantially retarded root growth and produced necrotic lesions that reduced the number of entry sites for invasion and subsequent infection by nematodes. Populations of P. fluorescens in the tomato rhizosphere were markedly higher in Rs7-amended soils. Conclusions: PAA-producing virulent R. solani drastically affects the potential of P. fluorescens to cause death of M. incognita juveniles in vitro and influences bacterial effectiveness to suppress nematodes in tomato roots. Significance and Impact of the Study: As most agricultural soils are infested with root-infecting fungi, including R. solani, it is likely that some PAA-producing isolates of the fungus may also be isolated from such soils. The inhibitory effect of PAA-producing R. solani on the biosynthesis of nematicidal agent(s) critical in biocontrol may reduce or even eliminate the effectiveness of fluorescent pseudomonads against root-knot nematodes, both in nursery beds and in field conditions. Introduction of bacterial inoculants, for the control of any plant pathogen, should be avoided in soils infested with PAA-producing R. solani. Alternatively, the agents could be applied together with an appropriate quantity of fungicide or chemicals such as zinc to create an environment more favourable for bacterial biocontrol action.</t>
  </si>
  <si>
    <t>10.1111/j.1365-2672.2004.02457.x</t>
  </si>
  <si>
    <t>Sturzenbaum, SR; Georgiev, O; Morgan, AJ; Kille, P</t>
  </si>
  <si>
    <t>Cadmium detoxification in earthworms: From genes to cells</t>
  </si>
  <si>
    <t>Cadmium pollution has clear ecotoxicological consequences as it is readily bio-available and has a reported tendency to bio-accumulate in soil biota. Understanding the mechanisms of cadmium trafficking pathways within sentinel terrestrial invertebrates, such as the earthworm, is therefore considered to be of importance. Using X-ray microanalysis, quantitative polymerase chain reaction, and immunohistochemical techniques, we were able to demonstrate that the earthworm has the intrinsic capacity to efficiently sequester and compartmentalize cadmium via a metallothionein-mediated trafficking pathway. There is evidence that wMT-2, rather than wMT-1, is the major isoform implicated in the detoxification of cadmium and the identification of three independent wMT-2 loci (totalling over 25 kb of genomic sequence) has revealed a complex genomic organization. Complementary in silico analysis of over 6500 expressed sequence tags has identified a third metallothionein isoform, wMT-3, found to be highly enriched in embryonic tissue. In summary, this paper provides a detailed dissection of the genetic, molecular, and cellular basis of a sophisticated pathway that facilitates the uptake, accumulation, transport, and excretion of cadmium.</t>
  </si>
  <si>
    <t>10.1021/es049822c</t>
  </si>
  <si>
    <t>Spurgeon, DJ; Sturzenbaum, SR; Svendsen, C; Hankard, PK; Morgan, AJ; Weeks, JM; Kille, P</t>
  </si>
  <si>
    <t>Toxicological, cellular and gene expression responses in earthworms exposed to copper and cadmium</t>
  </si>
  <si>
    <t>This study correlates sub-organismal changes with toxicological effects in earthworms (Lumbricus rubellus) exposed to copper and cadmium. Both metals reduced survival and reproduction at the highest concentration (LC50 5.11 muM Cu g(-1) and 4.04 muM Cd g(-1); cocoon production EC(50)s 5.17 muM Cu g(-1) and 1.86 muM Cd g(-1), all values as dry mass soil). Cadmium significantly reduced lysosomal membrane stability (at 1.86 muM Cd g(-1) and higher), upregulated metallothionein gene expression (at least sevenfold in all treatments) and reduced lysosome-associated-glycoprotein gene expression. Copper did not lower lysosomal membrane stability, but did upregulate metallothionein gene expression (at 2.5 muM Cu g(-1)), reduce lysosome-associated-glycoprotein gene expression and gave a nonlinear pattern for mitochondrial ribosomal subunit transcript expression (reduced at 0.35 and 0.811 muM Cu g(-1); higher at 2.5 muM Cu g(-1)). Correlation of metal body residue concentrations and cellular and molecular genetic responses with juvenile production rate confirmed a relationship for metallothionein expression, lysosomal membrane stability and cadmium tissue concentration in cadmium-exposed worms. Relationships between responses were also found for both metals. These suggested mechanisms for the interaction of cadmium and copper with specific Gene products and with organelle (mitochondrial, lysosomal) functioning. (C) 2004 Elsevier Inc. All rights reserved.</t>
  </si>
  <si>
    <t>10.1016/j.cca.2004.04.003</t>
  </si>
  <si>
    <t>Fox, JE; Starcevic, M; Jones, PE; Burow, ME; McLachlan, JA</t>
  </si>
  <si>
    <t>Phytoestrogen signaling and symbiotic gene activation are disrupted by endocrine-disrupting chemicals\</t>
  </si>
  <si>
    <t>ENVIRONMENTAL HEALTH PERSPECTIVES</t>
  </si>
  <si>
    <t>Some organochlorine pesticides and other synthetic chemicals mimic hormones in representatives of each vertebrate class, including mammals, reptiles, amphibians, birds, and fish. These compounds are called endocrine-disrupting chemicals (EDCs). Similarly, hormonelike signaling has also been observed when vertebrates are exposed to plant chemicals called phytoestrogens. Previous research has shown the mechanism of action for EDCs and phytoestrogens is as unintended ligands for the estrogen receptor (ER). Although pesticides have been synthesized to deter insects and weeds, plants produce phytoestrogens to deter herbivores, as attractant cues for insects, and as recruitment signals for symbiotic soil bacteria. Our data present the first evidence that some of the same organochlorine pesticides and EDCs known to disrupt endocrine signaling through ERs in exposed wildlife and humans also disrupt the phytoestrogen signaling that leguminous plants use to recruit Sinorhizobium meliloti soil bacteria for symbiotic nitrogen fixation. Here we report that a variety of EDCs and pesticides commonly found in agricultural soils interfere with the symbiotic signaling necessary for nitrogen fixation, suggesting that the principles underlying endocrine disruption may have more widespread biological and ecological importance than had once been thought.</t>
  </si>
  <si>
    <t>10.1289/ehp.6456</t>
  </si>
  <si>
    <t>De Moraes, CM; Schultz, JC; Mescher, MC; Tumlinsoni, JH</t>
  </si>
  <si>
    <t>Induced plant signaling and its implications for environmental sensing</t>
  </si>
  <si>
    <t>JOURNAL OF TOXICOLOGY AND ENVIRONMENTAL HEALTH-PART A-CURRENT ISSUES</t>
  </si>
  <si>
    <t>The sophisticated chemical responses of plants to environmental stimuli have profound implications for the development of remote sensing systems. Recent advances in the investigation of these responses have demonstrated that plants can be developed as reliable reporters of numerous environmental stimuli including soil and water conditions, light levels, temperature, mechanical damage, insect feeding, exposure to pathogens-including those that affect animals and humans-and exposure to airborne chemicals. Researchers are just beginning to understand the full range of plant phenotypic responses to these and other stimuli. These responses often have measurable physiological and molecular components that are readily observed. Other responses (e.g., internal biochemical changes) are less readily assayed, although sensing devices are being developed. Plant volatile emission signatures are particularly promising modes of plant reporting that can provide highly specific information regarding a diverse range of environmental variables on short time scales, but new approaches are needed for sensing these responses remotely. Modern molecular techniques promise to allow us to refine plant sensing and reporting, greatly enhancing the potential utility of plants as sentinels. Continued basic research aimed at characterizing the physiological, biochemical, and molecular responses of plants to environmental stimuli (including airborne chemicals, insects and pathogenic microbes) are essential to achieving that promise.</t>
  </si>
  <si>
    <t>10.1080/15287390490428288</t>
  </si>
  <si>
    <t>Seebach, D; Beck, AK; Bierbaum, DJ</t>
  </si>
  <si>
    <t>The world of beta- and gamma-peptides comprised of homologated proteinogenic amino acids and other components</t>
  </si>
  <si>
    <t>CHEMISTRY &amp; BIODIVERSITY</t>
  </si>
  <si>
    <t>The origins of our nearly ten-year research program of chemical and biological investigations into peptides based on homologated proteinogenic amino acids are described. The road from the biopolymer poly[ethyl (R)-3-hydroxybutanoate] to the beta-peptides was primarily a step from organic synthesis methodology (the preparation of enantiomerically pure compounds (EPCs)) to supramolecular chemistry (higher-order structures maintained through non-covalent interactions). The performing of biochemical and biological tests on the beta-and gamma-peptides, which differ from natural peptides/proteins by a single or two additional CH2 groups per amino acid, then led into bioorganic chemistry and medicinal chemistry. The individual chapters of this review article begin with descriptions of work on beta-amino acids, beta-peptides, and polymers (Nylon-3) that dates back to the 1960s, even to the times of Emil Fischer, but did not yield insights into structures or biological properties. The numerous, often highly physiologically active, or even toxic, natural products containing beta- and gamma-amino acid moieties are then presented. Chapters on the preparation of homologated amino acids with proteinogenic side chains, their coupling to provide the corresponding peptides, both in solution (including thioligation) and on the solid phase, their isolation by preparative HPLC, and their characterization by mass spectrometry (HR-MS and MS sequencing) follow. After that, their structures, predominantly determined by NMR spectroscopy in methanolic solution, are described: helices, pleated sheets, and turns, together with stack-, crankshaft-, paddlewheel-, and staircase-like patterns. The presence of the additional C-C bonds in the backbones of the new peptides did not give rise to a chaotic increase in their secondary structures as many protein specialists might have expected: while there are indeed more structure types than are observed in the alpha-peptide realm three different helices (10/12, 12-, and 14-helix) if we include oligomers of trans-2-aminocyclopentanecarboxylic acid, for example - the structures are already observable with chains made up of only four components, and, having now undergone a learning process, we are able to construct them by design. The structures of the shorter beta-peptides can also be reliably determined by molecular-dynamics calculations (in solution; GROMOS program package). Unlike in the case of the natural helices, these compounds' folding into secondary structures is not cooperative. In beta- and gamma-peptides, it is possible to introduce heteroatom substituents (such as halogen or OH) onto the backbones or to incorporate heteroatoms (NH, O) directly into the chain, and, thanks to this, it has been possible to study effects unobservable in the world of the alpha-peptides. Tests with proteolytic enzymes of all types (from mammals, microorganisms, yeasts) and in vivo examination (mice, rats, insects, plants) showed and gamma-peptides to be completely stable towards proteolysis and, as demonstrated for two beta-peptides, extraordinarily stable towards metabolism, even when bearing functionalized side chains (such as those of Thr, Tyr, Trp, Lys, or Arg). The beta-peptides so far examined also normally display no or only very weak cytotoxic, antiproliferative, antimicrobial, hemolytic, immunogenic, or inflammatory properties either in cell cultures or in vivo. Even biological degradation by microbial colonies of the types found in sewage-treatment plants or in soil is very slow. That there are indeed interactions of beta- and gamma-peptides with biological systems, however, can be seen in the following findings: i) organ-specific distribution takes place after intravenous (i.v.) administration in rats, ii) transport through the intestines of rodents has been observed, iii) beta-peptides with positively charged side chains (Arg and Lys) settle on cell surfaces, are able to enter into mammalian cells (fibroplasts, keratinocytes, HeLa cells), and migrate into their cell nuclei (and nucleoli), and iv) in one case, it has already been established that a beta-peptide derivative can up- and down-regulate gene expression rates. Besides these less sharply definable interactions, it has also been possible to construct beta- and gamma-peptide agonists of naturally occurring peptide hormones, MHC-binding beta-peptides, or amphipathic beta-peptide inhibitors of membrane-bound proteins in a controlled fashion. Examples include somatostatin mimics and the suppression of cholesterol transport through the intestinal brush-border membrane (by the SR-BI-protein). The results so far obtained from investigations into peptides made up of homologues of the proteinogenic amino acids also represent a contribution to deepening of our knowledge of the natural peptides/proteins, while potential for biomedicinal application of this new class of substances has also been suggested.</t>
  </si>
  <si>
    <t>10.1002/cbdv.200490087</t>
  </si>
  <si>
    <t>Ricketts, HJ; Morgan, AJ; Spurgeon, DJ; Kille, P</t>
  </si>
  <si>
    <t>Measurement of annetocin gene expression: a new reproductive biomarker in earthworm ecotoxicology</t>
  </si>
  <si>
    <t>The emergence of new technologies from the genomics revolution will transform the potential application of biomarkers to assess how pollutants impact people, animals, and ecosystems. Genetic databases provide a huge resource from which candidate molecular biomarkers can be identified and, subsequently, exploited to address these issues. However, a major challenge is to link these novel molecular indices to ecologically relevant whole-organism life-cycle traits (such as reproduction and growth). Such a functional link is provided by annetocin, previously characterized as a member of the vasopressin/oxytocin superfamily of neuropeptides. It is expressed in annelid worms within the neurons of the central nervous system and has been shown to be involved in the induction of egg-laying behavior. This paper outlines the validation of annetocin as a novel biomarker of reproductive fitness in the earthworm Eisenia fetida. The design of primer pairs targeted toward oligochaete annetocin has facilitated the isolation of a full-length annetocin cDNA from this species. Optimization of a real-time quantitative PCR procedure exploiting the fluorescent DNA-binding molecule, Sybr Green, has allowed the measurement of annetocin transcript levels over a range covering six orders of magnitude. Using this approach, gene expression was measured in earthworms exposed to soils polluted with high concentrations of zinc and lead. Traditional growth and reproductive indices, including cocoon production, were also recorded and related to the molecular parameter. The future use of annetocin as a molecular genetic biomarker in terrestrial ecotoxicology is discussed. (C) 2003 Elsevier Inc. All rights reserved.</t>
  </si>
  <si>
    <t>10.1016/j.ecoenv.2003.08.008</t>
  </si>
  <si>
    <t>Sterenborg, I; Roelofs, D</t>
  </si>
  <si>
    <t>Field-selected cadmium tolerance in the springtail Orchesella cincta is correlated with increased metallothionein mRNA expression</t>
  </si>
  <si>
    <t>Populations of the springtail Orchesella cincta that live in metal contaminated soils have developed tolerance to cadmium by increased metal retention in the midgut epithelium and excretion at every moult. Regulation of the MT gene was studied in a tolerant population (Plombieres, Belgium) and a laboratory culture. Animals were exposed to a range of concentrations of cadmium in the food (0-1.5 mumol Cd/g food). RNA was extracted after 5-14 days of cadmium exposure and used for Northern blot analysis to quantify MT mRNA. MT expression levels were significantly higher (p&lt;0.01) in individuals from laboratory-raised strains originating from the soils of the metal contaminated forest Plombieres (2.4- to 7.8-fold expression) compared to the reference population (1.5- to 2.4-fold expression). No variable sites were found in the complete MT coding sequence. Southern blot analysis suggests that in both populations the gene is not tandemly repeated. This is the first evidence of evolution of metal tolerance via gene regulation of MT in a natural population. These data indicate a higher fitness of the tolerant population in the polluted environment due to selection of high MT expression phenotypes. (C) 2003 Elsevier Science Ltd. All rights reserved.</t>
  </si>
  <si>
    <t>10.1016/S0965-1748(03)00070-5</t>
  </si>
  <si>
    <t>Galay-Burgos, M; Spurgeon, DJ; Weeks, JM; Sturzenbaum, SR; Morgan, AJ; Kille, P</t>
  </si>
  <si>
    <t>Developing a new method for soil pollution monitoring using molecular genetic biomarkers</t>
  </si>
  <si>
    <t>BIOMARKERS</t>
  </si>
  <si>
    <t>Physiological responses to environmental stressors may induce changes in gene expression as part of an organism's homeostatic mechanisms. Thus molecular genetic biomarkers have the potential to be used for monitoring sublethal chemical exposure in ecosystems. This paper describes a methodological assessment of the suitability of a protocol to monitor selected biomarkers. The TaqMan(R) real-time quantitative polymerase chain reaction was used to measure gene transcription in earthworms (Lumbricus rubellus) maintained on control or cadmium- or copper-spiked soil. Changes in the expression of two target genes, that encoding metallothionein isoform 2 (MT-2) and that encoding the mitochondrial large ribosomal subunit (MLRS), were quantified against the internal control gene beta-actin. The protocol used produced reliable and reproducible results. Transcript levels displayed qualitative and quantitative differences in the responses to the two metal ions. MLRS gene levels were unaffected by exposure to cadmium but displayed a response to high levels of copper. Conversely, cadmium greatly induced MT-2 gene expression, but copper only altered transcription of this gene at high exposure concentrations. This study demonstrates that it is now technically feasible to use gene expression as an index of pollution exposure in environmentally relevant organisms.</t>
  </si>
  <si>
    <t>10.1080/354750031000138685</t>
  </si>
  <si>
    <t>Sharma, HC; Crouch, JH; Sharma, KK; Seetharama, N; Hash, CT</t>
  </si>
  <si>
    <t>Applications of biotechnology for crop improvement: prospects and constraints</t>
  </si>
  <si>
    <t>PLANT SCIENCE</t>
  </si>
  <si>
    <t>Recombinant DNA technology has significantly augmented the conventional crop improvement, and has a great promise to assist plant breeders to meet the increased food demand predicted for the 21st century. Dramatic progress has been made over the past two decades in manipulating genes from diverse and exotic sources, and inserting them into microorganisms and crop plants to confer resistance to insect pests and diseases, tolerance to herbicides, drought, soil salinity and aluminum toxicity; improved post-harvest quality; enhanced nutrient uptake and nutritional quality; increased photosynthetic rate, sugar, and starch production; increased effectiveness of biocontrol agents; improved understanding of gene action and metabolic pathways; and production of drugs and vaccines in crop plants. Despite the diverse and widespread beneficial applications of biotechnology products, there remains a critical need to present these benefits to the general public in a real and understandable way that stimulates an unbiased and responsible public debate. The development, testing and release of agricultural products generated through biotechnology-based processes should be continuously optimized based on the most recent experiences. This will require a dynamic and streamlined regulatory structure, clearly supportive of the benefits of biotechnology, but highly sensitive to the well being of humans and environment. (C) 2002 Published by Elsevier Science Ireland Ltd.</t>
  </si>
  <si>
    <t>10.1016/S0168-9452(02)00133-4</t>
  </si>
  <si>
    <t>Kleinjans, JCS; van Schooten, FJ</t>
  </si>
  <si>
    <t>Ecogenotoxicology: the evolving field</t>
  </si>
  <si>
    <t>The occurrence of chemical contaminants with DNA-damaging capacity in the environment represents a threat to human health as well as to the health of the ecosystem. This mini-review describes studies that were aimed to monitor at field conditions, the presence of such environmental toxicants and their DNA-damaging effects in aquatic and terrestrial species, as well as in birds. It is obvious that these studies, in particular are abundantly performed in fish and aquatic invertebrates, have brought forward new information on the levels and genotoxic effects of these compounds which complements data coming from monitoring the abiotic fractions of the ecosystem, thereby demonstrating that the ecogenotoxicological approach is fruitful. However, in order to assess the genotoxic impact on the health of the ecosystem, a second generation type of field studies is required focusing on adverse effects on biodiversity and on survival potency. For this, the application of DNA microarray-based technologies provides new opportunities. (C) 2002 Elsevier Science B.V. All rights reserved.</t>
  </si>
  <si>
    <t>10.1016/S1382-6689(01)00115-6</t>
  </si>
  <si>
    <t>Pan, JW; Zhu, MY; Peng, HZ; Wang, LL</t>
  </si>
  <si>
    <t>Developmental regulation and biological functions of root border cells in higher plants</t>
  </si>
  <si>
    <t>ACTA BOTANICA SINICA</t>
  </si>
  <si>
    <t>Root border cells, previously referred to as sloughed root cap cells, is a special cell population which separates in large numbers from the periphery of the root cap and accumulates in the root tip. Recent evidence reveals that border cells, whose development is regulated by endogenous and exogenous signals, are biologically viable in the majority of higher plant species. As soon as border cells detach from root cap periphery, their metabolic activity dramatically increases in accordance with a differential gene expression from that in root cap cells. Recently, PsUGTI and RCPME1, relevant to the early and late stage of border cell development, respectively, have been cloned and functionally identified. Border cells can synthesize specially and export a diverse array of chemicals including anthocyanins, antibiotics, special enzymes and other substances, that either inhibit or promote the growth of other entities in rhizosphere such as bacteria, fungi, viruses, and nematodes, and also antagonize some toxic chemicals around the root tip in soil such as aluminum toxicity. Therefore, there are multiple biological roles played by border cells during plant growth and development.</t>
  </si>
  <si>
    <t>Staempfli, C; Becker-van Slooten, B; Tarradellas, J</t>
  </si>
  <si>
    <t>Hsp70 instability and induction by a pesticide in Folsomia candida</t>
  </si>
  <si>
    <t>The heat shock protein Hsp70 has been shown to be a promising biomarker in aquatic and terrestrial organisms. However, its analysis in the soil insect Folsomia candida (Collembola) poses many problems as the protein is particularly unstable in this species. Western blotting has shown that the principal degradation fragment has a size of 48 kDa. We have developed a Western blot method that avoids the degradation of Hsp70 and was successful in detecting the protein in the springtail F. candida after a heat shock (12, 18 and 24 h at 32 degreesC). In the second part of the study the organisms were exposed to artificial compressed soil contaminated with the dinitrophenol dinoseb (10, 15 and 20 mug g(-1) dry weight [DW]). Hsp70 was analysed in pooled samples (40 to 150 collembola according to age) after 1, 2, 3, 4, 5, 6, 7, 11 and 14 days. The only significant induction was observed after 5 days at 20 mug g(-1) DW of dinoseb. The induction patterns over time were dissimilar for the different concentrations and a relatively high variability between the replicates was observed. Our results show that we must be cautious when interpreting biomarker results, especially those for Hsp70.</t>
  </si>
  <si>
    <t>10.1080/13547500110086900</t>
  </si>
  <si>
    <t>Nadeau, D; Corneau, S; Plante, I; Morrow, G; Tanguay, RM</t>
  </si>
  <si>
    <t>Evaluation for Hsp70 as a biomarker of effect of pollutants on the earthworm Lumbricus terrestris</t>
  </si>
  <si>
    <t>CELL STRESS &amp; CHAPERONES</t>
  </si>
  <si>
    <t>Induction of heat shock proteins (Hsps) is often associated with a cellular response to a harmful stress or to adverse life conditions. The main aims of the present study were (1) to assess if stress-induced Hsp70 could be used to monitor exposure of the earthworm species Lumbricus terrestris to various soil pollutants, (2) to assess the specificity of pollutants in their tissue targeting and in Hsp70 induction, and (3) to evaluate if dose-response relationships could be established and if the stress-response observed was specific. The midgut/intestinal tissues of L. terrestris are shown to express an inducible member of the Hsp70 family after heat shock treatment in vitro and exposures to different soil toxicants in vivo (re: artificial soil). Short-term (24-72 hours) and long-term (14-16 days) exposures to the chemical standards chloroacetamide and pentachlorophenol and to heavy metals (Pb++, Gd++, Cu++, and Hg++) also affected the earthworms, and Hsp70 was induced in their midgut/intestinal tissues. After a 3-day exposure to heavy metals, the level of Hsp70 induction in the midgut/intestinal tissues appears to correlate well with the reported in vivo and in vitro toxicity data. Comparatively, in proximal and midbody wall muscle tissues of animals exposed to the heavy metals, a decrease in expression of Hsp70 was sometimes detected. Thus Hsp analysis by Western blot in L. terrestris tissues and particularly in the midgut/intestine proved to be a suitable and sensitive assay for adverse effects in earthworms and showed a good level of reproducibility despite some individual variations. The use of pristine/nonexposed animals transposed into contaminated environments as in the present study should therefore be of high ecological relevance. Induction of Hsp70 in earthworms should represent not only a good wide-spectrum biomarker of exposure but also a biomarker of effect since known toxicants altered gene expression in tissues of these animals, as contrasted with a simple accumulation of Hsp, Hence, the detection of Hsp70 in earthworms can constitute an early-warning marker for the presence of potentially deleterious agents in soils, with L. terrestris in particular and earthworms in general acting as potential sentinel animal species.</t>
  </si>
  <si>
    <t>10.1379/1466-1268(2001)006&lt;0153:EFHAAB&gt;2.0.CO;2</t>
  </si>
  <si>
    <t>Lagido, C; Pettitt, J; Porter, AJR; Paton, GI; Glover, LA</t>
  </si>
  <si>
    <t>Development and application of bioluminescent Caenorhabditis elegans as multicellular eukaryotic biosensors</t>
  </si>
  <si>
    <t>FEBS LETTERS</t>
  </si>
  <si>
    <t>We describe a novel approach to assess toxicity to the free-living nematode Caenorhabditis elegans that relies on the ability of firefly luciferase to report on endogenous ATP levels. We have constructed bioluminescent C, elegans with the luc gene under control of a constitutive promoter, Light reduction was observed in response to increasing temperature, concentrations of copper, lead and 3,5-dichlorophenol, This was due to increased mortality coupled with decreased metabolic activity in the surviving animals. The light emitted by the transgenic nematodes gave a rapid, real-time indication of metabolic status. This forms the basis of rapid and biologically relevant toxicity tests, (C) 2001 Published by Elsevier Science B.V. on behalf of the Federation of European Biochemical Societies.</t>
  </si>
  <si>
    <t>10.1016/S0014-5793(01)02271-2</t>
  </si>
  <si>
    <t>Sturzenbaum, SR; Cater, S; Morgan, AJ; Kille, P</t>
  </si>
  <si>
    <t>Earthworm pre-procarboxypeptidase: a copper responsive enzyme</t>
  </si>
  <si>
    <t>This paper describes the identification and molecular cloning of the earthworm metalloenzyme pre-procarboxypeptidase. It was possible to approximate the putative pre-pro cleavage sites, which after removal activates a 35.7 kDa mature peptide with a length of 317 amino acids. The primary, secondary and predicted tertiary structure of the mature chain is highly homologous to other carboxypeptidases from diverse phylogenetic origin. Using a fully quantitative PCR, we were able to assess relative expression of this gene in earthworms exposed to different heavy metal contaminated substrates. In summary, cadmium on its own or in combination with lead and zinc, did not trigger transcriptional up-regulation of carboxypeptidase. In contrast, copper exposed earthworms were assessed to have a 4-fold increase in carboxypeptidase transcript numbers. A hypothetical model is presented to explain how the exposure to heavy metals may influence transcriptional control and/or function of this enzyme. Finally, the significance of these observations in terms of risk assessment and biomonitoring of contaminated soils is discussed.</t>
  </si>
  <si>
    <t>10.1023/A:1016698907653</t>
  </si>
  <si>
    <t>Kempster, VN; Davies, KA; Scott, ES</t>
  </si>
  <si>
    <t>Chemical and biological induction of resistance to the clover cyst nematode (Heterodera trifolii) in white clover (Trifolium repens)</t>
  </si>
  <si>
    <t>NEMATOLOGY</t>
  </si>
  <si>
    <t>Possible induction of resistance to the clover cyst nematode, Heterodera trifolii, in white clover, Trifolium repens. by application of two chemical inducers and of soil-borne Pseudomonas-like spp. and Bacillus cereus was investigated. Salicylic acid and benzo(1,2,3)thiadiazole-7-carbothioic acid-S-methyl ester, applied as a root drench in growth cabinet soil bioassays, affected development of H. trifolii in cvs Haifa and Grasslands Huia. Treatments reduced fecundity of the nematodes, increasing the proportions of distorted females and of females with fewer eggs compared to water-treated controls. Application of pectinolytic fluorescent pseudomonad strains P29 and P80, and B. cereus strain B1, induced a response similar to that resulting from the chemical induction. Both live and dead cells of P29, but not cell-free culture filtrate, induced these effects on H. trifolii. A non-pectinolytic, fluorescent pseudomonad, strain P37, had no effect. From the nature of the responses, it is concluded that the effects of both the chemical and bacterial agents have similarities to resistance. From the timing of applications and known properties of both agents, these effects seem similar to induced systemic resistance.</t>
  </si>
  <si>
    <t>10.1163/156854101300106874</t>
  </si>
  <si>
    <t>Cioci, LK; Qiu, L; Freedman, JH</t>
  </si>
  <si>
    <t>Transgenic strains of the nematode Caenorhabditis elegans as biomonitors of metal contamination</t>
  </si>
  <si>
    <t>Transition metal contamination poses a serious environmental and human health threat. The bioavailability of transition metals in environmental samples can best be assessed with living organisms. A transgenic strain of the free-living soil nematode Caenorhabditis elegans has been engineered for monitoring the bioavailability of metals. A reporter transgene consisting of a fragment of the promoter from the C. elegans metallothionein-2 gene (mtl-2) that controls the transcription of a beta-galactosidase reporter (lacZ) has been integrated into the genome of this organism. By using these transgenic C. elegans, the toxicological response to metals in samples can be quickly measured with a simple histochemical staining assay. The C. elegans that contain the mtl-2:lacZ transgene provide a more sensitive assay of exposure to cadmium, mercury, zinc, and nickel than 24-h LC50 assays or those using nematodes with heat-shock protein-based reporter transgenes. This study demonstrates that C. elegans that contain mtl-2:lacZ transgenes can function as sensitive toxicological indicators of metals.</t>
  </si>
  <si>
    <t>10.1002/etc.5620190823</t>
  </si>
  <si>
    <t>Helgason, E; Okstad, OA; Caugant, DA; Johansen, HA; Fouet, A; Mock, M; Hegna, I; Kolsto, AB</t>
  </si>
  <si>
    <t>Bacillus anthracis, Bacillus cereus, and Bacillus thuringiensis - One species on the basis of genetic evidence</t>
  </si>
  <si>
    <t>Bacillus anthracis, Bacillus cereus, and Bacillus thuringiensis are members of the Bacillus cereus group of bacteria, demonstrating widely different phenotypes and pathological effects. B. anthracis causes the acute fatal disease anthrax and is a potential biological weapon due to its high toxicity. B. thuringiensis produces intracellular protein crystals toxic to a wide number of insect larvae and is the most commonly used biological pesticide worldwide. B. cereus is a probably ubiquitous soil bacterium and an opportunistic pathogen that is a common cause of food poisoning. In contrast to the differences in phenotypes, we show by multilocus enzyme electrophoresis and by sequence analysis of nine chromosomal genes that B. anthracis should be considered a lineage of B. cereus. This determination is not only a formal matter of taxonomy but may also have consequences with respect to virulence and the potential of horizontal gene transfer within the B. cereus group.</t>
  </si>
  <si>
    <t>10.1128/AEM.66.6.2627-2630.2000</t>
  </si>
  <si>
    <t>Gheysen, G; Abad, P; Bleve, T; Blok, V; Fenoll, C; Gatehouse, JA; Grundler, F; Lindsey, K; Ohl, S; Sagen, K; Shields, R; Helder, J</t>
  </si>
  <si>
    <t>Concerted efforts to develop handles for plant parasitic nematode control</t>
  </si>
  <si>
    <t>PHYTOSFERE '99: HIGHLIGHTS IN EUROPEAN PLANT BIOTECHNOLOGY RESEARCH AND TECHNOLOGY TRANSFER</t>
  </si>
  <si>
    <t>Plant-parasitic nematodes - especially root knot and cyst nematodes - are economically important pests in numerous crops. Chemical soil sterilisation and the use of other unselective pesticides to control plant parasitic nematodes are still a common practice in many European countries and at present no realistic alternatives are available. For the identification of handles to control root knot and cyst nematodes we need to know how they interact with their host. Two main types of endoparasitic nematodes can be distinguished: root-knot and cyst nematodes, both inducing a feeding site in the plant root, but in a different way. To get insight into the molecular mechanisms behind this complex interaction, several strategies to analyse plant gene expression in response to nematode infection have been followed. Random in vivo gus fusions have been particularly successful in identifying plant promoter sequences that are highly activated in nematode feeding sites, with very little expression elsewhere in the plant, but the isolation of the corresponding genes is often not straightforward. Many highly transcribed plant genes have been identified in the feeding sites, but few have been characterised in such detail as to know how important they are for a successful infection. The available data are nevertheless providing interesting tools for novel strategies to engineer nematode resistance into crops. Concomitantly, the signals coming from the nematode that are triggering this plant response or that are important in other steps of the infection process are being characterised. This study has revealed that plant-parasitic nematodes produce many different enzymes to enable them to infect the plant root and to protect themselves against the plant defence response.</t>
  </si>
  <si>
    <t>10.1016/S0168-7972(00)80117-6</t>
  </si>
  <si>
    <t>Benhamou, N; Nicole, M</t>
  </si>
  <si>
    <t>Cell biology of plant immunization against microbial infection: The potential of induced resistance in controlling plant diseases</t>
  </si>
  <si>
    <t>PLANT PHYSIOLOGY AND BIOCHEMISTRY</t>
  </si>
  <si>
    <t>During the course of their co-evolution, plants and pathogens have evolved an intricate relationship resulting from a continuous exchange of molecular information. Pathogens have developed an array of offensive strategies to parasitize plants and, in rum, plants have deployed a wide range of defence mechanisms similar in some respects to the immune defences produced in animals. The recent advances in molecular biology and plant transformation have provided evidence that sensitizing a plant to respond more rapidly to infection could confer increased protection against virulent pathogens. One important facet in ascertaining the significance of defence molecules in plant disease resistance is the exact knowledge of their spatio-temporal distribution in stressed plant: tissues. In an effort to understand the process associated with the induction of plant disease resistance, the effect of microbial and chemical elicitors on the plant cell response during attack by fungal pathogens was investigated and the mechanisms underlying the expression of resistance to bacteria and nematodes studied by both histo- and cytochemistry. Evidence is provided that the disease-resistance response correlates with changes in cell biochemistry and physiology that are accompanied by structural modifications including the formation of callose-enriched wall appositions and the infiltration of phenolic compounds at sites of potential pathogen penetration. Activation of the phenylpropanoid pathway is a crucial phenomenon involved in pathogen growth restriction and host cell survival under stress conditions. Ultrastructural and cytochemical approaches have the potential to significantly improve our knowledge of how plants defend themselves and how plant disease resistance is expressed at the cell level. (C) 1999 Editions scientifiques et medicales Elsevier SAS.</t>
  </si>
  <si>
    <t>10.1016/S0981-9428(00)86684-X</t>
  </si>
  <si>
    <t>Kohler, HR; Belitz, B; Eckwert, H; Adam, R; Rahman, B; Trontelj, P</t>
  </si>
  <si>
    <t>Validation of hsp70 stress gene expression as a marker of metal effects in Deroceras reticulatum (Pulmonata): Correlation with demographic parameters</t>
  </si>
  <si>
    <t>The presence of a stress gene comprising a motif homologous to the hsp70 consensus sequence was proven for the grey garden slug, Deroceras reticulatum (Muller). The induction of stress gene transcription (including mRNA stability) and the accumulation of the corresponding stress protein, Hsp70, was quantified in slugs exposed to cadmium- or zinc-enriched food for 2 to 3 weeks. To validate the suitability of these two aspects of the cellular stress reponse to act as early-warning markers for metal effects on life-history parameters, fecundity, offspring number, longevity, and mortality of slugs were recorded in life-cycle experiments. Quantitative reverse transcription-polymerase chain reaction and a standardized immunoblotting technique revealed higher sensitivity of changes in hsp70 transcription than stress protein accumulation in response to both metals. The elevation of the hsp70-mRNA level caused by short-term (14 d) metal exposure coincided with both diminished fecundity and reduced offspring production due to chronic metal exposure in terms of threshold concentrations for cadmium (similar to 0.2 mg/kg) and zinc (similar to 200 mg/kg) effects. As well, accumulation of Hsp70 after 3 weeks of exposure can be considered an early-warning signal for increased mortality when cadmium (threshold concentration similar to 0.3-2 mg/kg) or zinc exposure (threshold concentration similar to 0.4-2 g/kg) is throughout the entire lifetime of the slugs.</t>
  </si>
  <si>
    <t>10.1002/etc.5620171115</t>
  </si>
  <si>
    <t>Power, RS; David, HE; Mutwakil, MHAZ; Fletcher, K; Daniells, C; Nowell, MA; Dennis, JL; Martinelli, A; Wiseman, R; Wharf, E; de Pomerai, DI</t>
  </si>
  <si>
    <t>Stress-inducible transgenic nematodes as biomonitors of soil and water pollution</t>
  </si>
  <si>
    <t>JOURNAL OF BIOSCIENCES</t>
  </si>
  <si>
    <t>This paper reviews the current status of nematodes with stress-inducible transgenes as biosensors responsive a range of external stressors, e.g., soil or water pollution, microwave radiation or immunological attack. Transgenic Caenorhabditis elegans carrying reporter genes under heat shock promoter control express reporter products only under stressful conditions. Although relatively insensitive to single metal ions, these worms respond to complex mixtures present in metal-contaminated watercourses and to laboratory mixtures containing similar constituents, but not to any of their components singly at comparable concentrations. Responses to metal mixtures are enhanced by a non-ionic surfactant, Pluronic F-127. Metals taken up by food bacteria and insoluble metal carbonates can also evoke stress responses, both in soil and aqueous media. However, high concentrations of added metals are needed to induce clear-cut responses in soil, owing to metal sorption onto clays and organic matter. Transgenic worms are also stressed by exposure to microwave radiation; pulsed signals generate responses that diminish markedly with distance from the source. Finally, stress responses are inducible by anti-epicuticle antisera and complement, suggesting that immune attack can also activate the heat shock system. The development of rapid microplate toxicity assays based on transgenic nematodes is discussed.</t>
  </si>
  <si>
    <t>10.1007/BF02936145</t>
  </si>
  <si>
    <t>Grotz, N; Fox, T; Connolly, E; Park, W; Guerinot, ML; Eide, D</t>
  </si>
  <si>
    <t>Identification of a family of zinc transporter genes from Arabidopsis that respond to zinc deficiency</t>
  </si>
  <si>
    <t>Millions of people worldwide suffer from nutritional imbalances of essential metals like zinc. These same metals, along with pollutants like cadmium and lead, contaminate soils at many sites around the world. In addition to posing a threat to human health, these metals can poison plants, livestock, and wildlife. Deciphering how metals are absorbed, transported, and incorporated as protein cofactors may help solve both of these problems. For example, edible plants could be engineered to serve as better dietary sources of metal nutrients, and other plant species could be tailored to remove metal ions from contaminated soils. We report here the cloning of the first zinc transporter genes from plants, the ZIP1, ZIP2, and ZIP3 genes of Arabidopsis thaliana. Expression in yeast of these closely related genes confers zinc uptake activities. In the plant, ZIP1 and ZIP3 are expressed in roots in response to zinc deficiency, suggesting that they transport zinc from the soil into the plant. Although expression of ZIP2 has not been detected, a fourth related Arabidopsis gene identified by genome sequencing, ZIP4, is induced in both shoots and roots of zinc-limited plants. Thus, ZIP? may transport zinc intracellularly or between plant tissues; These ZIP proteins define a family of metal ion transporters that are found in plants, protozoa, fungi, invertebrates, and vertebrates, making it now possible to address questions of metal ion accumulation and homeostasis in diverse organisms.</t>
  </si>
  <si>
    <t>10.1073/pnas.95.12.7220</t>
  </si>
  <si>
    <t>Daniells, C; Duce, I; Thomas, D; Sewell, P; Tattersall, J; de Pomerai, D</t>
  </si>
  <si>
    <t>Transgenic nematodes as biomonitors of microwave-induced stress</t>
  </si>
  <si>
    <t>MUTATION RESEARCH-FUNDAMENTAL AND MOLECULAR MECHANISMS OF MUTAGENESIS</t>
  </si>
  <si>
    <t>Transgenic nematodes (Caenorhabditis elegans strain PC72), carrying a stress-inducible reporter gene(Escherichia coli P-galactosidase) under the control of a C. elegans hsp16 heat-shock promoter, have been used to monitor toxicant responses both in water and soil. Because these transgenic nematodes respond both to heat and toxic chemicals by synthesising an easily detectable reporter product, they afford a useful preliminary screen for stress responses (whether thermal or non-thermal) induced by microwave radiation or other electromagnetic fields. We have used a transverse electromagnetic (TEM) cell fed from one end by a source and terminated at the other end by a matched load. Most studies were conducted using a frequency of 750 MHz, at a nominal power setting of 27 dBm. The TEM cell was held in an incubator at 25 degrees C inside a shielded room; corresponding controls were shielded and placed in the same 25 degrees C incubator; additional baseline controls were held at 15 degrees C (worm growth temperature). Stress responses were measured in terms of P-galactosidase (reporter) induction above control levels. The time-course of response to continuous microwave radiation showed significant differences from 25 degrees C controls both at 2 and 16 h, but not at 4 or 8 h. Using a 5 x 5 multiwell plate array exposed for 2 h, the 25 microwaved samples showed highly significant responses compared with a similar control array. The wells most strongly affected were those in the rows closest to the source, whereas the most distant row did not rise above control levels, suggesting a shadow effect. These differential responses are difficult to reconcile with general heating effects, although localised power absorption affords a possible explanation. Experiments in which the frequency and/or power settings were varied suggested a greater response at 21 than at 27 dBm, both at 750 and 300 Mhz, although extremely variable responses were observed at 24 dBm and 750 MHz. Thus, lower power levels tended, if anything, to induce larger responses (with the above-mentioned exception), which is opposite to the trend anticipated for any simple heating effect. These results are reproducible and data acquisition is both rapid and simple. The evidence accrued to date suggests that microwave radiation causes measurable stress to transgenic nematodes, presumably reflecting increased levels of protein damage within cells (the common signal thought to trigger hsp gene induction). The response levels observed are comparable to those observed with moderate concentrations (ppm) of metal ions such as Zn2+ and Cu2+. We conclude that this approach deserves further and more detailed investigation, but that it has already demonstrated clear biological effects of microwave radiation in terms of the activation of cellular stress responses (hsp gene induction). (C) 1998 Elsevier Science B.V.</t>
  </si>
  <si>
    <t>10.1016/S0027-5107(97)00266-2</t>
  </si>
  <si>
    <t>Dennis, JL; Mutwakil, MHAZ; Lowe, KC; de Pomerai, DI</t>
  </si>
  <si>
    <t>Effects of metal ions in combination with a non-ionic surfactant on stress responses in a transgenic nematode</t>
  </si>
  <si>
    <t>AQUATIC TOXICOLOGY</t>
  </si>
  <si>
    <t>Exposure to metal ions induces a stress response by activating beta-galactosidase expression in a strain of transgenic nematode (Caenorhabditis elegans strain PC72) carrying an E. coli lacZ gene under the control of an hsp16 heat-shock promoter sequence. This system can also be activated by several organic toxicants, and low beta-galactosidase activities are induced in worms exposed to non-ionic Pluronic surfactants. These surfactants have been shown to stimulate worm growth, possibly through enhanced nutrient uptake via membrane pores created by surfactant action. This paper demonstrates that, in the presence of one such surfactant (Pluronic F-127 at 10 ppm throughout), the stress response of transgenic worms to several metal ions (Cd2+, Hg2+, Cu2+, Mn2+ and Zn2+) is markedly enhanced (by 1.5- to four-fold). This enhancement diminishes at high concentrations of Cd2+, possibly due to increased mortality. A three-way ANOVA confirms that both metal concentration and the presence of surfactant have extremely significant effects on beta-galactosidase induction, and that there are significant interactions between these factors (generally, the surfactant effect is more pronounced at higher metal concentrations). However, the ANOVA also reveals highly significant variations between repeat runs under the same test conditions,although the trends attributable to metal dose or to surfactant are present consistently in all runs. In situ histochemical staining shows that beta-galactosidase is expressed throughout worms treated with metal plus surfactant, in contrast to the localised pharyngeal staining characteristic of worms treated with metal alone. This suggests that Pluronic F-127 may facilitate metal entry into tissues which do not normally display a strong stress response. Tentative support for this is provided by the observation that worms treated with Pluronic F-127 (10 ppm) accumulate slightly (ca. 10%) more Cu2+ or Zn2+ during the standard exposure period than do control worms exposed to metal only. Thus metal ions are significantly more toxic to C. elegans when combined with a non-ionic surfactant, itself present at sub-toxic (indeed, growth promoting) concentrations. (C) 1997 Elsevier Science B.V.</t>
  </si>
  <si>
    <t>10.1016/S0166-445X(97)00043-X</t>
  </si>
  <si>
    <t>Broeks, A; Gerrard, B; Allikmets, R; Dean, M; Plasterk, RHA</t>
  </si>
  <si>
    <t>Homologues of the human multidrug resistance genes MRP and MDR contribute to heavy metal resistance in the soil nematode Caenorhabditis elegans</t>
  </si>
  <si>
    <t>EMBO JOURNAL</t>
  </si>
  <si>
    <t>Acquired resistance of mammalian cells to multiple chemotherapeutic drugs can result from enhanced expression of the multidrug resistance-associated protein (MRP), which belongs to the ABC transporter superfamily, ABC transporters play a role in the protection of organisms against exogenous toxins by cellular detoxification processes, We have identified four MRP homologues in the soil nematode Caenorhabditis elegans, and we have studied one member, mrp-1, in detail, Using an mrp::lacZ gene fusion, mrp-1 expression was found in cells of the pharynx, the pharynx-intestinal valve and the anterior intestinal cells, the rectum-intestinal valve and the epithelial cells of the vulva, Targeted inactivation of mrp-1 resulted in increased sensitivity to the heavy metal ions cadmium and arsenite, to which wild-type worms are highly tolerant. The most pronounced effect of the mrp-1 mutation is on the ability of animals to recover from temporary exposure to high concentrations of heavy metals, Nematodes were found to be hypersensitive to heavy metals when both the MRP homologue, mrp-1, and a member of the P-glycoprotein (Pgp) gene family, pgp-1, were deleted, We conclude that nematodes have multiple proteins, homologues of mammalian proteins involved in the cellular resistance to chemotherapeutic drugs, that protect them against heavy metals.</t>
  </si>
  <si>
    <t>10.1002/j.1460-2075.1996.tb01001.x</t>
  </si>
  <si>
    <t>Jones, D; Stringham, EG; Babich, SL; Candido, EPM</t>
  </si>
  <si>
    <t>Transgenic strains of the nematode C-elegans in biomonitoring and toxicology: Effects of captan and related compounds on the stress response</t>
  </si>
  <si>
    <t>The fungicide, captan, induces a cellular stress response in the soil nematode Caenorhabditis elegans. Transgenic C. elegans, which produce beta-galactosidase as a surrogate stress protein, reveal that captan-induced stress is localized mainly to muscle cells of the pharynx. The stress response is elicited by captan concentrations above 5 ppm and occurs within five hours of the initial exposure to the fungicide. Higher concentrations of captan, up to the solubility limit, increase the intensity of the response, Adult nematodes are significantly more sensitive to captan than are larvae, Captan also inhibits feeding in C. elegans, and nematodes exposed to captan rapidly cease muscular contractions in the pharynx. Stress induction and feeding inhibition are also caused by the related fungicides, captafol and folpet, but not by the parent compounds, phthalimide and tetrahydrophthalimide. The inhibition of feeding caused by compounds which elicit the cellular stress response may be an important survival mechanism for C. elegans.</t>
  </si>
  <si>
    <t>10.1016/0300-483X(96)03316-1</t>
  </si>
  <si>
    <t>Lacey, LA; Goettel, MS</t>
  </si>
  <si>
    <t>Current developments in microbial control of insect pests and prospects for the early 21st century</t>
  </si>
  <si>
    <t>ENTOMOPHAGA</t>
  </si>
  <si>
    <t>The role of microbial control in crop and forest protection and the abatement of insects of medical and veterinary importance has expanded considerably with the discovery and development of new microbial control agents and genetic improvement in bacterial and viral pathogens, and improvements in formulation, application options and compatibility with other interventions. A synopsis of the literature regarding the current use of bacteria, viruses, fungi, protozoans and nematodes as microbial control agents is presented along with speculation on their potential in the early 21st century. The most widely used of all microbial control agents is Bacillus thuringiensis. The isolation within the past two decades of new strains that are larvicidal for certain Diptera and Coleoptera has increased the utility of the bacterium considerably Further improvements in efficacy and broadening of its host range are in progress with the isolation of strains with new toxins and the manipulation of B. thuringiensis genes that encode toxin production using both recombinant and nonrecombinant methods. Genetic manipulation of these genes has also enabled their incorporation into crop plants. The development and commercial availability of entomopathogenic nematodes in the families Steinernematidae and Heterorhabditidae expands the options for the control of insects, especially those with soil inhabiting stages. The results of natural epizootics of fungi and viruses often obviate the requirement for additional interventions. Breakthroughs in understanding the genetics of Baculovirus and subsequent gene manipulation have increased their virulence and utility. Improved production methods that utilize insect cell culture technology may enable affordable use of Baculovirus in the not too. distant future. Fungi continue to offer the only control options using entomopathogens against plant sucking insects. Although fungi have great potential for development as microbial control agents, only a few have been used on an operational scale. Some factors that might limit the full range of entomopathogen potential, including development of resistance, are discussed. Because of their selectivity and minimal environmental impact, microbial control agents will be ideal components of integrated pest management programs in the early 21st century and beyond. However, if they are used merely as replacements for chemical pesticides, then eventually these agents will face some of the same fate as the chemicals they replace, particularly with respect to resistance.</t>
  </si>
  <si>
    <t>10.1007/BF02372677</t>
  </si>
  <si>
    <t>STRINGHAM, EG; CANDIDO, EPM</t>
  </si>
  <si>
    <t>TRANSGENIC HSP16-LACZ STRAINS OF THE SOIL NEMATODE CAENORHABDITIS-ELEGANS AS BIOLOGICAL MONITORS OF ENVIRONMENTAL-STRESS</t>
  </si>
  <si>
    <t>Caenorhabditis elegans is a small, free-living hermaphroditic nematode that is widely used for the investigation of basic biological phenomena at the genetic and molecular levels. The hsp16 genes in this system encode a family of stress-inducible 16-kDa proteins. Stable transgenic nematode lines were derived that carry fusions of the hsp 16 genes to the Escherichia coli lacZ reporter gene. These transgenic strains express high levels of beta-galactosidase in the nucleus, in response to a heat shock or to a variety of chemical stressors. Agents tested to date that induce the stress response in these animals include Cd2+, Cu2+, Hg2+, Pb2+, Zn2+, AsO2-, and the herbicide paraquat. Some of these agents yield distinct tissue patterns of stress induction (e.g., Pb2+ in the posterior pharynx, Cd2+ throughout the pharynx, Hg2+ in intestine), suggesting that classification of stress agents in complex mixtures may be a useful feature of this biomonitoring system. Using a soluble beta-galactosidase substrate, an assay was developed that allows the magnitude of the stress response to be measured. Stress reporter gene induction always occurred below the LC50 of the test substance, suggesting that this assay is a more sensitive and rapid indicator of stress than current LC50 assays using Caenorhabditis elegans.</t>
  </si>
  <si>
    <t>10.1897/1552-8618(1994)13[1211:THLSOT]2.0.CO;2</t>
  </si>
  <si>
    <t>KOHLER, HR; TRIEBSKORN, R; STOCKER, W; KLOETZEL, PM; ALBERTI, G</t>
  </si>
  <si>
    <t>THE 70 KD HEAT-SHOCK PROTEIN (HSP-70) IN SOIL INVERTEBRATES - A POSSIBLE TOOL FOR MONITORING ENVIRONMENTAL TOXICANTS</t>
  </si>
  <si>
    <t>ARCHIVES OF ENVIRONMENTAL CONTAMINATION AND TOXICOLOGY</t>
  </si>
  <si>
    <t>The expression of hsp 70 after heat shock or exposure to heavy metals/molluscicides was investigated by fluorography or immunoblot in three diplopods (Glomeris marginata, Cylindroiulus punctatus, Tachypodoiulus niger), two slugs (Deroceras reticulatum, Arion ater), and one isopod (Oniscus asellus). In O. asellus, hsp 70 expression occurred after heat shock and also after lead treatment, whereby a solution of 100 mg/kg Pb2+ was sufficient. Animals of the same species taken from a heavy metal polluted site in the vicinity of a lead/zinc smelter also showed the presence of hsp 70. The comparison of laboratory and field experiments demonstrated the suitability of O. asellus for monitoring tests. In contrast, the blot pattern after contamination with 1,000 mg/kg Pb2+ (in the mentioned diplopods) or different concentrations of the molluscicide Cloethocarb (BASF, FRG) (slugs) showed no differences compared to the respective control group.</t>
  </si>
  <si>
    <t>BRUNKE, KJ; MEEUSEN, RL</t>
  </si>
  <si>
    <t>INSECT CONTROL WITH GENETICALLY ENGINEERED CROPS</t>
  </si>
  <si>
    <t>TRENDS IN BIOTECHNOLOGY</t>
  </si>
  <si>
    <t>The ability to move bacterial genes encoding 'natural' insecticidal proteins into plants is permitting the development of crops intrinsically resistant to insect attack, with advantages over conventional insect-control agents (i.e. externally applied synthetic chemicals). These advantages include absence of residues in soil or groundwater, lack of toxicity to non-target organisms, and protection of plant parts which are difficult or impossible to spray (e.g. roots). Continued elucidation of the mechanisms by which such agents act, coupled with genetic engineering techniques, should lead to an increasing variety of insect-resistant crops in the coming years. Agriculture will thus gain inexpensive, effective and environmentally safe alternatives to current insect-control methods.</t>
  </si>
  <si>
    <t>10.1016/0167-7799(91)90063-N</t>
  </si>
  <si>
    <t>STIEKEMA, WJ</t>
  </si>
  <si>
    <t>RAW-MATERIALS - INTRODUCING PEST RESISTANCE IN PLANTS TO CREATE GREEN RAW-MATERIALS</t>
  </si>
  <si>
    <t>FOOD BIOTECHNOLOGY</t>
  </si>
  <si>
    <t>At present an enormous amount of chemicals is used in agriculture to ensure high yields of all types of crops. These chemicals are utilized for various purposes, like fertilization or soil disinfection. These chemicals have excellently performed their function, but on the other hand they have often a negative effect on the environment and sometimes on food products, made from chemically treated crops. Therefore certain raw materials from plant origin have to be manufactured in a special way to remove residual amounts of these chemicals. The big challenge for the agriculture in the future will be how to maintain the good agronomy of the present cultivation methods and to diminish the amount of chemicals used. Biotechnology may offer ways to achieve this. Specially selected or genetically modified bacteria can play a role in biological fertilization. Also modern biotechnology offers the possibility to introduce genetic information encoding resistance traits to certain pests. The transfer of genes across boarders between species is extremely useful as during evolution many strategies to control competition between living organisms have been generated. Some of the possibilities to introduce pest resistance by biotechnological approaches will be discussed.</t>
  </si>
  <si>
    <t>10.1080/08905439109549807</t>
  </si>
  <si>
    <t>Chen J, Wang JW, Shu YH.</t>
  </si>
  <si>
    <t>Yao X, Qiao Z, Zhang F, Liu X, Du Q, Zhang J, Li X, Jiang X.</t>
  </si>
  <si>
    <t>Liu Y, Fang K, Zhang X, Liu T, Wang X.</t>
  </si>
  <si>
    <t>Liu T, Fang K, Liu Y, Zhang X, Han L, Wang X.</t>
  </si>
  <si>
    <t>Fayad N, Kambris Z, El Chamy L, Mahillon J, Kallassy Awad M.</t>
  </si>
  <si>
    <t>Qiao Z, Yao X, Liu X, Zhang J, Du Q, Zhang F, Li X, Jiang X.</t>
  </si>
  <si>
    <t>Panday R, Bhatt PS, Bhattarai T, Shakya K, Sreerama L.</t>
  </si>
  <si>
    <t>Rosochacki SJ, Matejczyk M.</t>
  </si>
  <si>
    <t>Navarro Pacheco NI, Roubalova R, Semerad J, Grasserova A, Benada O, Kofronova O, Cajthaml T, Dvorak J, Bilej M, Prochazkova P.</t>
  </si>
  <si>
    <t>Husson SJ, Clynen E, Boonen K, Janssen T, Lindemans M, Baggerman G, Schoofs L.</t>
  </si>
  <si>
    <t>Effects of a novel fungicide benzovindiflupyr in Eisenia fetida: Evaluation through different levels of biological organization</t>
  </si>
  <si>
    <t>Enantioselective toxicity and oxidative stress effects of acetochlor on earthworms (Eisenia fetida) by mediating the signaling pathway</t>
  </si>
  <si>
    <t>Enantioselective residues and toxicity effects of the chiral triazole fungicide hexaconazole in earthworms (Eisenia fetida)</t>
  </si>
  <si>
    <t>A novel anti-dipteran Bacillus thuringiensis strain: Unusual Cry toxin genes in a highly dynamic plasmid environment</t>
  </si>
  <si>
    <t>Transcriptomics and enzymology combined five gene expressions to reveal the responses of earthworms (Eisenia fetida) to the long-term exposure of cyantraniliprole in soil</t>
  </si>
  <si>
    <t>Aldehyde dehydrogenase expression in Metaphire posthuma as a bioindicator to monitor heavy metal pollution in soil</t>
  </si>
  <si>
    <t>Green fluorescent protein as a molecular marker in microbiology</t>
  </si>
  <si>
    <t>In Vitro Interactions of TiO(2) Nanoparticles with Earthworm Coelomocytes: Immunotoxicity Assessment</t>
  </si>
  <si>
    <t>Approaches to identify endogenous peptides in the soil nematode Caenorhabditis elegans</t>
  </si>
  <si>
    <t>Ying Yong Sheng Tai Xue Bao</t>
  </si>
  <si>
    <t>Environ Pollut</t>
  </si>
  <si>
    <t>Ecotoxicol Environ Saf</t>
  </si>
  <si>
    <t>Sci Total Environ</t>
  </si>
  <si>
    <t>Appl Environ Microbiol</t>
  </si>
  <si>
    <t>BMC Res Notes</t>
  </si>
  <si>
    <t>Acta Microbiol Pol</t>
  </si>
  <si>
    <t>Nanomaterials (Basel)</t>
  </si>
  <si>
    <t>Methods Mol Biol</t>
  </si>
  <si>
    <t>10.13287/j.1001-9332.202005.035</t>
  </si>
  <si>
    <t>10.1016/j.envpol.2020.116336</t>
  </si>
  <si>
    <t>10.1016/j.scitotenv.2020.142630</t>
  </si>
  <si>
    <t>10.1016/j.envpol.2020.116269</t>
  </si>
  <si>
    <t>10.1128/AEM.02294-20</t>
  </si>
  <si>
    <t>10.1016/j.ecoenv.2020.111824</t>
  </si>
  <si>
    <t>10.1186/s13104-016-2297-7</t>
  </si>
  <si>
    <t>Phase 1</t>
  </si>
  <si>
    <t>Molecular markers such as: lacZ (b-galactosidase), xylE (catechol 2,3-dioxygenase), lux (bacterial luciferase), luc (insect luciferase), phoA (alkaline phosphatase), gusA and gurA (beta-glucuronidase), gfp (green fluorescent protein), bla (beta-lactamase) and other antibiotic resistance markers, heavy metals resistance genes are commonly used in environmental microorganisms research (Errampaii et al., 1998; Kohler et al., 1999). Most of these markers require one or more substrates, complex media and/or expensive equipment for detection. The gfp gene is widely used as a marker because of its very useful properties such as high stability, minimal toxicity, non-invasive detection and the ability to generate the green light without addition of external cofactors and without application of expensive equipment. Various applications of that reporter gene were showed starting from monitoring of microorganism's survival in complex biological systems such as activated sludge to biodegradation of chemical compounds in soil. GFP allowed the detection, determination of spatial location and enumeration of bacterial cells from diverse environmental samples such as biofilm and water. The gfp as a biomarker was very useful in monitoring of gene expression and protein localisation in bacterial cells, too. The techniques with using gfp marker promise to supply a better understanding of environmental processes. It can make possible to use that knowledge in designing more effective and more efficient methods of biodegradation of toxic compounds from different environments.</t>
  </si>
  <si>
    <t>The transparent soil nematode Caenorhabditis elegans can be considered an important model organism due to its ease of cultivation, suitability for high-throughput genetic screens, and extremely well-defined anatomy. C. elegans contains exactly 959 cells that are ordered in defined differentiated tissues. Although C. elegans only possesses 302 neurons, a large number of similarities among the neuropeptidergic signaling pathways can be observed with other metazoans. Neuropeptides are important messenger molecules that regulate a wide variety of physiological processes. These peptidergic signaling molecules can therefore be considered important drug targets or biomarkers. Neuropeptide signaling is in the nanomolar range, and biochemical elucidation of individual peptide sequences in the past without the genomic information was challenging. Since the rise of many genome-sequencing projects and the significant boost of mass spectrometry instrumentation, many hyphenated techniques can be used to explore the "peptidome" of individual species, organs, or even cell cultures. The peptidomic approach aims to identify endogenously present (neuro)peptides by using liquid chromatography and mass spectrometry in a high-throughput way. Here we outline the basic procedures for the maintenance of C. elegans nematodes and describe in detail the peptide extraction procedures. Two peptidomics strategies (off-line HPLC-MALDI-TOF MS and on-line 2D-nanoLC-Q-TOF MS/MS) and the necessary instrumentation are described.</t>
  </si>
  <si>
    <t>Background
Soil contamination and associated pollution plays a detrimental role in soil flora and fauna. Soil is processed and remodeled by subterranean earthworms, accordingly are referred to as soil chemical engineers. These worms, besides processing carbon and nitrogen, serve as minors for processing metals. In heavy metal contaminated soils, they accumulate heavy metals, which in turn cause altered gene expression, including aldehyde dehydrogenase (ALDH) enzymes. This study explores the possibility of ALDH expression in earthworms as a novel biomarker for the heavy metal contamination of soil.
Results
Earthworms cultured in contaminated soils accumulated significantly higher levels of Pb and Cd. Similarly, significantly higher levels of ALDH enzyme activities were observed in earthworms cultured in soils contaminated with Pb and Cd. The ALDH activity was found to be highest in worms cultured in 5 ppm heavy metal contaminated soils. Although, ALDH activities decreased as the heavy metal concentration in soil increased, they were significantly higher when compared to control worms cultured in uncontaminated soils. The accumulation of heavy metal in earthworms measured after 28 days decreased as the heavy metal concentration in soil increased.
Conclusions
Levels of ALDH expression correlated with total Pb and Cd concentration in the earthworm tissue. This study showed that the ALDH activity in earthworms could potentially be used as a biomarker to show heavy metal pollution in soil.</t>
  </si>
  <si>
    <t>Review on the effects of heavy metal pollution on herbivorous insects</t>
  </si>
  <si>
    <t>Heavy metal pollution is one of the thorniest issues in the world, which is a serious threat to ecosystems and food security. As an important link of food chain and food web in the ecosystem, herbivorous insects play important role in the transfer and accumulation of heavy metals. Consequently, more and more attentions have been paid on the potential effects of heavy metal pollution on herbivorous insects. Here, we reviewed the effects of heavy metal pollution on herbivorous insects with literature publshied during 2007 to 2018. Herbivorous insects were exposed to heavy metals pollution via four ways, including insect diets or food added with inorganic heavy metals, field exposure with heavy metals, "soil/substrate-plants-herbivorous insect" food chain and in vitro injection. Excessive accumulation of heavy metals in insect body results in decreased survival rate, reproductive capacity and population growth, the retarded growth and development. Physiological and biochemical toxicity of heavy metal pollution to herbivorous insects included cell ultra-structure destruction and DNA damage, decreased amount of energy materials, and changes in enzymes acti-vity and gene expression levels. However, herbivorous insects can resist heavy metal stress by producing metallothionein and enhancing activity of detoxification enzymes etc., which probably results in their adaptive evolution to heavy metal stress at low intensity or long-term and even improve their tolerance to other stresses (e.g., pesticides).</t>
  </si>
  <si>
    <t>Bacillus thuringiensis emerged as a major bioinsecticide on the global market. It offers a valuable alternative to chemical products classically utilized to control pest insects. Despite the efficiency of several strains and products available on the market, the scientific community is always on the lookout for novel toxins that can replace or supplement the existing products. In this study, H3, a novel B. thuringiensis strain showing mosquitocidal activity, was isolated from Lebanese soil and characterized at an in vivo, genomic and proteomic levels. H3 parasporal crystal is toxic on its own but displays an unusual killing profile with a higher LC50 than the reference B. thuringiensis serovar israelensis crystal proteins. In addition, H3 has a different toxicity order: it is more toxic to Aedes albopictus and Anopheles gambiae than to Culex pipiens. Whole genome sequencing and crystal analysis revealed that H3 can produce eleven novel Cry proteins, eight of which are assembled in genes with an orf1-gap-orf2 organization, where orf2 is a potential Cry4-type crystallization domain. Moreover, pH3-180, the toxin-carrying plasmid, holds a wide repertoire of mobile genetic elements that amount to ca. 22% of its size., including novel insertion sequences and class II transposable elements Two other large plasmids present in H3 carry genetic determinants for the production of many interesting molecules - such as chitinase, cellulase and bacitracin - that may add up to H3 bioactive properties. This study therefore reports a novel mosquitocidal Bacillus thuringiensis strain with unusual Cry toxin genes in a rich mobile DNA environment.</t>
  </si>
  <si>
    <t>Cyantraniliprole is a novel diamide insecticide that acts upon the ryanodine receptor (RyR) and has broad application prospects. Accordingly, it is very important to evaluate the toxicity of cyantraniliprole to earthworms (Eisenia fetida) because of their vital role in maintaining a healthy soil ecosystem. In this study, an experiment was set up, using four concentrations (0.1, 1, 5, and 10 mg/kg) and solvent control group (0 mg/kg), to investigate the ecotoxicity of cyantraniliprole to earthworms. Our results showed that, after 28 days of exposure to cyantraniliprole, both cocoon production and the number of juvenile earthworms had decreased significantly at concentrations of either 5 or 10 mg/kg. On day 14, we measured the activities of digestive enzymes and ion pumps in the intestinal tissues of earthworms. These results revealed that cyantraniliprole exposure caused intestinal damage in earthworm, specifically changes to its intestinal enzyme activity and calcium ion content. Cyantraniliprole could lead to proteins' carbonylation under the high-dose treatments (i.e., 5 mg/kg, 10 mg/kg). At the same time, we also found that cyantraniliprole can cause the abnormal expression of key functional genes (including HSP70, CAT, RYR, ANN, and CAM genes). Moreover, the transcriptomics data showed that exposure to cyantraniliprole would affect the synthesis of carbohydrates, proteins and lipids, as well as their absorption and transformation, while cyantraniliprole would also affect signal transduction. In general, high-dose exposure to cyantraniliprole causes reproductive toxicity, genotoxicity, and intestinal damage to earthworms.</t>
  </si>
  <si>
    <t>Phase 2</t>
  </si>
  <si>
    <t>Acetochlor (ACT) as a widely used chiral chloroacetamide herbicide is appropriate to evaluate the potential toxicity in soil ecosystems at enantiomeric level. The acute and subchronic toxicities of R-acetochlor (R-ACT) and S-acetochlor (S-ACT) on earthworms (Eisenia fetida) were investigated in the present study. Residual analyses showed that S-ACT degraded faster than R-ACT in artificial soil with half-lives of 16.5 and 21.7 d, respectively. Additionally, significant enantioselective acute toxicity in earthworms from between S-ACT and R-ACT (p &lt; 0.05) was observed, and the acute toxicity of R-ACT were 1.9 and 1.5 times higher than those of S-ACT in the filter paper test and artificial soil test. The hydroxyl radical (OH-) content, superoxide dismutase (SOD) and antioxidant enzyme catalase (CAT) activities, and cytochrome P450 content in earthworms significantly increased under the influence of ACT enantiomers; however, the acetylcholinesterase (AchE) activity was significantly inhibited after exposure to the two enantiomers. Moreover, lipid peroxidation and DNA damage were induced by ACT enantiomers. The results of transcriptome sequencing indicated that R-ACT induced a stronger oxidative stress effect than S-ACT in earthworms by mediating signaling pathways, which may be the primary reason for the enantioselective toxicity between S-ACT and R-ACT. Overall, the results demonstrated that R-ACT has a higher risk than S-ACT in the soil environment, which is important for understanding the enantioselective behavior of chloroacetamide pesticides.</t>
  </si>
  <si>
    <r>
      <t>Although benzovindiflupyr (BZF), which is a novel succinate dehydrogenase inhibitor fungicide, has considerable application potential worldwide, its extensive use is toxic to non-targeted soil organisms. Therefore, this study aimed to evaluate the acute and subchronic toxicity of BZF to earthworms (</t>
    </r>
    <r>
      <rPr>
        <i/>
        <sz val="9"/>
        <color rgb="FF2E2E2E"/>
        <rFont val="Calibri"/>
        <family val="2"/>
        <scheme val="minor"/>
      </rPr>
      <t>Eisenia fetida</t>
    </r>
    <r>
      <rPr>
        <sz val="9"/>
        <color rgb="FF2E2E2E"/>
        <rFont val="Calibri"/>
        <family val="2"/>
        <scheme val="minor"/>
      </rPr>
      <t>). The acute toxicity of BZF to adult and larval earthworms was measured, as indicated by the following LC50 values obtained after 14 days of exposure: 416 mg/kg for adult earthworms and 341 mg/kg for juveniles. Subchronic toxicity tests were conducted using only adult earthworms. The earthworms’ weight gain was slower on days 14 and 28 after commencing the BZF T100 treatment (50 mg/kg of soil). Following 14 days of BZF exposure, enzymes and gene expressions associated with the mitochondrial respiratory chain and energy metabolism were activated to some extent, and the reactive oxygen species level and malondialdehyde content also increased. Antioxidant and detoxifying enzymes and metallothionein gene, Heat shock protein 70 gene associated with resistance to oxidative damage were also activated to varying degrees. Increased BZF concentrations corresponded to increased genotoxicity. Integrated biological response (IBR) values were calculated at the biochemical and molecular levels to show increased toxicity with increased BZF concentration. Although a series of biomarkers changes occurred after initiating BZF treatment, these changes were all likely to have been resisted by the earthworms’ own antioxidant defense system and only showed phenotypic (weight-related) changes with treatments of 50 mg/kg. In conclusion, reasonable levels of BZF application may have little impact on earthworms. Our findings provide insights on the toxic effects of BZF on earthworms and may prove useful for risk assessments relating to BZF’s impacts on soil ecosystems.</t>
    </r>
  </si>
  <si>
    <r>
      <t>The enantioselective toxic effect and environmental behavior of chiral pesticides have attracted increasing research attention. In this study, the enantioselective toxicity and residues of hexaconazole (HEX) in earthworms (</t>
    </r>
    <r>
      <rPr>
        <i/>
        <sz val="9"/>
        <color rgb="FF2E2E2E"/>
        <rFont val="Calibri"/>
        <family val="2"/>
        <scheme val="minor"/>
      </rPr>
      <t>Eisenia fetida</t>
    </r>
    <r>
      <rPr>
        <sz val="9"/>
        <color rgb="FF2E2E2E"/>
        <rFont val="Calibri"/>
        <family val="2"/>
        <scheme val="minor"/>
      </rPr>
      <t>) were investigated. In the present study, significant enantioselective degradation characteristics were observed in artificial soil with the </t>
    </r>
    <r>
      <rPr>
        <i/>
        <sz val="9"/>
        <color rgb="FF2E2E2E"/>
        <rFont val="Calibri"/>
        <family val="2"/>
        <scheme val="minor"/>
      </rPr>
      <t>R</t>
    </r>
    <r>
      <rPr>
        <sz val="9"/>
        <color rgb="FF2E2E2E"/>
        <rFont val="Calibri"/>
        <family val="2"/>
        <scheme val="minor"/>
      </rPr>
      <t>-enantiomer preferentially degrading (</t>
    </r>
    <r>
      <rPr>
        <i/>
        <sz val="9"/>
        <color rgb="FF2E2E2E"/>
        <rFont val="Calibri"/>
        <family val="2"/>
        <scheme val="minor"/>
      </rPr>
      <t>p</t>
    </r>
    <r>
      <rPr>
        <sz val="9"/>
        <color rgb="FF2E2E2E"/>
        <rFont val="Calibri"/>
        <family val="2"/>
        <scheme val="minor"/>
      </rPr>
      <t> &lt; 0.05); however, no significant enantioselective bioaccumulation was observed in the earthworms (</t>
    </r>
    <r>
      <rPr>
        <i/>
        <sz val="9"/>
        <color rgb="FF2E2E2E"/>
        <rFont val="Calibri"/>
        <family val="2"/>
        <scheme val="minor"/>
      </rPr>
      <t>p</t>
    </r>
    <r>
      <rPr>
        <sz val="9"/>
        <color rgb="FF2E2E2E"/>
        <rFont val="Calibri"/>
        <family val="2"/>
        <scheme val="minor"/>
      </rPr>
      <t> &gt; 0.05). The acute toxicity of </t>
    </r>
    <r>
      <rPr>
        <i/>
        <sz val="9"/>
        <color rgb="FF2E2E2E"/>
        <rFont val="Calibri"/>
        <family val="2"/>
        <scheme val="minor"/>
      </rPr>
      <t>S</t>
    </r>
    <r>
      <rPr>
        <sz val="9"/>
        <color rgb="FF2E2E2E"/>
        <rFont val="Calibri"/>
        <family val="2"/>
        <scheme val="minor"/>
      </rPr>
      <t>-(+)-HEX was higher than that of </t>
    </r>
    <r>
      <rPr>
        <i/>
        <sz val="9"/>
        <color rgb="FF2E2E2E"/>
        <rFont val="Calibri"/>
        <family val="2"/>
        <scheme val="minor"/>
      </rPr>
      <t>R-</t>
    </r>
    <r>
      <rPr>
        <sz val="9"/>
        <color rgb="FF2E2E2E"/>
        <rFont val="Calibri"/>
        <family val="2"/>
        <scheme val="minor"/>
      </rPr>
      <t>(−)-HEX in earthworms, with 48-h LC50 values of 8.62 and 22.35 μg/cm2, respectively. At 25 mg/kg, enantiospecific induction of oxidative stress was observed in earthworms; moreover, </t>
    </r>
    <r>
      <rPr>
        <i/>
        <sz val="9"/>
        <color rgb="FF2E2E2E"/>
        <rFont val="Calibri"/>
        <family val="2"/>
        <scheme val="minor"/>
      </rPr>
      <t>S</t>
    </r>
    <r>
      <rPr>
        <sz val="9"/>
        <color rgb="FF2E2E2E"/>
        <rFont val="Calibri"/>
        <family val="2"/>
        <scheme val="minor"/>
      </rPr>
      <t>-(+)-HEX had a greater influence on the contents of malonaldehyde, cytochrome P450, and 8-hydroxy-2-deoxyguanosine than </t>
    </r>
    <r>
      <rPr>
        <i/>
        <sz val="9"/>
        <color rgb="FF2E2E2E"/>
        <rFont val="Calibri"/>
        <family val="2"/>
        <scheme val="minor"/>
      </rPr>
      <t>R-</t>
    </r>
    <r>
      <rPr>
        <sz val="9"/>
        <color rgb="FF2E2E2E"/>
        <rFont val="Calibri"/>
        <family val="2"/>
        <scheme val="minor"/>
      </rPr>
      <t>(−)-HEX. These results were consistent with those of the enrichment analysis of differentially expressed genes. The transcriptome sequencing results showed that </t>
    </r>
    <r>
      <rPr>
        <i/>
        <sz val="9"/>
        <color rgb="FF2E2E2E"/>
        <rFont val="Calibri"/>
        <family val="2"/>
        <scheme val="minor"/>
      </rPr>
      <t>S</t>
    </r>
    <r>
      <rPr>
        <sz val="9"/>
        <color rgb="FF2E2E2E"/>
        <rFont val="Calibri"/>
        <family val="2"/>
        <scheme val="minor"/>
      </rPr>
      <t>-(+)-HEX had a more significant influence on steroid biosynthesis, arachidonic acid metabolism, and cell cycle processes than </t>
    </r>
    <r>
      <rPr>
        <i/>
        <sz val="9"/>
        <color rgb="FF2E2E2E"/>
        <rFont val="Calibri"/>
        <family val="2"/>
        <scheme val="minor"/>
      </rPr>
      <t>R-</t>
    </r>
    <r>
      <rPr>
        <sz val="9"/>
        <color rgb="FF2E2E2E"/>
        <rFont val="Calibri"/>
        <family val="2"/>
        <scheme val="minor"/>
      </rPr>
      <t>(−)-HEX, leading to abnormal biological function activities. These results indicate that </t>
    </r>
    <r>
      <rPr>
        <i/>
        <sz val="9"/>
        <color rgb="FF2E2E2E"/>
        <rFont val="Calibri"/>
        <family val="2"/>
        <scheme val="minor"/>
      </rPr>
      <t>S</t>
    </r>
    <r>
      <rPr>
        <sz val="9"/>
        <color rgb="FF2E2E2E"/>
        <rFont val="Calibri"/>
        <family val="2"/>
        <scheme val="minor"/>
      </rPr>
      <t>-(+)-HEX may pose a higher risk to soil organisms than </t>
    </r>
    <r>
      <rPr>
        <i/>
        <sz val="9"/>
        <color rgb="FF2E2E2E"/>
        <rFont val="Calibri"/>
        <family val="2"/>
        <scheme val="minor"/>
      </rPr>
      <t>R-</t>
    </r>
    <r>
      <rPr>
        <sz val="9"/>
        <color rgb="FF2E2E2E"/>
        <rFont val="Calibri"/>
        <family val="2"/>
        <scheme val="minor"/>
      </rPr>
      <t>(−)-HEX. This study suggests that the environmental risk of chiral pesticides to nontarget organisms should be assessed at the enantiomeric level.</t>
    </r>
  </si>
  <si>
    <r>
      <t>Titanium dioxide nanoparticles (TiO</t>
    </r>
    <r>
      <rPr>
        <vertAlign val="subscript"/>
        <sz val="9"/>
        <color rgb="FF222222"/>
        <rFont val="Calibri"/>
        <family val="2"/>
        <scheme val="minor"/>
      </rPr>
      <t>2</t>
    </r>
    <r>
      <rPr>
        <sz val="9"/>
        <color rgb="FF222222"/>
        <rFont val="Calibri"/>
        <family val="2"/>
        <scheme val="minor"/>
      </rPr>
      <t> NPs) are manufactured worldwide. Once they arrive in the soil environment, they can endanger living organisms. Hence, monitoring and assessing the effects of these nanoparticles is required. We focus on the </t>
    </r>
    <r>
      <rPr>
        <i/>
        <sz val="9"/>
        <color rgb="FF222222"/>
        <rFont val="Calibri"/>
        <family val="2"/>
        <scheme val="minor"/>
      </rPr>
      <t>Eisenia andrei</t>
    </r>
    <r>
      <rPr>
        <sz val="9"/>
        <color rgb="FF222222"/>
        <rFont val="Calibri"/>
        <family val="2"/>
        <scheme val="minor"/>
      </rPr>
      <t> earthworm immune cells exposed to sublethal concentrations of TiO</t>
    </r>
    <r>
      <rPr>
        <vertAlign val="subscript"/>
        <sz val="9"/>
        <color rgb="FF222222"/>
        <rFont val="Calibri"/>
        <family val="2"/>
        <scheme val="minor"/>
      </rPr>
      <t>2</t>
    </r>
    <r>
      <rPr>
        <sz val="9"/>
        <color rgb="FF222222"/>
        <rFont val="Calibri"/>
        <family val="2"/>
        <scheme val="minor"/>
      </rPr>
      <t> NPs (1, 10, and 100 µg/mL) for 2, 6, and 24 h. TiO</t>
    </r>
    <r>
      <rPr>
        <vertAlign val="subscript"/>
        <sz val="9"/>
        <color rgb="FF222222"/>
        <rFont val="Calibri"/>
        <family val="2"/>
        <scheme val="minor"/>
      </rPr>
      <t>2</t>
    </r>
    <r>
      <rPr>
        <sz val="9"/>
        <color rgb="FF222222"/>
        <rFont val="Calibri"/>
        <family val="2"/>
        <scheme val="minor"/>
      </rPr>
      <t> NPs at all concentrations did not affect cell viability. Further, TiO</t>
    </r>
    <r>
      <rPr>
        <vertAlign val="subscript"/>
        <sz val="9"/>
        <color rgb="FF222222"/>
        <rFont val="Calibri"/>
        <family val="2"/>
        <scheme val="minor"/>
      </rPr>
      <t>2</t>
    </r>
    <r>
      <rPr>
        <sz val="9"/>
        <color rgb="FF222222"/>
        <rFont val="Calibri"/>
        <family val="2"/>
        <scheme val="minor"/>
      </rPr>
      <t> NPs did not cause changes in reactive oxygen species (ROS) production, malondialdehyde (MDA) production, and phagocytic activity. Similarly, they did not elicit DNA damage. Overall, we did not detect any toxic effects of TiO</t>
    </r>
    <r>
      <rPr>
        <vertAlign val="subscript"/>
        <sz val="9"/>
        <color rgb="FF222222"/>
        <rFont val="Calibri"/>
        <family val="2"/>
        <scheme val="minor"/>
      </rPr>
      <t>2</t>
    </r>
    <r>
      <rPr>
        <sz val="9"/>
        <color rgb="FF222222"/>
        <rFont val="Calibri"/>
        <family val="2"/>
        <scheme val="minor"/>
      </rPr>
      <t> NPs at the cellular level. At the gene expression level, slight changes were detected. Metallothionein, fetidin/lysenin, lumbricin and MEK kinase I were upregulated in coelomocytes after exposure to 10 µg/mL TiO</t>
    </r>
    <r>
      <rPr>
        <vertAlign val="subscript"/>
        <sz val="9"/>
        <color rgb="FF222222"/>
        <rFont val="Calibri"/>
        <family val="2"/>
        <scheme val="minor"/>
      </rPr>
      <t>2</t>
    </r>
    <r>
      <rPr>
        <sz val="9"/>
        <color rgb="FF222222"/>
        <rFont val="Calibri"/>
        <family val="2"/>
        <scheme val="minor"/>
      </rPr>
      <t> NPs for 6 h. Antioxidant enzyme expression was similar in exposed and control cells. TiO</t>
    </r>
    <r>
      <rPr>
        <vertAlign val="subscript"/>
        <sz val="9"/>
        <color rgb="FF222222"/>
        <rFont val="Calibri"/>
        <family val="2"/>
        <scheme val="minor"/>
      </rPr>
      <t>2</t>
    </r>
    <r>
      <rPr>
        <sz val="9"/>
        <color rgb="FF222222"/>
        <rFont val="Calibri"/>
        <family val="2"/>
        <scheme val="minor"/>
      </rPr>
      <t> NPs were detected on coelomocyte membranes. However, our results do not show any strong effects of these nanoparticles on coelomocytes at both the cellular and molecular levels. </t>
    </r>
  </si>
  <si>
    <t>Publication ID</t>
  </si>
  <si>
    <t>A001</t>
  </si>
  <si>
    <t>A002</t>
  </si>
  <si>
    <t>A003</t>
  </si>
  <si>
    <t>A004</t>
  </si>
  <si>
    <t>A005</t>
  </si>
  <si>
    <t>A006</t>
  </si>
  <si>
    <t>A007</t>
  </si>
  <si>
    <t>A008</t>
  </si>
  <si>
    <t>A009</t>
  </si>
  <si>
    <t>A010</t>
  </si>
  <si>
    <t>A011</t>
  </si>
  <si>
    <t>A012</t>
  </si>
  <si>
    <t>A013</t>
  </si>
  <si>
    <t>A014</t>
  </si>
  <si>
    <t>A015</t>
  </si>
  <si>
    <t>A016</t>
  </si>
  <si>
    <t>A017</t>
  </si>
  <si>
    <t>A018</t>
  </si>
  <si>
    <t>A019</t>
  </si>
  <si>
    <t>A020</t>
  </si>
  <si>
    <t>A021</t>
  </si>
  <si>
    <t>A022</t>
  </si>
  <si>
    <t>A023</t>
  </si>
  <si>
    <t>A024</t>
  </si>
  <si>
    <t>A025</t>
  </si>
  <si>
    <t>A026</t>
  </si>
  <si>
    <t>A027</t>
  </si>
  <si>
    <t>A028</t>
  </si>
  <si>
    <t>A029</t>
  </si>
  <si>
    <t>A030</t>
  </si>
  <si>
    <t>A031</t>
  </si>
  <si>
    <t>A032</t>
  </si>
  <si>
    <t>A033</t>
  </si>
  <si>
    <t>A034</t>
  </si>
  <si>
    <t>A035</t>
  </si>
  <si>
    <t>A036</t>
  </si>
  <si>
    <t>A037</t>
  </si>
  <si>
    <t>A038</t>
  </si>
  <si>
    <t>A039</t>
  </si>
  <si>
    <t>A040</t>
  </si>
  <si>
    <t>A041</t>
  </si>
  <si>
    <t>A042</t>
  </si>
  <si>
    <t>A043</t>
  </si>
  <si>
    <t>A044</t>
  </si>
  <si>
    <t>A045</t>
  </si>
  <si>
    <t>A046</t>
  </si>
  <si>
    <t>A047</t>
  </si>
  <si>
    <t>A048</t>
  </si>
  <si>
    <t>A049</t>
  </si>
  <si>
    <t>A050</t>
  </si>
  <si>
    <t>A051</t>
  </si>
  <si>
    <t>A052</t>
  </si>
  <si>
    <t>A053</t>
  </si>
  <si>
    <t>A054</t>
  </si>
  <si>
    <t>A055</t>
  </si>
  <si>
    <t>A056</t>
  </si>
  <si>
    <t>A057</t>
  </si>
  <si>
    <t>A058</t>
  </si>
  <si>
    <t>A059</t>
  </si>
  <si>
    <t>A060</t>
  </si>
  <si>
    <t>A061</t>
  </si>
  <si>
    <t>A062</t>
  </si>
  <si>
    <t>A063</t>
  </si>
  <si>
    <t>A064</t>
  </si>
  <si>
    <t>A065</t>
  </si>
  <si>
    <t>A066</t>
  </si>
  <si>
    <t>A067</t>
  </si>
  <si>
    <t>A068</t>
  </si>
  <si>
    <t>A069</t>
  </si>
  <si>
    <t>A070</t>
  </si>
  <si>
    <t>A071</t>
  </si>
  <si>
    <t>A072</t>
  </si>
  <si>
    <t>A073</t>
  </si>
  <si>
    <t>A074</t>
  </si>
  <si>
    <t>A075</t>
  </si>
  <si>
    <t>A076</t>
  </si>
  <si>
    <t>A077</t>
  </si>
  <si>
    <t>A078</t>
  </si>
  <si>
    <t>A079</t>
  </si>
  <si>
    <t>A080</t>
  </si>
  <si>
    <t>A081</t>
  </si>
  <si>
    <t>A082</t>
  </si>
  <si>
    <t>A083</t>
  </si>
  <si>
    <t>A084</t>
  </si>
  <si>
    <t>A085</t>
  </si>
  <si>
    <t>A086</t>
  </si>
  <si>
    <t>A087</t>
  </si>
  <si>
    <t>A088</t>
  </si>
  <si>
    <t>A089</t>
  </si>
  <si>
    <t>A090</t>
  </si>
  <si>
    <t>A091</t>
  </si>
  <si>
    <t>A092</t>
  </si>
  <si>
    <t>A093</t>
  </si>
  <si>
    <t>A094</t>
  </si>
  <si>
    <t>A095</t>
  </si>
  <si>
    <t>A096</t>
  </si>
  <si>
    <t>A097</t>
  </si>
  <si>
    <t>A098</t>
  </si>
  <si>
    <t>A099</t>
  </si>
  <si>
    <t>A100</t>
  </si>
  <si>
    <t>A101</t>
  </si>
  <si>
    <t>A102</t>
  </si>
  <si>
    <t>A103</t>
  </si>
  <si>
    <t>A104</t>
  </si>
  <si>
    <t>A105</t>
  </si>
  <si>
    <t>A106</t>
  </si>
  <si>
    <t>A107</t>
  </si>
  <si>
    <t>NA</t>
  </si>
  <si>
    <t>Title</t>
  </si>
  <si>
    <t xml:space="preserve">Affiliation: </t>
  </si>
  <si>
    <t>Corresponding author:</t>
  </si>
  <si>
    <t>Elmer Swart</t>
  </si>
  <si>
    <t>Elmer Swart (1), Ellie Martell (2), Claus Svendsen (1), David J Spurgeon (1)</t>
  </si>
  <si>
    <t xml:space="preserve">(1) UK Centre for Ecology and Hydrology, Wallingford, United Kingdom, (2) Department for Environment, Food &amp; Rural Affairs, London, United Kingdom
</t>
  </si>
  <si>
    <t>Supplementary tables S3.1-3.3</t>
  </si>
  <si>
    <t>Contents</t>
  </si>
  <si>
    <t>Variable</t>
  </si>
  <si>
    <t>Description</t>
  </si>
  <si>
    <t>Table S3.1</t>
  </si>
  <si>
    <t>Table</t>
  </si>
  <si>
    <t>Literature was identified according to Table 1 in main text using Web of Science core collection and PubMed. Listed publications are after removal of duplicates. See methods for detailed description</t>
  </si>
  <si>
    <t>Unique publication identifier</t>
  </si>
  <si>
    <t>List of authors of publication</t>
  </si>
  <si>
    <t>Title of publication</t>
  </si>
  <si>
    <t>Publication year</t>
  </si>
  <si>
    <t>Publication journal</t>
  </si>
  <si>
    <t>Publication abstract</t>
  </si>
  <si>
    <t>Pubmed identifier number</t>
  </si>
  <si>
    <t>DOI of the publication</t>
  </si>
  <si>
    <t>Result of relevant screening on the basis of publication abstract or whole document. 1=not relevant, 3= relevant. See main text for details</t>
  </si>
  <si>
    <t>Result of relevant screening on the basis of publication title. 1=not relevant, 2=uncertain, 3= relevant. See main text for details</t>
  </si>
  <si>
    <t>Table S3.2</t>
  </si>
  <si>
    <t>All relevant literature in Table 3.1 was subjected to metadata collection. Results of this collection are presented here</t>
  </si>
  <si>
    <t>Tissue</t>
  </si>
  <si>
    <t>MT</t>
  </si>
  <si>
    <t>SOD</t>
  </si>
  <si>
    <t>GST</t>
  </si>
  <si>
    <t>CAT</t>
  </si>
  <si>
    <t>HSP70</t>
  </si>
  <si>
    <t>HSP8</t>
  </si>
  <si>
    <t>HSP90</t>
  </si>
  <si>
    <t>CYP</t>
  </si>
  <si>
    <t>PCS</t>
  </si>
  <si>
    <t>VTG</t>
  </si>
  <si>
    <t>ABC</t>
  </si>
  <si>
    <t>ANN</t>
  </si>
  <si>
    <t>TCTP</t>
  </si>
  <si>
    <t>Organochlorine</t>
  </si>
  <si>
    <t>Artificial</t>
  </si>
  <si>
    <t>Other</t>
  </si>
  <si>
    <t>Eisenia fetida</t>
  </si>
  <si>
    <t>Earthworms</t>
  </si>
  <si>
    <t>OECD 207</t>
  </si>
  <si>
    <t>Whole animal</t>
  </si>
  <si>
    <t>qPCR</t>
  </si>
  <si>
    <t>Yes</t>
  </si>
  <si>
    <t>PAH</t>
  </si>
  <si>
    <t>OECD 222</t>
  </si>
  <si>
    <t>Strobilurin</t>
  </si>
  <si>
    <t>RNA sequencing</t>
  </si>
  <si>
    <t>No</t>
  </si>
  <si>
    <t>Organophosphate</t>
  </si>
  <si>
    <t>LUFA2.2</t>
  </si>
  <si>
    <t>Enchytraeus albidus</t>
  </si>
  <si>
    <t>Potworms</t>
  </si>
  <si>
    <t>Microarray</t>
  </si>
  <si>
    <t>retinol-dehydrogenase, sec14-like 2</t>
  </si>
  <si>
    <t>Triazine</t>
  </si>
  <si>
    <t>Benzimidazole</t>
  </si>
  <si>
    <t>Neonicotinoid</t>
  </si>
  <si>
    <t>Neuropeptide reproduction hormone (annetocin), TCTP (growth related protein)</t>
  </si>
  <si>
    <t>Organochloride</t>
  </si>
  <si>
    <t>ISO 11268</t>
  </si>
  <si>
    <t>Folsomia candida</t>
  </si>
  <si>
    <t>Springtails</t>
  </si>
  <si>
    <t>Only for validation, including multidrug resistaince</t>
  </si>
  <si>
    <t>Metallic</t>
  </si>
  <si>
    <t>HiCEP</t>
  </si>
  <si>
    <t>Eisenia andrei</t>
  </si>
  <si>
    <t>Coelomocytes</t>
  </si>
  <si>
    <t>CCF, LYS, TLR</t>
  </si>
  <si>
    <t>RiboS13</t>
  </si>
  <si>
    <t>Ryanoid</t>
  </si>
  <si>
    <t>TCTP, ANN, CRT</t>
  </si>
  <si>
    <t>ANN, calreticulin</t>
  </si>
  <si>
    <t>ANN, TCTP</t>
  </si>
  <si>
    <t>Metal NM</t>
  </si>
  <si>
    <t>OECD 220</t>
  </si>
  <si>
    <t>OEDC 222</t>
  </si>
  <si>
    <t>OEDC 223</t>
  </si>
  <si>
    <t>Lumbricus rubellus</t>
  </si>
  <si>
    <t>lysosomal glycoprotein, amine oxidase (AOX</t>
  </si>
  <si>
    <t>coa, lys, mek, myd, pkc</t>
  </si>
  <si>
    <t>HSP60, UBQT</t>
  </si>
  <si>
    <t>Northern blot</t>
  </si>
  <si>
    <t xml:space="preserve">Chloroacetamide </t>
  </si>
  <si>
    <t>MA</t>
  </si>
  <si>
    <t xml:space="preserve">NADH1, SDHB, Cox I, Cox II, ATP 6, LK, </t>
  </si>
  <si>
    <t>Triazoles</t>
  </si>
  <si>
    <t>Not reported</t>
  </si>
  <si>
    <t>Natural</t>
  </si>
  <si>
    <t>Loamy sand</t>
  </si>
  <si>
    <t>ISO 11267</t>
  </si>
  <si>
    <t>Metal oxide NM</t>
  </si>
  <si>
    <t>None</t>
  </si>
  <si>
    <t>Loam</t>
  </si>
  <si>
    <t>Suppression Subtractive Hybridization</t>
  </si>
  <si>
    <t>Many more markers incl. ABC transporter, retinol dehydrogenase, catalase, alcohol dehydrogenase, laminin</t>
  </si>
  <si>
    <t>Fluoroquinolone </t>
  </si>
  <si>
    <t>Anterior region</t>
  </si>
  <si>
    <t>CaDPK, TransFact</t>
  </si>
  <si>
    <t>apopotosis, sex determination related and carbohydrates genes</t>
  </si>
  <si>
    <t>Pyrethroids</t>
  </si>
  <si>
    <t>abc transporter, vitellogen, isopenicilin synthetase, neuronic enzymnes</t>
  </si>
  <si>
    <t xml:space="preserve">GABA receptor, </t>
  </si>
  <si>
    <t>Many more (84 in total)</t>
  </si>
  <si>
    <t>Phytochetalin, coactosin-like protein , lysenin, Ribosomal Protein S13 :</t>
  </si>
  <si>
    <t>oactosin-like protein, translated controlled tumor protein</t>
  </si>
  <si>
    <t>translationally controlled tumor protein (TCTP)</t>
  </si>
  <si>
    <t>COX, Chitinase, NADH dehydrogenase, SET translocation</t>
  </si>
  <si>
    <t>Mixture</t>
  </si>
  <si>
    <t>Silty clay loam</t>
  </si>
  <si>
    <t>Clay loam</t>
  </si>
  <si>
    <t>Silty loam</t>
  </si>
  <si>
    <t>CAM, RYR</t>
  </si>
  <si>
    <t>Lumbricus terrestris</t>
  </si>
  <si>
    <t>Dendrobaena octaedra</t>
  </si>
  <si>
    <t>HSP10</t>
  </si>
  <si>
    <t>PPUH BIOVITA</t>
  </si>
  <si>
    <t>lysenin, phytochetalin (pcs)</t>
  </si>
  <si>
    <t>PBDE</t>
  </si>
  <si>
    <t>Various</t>
  </si>
  <si>
    <t>Orchesella cincta</t>
  </si>
  <si>
    <t>Protein kinase C, cyclophilin, pyruvate carboxylase, calmodulin, TCTP</t>
  </si>
  <si>
    <t>OECD 204</t>
  </si>
  <si>
    <t>Enchytraeus crypticus</t>
  </si>
  <si>
    <t>Aporrectodea caliginosa</t>
  </si>
  <si>
    <t xml:space="preserve">lysenin, phytochetalin (pcs), coactosin-like protein </t>
  </si>
  <si>
    <t>Tail</t>
  </si>
  <si>
    <t>Dioxins</t>
  </si>
  <si>
    <t>Recalcitrin, CCF, Ferretin, Lysnin/fetidin, Lysozyme</t>
  </si>
  <si>
    <t>Yeager</t>
  </si>
  <si>
    <t>Sandy laom</t>
  </si>
  <si>
    <t>HSP 60, UBQ, CaM, PKC</t>
  </si>
  <si>
    <t>HSP20</t>
  </si>
  <si>
    <t>Organophosphorus </t>
  </si>
  <si>
    <t>CTSL,celD, PDI, VMO, Ctns, RDH12, Mth2</t>
  </si>
  <si>
    <t>Plastic precursor</t>
  </si>
  <si>
    <t>EcR, MAPR, AdipoR, Pi, PARP1, DNMT1, DNMT3b, and Piwi2</t>
  </si>
  <si>
    <t xml:space="preserve">Carbamate </t>
  </si>
  <si>
    <t>Year</t>
  </si>
  <si>
    <t>Experimental artificial</t>
  </si>
  <si>
    <t>Singular</t>
  </si>
  <si>
    <t>alpha-Endosulfan</t>
  </si>
  <si>
    <t>Endosulfan</t>
  </si>
  <si>
    <t>Organic</t>
  </si>
  <si>
    <t>Insecticide</t>
  </si>
  <si>
    <t>Phenanthrene</t>
  </si>
  <si>
    <t>Fluorene</t>
  </si>
  <si>
    <t>Trifloxystrobin</t>
  </si>
  <si>
    <t>Fungicide</t>
  </si>
  <si>
    <t>Trifloxystrobin acid</t>
  </si>
  <si>
    <t>Dimethoate </t>
  </si>
  <si>
    <t>Atrazine </t>
  </si>
  <si>
    <t>Herbicide</t>
  </si>
  <si>
    <t>Carbendazim </t>
  </si>
  <si>
    <t>Clothianidin</t>
  </si>
  <si>
    <t>Pentachlorophenol</t>
  </si>
  <si>
    <t>Pesticide</t>
  </si>
  <si>
    <t>Cadmium</t>
  </si>
  <si>
    <t>Inorganic</t>
  </si>
  <si>
    <t>Copper sulfate</t>
  </si>
  <si>
    <t>Copper</t>
  </si>
  <si>
    <t>2,4-D</t>
  </si>
  <si>
    <t>Cyantraniliprole</t>
  </si>
  <si>
    <t>Imidacloprid</t>
  </si>
  <si>
    <t>1-methyl-3-(tetrahydro-3-furylmethyl) urea</t>
  </si>
  <si>
    <t>UF</t>
  </si>
  <si>
    <t>1-methyl-3-(tetrahydro-3-furylmethyl) guanidium dihydrogen</t>
  </si>
  <si>
    <t>DF</t>
  </si>
  <si>
    <t>Cadmium chloride</t>
  </si>
  <si>
    <t>Pyrene</t>
  </si>
  <si>
    <t>Silver NM</t>
  </si>
  <si>
    <t>Silver nitrate</t>
  </si>
  <si>
    <t>Silver</t>
  </si>
  <si>
    <t>Dinotefuran</t>
  </si>
  <si>
    <t>Ciprofloxacin </t>
  </si>
  <si>
    <t>Antibiotic</t>
  </si>
  <si>
    <t>Copper chloride</t>
  </si>
  <si>
    <t>Gold  NM</t>
  </si>
  <si>
    <t>Gold NM</t>
  </si>
  <si>
    <t>Copper NM</t>
  </si>
  <si>
    <t>Zinc chloride</t>
  </si>
  <si>
    <t>Zinc</t>
  </si>
  <si>
    <t xml:space="preserve">Acetochlor </t>
  </si>
  <si>
    <t>Benzovindiflupyr </t>
  </si>
  <si>
    <t xml:space="preserve">Hexaconazole </t>
  </si>
  <si>
    <t>2,5-furandicarboxylic acid</t>
  </si>
  <si>
    <t>FDCA</t>
  </si>
  <si>
    <t>Zinc oxide NM</t>
  </si>
  <si>
    <t>Zinc nitrate</t>
  </si>
  <si>
    <t>Fluoranthene</t>
  </si>
  <si>
    <t>Experimental natural</t>
  </si>
  <si>
    <t>Enrofloxacin</t>
  </si>
  <si>
    <t>Bacteriocide</t>
  </si>
  <si>
    <t>Etofenprox </t>
  </si>
  <si>
    <t>Abamectin </t>
  </si>
  <si>
    <t>Anthelmintic</t>
  </si>
  <si>
    <t xml:space="preserve">Difenoconazole </t>
  </si>
  <si>
    <t>Complex mixture</t>
  </si>
  <si>
    <t>Mixture inorganic</t>
  </si>
  <si>
    <t>Landscape in situ</t>
  </si>
  <si>
    <t>Binary mixture</t>
  </si>
  <si>
    <t>Decabromodiphenyl ether and lead</t>
  </si>
  <si>
    <t>Titanium dioxide NM</t>
  </si>
  <si>
    <t>Titanium dioxide</t>
  </si>
  <si>
    <t xml:space="preserve">Atrazine </t>
  </si>
  <si>
    <t>Microplastics</t>
  </si>
  <si>
    <t>2,4,6-trinitrotoluene</t>
  </si>
  <si>
    <t>TNT</t>
  </si>
  <si>
    <t>Gamma-hexachlorocyclohexane</t>
  </si>
  <si>
    <t>Lindane</t>
  </si>
  <si>
    <t>Cadmium nitrate</t>
  </si>
  <si>
    <t>Barium Chloride</t>
  </si>
  <si>
    <t>Cobalt chloride</t>
  </si>
  <si>
    <t>Cobalt</t>
  </si>
  <si>
    <t>Potassium dichromate</t>
  </si>
  <si>
    <t>Chromium</t>
  </si>
  <si>
    <t>Lead nitrate</t>
  </si>
  <si>
    <t>Lead</t>
  </si>
  <si>
    <t>Landscape ex situ</t>
  </si>
  <si>
    <t xml:space="preserve">Profenofos </t>
  </si>
  <si>
    <t>PFF</t>
  </si>
  <si>
    <t>Decabromodiphenyl ether</t>
  </si>
  <si>
    <t>BDE209</t>
  </si>
  <si>
    <t>Cadmuim Chloride</t>
  </si>
  <si>
    <t>Nickel chloride</t>
  </si>
  <si>
    <t>Nickel</t>
  </si>
  <si>
    <t>Nickel nitrate</t>
  </si>
  <si>
    <t>Nickel NM</t>
  </si>
  <si>
    <t>polychlorinated dibenzo-p-dioxins and dibenzofurans</t>
  </si>
  <si>
    <t>PCDD/Fs</t>
  </si>
  <si>
    <t>nanoscale zero-valent iron</t>
  </si>
  <si>
    <t>nZVI</t>
  </si>
  <si>
    <t>decabromodiphenyl ether</t>
  </si>
  <si>
    <t>Zinc and lead</t>
  </si>
  <si>
    <t>Chlorothalonil </t>
  </si>
  <si>
    <t>Glyphosate</t>
  </si>
  <si>
    <t>Bisphenol A</t>
  </si>
  <si>
    <t>Phenmedipham</t>
  </si>
  <si>
    <t>Article title</t>
  </si>
  <si>
    <t>Study No</t>
  </si>
  <si>
    <t>Study ID</t>
  </si>
  <si>
    <t>Study type</t>
  </si>
  <si>
    <t>Chemical complexity</t>
  </si>
  <si>
    <t>Chemical name</t>
  </si>
  <si>
    <t>Chemical common</t>
  </si>
  <si>
    <t>Chemical type 1</t>
  </si>
  <si>
    <t>Chemical type 2</t>
  </si>
  <si>
    <t>Chemical type 3</t>
  </si>
  <si>
    <t>Soil type</t>
  </si>
  <si>
    <t>Soil name</t>
  </si>
  <si>
    <t>Organisms scientific</t>
  </si>
  <si>
    <t>Taxonomy common</t>
  </si>
  <si>
    <t>Exposure protocol</t>
  </si>
  <si>
    <t>Exposure durations min</t>
  </si>
  <si>
    <t>Exposure durations max</t>
  </si>
  <si>
    <t>Transcript method 1</t>
  </si>
  <si>
    <t>Transcript method 2</t>
  </si>
  <si>
    <t>Useful phase II</t>
  </si>
  <si>
    <t>Other biomarkers</t>
  </si>
  <si>
    <t>Publication study number (see methods for details)</t>
  </si>
  <si>
    <t>Unique study identifier</t>
  </si>
  <si>
    <t>Experimental artificial, Experimental natural, Lanscape in situ, Landscape ex situ</t>
  </si>
  <si>
    <t>Singlular, binary mixture, complex mixture</t>
  </si>
  <si>
    <t>Full chemical name</t>
  </si>
  <si>
    <t>Common name chemical</t>
  </si>
  <si>
    <t>Organic chemical, mixture, inorganic chemical</t>
  </si>
  <si>
    <t>For organic chemicals: functional classification</t>
  </si>
  <si>
    <t>Chemical classification</t>
  </si>
  <si>
    <t>Soil texture</t>
  </si>
  <si>
    <t>If any, common name soil</t>
  </si>
  <si>
    <t>Soil type 2</t>
  </si>
  <si>
    <t>Artificial or natural soil</t>
  </si>
  <si>
    <t>Scientific name of organism used</t>
  </si>
  <si>
    <t>Common name of taxonomical group</t>
  </si>
  <si>
    <t>Which standardized protocol was used</t>
  </si>
  <si>
    <t>Minimum exposure duration</t>
  </si>
  <si>
    <t>Maximum exposure duration</t>
  </si>
  <si>
    <t>Which tissue was sampled</t>
  </si>
  <si>
    <t>Which transcriptomic method was used</t>
  </si>
  <si>
    <t>If more than one, which other transcriptomic method was used</t>
  </si>
  <si>
    <t>Metallothionein</t>
  </si>
  <si>
    <t>Superoxidase</t>
  </si>
  <si>
    <t>Glutathione-s-transferase</t>
  </si>
  <si>
    <t>Catalase</t>
  </si>
  <si>
    <t>Heat shock protein 70</t>
  </si>
  <si>
    <t>Heat shock protein 8</t>
  </si>
  <si>
    <t>Heat shock protein 90</t>
  </si>
  <si>
    <t>Cytochrome P450</t>
  </si>
  <si>
    <t>Phytochelatin</t>
  </si>
  <si>
    <t>Vitellogin</t>
  </si>
  <si>
    <t>ABC transporters</t>
  </si>
  <si>
    <t>Annetocin</t>
  </si>
  <si>
    <t xml:space="preserve">Translationally controlled tumor protein </t>
  </si>
  <si>
    <t>Is the gene expression data presented in a way the allows for data extraction</t>
  </si>
  <si>
    <t>Which other biomarkers were measured.</t>
  </si>
  <si>
    <t>Biomarker</t>
  </si>
  <si>
    <t>Table figure</t>
  </si>
  <si>
    <t>Figure ID</t>
  </si>
  <si>
    <t>Other ref</t>
  </si>
  <si>
    <t>Chemical common 2</t>
  </si>
  <si>
    <t>Mol mass</t>
  </si>
  <si>
    <t>Exposure duration</t>
  </si>
  <si>
    <t>Chemical concentration</t>
  </si>
  <si>
    <t>Chemical conc muMol</t>
  </si>
  <si>
    <t>FC ctrl mean</t>
  </si>
  <si>
    <t>FC ctrl dev</t>
  </si>
  <si>
    <t>FC trt mean</t>
  </si>
  <si>
    <t>FC trt dev</t>
  </si>
  <si>
    <t>ABS ctrl mean</t>
  </si>
  <si>
    <t>ABS ctrl dev</t>
  </si>
  <si>
    <t>ABS trt mean</t>
  </si>
  <si>
    <t>ABS trt dev</t>
  </si>
  <si>
    <t>Ctrl n</t>
  </si>
  <si>
    <t>Trt n</t>
  </si>
  <si>
    <t>Dev type</t>
  </si>
  <si>
    <t>Dev abs ctrl</t>
  </si>
  <si>
    <t>Dev abs trt</t>
  </si>
  <si>
    <t>StDev FC ctrl</t>
  </si>
  <si>
    <t>StDev FC trt</t>
  </si>
  <si>
    <t>Log2FC trt mean</t>
  </si>
  <si>
    <t>A014.1</t>
  </si>
  <si>
    <t>f6a</t>
  </si>
  <si>
    <t>Experimental_artificial</t>
  </si>
  <si>
    <t>SD</t>
  </si>
  <si>
    <t>A044.2</t>
  </si>
  <si>
    <t>f2</t>
  </si>
  <si>
    <t>`</t>
  </si>
  <si>
    <t>A060.1</t>
  </si>
  <si>
    <t>f1</t>
  </si>
  <si>
    <t>SE</t>
  </si>
  <si>
    <t>A078.1</t>
  </si>
  <si>
    <t>t3</t>
  </si>
  <si>
    <t>A079.2</t>
  </si>
  <si>
    <t>A097.1</t>
  </si>
  <si>
    <t>A097.2</t>
  </si>
  <si>
    <t>A097.3</t>
  </si>
  <si>
    <t>Gold</t>
  </si>
  <si>
    <t>A097.4</t>
  </si>
  <si>
    <t>A098.1</t>
  </si>
  <si>
    <t>f4a</t>
  </si>
  <si>
    <t>A021.1</t>
  </si>
  <si>
    <t>f1a</t>
  </si>
  <si>
    <t>Experimental_natural</t>
  </si>
  <si>
    <t>Mixture cadmium</t>
  </si>
  <si>
    <t>A044.1</t>
  </si>
  <si>
    <t>A070.1</t>
  </si>
  <si>
    <t>f3</t>
  </si>
  <si>
    <t>05-852</t>
  </si>
  <si>
    <t>Mixture Cadmium</t>
  </si>
  <si>
    <t>07-2133</t>
  </si>
  <si>
    <t>07-2132</t>
  </si>
  <si>
    <t>07-2131</t>
  </si>
  <si>
    <t>07-2127</t>
  </si>
  <si>
    <t>07-2128</t>
  </si>
  <si>
    <t>07-2125</t>
  </si>
  <si>
    <t>07-2126</t>
  </si>
  <si>
    <t>F07-2134</t>
  </si>
  <si>
    <t>F07-2135</t>
  </si>
  <si>
    <t>F07-2136</t>
  </si>
  <si>
    <t>A076.1</t>
  </si>
  <si>
    <t>f4</t>
  </si>
  <si>
    <t>A078.2</t>
  </si>
  <si>
    <t>A007.1</t>
  </si>
  <si>
    <t>f9</t>
  </si>
  <si>
    <t>A025.1</t>
  </si>
  <si>
    <t>A071.1</t>
  </si>
  <si>
    <t>A071.2</t>
  </si>
  <si>
    <t>A081.1</t>
  </si>
  <si>
    <t>t2</t>
  </si>
  <si>
    <t>Mixture Zinc</t>
  </si>
  <si>
    <t>A096.1</t>
  </si>
  <si>
    <t>A096.2</t>
  </si>
  <si>
    <t>A069.1</t>
  </si>
  <si>
    <t>Yv1</t>
  </si>
  <si>
    <t>Complex cadmium</t>
  </si>
  <si>
    <t>Yv2</t>
  </si>
  <si>
    <t>Yv3</t>
  </si>
  <si>
    <t>Fe1</t>
  </si>
  <si>
    <t>Fe2</t>
  </si>
  <si>
    <t>Fe3</t>
  </si>
  <si>
    <t>Ba1</t>
  </si>
  <si>
    <t>Ba2</t>
  </si>
  <si>
    <t>Mo1</t>
  </si>
  <si>
    <t>Mo2</t>
  </si>
  <si>
    <t>Mo3</t>
  </si>
  <si>
    <t>Mo4</t>
  </si>
  <si>
    <t>Mo5</t>
  </si>
  <si>
    <t>Mo6</t>
  </si>
  <si>
    <t>Mo7</t>
  </si>
  <si>
    <t>Mo8</t>
  </si>
  <si>
    <t>Mo9</t>
  </si>
  <si>
    <t>Me1</t>
  </si>
  <si>
    <t>Me2</t>
  </si>
  <si>
    <t>Me3</t>
  </si>
  <si>
    <t>Me4</t>
  </si>
  <si>
    <t>Me5</t>
  </si>
  <si>
    <t>Tr1</t>
  </si>
  <si>
    <t>Tr2</t>
  </si>
  <si>
    <t>Tr3</t>
  </si>
  <si>
    <t>Pi1</t>
  </si>
  <si>
    <t>Pi2</t>
  </si>
  <si>
    <t>Pi3</t>
  </si>
  <si>
    <t>Pi4</t>
  </si>
  <si>
    <t>Pi5</t>
  </si>
  <si>
    <t>A108</t>
  </si>
  <si>
    <t>Exposure to lethal levels of benzo[a]pyrene or cadmium trigger distinct protein expression patterns in earthworms (Eisenia fetida)</t>
  </si>
  <si>
    <t>A108.1</t>
  </si>
  <si>
    <t>A109</t>
  </si>
  <si>
    <t>Regulatory Plasticity of Earthworm wMT-2 Gene Expression</t>
  </si>
  <si>
    <t>A109.1</t>
  </si>
  <si>
    <t>A110</t>
  </si>
  <si>
    <t>Metallothionein gene activation in the earthworm (Lumbricus rubellus)</t>
  </si>
  <si>
    <t>A110.1</t>
  </si>
  <si>
    <t>A111</t>
  </si>
  <si>
    <t>Cloning, characterization, and expression of cadmium-induced metallothionein-2 gene from earthworm Pheretima aspergillum (E. Perrier)</t>
  </si>
  <si>
    <t>A111.1</t>
  </si>
  <si>
    <t>A112</t>
  </si>
  <si>
    <t>Ecotoxicological effects of a veterinary food additive, copper sulphate, on antioxidant enzymes and mRNA expression in earthworms</t>
  </si>
  <si>
    <t>A112.1</t>
  </si>
  <si>
    <t>A113</t>
  </si>
  <si>
    <t>Molecular cloning, characterization of copper/zinc superoxide dismutase and expression analysis of stress-responsive genes from Eisenia fetida against dietary zinc oxide</t>
  </si>
  <si>
    <t>A113.1</t>
  </si>
  <si>
    <t>f7</t>
  </si>
  <si>
    <t>Zinc oxide</t>
  </si>
  <si>
    <t>A114</t>
  </si>
  <si>
    <t>Earthworm responses to Cd and Cu under fluctuating environmental conditions: A comparison with results from laboratory exposures</t>
  </si>
  <si>
    <t>A114.1</t>
  </si>
  <si>
    <t>f5</t>
  </si>
  <si>
    <t>outdoor</t>
  </si>
  <si>
    <t>indoor</t>
  </si>
  <si>
    <t>A114.2</t>
  </si>
  <si>
    <t>A115</t>
  </si>
  <si>
    <t>Metallothionein expression and Neutral Red uptake as biomarkers of metal exposure and effect in Eisenia fetida and Lumbricus terrestris exposed to Cd</t>
  </si>
  <si>
    <t>A115.1</t>
  </si>
  <si>
    <t>HSP</t>
  </si>
  <si>
    <t>A004.1</t>
  </si>
  <si>
    <t>A004.2</t>
  </si>
  <si>
    <t>A004.3</t>
  </si>
  <si>
    <t>A017.1</t>
  </si>
  <si>
    <t>A030.1</t>
  </si>
  <si>
    <t>f6</t>
  </si>
  <si>
    <t>A033.1</t>
  </si>
  <si>
    <t>5a</t>
  </si>
  <si>
    <t>A035.1</t>
  </si>
  <si>
    <t>5d</t>
  </si>
  <si>
    <t>A043.1</t>
  </si>
  <si>
    <t>7a</t>
  </si>
  <si>
    <t>A058.2</t>
  </si>
  <si>
    <t>4c</t>
  </si>
  <si>
    <t>A092.1</t>
  </si>
  <si>
    <t>A106.1</t>
  </si>
  <si>
    <t>5f</t>
  </si>
  <si>
    <t>Table S3.3</t>
  </si>
  <si>
    <t>Biomarker (MT or HSP)</t>
  </si>
  <si>
    <t>Unique figure identifier</t>
  </si>
  <si>
    <t>Which fiture in publication</t>
  </si>
  <si>
    <t>Reference used to name the soil in publication</t>
  </si>
  <si>
    <t>See Table S3.2</t>
  </si>
  <si>
    <t>All nanomaterials are recorded as their parent material</t>
  </si>
  <si>
    <t>Molecular mass of material</t>
  </si>
  <si>
    <t>Exposure concentration in mg/kg</t>
  </si>
  <si>
    <t>Exposure concentration in mumol/kg</t>
  </si>
  <si>
    <t>Mean fold change of control</t>
  </si>
  <si>
    <t>Standard deviation of  treatment</t>
  </si>
  <si>
    <t>Mean of absolute gene expression in control</t>
  </si>
  <si>
    <t>Mean of absolute gene expression in treatment</t>
  </si>
  <si>
    <t>Sample size in control</t>
  </si>
  <si>
    <t>Sample size in treatment</t>
  </si>
  <si>
    <t>Deviation type (se, sd, ci)</t>
  </si>
  <si>
    <t>Max value of error margin of control</t>
  </si>
  <si>
    <t>Max value of error margin of  treatment</t>
  </si>
  <si>
    <t>Max value of error margin of absolute gene expression in control</t>
  </si>
  <si>
    <t>Max value of error margin of absolute gene expression in treatment</t>
  </si>
  <si>
    <t>Standard deviation absolute gene expression of control</t>
  </si>
  <si>
    <t>Standard deviation absolute gene expression of treatment</t>
  </si>
  <si>
    <t>Standard deviation of fold change in control</t>
  </si>
  <si>
    <t>Standard deviation of fold change in treatment</t>
  </si>
  <si>
    <t>Log2 fold change of treatments</t>
  </si>
  <si>
    <t>Gene expression data extracted from relevant publications</t>
  </si>
  <si>
    <t>MoA</t>
  </si>
  <si>
    <t>GABA</t>
  </si>
  <si>
    <t>Nucleophilic</t>
  </si>
  <si>
    <t>nAChR</t>
  </si>
  <si>
    <t>Plastoquinone binding</t>
  </si>
  <si>
    <t>Ryanodine receptor</t>
  </si>
  <si>
    <t>Succinate dehydrogenase</t>
  </si>
  <si>
    <t>Thyroid homeostasis</t>
  </si>
  <si>
    <t>DNA replication inhibition</t>
  </si>
  <si>
    <t>Alonso-Trujillo, M., A. B. Muniz-Gonzalez, and J. L. Martinez-Guitarte</t>
  </si>
  <si>
    <t>Endosulfan is a persistent pesticide that has been in use for more than five decades. During this time, it has contaminated soil, air, and water reservoirs worldwide. It is extremely toxic and harmful to beneficial non-target invertebrates, aquatic life, and even humans upon consumption, which is one of the many dangers of this pesticide since it biomagnifies in the food chain. The effects of three endosulfan concentrations (1, 10, and 100 µg/L) on the freshwater snail Physella acuta, an invasive cosmopolitan species, were examined over a week-long exposure period. Alterations in the expression of ten genes related to stress and xenobiotic detoxification were measured against the endogenous controls rpL10 and GAPDH by Real-Time polymerase chain reaction. Four genes are described here for the first time in this species, namely Hsp60, Grp78, GSTk1, and GSTm1. The rest of genes were Hsp90, sHsp16.6, cyp2u1, cyp3a7, cyp4f22, and MRP1. cyp2u1, sHsp16.6, and Grp78 expression were all altered by endosulfan. These results suggest a low pesticide concentration activates the acute response in P. acuta by affecting detoxification and stress responses and alter endoplasmic reticulum function and lipid metabolism. Furthermore, the newly identified genes extend the number of processes and cellular locations that can be analyzed in this organism.</t>
  </si>
  <si>
    <t>Scientific Reports</t>
  </si>
  <si>
    <t>Hockner, M., R. Dallinger, and S. R. Sturzenbaum</t>
  </si>
  <si>
    <t>Journal of Biological Inorganic Chemistry</t>
  </si>
  <si>
    <t>10.1038/s41598-020-64554-8.</t>
  </si>
  <si>
    <t>Louzon, M., F. Gimbert, T. Belly, C. Amiot, B. Pauget, A. de Vaufleury, and N. Capelli</t>
  </si>
  <si>
    <t>Environmental Science and Pollution Research</t>
  </si>
  <si>
    <t>To date, no study has linked the environmental and the ecogenotoxicological bioavailability of contaminants to land snails. Yet, understanding the specific ecotoxicological mechanisms from bioaccumulation to genotoxicity is necessary e.g., to build an adverse outcome pathway relevant to risk assessment. Consequently, the aim of our study is to look for relationships between accumulated concentrations of As, Cd and Hg in sub-adult snails and ecotoxicological effects at the individual (survival and growth) and molecular (genomic stability) levels. This study combines random amplified polymorphic DNA (RAPD) coupled with high-resolution capillary electrophoresis system (HRS) and micronucleus (MN) assay on haemocytes to consider various types of cytogenomic damage, such as chromosomal aberrations, breakages, adducts and mutations. The results showed alteration of the individual endpoints at higher accumulation quotients (AQs) that reflect the excess of transfers to snails, especially with decreased survival for As. In addition, genotoxic effects were observed with an increased occurrence of MN in haemocytes for the three meta(loid)s considered (R2 from 0.57 to 0.61 as a function of the meta(loid)s). No concentration-dependent decrease in genome stability was highlighted by RAPD-HRS in snails exposed to As and Cd but not Hg. Our results demonstrate the complementarity of the RAPD-HRS and the MN assay for understanding the different genotoxic mechanisms of the three metal(loid)s studied in land snails. They show a way to better assess environmental risks of contaminated soils by associating ecotoxicity, genotoxicity and bioaccumulation assays (ISO 24032), i.e., ecogenotoxicological bioavailability. Convergences highlighted here between the bioaccumulation of metal(loid)s in viscera and genotoxic effects in haemocytes constitute a way to better assess the bioavailability of contaminants in soils to the land snail and the subsequent environmental risk.</t>
  </si>
  <si>
    <t>10.1007/s11356-021-13618-x</t>
  </si>
  <si>
    <t>Nica, D. V., C. Popescu, G. A. Draghici, F. M. Andrica, I. A. Privistirescu, Gergen, II, and R. Stoger.</t>
  </si>
  <si>
    <t>From environmental bioavailability of metal(loid)s to their ecogenotoxicological effects in land snails</t>
  </si>
  <si>
    <t>PLOS One</t>
  </si>
  <si>
    <t>Pedrini-Martha, V., M. Niederwanger, R. Kopp, R. Schnegg, and R. Dallinger</t>
  </si>
  <si>
    <t>Physiological, Diurnal and Stress-Related Variability of Cadmium-Metallothionein Gene Expression in Land Snails</t>
  </si>
  <si>
    <t>The terrestrial Roman snail Helix pomatia has successfully adapted to strongly fluctuating conditions in its natural soil habitat. Part of the snail’s stress defense strategy is its ability to express Metallothioneins (MTs). These are multifunctional, cysteine-rich proteins that bind and inactivate transition metal ions (Cd2+, Zn2+, Cu+) with high affinity. In Helix pomatia a Cadmium (Cd)-selective, inducible Metallothionein Isoform (CdMT) is mainly involved in detoxification of this harmful metal. In addition, the snail CdMT has been shown to also respond to certain physiological stressors. The aim of the present study was to investigate the physiological and diurnal variability of CdMT gene expression in snails exposed to Cd and non-metallic stressors such as desiccation and oxygen depletion. CdMT gene expression was upregulated by Cd exposure and desiccation, whereas no significant impact on the expression of CdMT was measured due to oxygen depletion. Overall, Cd was clearly more effective as an inducer of the CdMT gene expression compared to the applied non-metallic stressors. In unexposed snails, diurnal rhythmicity of CdMT gene expression was observed with higher mRNA concentrations at night compared to daytime. This rhythmicity was severely disrupted in Cd-exposed snails which exhibited highest CdMT gene transcription rates in the morning. Apart from diurnal rhythmicity, feeding activity also had a strong impact on CdMT gene expression. Although underlying mechanisms are not completely understood, it is clear that factors increasing MT expression variability have to be considered when using MT mRNA quantification as a biomarker for environmental stressors.</t>
  </si>
  <si>
    <t>https://doi.org/10.1371/journal.pone.0150442</t>
  </si>
  <si>
    <t>Snails</t>
  </si>
  <si>
    <t>5-methylcytosine (5mC) is a key epigenetic mark which influences gene expression and phenotype. In vertebrates, this epigenetic mark is sensitive to Cd exposure, but there is no information linking such an event with changes in global 5mC levels in terrestrial gastropods despite their importance as excellentecotoxicological bioindicators of metal contamination. Therefore, we first evaluated total 5mC content in DNA of the hepatopancreas of adult Cantareus aspersus with the aim to determine whether this epigenetic mark is responsive to Cd exposure. The experiment was conducted under laboratory conditions and involved a continuous exposure, multiple dose- and time-point (14, 28, and 56 days) study design. Hepatopancreas cadmium levels were measured using Flame Atomic Absorption Spectrometry and the percentage of 5-mC in samples using an ELISA-based colorimetric assay. Snail death rates were also assessed. Our results, for the first time, reveal the presence of 5mC in C. aspersus and provide evidence for Cd-induced changes in global 5mC levels in DNA of gastropods and mollusks. Although less sensitive than tissue accumulation, DNA methylation levels responded in a dose- and time-dependent manner to dietary cadmium, with exposure dose having a much stronger effect than exposure duration. An obvious trend of increasing 5mC levels was observed starting at 28 days of exposure to the second highest dose and this trend persisted at the two highest treatments for close to one month, when the experiment was terminated after 56 days. Moreover, a strong association was identified between Cd concentrations in the hepatopancreas and DNA methylation levels in this organ. These data indicate an overall trend towards DNA hypermethylation with elevated Cd exposure. No consistent lethal effect was observed, irrespective of time point and Cd-dosage. Overall, our findings suggest that the total 5mC content in DNA of the hepatopancreas of land snails is responsive to sublethal Cd exposure and give new insights into invertebrate environmental epigenetics</t>
  </si>
  <si>
    <t>Helix pomatia</t>
  </si>
  <si>
    <t>Midgut glands</t>
  </si>
  <si>
    <t>Article_title</t>
  </si>
  <si>
    <t>Publication_ID</t>
  </si>
  <si>
    <t>Study_No</t>
  </si>
  <si>
    <t>Study_ID</t>
  </si>
  <si>
    <t>Study_type</t>
  </si>
  <si>
    <t>Chemical_complexity</t>
  </si>
  <si>
    <t>Chemical_name</t>
  </si>
  <si>
    <t>Chemical_common</t>
  </si>
  <si>
    <t>Chemical_type_1</t>
  </si>
  <si>
    <t>Chemical_type_2</t>
  </si>
  <si>
    <t>Chemical_type_3</t>
  </si>
  <si>
    <t>Soil_type</t>
  </si>
  <si>
    <t>Soil_name</t>
  </si>
  <si>
    <t>Soil_type_2</t>
  </si>
  <si>
    <t>Organisms_scientific</t>
  </si>
  <si>
    <t>Taxonomy_common</t>
  </si>
  <si>
    <t>Exposure_protocol</t>
  </si>
  <si>
    <t>Exposure_durations_min</t>
  </si>
  <si>
    <t>Exposure_durations_max</t>
  </si>
  <si>
    <t>Transcript_method_1</t>
  </si>
  <si>
    <t>Transcript_method_2</t>
  </si>
  <si>
    <t>Useful_phase_II</t>
  </si>
  <si>
    <t>Other_biomarkers</t>
  </si>
  <si>
    <t>Table_figure</t>
  </si>
  <si>
    <t>Figure_ID</t>
  </si>
  <si>
    <t>Other_ref</t>
  </si>
  <si>
    <t>Chemical_common_2</t>
  </si>
  <si>
    <t>Mol_mass</t>
  </si>
  <si>
    <t>Exposure_duration</t>
  </si>
  <si>
    <t>Chemical_concentration</t>
  </si>
  <si>
    <t>Chemical_conc_muMol</t>
  </si>
  <si>
    <t>FC_ctrl_mean</t>
  </si>
  <si>
    <t>FC_ctrl_dev</t>
  </si>
  <si>
    <t>FC_trt_mean</t>
  </si>
  <si>
    <t>FC_trt_dev</t>
  </si>
  <si>
    <t>ABS_ctrl_mean</t>
  </si>
  <si>
    <t>ABS_ctrl_dev</t>
  </si>
  <si>
    <t>ABS_trt_mean</t>
  </si>
  <si>
    <t>ABS_trt_dev</t>
  </si>
  <si>
    <t>Ctrl_n</t>
  </si>
  <si>
    <t>Trt_n</t>
  </si>
  <si>
    <t>Dev_type</t>
  </si>
  <si>
    <t>Dev_abs_ctrl</t>
  </si>
  <si>
    <t>Dev_abs_trt</t>
  </si>
  <si>
    <t>StDev_FC_ctrl</t>
  </si>
  <si>
    <t>StDev_FC_trt</t>
  </si>
  <si>
    <t>Log2FC_trt_mean</t>
  </si>
  <si>
    <t>Soil ecotoxicology needs robust biomarkers – a meta-analysis approach to test the robustness of gene expression-based biomarkers for measuring chemical exposure effects in soil invertebrates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</si>
</sst>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7" x14ac:knownFonts="1">
    <font>
      <sz val="10"/>
      <name val="Arial"/>
    </font>
    <font>
      <b/>
      <sz val="9"/>
      <name val="Calibri"/>
      <family val="2"/>
      <scheme val="minor"/>
    </font>
    <font>
      <sz val="9"/>
      <name val="Calibri"/>
      <family val="2"/>
      <scheme val="minor"/>
    </font>
    <font>
      <sz val="9"/>
      <color rgb="FF212121"/>
      <name val="Calibri"/>
      <family val="2"/>
      <scheme val="minor"/>
    </font>
    <font>
      <sz val="9"/>
      <color rgb="FF2E2E2E"/>
      <name val="Calibri"/>
      <family val="2"/>
      <scheme val="minor"/>
    </font>
    <font>
      <i/>
      <sz val="9"/>
      <color rgb="FF2E2E2E"/>
      <name val="Calibri"/>
      <family val="2"/>
      <scheme val="minor"/>
    </font>
    <font>
      <sz val="9"/>
      <color rgb="FF222222"/>
      <name val="Calibri"/>
      <family val="2"/>
      <scheme val="minor"/>
    </font>
    <font>
      <vertAlign val="subscript"/>
      <sz val="9"/>
      <color rgb="FF222222"/>
      <name val="Calibri"/>
      <family val="2"/>
      <scheme val="minor"/>
    </font>
    <font>
      <i/>
      <sz val="9"/>
      <color rgb="FF222222"/>
      <name val="Calibri"/>
      <family val="2"/>
      <scheme val="minor"/>
    </font>
    <font>
      <b/>
      <sz val="10"/>
      <name val="Arial"/>
      <family val="2"/>
    </font>
    <font>
      <sz val="10"/>
      <name val="Calibri"/>
      <family val="2"/>
      <scheme val="minor"/>
    </font>
    <font>
      <sz val="9"/>
      <color theme="1"/>
      <name val="Calibri"/>
      <family val="2"/>
      <scheme val="minor"/>
    </font>
    <font>
      <sz val="11"/>
      <name val="Calibri"/>
      <family val="2"/>
      <scheme val="minor"/>
    </font>
    <font>
      <sz val="8"/>
      <name val="Arial"/>
      <family val="2"/>
    </font>
    <font>
      <sz val="10"/>
      <name val="Calibri"/>
      <family val="2"/>
    </font>
    <font>
      <sz val="11"/>
      <name val="Calibri"/>
      <family val="2"/>
    </font>
    <font>
      <u/>
      <sz val="10"/>
      <color theme="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16" fillId="0" borderId="0" applyNumberFormat="0" applyFill="0" applyBorder="0" applyAlignment="0" applyProtection="0"/>
  </cellStyleXfs>
  <cellXfs count="64">
    <xf numFmtId="0" fontId="0" fillId="0" borderId="0" xfId="0"/>
    <xf numFmtId="0" fontId="1" fillId="0" borderId="0" xfId="0" applyFont="1" applyAlignment="1">
      <alignment horizontal="center" vertical="center" wrapText="1"/>
    </xf>
    <xf numFmtId="0" fontId="2" fillId="0" borderId="0" xfId="0" applyFont="1" applyAlignment="1">
      <alignment horizontal="left" vertical="top"/>
    </xf>
    <xf numFmtId="0" fontId="2" fillId="0" borderId="0" xfId="0" applyFont="1" applyAlignment="1">
      <alignment horizontal="left" vertical="top" wrapText="1"/>
    </xf>
    <xf numFmtId="0" fontId="2" fillId="0" borderId="0" xfId="0" applyFont="1" applyAlignment="1">
      <alignment horizontal="center" vertical="top"/>
    </xf>
    <xf numFmtId="0" fontId="2" fillId="0" borderId="0" xfId="0" applyFont="1"/>
    <xf numFmtId="0" fontId="3" fillId="0" borderId="0" xfId="0" applyFont="1" applyAlignment="1">
      <alignment horizontal="left" vertical="top"/>
    </xf>
    <xf numFmtId="0" fontId="4" fillId="0" borderId="0" xfId="0" applyFont="1" applyAlignment="1">
      <alignment horizontal="left" vertical="top"/>
    </xf>
    <xf numFmtId="0" fontId="6" fillId="0" borderId="0" xfId="0" applyFont="1" applyAlignment="1">
      <alignment horizontal="left" vertical="top"/>
    </xf>
    <xf numFmtId="0" fontId="2" fillId="0" borderId="0" xfId="0" applyFont="1" applyAlignment="1">
      <alignment horizontal="center"/>
    </xf>
    <xf numFmtId="0" fontId="1" fillId="0" borderId="0" xfId="0" applyFont="1" applyAlignment="1">
      <alignment horizontal="center" vertical="center"/>
    </xf>
    <xf numFmtId="0" fontId="2" fillId="0" borderId="0" xfId="0" applyFont="1" applyFill="1" applyBorder="1" applyAlignment="1">
      <alignment horizontal="left"/>
    </xf>
    <xf numFmtId="0" fontId="2" fillId="0" borderId="0" xfId="0" applyFont="1" applyFill="1" applyBorder="1" applyAlignment="1">
      <alignment horizontal="center"/>
    </xf>
    <xf numFmtId="0" fontId="2" fillId="0" borderId="0" xfId="0" applyFont="1" applyFill="1" applyAlignment="1">
      <alignment horizont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10" fillId="0" borderId="0" xfId="0" applyFont="1" applyFill="1"/>
    <xf numFmtId="0" fontId="2" fillId="0" borderId="0" xfId="0" applyFont="1" applyFill="1" applyAlignment="1">
      <alignment horizontal="left"/>
    </xf>
    <xf numFmtId="0" fontId="2" fillId="0" borderId="0" xfId="0" applyFont="1" applyFill="1"/>
    <xf numFmtId="0" fontId="2" fillId="0" borderId="0" xfId="0" applyFont="1" applyFill="1" applyBorder="1" applyAlignment="1">
      <alignment horizontal="center" wrapText="1"/>
    </xf>
    <xf numFmtId="0" fontId="2" fillId="0" borderId="0" xfId="0" applyNumberFormat="1" applyFont="1" applyFill="1" applyAlignment="1">
      <alignment horizontal="center"/>
    </xf>
    <xf numFmtId="164" fontId="2" fillId="0" borderId="0" xfId="0" applyNumberFormat="1" applyFont="1" applyFill="1" applyAlignment="1">
      <alignment horizontal="center"/>
    </xf>
    <xf numFmtId="0" fontId="11" fillId="0" borderId="0" xfId="0" applyFont="1" applyBorder="1" applyAlignment="1">
      <alignment horizontal="left"/>
    </xf>
    <xf numFmtId="0" fontId="11" fillId="0" borderId="0" xfId="0" applyFont="1" applyBorder="1" applyAlignment="1">
      <alignment horizontal="center"/>
    </xf>
    <xf numFmtId="0" fontId="11" fillId="0" borderId="0" xfId="0" applyFont="1" applyAlignment="1">
      <alignment horizontal="center"/>
    </xf>
    <xf numFmtId="0" fontId="11" fillId="0" borderId="0" xfId="0" applyFont="1" applyBorder="1" applyAlignment="1">
      <alignment horizontal="center" vertical="center"/>
    </xf>
    <xf numFmtId="0" fontId="11" fillId="0" borderId="0" xfId="0" applyFont="1" applyBorder="1" applyAlignment="1">
      <alignment horizontal="left" vertical="center" wrapText="1"/>
    </xf>
    <xf numFmtId="0" fontId="11" fillId="0" borderId="0" xfId="0" applyFont="1" applyFill="1" applyBorder="1" applyAlignment="1">
      <alignment horizontal="center" vertical="center"/>
    </xf>
    <xf numFmtId="0" fontId="2" fillId="0" borderId="0" xfId="0" applyFont="1" applyFill="1" applyAlignment="1">
      <alignment horizontal="left" vertical="top"/>
    </xf>
    <xf numFmtId="0" fontId="2" fillId="0" borderId="0" xfId="0" applyFont="1" applyFill="1" applyAlignment="1">
      <alignment horizontal="center" vertical="top"/>
    </xf>
    <xf numFmtId="0" fontId="2" fillId="0" borderId="0" xfId="0" applyFont="1" applyFill="1" applyAlignment="1">
      <alignment vertical="center"/>
    </xf>
    <xf numFmtId="0" fontId="2" fillId="0" borderId="0" xfId="0" applyFont="1" applyFill="1" applyBorder="1" applyAlignment="1"/>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center" wrapText="1"/>
    </xf>
    <xf numFmtId="0" fontId="1" fillId="0" borderId="0" xfId="0" applyFont="1" applyAlignment="1"/>
    <xf numFmtId="0" fontId="2" fillId="0" borderId="0" xfId="0" applyFont="1" applyAlignment="1"/>
    <xf numFmtId="0" fontId="2" fillId="0" borderId="0" xfId="0" applyFont="1" applyAlignment="1">
      <alignment vertical="center"/>
    </xf>
    <xf numFmtId="0" fontId="2" fillId="0" borderId="0" xfId="0" applyFont="1" applyFill="1" applyBorder="1" applyAlignment="1">
      <alignment vertical="center" wrapText="1"/>
    </xf>
    <xf numFmtId="0" fontId="2" fillId="0" borderId="0" xfId="0" applyFont="1" applyFill="1" applyBorder="1" applyAlignment="1">
      <alignment wrapText="1"/>
    </xf>
    <xf numFmtId="0" fontId="9" fillId="0" borderId="0" xfId="0" applyFont="1" applyFill="1"/>
    <xf numFmtId="0" fontId="1" fillId="0" borderId="0" xfId="0" applyFont="1" applyFill="1" applyAlignment="1">
      <alignment horizontal="center" vertical="center" wrapText="1"/>
    </xf>
    <xf numFmtId="0" fontId="1" fillId="0" borderId="0" xfId="0" applyNumberFormat="1" applyFont="1" applyFill="1" applyBorder="1" applyAlignment="1">
      <alignment horizontal="center" vertical="center" wrapText="1"/>
    </xf>
    <xf numFmtId="2" fontId="2" fillId="0" borderId="0" xfId="0" applyNumberFormat="1" applyFont="1" applyFill="1" applyAlignment="1">
      <alignment horizontal="center"/>
    </xf>
    <xf numFmtId="2" fontId="1" fillId="0" borderId="0" xfId="0" applyNumberFormat="1" applyFont="1" applyFill="1" applyAlignment="1">
      <alignment horizontal="center"/>
    </xf>
    <xf numFmtId="165" fontId="2" fillId="0" borderId="0" xfId="0" applyNumberFormat="1" applyFont="1" applyFill="1" applyAlignment="1">
      <alignment horizontal="center"/>
    </xf>
    <xf numFmtId="0" fontId="2" fillId="0" borderId="0" xfId="0" applyNumberFormat="1" applyFont="1" applyFill="1" applyBorder="1" applyAlignment="1">
      <alignment horizontal="center"/>
    </xf>
    <xf numFmtId="0" fontId="2" fillId="0" borderId="0" xfId="0" quotePrefix="1" applyNumberFormat="1" applyFont="1" applyFill="1" applyAlignment="1">
      <alignment horizontal="center"/>
    </xf>
    <xf numFmtId="17" fontId="2" fillId="0" borderId="0" xfId="0" quotePrefix="1" applyNumberFormat="1" applyFont="1" applyFill="1" applyAlignment="1">
      <alignment horizontal="center"/>
    </xf>
    <xf numFmtId="1" fontId="2" fillId="0" borderId="0" xfId="0" applyNumberFormat="1" applyFont="1" applyFill="1" applyAlignment="1">
      <alignment horizontal="center"/>
    </xf>
    <xf numFmtId="0" fontId="12" fillId="0" borderId="0" xfId="0" applyFont="1" applyFill="1" applyAlignment="1">
      <alignment horizontal="center"/>
    </xf>
    <xf numFmtId="0" fontId="13" fillId="0" borderId="0" xfId="0" applyFont="1" applyFill="1" applyAlignment="1">
      <alignment horizontal="center"/>
    </xf>
    <xf numFmtId="0" fontId="2" fillId="0" borderId="0" xfId="0" applyFont="1" applyFill="1" applyAlignment="1">
      <alignment vertical="center" wrapText="1"/>
    </xf>
    <xf numFmtId="0" fontId="2" fillId="0" borderId="0" xfId="0" applyNumberFormat="1" applyFont="1" applyFill="1" applyBorder="1" applyAlignment="1">
      <alignment vertical="center" wrapText="1"/>
    </xf>
    <xf numFmtId="0" fontId="14" fillId="0" borderId="0" xfId="0" applyFont="1"/>
    <xf numFmtId="0" fontId="15" fillId="0" borderId="0" xfId="0" applyFont="1" applyAlignment="1">
      <alignment vertical="center"/>
    </xf>
    <xf numFmtId="0" fontId="15" fillId="0" borderId="0" xfId="0" applyFont="1"/>
    <xf numFmtId="0" fontId="2" fillId="0" borderId="0" xfId="0" applyFont="1" applyAlignment="1">
      <alignment wrapText="1"/>
    </xf>
    <xf numFmtId="0" fontId="2" fillId="0" borderId="0" xfId="0" applyFont="1" applyFill="1" applyAlignment="1">
      <alignment wrapText="1"/>
    </xf>
    <xf numFmtId="0" fontId="2" fillId="0" borderId="0" xfId="1" applyFont="1" applyAlignment="1">
      <alignment horizontal="left" vertical="top"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2" fillId="0" borderId="0" xfId="0" applyFont="1" applyFill="1" applyAlignment="1">
      <alignment horizontal="left" wrapText="1"/>
    </xf>
    <xf numFmtId="0" fontId="2" fillId="0" borderId="0" xfId="0" applyFont="1" applyFill="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04"/>
  <sheetViews>
    <sheetView workbookViewId="0">
      <selection activeCell="C11" sqref="C11"/>
    </sheetView>
  </sheetViews>
  <sheetFormatPr defaultColWidth="8.85546875" defaultRowHeight="11.45" customHeight="1" x14ac:dyDescent="0.2"/>
  <cols>
    <col min="1" max="1" width="18.85546875" style="36" bestFit="1" customWidth="1"/>
    <col min="2" max="2" width="18.7109375" style="36" customWidth="1"/>
    <col min="3" max="3" width="30.7109375" style="36" customWidth="1"/>
    <col min="4" max="16384" width="8.85546875" style="36"/>
  </cols>
  <sheetData>
    <row r="1" spans="1:3" ht="11.45" customHeight="1" x14ac:dyDescent="0.2">
      <c r="A1" s="35" t="s">
        <v>1973</v>
      </c>
      <c r="B1" s="36" t="s">
        <v>2533</v>
      </c>
    </row>
    <row r="2" spans="1:3" ht="11.45" customHeight="1" x14ac:dyDescent="0.2">
      <c r="A2" s="35" t="s">
        <v>0</v>
      </c>
      <c r="B2" s="36" t="s">
        <v>1977</v>
      </c>
    </row>
    <row r="3" spans="1:3" ht="11.45" customHeight="1" x14ac:dyDescent="0.2">
      <c r="A3" s="35" t="s">
        <v>1974</v>
      </c>
      <c r="B3" s="36" t="s">
        <v>1978</v>
      </c>
    </row>
    <row r="4" spans="1:3" ht="11.45" customHeight="1" x14ac:dyDescent="0.2">
      <c r="A4" s="35" t="s">
        <v>1975</v>
      </c>
      <c r="B4" s="36" t="s">
        <v>1976</v>
      </c>
    </row>
    <row r="5" spans="1:3" ht="11.45" customHeight="1" x14ac:dyDescent="0.2">
      <c r="A5" s="35" t="s">
        <v>1980</v>
      </c>
      <c r="B5" s="36" t="s">
        <v>1979</v>
      </c>
    </row>
    <row r="7" spans="1:3" ht="11.45" customHeight="1" x14ac:dyDescent="0.2">
      <c r="A7" s="35" t="s">
        <v>1984</v>
      </c>
      <c r="B7" s="35" t="s">
        <v>1982</v>
      </c>
    </row>
    <row r="8" spans="1:3" ht="11.45" customHeight="1" x14ac:dyDescent="0.2">
      <c r="A8" s="35" t="s">
        <v>1983</v>
      </c>
      <c r="B8" s="36" t="s">
        <v>1985</v>
      </c>
    </row>
    <row r="10" spans="1:3" ht="11.45" customHeight="1" x14ac:dyDescent="0.2">
      <c r="B10" s="35" t="s">
        <v>1981</v>
      </c>
      <c r="C10" s="35" t="s">
        <v>1982</v>
      </c>
    </row>
    <row r="11" spans="1:3" ht="11.45" customHeight="1" x14ac:dyDescent="0.2">
      <c r="B11" s="37" t="s">
        <v>1864</v>
      </c>
      <c r="C11" s="36" t="s">
        <v>1986</v>
      </c>
    </row>
    <row r="12" spans="1:3" ht="11.45" customHeight="1" x14ac:dyDescent="0.2">
      <c r="B12" s="37" t="s">
        <v>0</v>
      </c>
      <c r="C12" s="36" t="s">
        <v>1987</v>
      </c>
    </row>
    <row r="13" spans="1:3" ht="11.45" customHeight="1" x14ac:dyDescent="0.2">
      <c r="B13" s="37" t="s">
        <v>1</v>
      </c>
      <c r="C13" s="36" t="s">
        <v>1988</v>
      </c>
    </row>
    <row r="14" spans="1:3" ht="11.45" customHeight="1" x14ac:dyDescent="0.2">
      <c r="B14" s="37" t="s">
        <v>2</v>
      </c>
      <c r="C14" s="36" t="s">
        <v>1990</v>
      </c>
    </row>
    <row r="15" spans="1:3" ht="11.45" customHeight="1" x14ac:dyDescent="0.2">
      <c r="B15" s="37" t="s">
        <v>4</v>
      </c>
      <c r="C15" s="36" t="s">
        <v>1989</v>
      </c>
    </row>
    <row r="16" spans="1:3" ht="11.45" customHeight="1" x14ac:dyDescent="0.2">
      <c r="B16" s="37" t="s">
        <v>3</v>
      </c>
      <c r="C16" s="36" t="s">
        <v>1991</v>
      </c>
    </row>
    <row r="17" spans="1:3" ht="11.45" customHeight="1" x14ac:dyDescent="0.2">
      <c r="B17" s="37" t="s">
        <v>6</v>
      </c>
      <c r="C17" s="36" t="s">
        <v>1992</v>
      </c>
    </row>
    <row r="18" spans="1:3" ht="11.45" customHeight="1" x14ac:dyDescent="0.2">
      <c r="B18" s="37" t="s">
        <v>5</v>
      </c>
      <c r="C18" s="36" t="s">
        <v>1993</v>
      </c>
    </row>
    <row r="19" spans="1:3" ht="11.45" customHeight="1" x14ac:dyDescent="0.2">
      <c r="B19" s="37" t="s">
        <v>1851</v>
      </c>
      <c r="C19" s="36" t="s">
        <v>1995</v>
      </c>
    </row>
    <row r="20" spans="1:3" ht="11.45" customHeight="1" x14ac:dyDescent="0.2">
      <c r="B20" s="37" t="s">
        <v>1859</v>
      </c>
      <c r="C20" s="36" t="s">
        <v>1994</v>
      </c>
    </row>
    <row r="22" spans="1:3" ht="11.45" customHeight="1" x14ac:dyDescent="0.2">
      <c r="A22" s="35" t="s">
        <v>1984</v>
      </c>
      <c r="B22" s="35" t="s">
        <v>1982</v>
      </c>
    </row>
    <row r="23" spans="1:3" ht="11.45" customHeight="1" x14ac:dyDescent="0.2">
      <c r="A23" s="35" t="s">
        <v>1996</v>
      </c>
      <c r="B23" s="36" t="s">
        <v>1997</v>
      </c>
    </row>
    <row r="25" spans="1:3" ht="11.45" customHeight="1" x14ac:dyDescent="0.2">
      <c r="B25" s="35" t="s">
        <v>1981</v>
      </c>
      <c r="C25" s="35" t="s">
        <v>1982</v>
      </c>
    </row>
    <row r="26" spans="1:3" ht="11.45" customHeight="1" x14ac:dyDescent="0.2">
      <c r="B26" s="38" t="s">
        <v>1864</v>
      </c>
      <c r="C26" s="36" t="s">
        <v>1986</v>
      </c>
    </row>
    <row r="27" spans="1:3" ht="11.45" customHeight="1" x14ac:dyDescent="0.2">
      <c r="B27" s="38" t="s">
        <v>2215</v>
      </c>
      <c r="C27" s="36" t="s">
        <v>1988</v>
      </c>
    </row>
    <row r="28" spans="1:3" ht="11.45" customHeight="1" x14ac:dyDescent="0.2">
      <c r="B28" s="38" t="s">
        <v>2115</v>
      </c>
      <c r="C28" s="36" t="s">
        <v>1989</v>
      </c>
    </row>
    <row r="29" spans="1:3" ht="11.45" customHeight="1" x14ac:dyDescent="0.2">
      <c r="B29" s="38" t="s">
        <v>2216</v>
      </c>
      <c r="C29" s="36" t="s">
        <v>2236</v>
      </c>
    </row>
    <row r="30" spans="1:3" ht="11.45" customHeight="1" x14ac:dyDescent="0.2">
      <c r="B30" s="38" t="s">
        <v>2217</v>
      </c>
      <c r="C30" s="36" t="s">
        <v>2237</v>
      </c>
    </row>
    <row r="31" spans="1:3" ht="11.45" customHeight="1" x14ac:dyDescent="0.2">
      <c r="B31" s="38" t="s">
        <v>2218</v>
      </c>
      <c r="C31" s="36" t="s">
        <v>2238</v>
      </c>
    </row>
    <row r="32" spans="1:3" ht="11.45" customHeight="1" x14ac:dyDescent="0.2">
      <c r="B32" s="38" t="s">
        <v>2219</v>
      </c>
      <c r="C32" s="36" t="s">
        <v>2239</v>
      </c>
    </row>
    <row r="33" spans="2:3" ht="11.45" customHeight="1" x14ac:dyDescent="0.2">
      <c r="B33" s="38" t="s">
        <v>2220</v>
      </c>
      <c r="C33" s="36" t="s">
        <v>2240</v>
      </c>
    </row>
    <row r="34" spans="2:3" ht="11.45" customHeight="1" x14ac:dyDescent="0.2">
      <c r="B34" s="38" t="s">
        <v>2221</v>
      </c>
      <c r="C34" s="36" t="s">
        <v>2241</v>
      </c>
    </row>
    <row r="35" spans="2:3" ht="11.45" customHeight="1" x14ac:dyDescent="0.2">
      <c r="B35" s="38" t="s">
        <v>2222</v>
      </c>
      <c r="C35" s="36" t="s">
        <v>2242</v>
      </c>
    </row>
    <row r="36" spans="2:3" ht="11.45" customHeight="1" x14ac:dyDescent="0.2">
      <c r="B36" s="38" t="s">
        <v>2223</v>
      </c>
      <c r="C36" s="36" t="s">
        <v>2243</v>
      </c>
    </row>
    <row r="37" spans="2:3" ht="11.45" customHeight="1" x14ac:dyDescent="0.2">
      <c r="B37" s="38" t="s">
        <v>2224</v>
      </c>
      <c r="C37" s="36" t="s">
        <v>2244</v>
      </c>
    </row>
    <row r="38" spans="2:3" ht="11.45" customHeight="1" x14ac:dyDescent="0.2">
      <c r="B38" s="38" t="s">
        <v>2225</v>
      </c>
      <c r="C38" s="36" t="s">
        <v>2248</v>
      </c>
    </row>
    <row r="39" spans="2:3" ht="11.45" customHeight="1" x14ac:dyDescent="0.2">
      <c r="B39" s="38" t="s">
        <v>2226</v>
      </c>
      <c r="C39" s="36" t="s">
        <v>2246</v>
      </c>
    </row>
    <row r="40" spans="2:3" ht="11.45" customHeight="1" x14ac:dyDescent="0.2">
      <c r="B40" s="38" t="s">
        <v>2247</v>
      </c>
      <c r="C40" s="36" t="s">
        <v>2245</v>
      </c>
    </row>
    <row r="41" spans="2:3" ht="11.45" customHeight="1" x14ac:dyDescent="0.2">
      <c r="B41" s="38" t="s">
        <v>2227</v>
      </c>
      <c r="C41" s="36" t="s">
        <v>2249</v>
      </c>
    </row>
    <row r="42" spans="2:3" ht="11.45" customHeight="1" x14ac:dyDescent="0.2">
      <c r="B42" s="38" t="s">
        <v>2228</v>
      </c>
      <c r="C42" s="36" t="s">
        <v>2250</v>
      </c>
    </row>
    <row r="43" spans="2:3" ht="11.45" customHeight="1" x14ac:dyDescent="0.2">
      <c r="B43" s="39" t="s">
        <v>2229</v>
      </c>
      <c r="C43" s="36" t="s">
        <v>2251</v>
      </c>
    </row>
    <row r="44" spans="2:3" ht="11.45" customHeight="1" x14ac:dyDescent="0.2">
      <c r="B44" s="39" t="s">
        <v>2230</v>
      </c>
      <c r="C44" s="36" t="s">
        <v>2252</v>
      </c>
    </row>
    <row r="45" spans="2:3" ht="11.45" customHeight="1" x14ac:dyDescent="0.2">
      <c r="B45" s="39" t="s">
        <v>2231</v>
      </c>
      <c r="C45" s="36" t="s">
        <v>2253</v>
      </c>
    </row>
    <row r="46" spans="2:3" ht="11.45" customHeight="1" x14ac:dyDescent="0.2">
      <c r="B46" s="39" t="s">
        <v>1998</v>
      </c>
      <c r="C46" s="36" t="s">
        <v>2254</v>
      </c>
    </row>
    <row r="47" spans="2:3" ht="11.45" customHeight="1" x14ac:dyDescent="0.2">
      <c r="B47" s="38" t="s">
        <v>2232</v>
      </c>
      <c r="C47" s="36" t="s">
        <v>2255</v>
      </c>
    </row>
    <row r="48" spans="2:3" ht="11.45" customHeight="1" x14ac:dyDescent="0.2">
      <c r="B48" s="38" t="s">
        <v>2233</v>
      </c>
      <c r="C48" s="36" t="s">
        <v>2256</v>
      </c>
    </row>
    <row r="49" spans="2:3" ht="11.45" customHeight="1" x14ac:dyDescent="0.2">
      <c r="B49" s="38" t="s">
        <v>1999</v>
      </c>
      <c r="C49" s="36" t="s">
        <v>2257</v>
      </c>
    </row>
    <row r="50" spans="2:3" ht="11.45" customHeight="1" x14ac:dyDescent="0.2">
      <c r="B50" s="38" t="s">
        <v>2000</v>
      </c>
      <c r="C50" s="36" t="s">
        <v>2258</v>
      </c>
    </row>
    <row r="51" spans="2:3" ht="11.45" customHeight="1" x14ac:dyDescent="0.2">
      <c r="B51" s="38" t="s">
        <v>2001</v>
      </c>
      <c r="C51" s="36" t="s">
        <v>2259</v>
      </c>
    </row>
    <row r="52" spans="2:3" ht="11.45" customHeight="1" x14ac:dyDescent="0.2">
      <c r="B52" s="38" t="s">
        <v>2002</v>
      </c>
      <c r="C52" s="36" t="s">
        <v>2260</v>
      </c>
    </row>
    <row r="53" spans="2:3" ht="11.45" customHeight="1" x14ac:dyDescent="0.2">
      <c r="B53" s="38" t="s">
        <v>2003</v>
      </c>
      <c r="C53" s="36" t="s">
        <v>2261</v>
      </c>
    </row>
    <row r="54" spans="2:3" ht="11.45" customHeight="1" x14ac:dyDescent="0.2">
      <c r="B54" s="38" t="s">
        <v>2004</v>
      </c>
      <c r="C54" s="36" t="s">
        <v>2262</v>
      </c>
    </row>
    <row r="55" spans="2:3" ht="11.45" customHeight="1" x14ac:dyDescent="0.2">
      <c r="B55" s="38" t="s">
        <v>2005</v>
      </c>
      <c r="C55" s="36" t="s">
        <v>2263</v>
      </c>
    </row>
    <row r="56" spans="2:3" ht="11.45" customHeight="1" x14ac:dyDescent="0.2">
      <c r="B56" s="38" t="s">
        <v>2006</v>
      </c>
      <c r="C56" s="36" t="s">
        <v>2264</v>
      </c>
    </row>
    <row r="57" spans="2:3" ht="11.45" customHeight="1" x14ac:dyDescent="0.2">
      <c r="B57" s="38" t="s">
        <v>2007</v>
      </c>
      <c r="C57" s="36" t="s">
        <v>2265</v>
      </c>
    </row>
    <row r="58" spans="2:3" ht="11.45" customHeight="1" x14ac:dyDescent="0.2">
      <c r="B58" s="38" t="s">
        <v>2008</v>
      </c>
      <c r="C58" s="36" t="s">
        <v>2266</v>
      </c>
    </row>
    <row r="59" spans="2:3" ht="11.45" customHeight="1" x14ac:dyDescent="0.2">
      <c r="B59" s="38" t="s">
        <v>2009</v>
      </c>
      <c r="C59" s="36" t="s">
        <v>2267</v>
      </c>
    </row>
    <row r="60" spans="2:3" ht="11.45" customHeight="1" x14ac:dyDescent="0.2">
      <c r="B60" s="38" t="s">
        <v>2010</v>
      </c>
      <c r="C60" s="36" t="s">
        <v>2268</v>
      </c>
    </row>
    <row r="61" spans="2:3" ht="11.45" customHeight="1" x14ac:dyDescent="0.2">
      <c r="B61" s="38" t="s">
        <v>2011</v>
      </c>
      <c r="C61" s="36" t="s">
        <v>2269</v>
      </c>
    </row>
    <row r="62" spans="2:3" ht="11.45" customHeight="1" x14ac:dyDescent="0.2">
      <c r="B62" s="38" t="s">
        <v>2234</v>
      </c>
      <c r="C62" s="36" t="s">
        <v>2270</v>
      </c>
    </row>
    <row r="63" spans="2:3" ht="11.45" customHeight="1" x14ac:dyDescent="0.2">
      <c r="B63" s="38" t="s">
        <v>2235</v>
      </c>
      <c r="C63" s="36" t="s">
        <v>2271</v>
      </c>
    </row>
    <row r="64" spans="2:3" ht="11.45" customHeight="1" x14ac:dyDescent="0.2">
      <c r="B64" s="38"/>
    </row>
    <row r="65" spans="1:3" ht="11.45" customHeight="1" x14ac:dyDescent="0.2">
      <c r="A65" s="35" t="s">
        <v>1984</v>
      </c>
      <c r="B65" s="35" t="s">
        <v>1982</v>
      </c>
    </row>
    <row r="66" spans="1:3" ht="11.45" customHeight="1" x14ac:dyDescent="0.2">
      <c r="A66" s="35" t="s">
        <v>2429</v>
      </c>
      <c r="B66" s="36" t="s">
        <v>2455</v>
      </c>
    </row>
    <row r="67" spans="1:3" ht="11.45" customHeight="1" x14ac:dyDescent="0.2">
      <c r="A67" s="35"/>
    </row>
    <row r="68" spans="1:3" ht="11.45" customHeight="1" x14ac:dyDescent="0.2">
      <c r="B68" s="35" t="s">
        <v>1981</v>
      </c>
      <c r="C68" s="35" t="s">
        <v>1982</v>
      </c>
    </row>
    <row r="69" spans="1:3" ht="11.45" customHeight="1" x14ac:dyDescent="0.2">
      <c r="B69" s="52" t="s">
        <v>2272</v>
      </c>
      <c r="C69" s="36" t="s">
        <v>2430</v>
      </c>
    </row>
    <row r="70" spans="1:3" ht="11.45" customHeight="1" x14ac:dyDescent="0.2">
      <c r="B70" s="38" t="s">
        <v>1864</v>
      </c>
      <c r="C70" s="36" t="s">
        <v>1986</v>
      </c>
    </row>
    <row r="71" spans="1:3" ht="11.45" customHeight="1" x14ac:dyDescent="0.2">
      <c r="B71" s="38" t="s">
        <v>2215</v>
      </c>
      <c r="C71" s="36" t="s">
        <v>1988</v>
      </c>
    </row>
    <row r="72" spans="1:3" ht="11.45" customHeight="1" x14ac:dyDescent="0.2">
      <c r="B72" s="38" t="s">
        <v>2115</v>
      </c>
      <c r="C72" s="36" t="s">
        <v>1989</v>
      </c>
    </row>
    <row r="73" spans="1:3" ht="11.45" customHeight="1" x14ac:dyDescent="0.2">
      <c r="B73" s="38" t="s">
        <v>2217</v>
      </c>
      <c r="C73" s="36" t="s">
        <v>2237</v>
      </c>
    </row>
    <row r="74" spans="1:3" ht="11.45" customHeight="1" x14ac:dyDescent="0.2">
      <c r="B74" s="38" t="s">
        <v>2273</v>
      </c>
      <c r="C74" s="36" t="s">
        <v>2432</v>
      </c>
    </row>
    <row r="75" spans="1:3" ht="11.45" customHeight="1" x14ac:dyDescent="0.2">
      <c r="B75" s="38" t="s">
        <v>2274</v>
      </c>
      <c r="C75" s="36" t="s">
        <v>2431</v>
      </c>
    </row>
    <row r="76" spans="1:3" ht="11.45" customHeight="1" x14ac:dyDescent="0.2">
      <c r="B76" s="53" t="s">
        <v>2275</v>
      </c>
      <c r="C76" s="36" t="s">
        <v>2433</v>
      </c>
    </row>
    <row r="77" spans="1:3" ht="11.45" customHeight="1" x14ac:dyDescent="0.2">
      <c r="B77" s="38" t="s">
        <v>2218</v>
      </c>
      <c r="C77" s="36" t="s">
        <v>2434</v>
      </c>
    </row>
    <row r="78" spans="1:3" ht="11.45" customHeight="1" x14ac:dyDescent="0.2">
      <c r="B78" s="38" t="s">
        <v>2220</v>
      </c>
      <c r="C78" s="36" t="s">
        <v>2434</v>
      </c>
    </row>
    <row r="79" spans="1:3" ht="11.45" customHeight="1" x14ac:dyDescent="0.2">
      <c r="B79" s="38" t="s">
        <v>2221</v>
      </c>
      <c r="C79" s="36" t="s">
        <v>2434</v>
      </c>
    </row>
    <row r="80" spans="1:3" ht="11.45" customHeight="1" x14ac:dyDescent="0.2">
      <c r="B80" s="38" t="s">
        <v>2276</v>
      </c>
      <c r="C80" s="36" t="s">
        <v>2435</v>
      </c>
    </row>
    <row r="81" spans="2:3" ht="11.45" customHeight="1" x14ac:dyDescent="0.2">
      <c r="B81" s="38" t="s">
        <v>2277</v>
      </c>
      <c r="C81" s="36" t="s">
        <v>2436</v>
      </c>
    </row>
    <row r="82" spans="2:3" ht="11.45" customHeight="1" x14ac:dyDescent="0.2">
      <c r="B82" s="38" t="s">
        <v>2222</v>
      </c>
      <c r="C82" s="36" t="s">
        <v>2434</v>
      </c>
    </row>
    <row r="83" spans="2:3" ht="11.45" customHeight="1" x14ac:dyDescent="0.2">
      <c r="B83" s="38" t="s">
        <v>2223</v>
      </c>
      <c r="C83" s="36" t="s">
        <v>2434</v>
      </c>
    </row>
    <row r="84" spans="2:3" ht="11.45" customHeight="1" x14ac:dyDescent="0.2">
      <c r="B84" s="38" t="s">
        <v>2224</v>
      </c>
      <c r="C84" s="36" t="s">
        <v>2434</v>
      </c>
    </row>
    <row r="85" spans="2:3" ht="11.45" customHeight="1" x14ac:dyDescent="0.2">
      <c r="B85" s="38" t="s">
        <v>2227</v>
      </c>
      <c r="C85" s="36" t="s">
        <v>2434</v>
      </c>
    </row>
    <row r="86" spans="2:3" ht="11.45" customHeight="1" x14ac:dyDescent="0.2">
      <c r="B86" s="52" t="s">
        <v>2278</v>
      </c>
      <c r="C86" s="36" t="s">
        <v>2434</v>
      </c>
    </row>
    <row r="87" spans="2:3" ht="11.45" customHeight="1" x14ac:dyDescent="0.2">
      <c r="B87" s="52" t="s">
        <v>2279</v>
      </c>
      <c r="C87" s="36" t="s">
        <v>2437</v>
      </c>
    </row>
    <row r="88" spans="2:3" ht="11.45" customHeight="1" x14ac:dyDescent="0.2">
      <c r="B88" s="52" t="s">
        <v>2280</v>
      </c>
      <c r="C88" s="36" t="s">
        <v>2438</v>
      </c>
    </row>
    <row r="89" spans="2:3" ht="11.45" customHeight="1" x14ac:dyDescent="0.2">
      <c r="B89" s="52" t="s">
        <v>2281</v>
      </c>
      <c r="C89" s="36" t="s">
        <v>2439</v>
      </c>
    </row>
    <row r="90" spans="2:3" ht="11.45" customHeight="1" x14ac:dyDescent="0.2">
      <c r="B90" s="52" t="s">
        <v>2282</v>
      </c>
      <c r="C90" s="36" t="s">
        <v>2446</v>
      </c>
    </row>
    <row r="91" spans="2:3" ht="11.45" customHeight="1" x14ac:dyDescent="0.2">
      <c r="B91" s="52" t="s">
        <v>2283</v>
      </c>
      <c r="C91" s="36" t="s">
        <v>2447</v>
      </c>
    </row>
    <row r="92" spans="2:3" ht="11.45" customHeight="1" x14ac:dyDescent="0.2">
      <c r="B92" s="52" t="s">
        <v>2284</v>
      </c>
      <c r="C92" s="36" t="s">
        <v>2440</v>
      </c>
    </row>
    <row r="93" spans="2:3" ht="11.45" customHeight="1" x14ac:dyDescent="0.2">
      <c r="B93" s="52" t="s">
        <v>2285</v>
      </c>
      <c r="C93" s="36" t="s">
        <v>2441</v>
      </c>
    </row>
    <row r="94" spans="2:3" ht="11.45" customHeight="1" x14ac:dyDescent="0.2">
      <c r="B94" s="52" t="s">
        <v>2286</v>
      </c>
      <c r="C94" s="36" t="s">
        <v>2448</v>
      </c>
    </row>
    <row r="95" spans="2:3" ht="11.45" customHeight="1" x14ac:dyDescent="0.2">
      <c r="B95" s="52" t="s">
        <v>2287</v>
      </c>
      <c r="C95" s="36" t="s">
        <v>2442</v>
      </c>
    </row>
    <row r="96" spans="2:3" ht="11.45" customHeight="1" x14ac:dyDescent="0.2">
      <c r="B96" s="52" t="s">
        <v>2288</v>
      </c>
      <c r="C96" s="36" t="s">
        <v>2449</v>
      </c>
    </row>
    <row r="97" spans="2:3" ht="11.45" customHeight="1" x14ac:dyDescent="0.2">
      <c r="B97" s="52" t="s">
        <v>2289</v>
      </c>
      <c r="C97" s="36" t="s">
        <v>2443</v>
      </c>
    </row>
    <row r="98" spans="2:3" ht="11.45" customHeight="1" x14ac:dyDescent="0.2">
      <c r="B98" s="52" t="s">
        <v>2290</v>
      </c>
      <c r="C98" s="36" t="s">
        <v>2444</v>
      </c>
    </row>
    <row r="99" spans="2:3" ht="11.45" customHeight="1" x14ac:dyDescent="0.2">
      <c r="B99" s="52" t="s">
        <v>2291</v>
      </c>
      <c r="C99" s="36" t="s">
        <v>2445</v>
      </c>
    </row>
    <row r="100" spans="2:3" ht="11.45" customHeight="1" x14ac:dyDescent="0.2">
      <c r="B100" s="52" t="s">
        <v>2292</v>
      </c>
      <c r="C100" s="36" t="s">
        <v>2450</v>
      </c>
    </row>
    <row r="101" spans="2:3" ht="11.45" customHeight="1" x14ac:dyDescent="0.2">
      <c r="B101" s="52" t="s">
        <v>2293</v>
      </c>
      <c r="C101" s="36" t="s">
        <v>2451</v>
      </c>
    </row>
    <row r="102" spans="2:3" ht="11.45" customHeight="1" x14ac:dyDescent="0.2">
      <c r="B102" s="52" t="s">
        <v>2294</v>
      </c>
      <c r="C102" s="36" t="s">
        <v>2452</v>
      </c>
    </row>
    <row r="103" spans="2:3" ht="11.45" customHeight="1" x14ac:dyDescent="0.2">
      <c r="B103" s="52" t="s">
        <v>2295</v>
      </c>
      <c r="C103" s="36" t="s">
        <v>2453</v>
      </c>
    </row>
    <row r="104" spans="2:3" ht="11.45" customHeight="1" x14ac:dyDescent="0.2">
      <c r="B104" s="52" t="s">
        <v>2296</v>
      </c>
      <c r="C104" s="36" t="s">
        <v>2454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437"/>
  <sheetViews>
    <sheetView zoomScale="90" zoomScaleNormal="90" workbookViewId="0">
      <pane xSplit="3" ySplit="1" topLeftCell="D2" activePane="bottomRight" state="frozen"/>
      <selection pane="topRight" activeCell="C1" sqref="C1"/>
      <selection pane="bottomLeft" activeCell="A2" sqref="A2"/>
      <selection pane="bottomRight" activeCell="G82" sqref="G82"/>
    </sheetView>
  </sheetViews>
  <sheetFormatPr defaultColWidth="8.85546875" defaultRowHeight="13.9" customHeight="1" x14ac:dyDescent="0.2"/>
  <cols>
    <col min="1" max="1" width="11.85546875" style="9" customWidth="1"/>
    <col min="2" max="2" width="27.140625" style="2" customWidth="1"/>
    <col min="3" max="3" width="23" style="3" customWidth="1"/>
    <col min="4" max="4" width="14.5703125" style="2" customWidth="1"/>
    <col min="5" max="5" width="14.7109375" style="2" customWidth="1"/>
    <col min="6" max="6" width="12.140625" style="2" customWidth="1"/>
    <col min="7" max="8" width="11.28515625" style="2" customWidth="1"/>
    <col min="9" max="10" width="7.5703125" style="4" customWidth="1"/>
    <col min="11" max="16384" width="8.85546875" style="5"/>
  </cols>
  <sheetData>
    <row r="1" spans="1:10" s="1" customFormat="1" ht="27.6" customHeight="1" x14ac:dyDescent="0.2">
      <c r="A1" s="1" t="s">
        <v>1864</v>
      </c>
      <c r="B1" s="1" t="s">
        <v>0</v>
      </c>
      <c r="C1" s="1" t="s">
        <v>1</v>
      </c>
      <c r="D1" s="1" t="s">
        <v>2</v>
      </c>
      <c r="E1" s="1" t="s">
        <v>4</v>
      </c>
      <c r="F1" s="10" t="s">
        <v>3</v>
      </c>
      <c r="G1" s="1" t="s">
        <v>6</v>
      </c>
      <c r="H1" s="61" t="s">
        <v>5</v>
      </c>
      <c r="I1" s="1" t="s">
        <v>1851</v>
      </c>
      <c r="J1" s="1" t="s">
        <v>1859</v>
      </c>
    </row>
    <row r="2" spans="1:10" ht="13.9" customHeight="1" x14ac:dyDescent="0.2">
      <c r="A2" s="9" t="s">
        <v>1865</v>
      </c>
      <c r="B2" s="2" t="s">
        <v>800</v>
      </c>
      <c r="C2" s="3" t="s">
        <v>801</v>
      </c>
      <c r="D2" s="2" t="s">
        <v>802</v>
      </c>
      <c r="E2" s="2">
        <v>2016</v>
      </c>
      <c r="F2" s="2" t="s">
        <v>803</v>
      </c>
      <c r="G2" s="2" t="s">
        <v>8</v>
      </c>
      <c r="H2" s="2" t="s">
        <v>804</v>
      </c>
      <c r="I2" s="4">
        <v>3</v>
      </c>
      <c r="J2" s="4">
        <v>3</v>
      </c>
    </row>
    <row r="3" spans="1:10" ht="13.9" customHeight="1" x14ac:dyDescent="0.2">
      <c r="A3" s="9" t="s">
        <v>1866</v>
      </c>
      <c r="B3" s="2" t="s">
        <v>194</v>
      </c>
      <c r="C3" s="3" t="s">
        <v>195</v>
      </c>
      <c r="D3" s="2" t="s">
        <v>68</v>
      </c>
      <c r="E3" s="2">
        <v>2020</v>
      </c>
      <c r="F3" s="2" t="s">
        <v>196</v>
      </c>
      <c r="G3" s="2" t="s">
        <v>8</v>
      </c>
      <c r="H3" s="2" t="s">
        <v>197</v>
      </c>
      <c r="I3" s="4">
        <v>3</v>
      </c>
      <c r="J3" s="4">
        <v>3</v>
      </c>
    </row>
    <row r="4" spans="1:10" ht="13.9" customHeight="1" x14ac:dyDescent="0.2">
      <c r="A4" s="9" t="s">
        <v>1867</v>
      </c>
      <c r="B4" s="2" t="s">
        <v>1125</v>
      </c>
      <c r="C4" s="3" t="s">
        <v>1126</v>
      </c>
      <c r="D4" s="2" t="s">
        <v>20</v>
      </c>
      <c r="E4" s="2">
        <v>2013</v>
      </c>
      <c r="F4" s="2" t="s">
        <v>1127</v>
      </c>
      <c r="G4" s="2">
        <v>23290683</v>
      </c>
      <c r="H4" s="2" t="s">
        <v>1128</v>
      </c>
      <c r="I4" s="4">
        <v>3</v>
      </c>
      <c r="J4" s="4">
        <v>3</v>
      </c>
    </row>
    <row r="5" spans="1:10" ht="13.9" customHeight="1" x14ac:dyDescent="0.2">
      <c r="A5" s="9" t="s">
        <v>1868</v>
      </c>
      <c r="B5" s="2" t="s">
        <v>645</v>
      </c>
      <c r="C5" s="3" t="s">
        <v>646</v>
      </c>
      <c r="D5" s="2" t="s">
        <v>647</v>
      </c>
      <c r="E5" s="2">
        <v>2017</v>
      </c>
      <c r="F5" s="2" t="s">
        <v>648</v>
      </c>
      <c r="G5" s="2">
        <v>27696228</v>
      </c>
      <c r="H5" s="2" t="s">
        <v>649</v>
      </c>
      <c r="I5" s="4">
        <v>3</v>
      </c>
      <c r="J5" s="4">
        <v>3</v>
      </c>
    </row>
    <row r="6" spans="1:10" ht="13.9" customHeight="1" x14ac:dyDescent="0.2">
      <c r="A6" s="9" t="s">
        <v>1869</v>
      </c>
      <c r="B6" s="2" t="s">
        <v>99</v>
      </c>
      <c r="C6" s="3" t="s">
        <v>100</v>
      </c>
      <c r="D6" s="2" t="s">
        <v>44</v>
      </c>
      <c r="E6" s="2">
        <v>2020</v>
      </c>
      <c r="F6" s="2" t="s">
        <v>101</v>
      </c>
      <c r="G6" s="2">
        <v>32806466</v>
      </c>
      <c r="H6" s="2" t="s">
        <v>102</v>
      </c>
      <c r="I6" s="4">
        <v>3</v>
      </c>
      <c r="J6" s="4">
        <v>3</v>
      </c>
    </row>
    <row r="7" spans="1:10" ht="13.9" customHeight="1" x14ac:dyDescent="0.2">
      <c r="A7" s="9" t="s">
        <v>1870</v>
      </c>
      <c r="B7" s="2" t="s">
        <v>1162</v>
      </c>
      <c r="C7" s="3" t="s">
        <v>1193</v>
      </c>
      <c r="D7" s="2" t="s">
        <v>347</v>
      </c>
      <c r="E7" s="2">
        <v>2012</v>
      </c>
      <c r="F7" s="2" t="s">
        <v>1194</v>
      </c>
      <c r="G7" s="2">
        <v>22558331</v>
      </c>
      <c r="H7" s="2" t="s">
        <v>1195</v>
      </c>
      <c r="I7" s="4">
        <v>3</v>
      </c>
      <c r="J7" s="4">
        <v>3</v>
      </c>
    </row>
    <row r="8" spans="1:10" ht="13.9" customHeight="1" x14ac:dyDescent="0.2">
      <c r="A8" s="9" t="s">
        <v>1871</v>
      </c>
      <c r="B8" s="2" t="s">
        <v>1517</v>
      </c>
      <c r="C8" s="3" t="s">
        <v>1518</v>
      </c>
      <c r="D8" s="2" t="s">
        <v>1519</v>
      </c>
      <c r="E8" s="2">
        <v>2008</v>
      </c>
      <c r="F8" s="2" t="s">
        <v>1520</v>
      </c>
      <c r="G8" s="2">
        <v>18522720</v>
      </c>
      <c r="H8" s="2" t="s">
        <v>1521</v>
      </c>
      <c r="I8" s="4">
        <v>3</v>
      </c>
      <c r="J8" s="4">
        <v>3</v>
      </c>
    </row>
    <row r="9" spans="1:10" ht="13.9" customHeight="1" x14ac:dyDescent="0.2">
      <c r="A9" s="9" t="s">
        <v>1872</v>
      </c>
      <c r="B9" s="2" t="s">
        <v>1294</v>
      </c>
      <c r="C9" s="3" t="s">
        <v>1295</v>
      </c>
      <c r="D9" s="2" t="s">
        <v>1296</v>
      </c>
      <c r="E9" s="2">
        <v>2011</v>
      </c>
      <c r="F9" s="2" t="s">
        <v>1297</v>
      </c>
      <c r="G9" s="2">
        <v>21362169</v>
      </c>
      <c r="H9" s="2" t="s">
        <v>1298</v>
      </c>
      <c r="I9" s="4">
        <v>3</v>
      </c>
      <c r="J9" s="4">
        <v>3</v>
      </c>
    </row>
    <row r="10" spans="1:10" ht="13.9" customHeight="1" x14ac:dyDescent="0.2">
      <c r="A10" s="9" t="s">
        <v>1873</v>
      </c>
      <c r="B10" s="2" t="s">
        <v>1237</v>
      </c>
      <c r="C10" s="3" t="s">
        <v>1238</v>
      </c>
      <c r="D10" s="2" t="s">
        <v>1239</v>
      </c>
      <c r="E10" s="2">
        <v>2012</v>
      </c>
      <c r="F10" s="2" t="s">
        <v>1240</v>
      </c>
      <c r="G10" s="2" t="s">
        <v>8</v>
      </c>
      <c r="H10" s="2" t="s">
        <v>1241</v>
      </c>
      <c r="I10" s="4">
        <v>3</v>
      </c>
      <c r="J10" s="4">
        <v>3</v>
      </c>
    </row>
    <row r="11" spans="1:10" ht="13.9" customHeight="1" x14ac:dyDescent="0.2">
      <c r="A11" s="9" t="s">
        <v>1874</v>
      </c>
      <c r="B11" s="2" t="s">
        <v>1224</v>
      </c>
      <c r="C11" s="3" t="s">
        <v>1225</v>
      </c>
      <c r="D11" s="2" t="s">
        <v>391</v>
      </c>
      <c r="E11" s="2">
        <v>2012</v>
      </c>
      <c r="F11" s="2" t="s">
        <v>1226</v>
      </c>
      <c r="G11" s="2">
        <v>21882881</v>
      </c>
      <c r="H11" s="2" t="s">
        <v>1227</v>
      </c>
      <c r="I11" s="4">
        <v>3</v>
      </c>
      <c r="J11" s="4">
        <v>3</v>
      </c>
    </row>
    <row r="12" spans="1:10" ht="13.9" customHeight="1" x14ac:dyDescent="0.2">
      <c r="A12" s="9" t="s">
        <v>1875</v>
      </c>
      <c r="B12" s="2" t="s">
        <v>545</v>
      </c>
      <c r="C12" s="3" t="s">
        <v>546</v>
      </c>
      <c r="D12" s="2" t="s">
        <v>20</v>
      </c>
      <c r="E12" s="2">
        <v>2018</v>
      </c>
      <c r="F12" s="2" t="s">
        <v>547</v>
      </c>
      <c r="G12" s="2">
        <v>29268117</v>
      </c>
      <c r="H12" s="2" t="s">
        <v>548</v>
      </c>
      <c r="I12" s="4">
        <v>3</v>
      </c>
      <c r="J12" s="4">
        <v>3</v>
      </c>
    </row>
    <row r="13" spans="1:10" ht="13.9" customHeight="1" x14ac:dyDescent="0.2">
      <c r="A13" s="9" t="s">
        <v>1876</v>
      </c>
      <c r="B13" s="2" t="s">
        <v>1216</v>
      </c>
      <c r="C13" s="3" t="s">
        <v>1217</v>
      </c>
      <c r="D13" s="2" t="s">
        <v>39</v>
      </c>
      <c r="E13" s="2">
        <v>2012</v>
      </c>
      <c r="F13" s="2" t="s">
        <v>1218</v>
      </c>
      <c r="G13" s="2">
        <v>21911081</v>
      </c>
      <c r="H13" s="2" t="s">
        <v>1219</v>
      </c>
      <c r="I13" s="4">
        <v>3</v>
      </c>
      <c r="J13" s="4">
        <v>3</v>
      </c>
    </row>
    <row r="14" spans="1:10" ht="13.9" customHeight="1" x14ac:dyDescent="0.2">
      <c r="A14" s="9" t="s">
        <v>1877</v>
      </c>
      <c r="B14" s="2" t="s">
        <v>203</v>
      </c>
      <c r="C14" s="3" t="s">
        <v>204</v>
      </c>
      <c r="D14" s="2" t="s">
        <v>68</v>
      </c>
      <c r="E14" s="2">
        <v>2020</v>
      </c>
      <c r="F14" s="2" t="s">
        <v>205</v>
      </c>
      <c r="G14" s="2" t="s">
        <v>8</v>
      </c>
      <c r="H14" s="2" t="s">
        <v>206</v>
      </c>
      <c r="I14" s="4">
        <v>3</v>
      </c>
      <c r="J14" s="4">
        <v>3</v>
      </c>
    </row>
    <row r="15" spans="1:10" ht="13.9" customHeight="1" x14ac:dyDescent="0.2">
      <c r="A15" s="9" t="s">
        <v>1878</v>
      </c>
      <c r="B15" s="2" t="s">
        <v>230</v>
      </c>
      <c r="C15" s="3" t="s">
        <v>231</v>
      </c>
      <c r="D15" s="2" t="s">
        <v>15</v>
      </c>
      <c r="E15" s="2">
        <v>2020</v>
      </c>
      <c r="F15" s="2" t="s">
        <v>232</v>
      </c>
      <c r="G15" s="2">
        <v>31563721</v>
      </c>
      <c r="H15" s="2" t="s">
        <v>233</v>
      </c>
      <c r="I15" s="4">
        <v>3</v>
      </c>
      <c r="J15" s="4">
        <v>3</v>
      </c>
    </row>
    <row r="16" spans="1:10" ht="13.9" customHeight="1" x14ac:dyDescent="0.2">
      <c r="A16" s="9" t="s">
        <v>1879</v>
      </c>
      <c r="B16" s="2" t="s">
        <v>336</v>
      </c>
      <c r="C16" s="3" t="s">
        <v>337</v>
      </c>
      <c r="D16" s="2" t="s">
        <v>20</v>
      </c>
      <c r="E16" s="2">
        <v>2019</v>
      </c>
      <c r="F16" s="2" t="s">
        <v>338</v>
      </c>
      <c r="G16" s="2">
        <v>30897417</v>
      </c>
      <c r="H16" s="2" t="s">
        <v>339</v>
      </c>
      <c r="I16" s="4">
        <v>3</v>
      </c>
      <c r="J16" s="4">
        <v>3</v>
      </c>
    </row>
    <row r="17" spans="1:10" ht="13.9" customHeight="1" x14ac:dyDescent="0.2">
      <c r="A17" s="9" t="s">
        <v>1880</v>
      </c>
      <c r="B17" s="2" t="s">
        <v>1162</v>
      </c>
      <c r="C17" s="3" t="s">
        <v>1163</v>
      </c>
      <c r="D17" s="2" t="s">
        <v>284</v>
      </c>
      <c r="E17" s="2">
        <v>2012</v>
      </c>
      <c r="F17" s="2" t="s">
        <v>1164</v>
      </c>
      <c r="G17" s="2">
        <v>22821857</v>
      </c>
      <c r="H17" s="2" t="s">
        <v>1165</v>
      </c>
      <c r="I17" s="4">
        <v>3</v>
      </c>
      <c r="J17" s="4">
        <v>3</v>
      </c>
    </row>
    <row r="18" spans="1:10" ht="13.9" customHeight="1" x14ac:dyDescent="0.2">
      <c r="A18" s="9" t="s">
        <v>1881</v>
      </c>
      <c r="B18" s="2" t="s">
        <v>608</v>
      </c>
      <c r="C18" s="3" t="s">
        <v>609</v>
      </c>
      <c r="D18" s="2" t="s">
        <v>20</v>
      </c>
      <c r="E18" s="2">
        <v>2017</v>
      </c>
      <c r="F18" s="2" t="s">
        <v>610</v>
      </c>
      <c r="G18" s="2">
        <v>28463815</v>
      </c>
      <c r="H18" s="2" t="s">
        <v>611</v>
      </c>
      <c r="I18" s="4">
        <v>3</v>
      </c>
      <c r="J18" s="4">
        <v>3</v>
      </c>
    </row>
    <row r="19" spans="1:10" ht="13.9" customHeight="1" x14ac:dyDescent="0.2">
      <c r="A19" s="9" t="s">
        <v>1882</v>
      </c>
      <c r="B19" s="2" t="s">
        <v>928</v>
      </c>
      <c r="C19" s="3" t="s">
        <v>929</v>
      </c>
      <c r="D19" s="2" t="s">
        <v>284</v>
      </c>
      <c r="E19" s="2">
        <v>2015</v>
      </c>
      <c r="F19" s="2" t="s">
        <v>930</v>
      </c>
      <c r="G19" s="2">
        <v>25703271</v>
      </c>
      <c r="H19" s="2" t="s">
        <v>931</v>
      </c>
      <c r="I19" s="4">
        <v>3</v>
      </c>
      <c r="J19" s="4">
        <v>3</v>
      </c>
    </row>
    <row r="20" spans="1:10" ht="13.9" customHeight="1" x14ac:dyDescent="0.2">
      <c r="A20" s="9" t="s">
        <v>1883</v>
      </c>
      <c r="B20" s="2" t="s">
        <v>452</v>
      </c>
      <c r="C20" s="3" t="s">
        <v>453</v>
      </c>
      <c r="D20" s="2" t="s">
        <v>44</v>
      </c>
      <c r="E20" s="2">
        <v>2019</v>
      </c>
      <c r="F20" s="2" t="s">
        <v>454</v>
      </c>
      <c r="G20" s="2">
        <v>30352348</v>
      </c>
      <c r="H20" s="2" t="s">
        <v>455</v>
      </c>
      <c r="I20" s="4">
        <v>3</v>
      </c>
      <c r="J20" s="4">
        <v>3</v>
      </c>
    </row>
    <row r="21" spans="1:10" ht="13.9" customHeight="1" x14ac:dyDescent="0.2">
      <c r="A21" s="9" t="s">
        <v>1884</v>
      </c>
      <c r="B21" s="2" t="s">
        <v>1117</v>
      </c>
      <c r="C21" s="3" t="s">
        <v>1118</v>
      </c>
      <c r="D21" s="2" t="s">
        <v>312</v>
      </c>
      <c r="E21" s="2">
        <v>2013</v>
      </c>
      <c r="F21" s="2" t="s">
        <v>1119</v>
      </c>
      <c r="G21" s="2">
        <v>23483327</v>
      </c>
      <c r="H21" s="2" t="s">
        <v>1120</v>
      </c>
      <c r="I21" s="4">
        <v>3</v>
      </c>
      <c r="J21" s="4">
        <v>3</v>
      </c>
    </row>
    <row r="22" spans="1:10" ht="13.9" customHeight="1" x14ac:dyDescent="0.2">
      <c r="A22" s="9" t="s">
        <v>1885</v>
      </c>
      <c r="B22" s="2" t="s">
        <v>1368</v>
      </c>
      <c r="C22" s="3" t="s">
        <v>1369</v>
      </c>
      <c r="D22" s="2" t="s">
        <v>20</v>
      </c>
      <c r="E22" s="2">
        <v>2010</v>
      </c>
      <c r="F22" s="2" t="s">
        <v>1370</v>
      </c>
      <c r="G22" s="2">
        <v>20149457</v>
      </c>
      <c r="H22" s="2" t="s">
        <v>1371</v>
      </c>
      <c r="I22" s="4">
        <v>3</v>
      </c>
      <c r="J22" s="4">
        <v>3</v>
      </c>
    </row>
    <row r="23" spans="1:10" ht="13.9" customHeight="1" x14ac:dyDescent="0.2">
      <c r="A23" s="9" t="s">
        <v>1886</v>
      </c>
      <c r="B23" s="2" t="s">
        <v>1540</v>
      </c>
      <c r="C23" s="3" t="s">
        <v>1541</v>
      </c>
      <c r="D23" s="2" t="s">
        <v>1542</v>
      </c>
      <c r="E23" s="2">
        <v>2008</v>
      </c>
      <c r="F23" s="2" t="s">
        <v>1543</v>
      </c>
      <c r="G23" s="2">
        <v>18634820</v>
      </c>
      <c r="H23" s="2" t="s">
        <v>1544</v>
      </c>
      <c r="I23" s="4">
        <v>3</v>
      </c>
      <c r="J23" s="4">
        <v>3</v>
      </c>
    </row>
    <row r="24" spans="1:10" ht="13.9" customHeight="1" x14ac:dyDescent="0.2">
      <c r="A24" s="9" t="s">
        <v>1887</v>
      </c>
      <c r="B24" s="2" t="s">
        <v>1133</v>
      </c>
      <c r="C24" s="3" t="s">
        <v>1134</v>
      </c>
      <c r="D24" s="2" t="s">
        <v>20</v>
      </c>
      <c r="E24" s="2">
        <v>2013</v>
      </c>
      <c r="F24" s="2" t="s">
        <v>1135</v>
      </c>
      <c r="G24" s="2">
        <v>23164450</v>
      </c>
      <c r="H24" s="2" t="s">
        <v>1136</v>
      </c>
      <c r="I24" s="4">
        <v>3</v>
      </c>
      <c r="J24" s="4">
        <v>3</v>
      </c>
    </row>
    <row r="25" spans="1:10" ht="13.9" customHeight="1" x14ac:dyDescent="0.2">
      <c r="A25" s="9" t="s">
        <v>1888</v>
      </c>
      <c r="B25" s="2" t="s">
        <v>1376</v>
      </c>
      <c r="C25" s="3" t="s">
        <v>1377</v>
      </c>
      <c r="D25" s="2" t="s">
        <v>44</v>
      </c>
      <c r="E25" s="2">
        <v>2010</v>
      </c>
      <c r="F25" s="2" t="s">
        <v>1378</v>
      </c>
      <c r="G25" s="2">
        <v>20022415</v>
      </c>
      <c r="H25" s="2" t="s">
        <v>1379</v>
      </c>
      <c r="I25" s="4">
        <v>3</v>
      </c>
      <c r="J25" s="4">
        <v>3</v>
      </c>
    </row>
    <row r="26" spans="1:10" ht="13.9" customHeight="1" x14ac:dyDescent="0.2">
      <c r="A26" s="9" t="s">
        <v>1889</v>
      </c>
      <c r="B26" s="2" t="s">
        <v>310</v>
      </c>
      <c r="C26" s="3" t="s">
        <v>311</v>
      </c>
      <c r="D26" s="2" t="s">
        <v>312</v>
      </c>
      <c r="E26" s="2">
        <v>2019</v>
      </c>
      <c r="F26" s="2" t="s">
        <v>313</v>
      </c>
      <c r="G26" s="2">
        <v>31402411</v>
      </c>
      <c r="H26" s="2" t="s">
        <v>314</v>
      </c>
      <c r="I26" s="4">
        <v>3</v>
      </c>
      <c r="J26" s="4">
        <v>3</v>
      </c>
    </row>
    <row r="27" spans="1:10" ht="13.9" customHeight="1" x14ac:dyDescent="0.2">
      <c r="A27" s="9" t="s">
        <v>1890</v>
      </c>
      <c r="B27" s="2" t="s">
        <v>762</v>
      </c>
      <c r="C27" s="3" t="s">
        <v>763</v>
      </c>
      <c r="D27" s="2" t="s">
        <v>49</v>
      </c>
      <c r="E27" s="2">
        <v>2016</v>
      </c>
      <c r="F27" s="2" t="s">
        <v>764</v>
      </c>
      <c r="G27" s="2">
        <v>26971217</v>
      </c>
      <c r="H27" s="2" t="s">
        <v>765</v>
      </c>
      <c r="I27" s="4">
        <v>3</v>
      </c>
      <c r="J27" s="4">
        <v>3</v>
      </c>
    </row>
    <row r="28" spans="1:10" ht="13.9" customHeight="1" x14ac:dyDescent="0.2">
      <c r="A28" s="9" t="s">
        <v>1891</v>
      </c>
      <c r="B28" s="2" t="s">
        <v>846</v>
      </c>
      <c r="C28" s="3" t="s">
        <v>847</v>
      </c>
      <c r="D28" s="2" t="s">
        <v>20</v>
      </c>
      <c r="E28" s="2">
        <v>2015</v>
      </c>
      <c r="F28" s="2" t="s">
        <v>848</v>
      </c>
      <c r="G28" s="2">
        <v>26210610</v>
      </c>
      <c r="H28" s="2" t="s">
        <v>849</v>
      </c>
      <c r="I28" s="4">
        <v>3</v>
      </c>
      <c r="J28" s="4">
        <v>3</v>
      </c>
    </row>
    <row r="29" spans="1:10" ht="13.9" customHeight="1" x14ac:dyDescent="0.2">
      <c r="A29" s="9" t="s">
        <v>1892</v>
      </c>
      <c r="B29" s="2" t="s">
        <v>18</v>
      </c>
      <c r="C29" s="3" t="s">
        <v>178</v>
      </c>
      <c r="D29" s="2" t="s">
        <v>49</v>
      </c>
      <c r="E29" s="2">
        <v>2020</v>
      </c>
      <c r="F29" s="2" t="s">
        <v>179</v>
      </c>
      <c r="G29" s="2">
        <v>32120103</v>
      </c>
      <c r="H29" s="2" t="s">
        <v>180</v>
      </c>
      <c r="I29" s="4">
        <v>3</v>
      </c>
      <c r="J29" s="4">
        <v>3</v>
      </c>
    </row>
    <row r="30" spans="1:10" ht="13.9" customHeight="1" x14ac:dyDescent="0.2">
      <c r="A30" s="9" t="s">
        <v>1893</v>
      </c>
      <c r="B30" s="2" t="s">
        <v>1522</v>
      </c>
      <c r="C30" s="3" t="s">
        <v>1523</v>
      </c>
      <c r="D30" s="2" t="s">
        <v>391</v>
      </c>
      <c r="E30" s="2">
        <v>2008</v>
      </c>
      <c r="F30" s="2" t="s">
        <v>1524</v>
      </c>
      <c r="G30" s="2">
        <v>18589989</v>
      </c>
      <c r="H30" s="2" t="s">
        <v>1525</v>
      </c>
      <c r="I30" s="4">
        <v>3</v>
      </c>
      <c r="J30" s="4">
        <v>3</v>
      </c>
    </row>
    <row r="31" spans="1:10" ht="13.9" customHeight="1" x14ac:dyDescent="0.2">
      <c r="A31" s="9" t="s">
        <v>1894</v>
      </c>
      <c r="B31" s="2" t="s">
        <v>47</v>
      </c>
      <c r="C31" s="3" t="s">
        <v>48</v>
      </c>
      <c r="D31" s="2" t="s">
        <v>49</v>
      </c>
      <c r="E31" s="2">
        <v>2020</v>
      </c>
      <c r="F31" s="2" t="s">
        <v>50</v>
      </c>
      <c r="G31" s="2">
        <v>32745867</v>
      </c>
      <c r="H31" s="2" t="s">
        <v>51</v>
      </c>
      <c r="I31" s="4">
        <v>3</v>
      </c>
      <c r="J31" s="4">
        <v>3</v>
      </c>
    </row>
    <row r="32" spans="1:10" ht="13.9" customHeight="1" x14ac:dyDescent="0.2">
      <c r="A32" s="9" t="s">
        <v>1895</v>
      </c>
      <c r="B32" s="2" t="s">
        <v>549</v>
      </c>
      <c r="C32" s="3" t="s">
        <v>550</v>
      </c>
      <c r="D32" s="2" t="s">
        <v>20</v>
      </c>
      <c r="E32" s="2">
        <v>2018</v>
      </c>
      <c r="F32" s="2" t="s">
        <v>551</v>
      </c>
      <c r="G32" s="2">
        <v>29275183</v>
      </c>
      <c r="H32" s="2" t="s">
        <v>552</v>
      </c>
      <c r="I32" s="4">
        <v>3</v>
      </c>
      <c r="J32" s="4">
        <v>3</v>
      </c>
    </row>
    <row r="33" spans="1:10" ht="13.9" customHeight="1" x14ac:dyDescent="0.2">
      <c r="A33" s="9" t="s">
        <v>1896</v>
      </c>
      <c r="B33" s="2" t="s">
        <v>1550</v>
      </c>
      <c r="C33" s="3" t="s">
        <v>1551</v>
      </c>
      <c r="D33" s="2" t="s">
        <v>391</v>
      </c>
      <c r="E33" s="2">
        <v>2007</v>
      </c>
      <c r="F33" s="2" t="s">
        <v>1552</v>
      </c>
      <c r="G33" s="2">
        <v>18186358</v>
      </c>
      <c r="H33" s="2" t="s">
        <v>1553</v>
      </c>
      <c r="I33" s="4">
        <v>3</v>
      </c>
      <c r="J33" s="4">
        <v>3</v>
      </c>
    </row>
    <row r="34" spans="1:10" ht="13.9" customHeight="1" x14ac:dyDescent="0.2">
      <c r="A34" s="9" t="s">
        <v>1897</v>
      </c>
      <c r="B34" s="2" t="s">
        <v>1821</v>
      </c>
      <c r="C34" s="3" t="s">
        <v>1830</v>
      </c>
      <c r="D34" s="2" t="s">
        <v>1837</v>
      </c>
      <c r="E34" s="2">
        <v>2021</v>
      </c>
      <c r="F34" s="6" t="s">
        <v>1858</v>
      </c>
      <c r="H34" s="2" t="s">
        <v>1849</v>
      </c>
      <c r="I34" s="4">
        <v>3</v>
      </c>
      <c r="J34" s="4">
        <v>3</v>
      </c>
    </row>
    <row r="35" spans="1:10" ht="13.9" customHeight="1" x14ac:dyDescent="0.2">
      <c r="A35" s="9" t="s">
        <v>1898</v>
      </c>
      <c r="B35" s="2" t="s">
        <v>128</v>
      </c>
      <c r="C35" s="3" t="s">
        <v>129</v>
      </c>
      <c r="D35" s="2" t="s">
        <v>130</v>
      </c>
      <c r="E35" s="2">
        <v>2020</v>
      </c>
      <c r="F35" s="2" t="s">
        <v>131</v>
      </c>
      <c r="G35" s="2">
        <v>32416373</v>
      </c>
      <c r="H35" s="2" t="s">
        <v>132</v>
      </c>
      <c r="I35" s="4">
        <v>2</v>
      </c>
      <c r="J35" s="4">
        <v>3</v>
      </c>
    </row>
    <row r="36" spans="1:10" ht="13.9" customHeight="1" x14ac:dyDescent="0.2">
      <c r="A36" s="9" t="s">
        <v>1899</v>
      </c>
      <c r="B36" s="2" t="s">
        <v>402</v>
      </c>
      <c r="C36" s="3" t="s">
        <v>403</v>
      </c>
      <c r="D36" s="2" t="s">
        <v>15</v>
      </c>
      <c r="E36" s="2">
        <v>2019</v>
      </c>
      <c r="F36" s="2" t="s">
        <v>404</v>
      </c>
      <c r="G36" s="2">
        <v>30572241</v>
      </c>
      <c r="H36" s="2" t="s">
        <v>405</v>
      </c>
      <c r="I36" s="4">
        <v>2</v>
      </c>
      <c r="J36" s="4">
        <v>3</v>
      </c>
    </row>
    <row r="37" spans="1:10" ht="13.9" customHeight="1" x14ac:dyDescent="0.2">
      <c r="A37" s="9" t="s">
        <v>1900</v>
      </c>
      <c r="B37" s="2" t="s">
        <v>653</v>
      </c>
      <c r="C37" s="3" t="s">
        <v>654</v>
      </c>
      <c r="D37" s="2" t="s">
        <v>655</v>
      </c>
      <c r="E37" s="2">
        <v>2017</v>
      </c>
      <c r="F37" s="2" t="s">
        <v>656</v>
      </c>
      <c r="G37" s="2">
        <v>28241869</v>
      </c>
      <c r="H37" s="2" t="s">
        <v>657</v>
      </c>
      <c r="I37" s="4">
        <v>2</v>
      </c>
      <c r="J37" s="4">
        <v>3</v>
      </c>
    </row>
    <row r="38" spans="1:10" ht="13.9" customHeight="1" x14ac:dyDescent="0.2">
      <c r="A38" s="9" t="s">
        <v>1901</v>
      </c>
      <c r="B38" s="2" t="s">
        <v>1512</v>
      </c>
      <c r="C38" s="3" t="s">
        <v>1513</v>
      </c>
      <c r="D38" s="2" t="s">
        <v>1514</v>
      </c>
      <c r="E38" s="2">
        <v>2008</v>
      </c>
      <c r="F38" s="2" t="s">
        <v>1515</v>
      </c>
      <c r="G38" s="2">
        <v>18522721</v>
      </c>
      <c r="H38" s="2" t="s">
        <v>1516</v>
      </c>
      <c r="I38" s="4">
        <v>2</v>
      </c>
      <c r="J38" s="4">
        <v>3</v>
      </c>
    </row>
    <row r="39" spans="1:10" ht="13.9" customHeight="1" x14ac:dyDescent="0.2">
      <c r="A39" s="9" t="s">
        <v>1902</v>
      </c>
      <c r="B39" s="2" t="s">
        <v>1260</v>
      </c>
      <c r="C39" s="3" t="s">
        <v>1261</v>
      </c>
      <c r="D39" s="2" t="s">
        <v>834</v>
      </c>
      <c r="E39" s="2">
        <v>2011</v>
      </c>
      <c r="F39" s="2" t="s">
        <v>1262</v>
      </c>
      <c r="G39" s="2" t="s">
        <v>8</v>
      </c>
      <c r="H39" s="2" t="s">
        <v>1263</v>
      </c>
      <c r="I39" s="4">
        <v>2</v>
      </c>
      <c r="J39" s="4">
        <v>3</v>
      </c>
    </row>
    <row r="40" spans="1:10" ht="13.9" customHeight="1" x14ac:dyDescent="0.2">
      <c r="A40" s="9" t="s">
        <v>1903</v>
      </c>
      <c r="B40" s="2" t="s">
        <v>637</v>
      </c>
      <c r="C40" s="3" t="s">
        <v>638</v>
      </c>
      <c r="D40" s="2" t="s">
        <v>245</v>
      </c>
      <c r="E40" s="2">
        <v>2017</v>
      </c>
      <c r="F40" s="2" t="s">
        <v>639</v>
      </c>
      <c r="G40" s="2">
        <v>27094278</v>
      </c>
      <c r="H40" s="2" t="s">
        <v>640</v>
      </c>
      <c r="I40" s="4">
        <v>2</v>
      </c>
      <c r="J40" s="4">
        <v>3</v>
      </c>
    </row>
    <row r="41" spans="1:10" ht="13.9" customHeight="1" x14ac:dyDescent="0.2">
      <c r="A41" s="9" t="s">
        <v>1904</v>
      </c>
      <c r="B41" s="2" t="s">
        <v>1338</v>
      </c>
      <c r="C41" s="3" t="s">
        <v>1339</v>
      </c>
      <c r="D41" s="2" t="s">
        <v>1335</v>
      </c>
      <c r="E41" s="2">
        <v>2011</v>
      </c>
      <c r="F41" s="2" t="s">
        <v>1340</v>
      </c>
      <c r="G41" s="2" t="s">
        <v>8</v>
      </c>
      <c r="H41" s="2" t="s">
        <v>1341</v>
      </c>
      <c r="I41" s="4">
        <v>2</v>
      </c>
      <c r="J41" s="4">
        <v>3</v>
      </c>
    </row>
    <row r="42" spans="1:10" ht="13.9" customHeight="1" x14ac:dyDescent="0.2">
      <c r="A42" s="9" t="s">
        <v>1905</v>
      </c>
      <c r="B42" s="2" t="s">
        <v>766</v>
      </c>
      <c r="C42" s="3" t="s">
        <v>767</v>
      </c>
      <c r="D42" s="2" t="s">
        <v>768</v>
      </c>
      <c r="E42" s="2">
        <v>2016</v>
      </c>
      <c r="F42" s="2" t="s">
        <v>769</v>
      </c>
      <c r="G42" s="2" t="s">
        <v>8</v>
      </c>
      <c r="H42" s="2" t="s">
        <v>770</v>
      </c>
      <c r="I42" s="4">
        <v>2</v>
      </c>
      <c r="J42" s="4">
        <v>3</v>
      </c>
    </row>
    <row r="43" spans="1:10" ht="13.9" customHeight="1" x14ac:dyDescent="0.2">
      <c r="A43" s="9" t="s">
        <v>1906</v>
      </c>
      <c r="B43" s="2" t="s">
        <v>532</v>
      </c>
      <c r="C43" s="3" t="s">
        <v>533</v>
      </c>
      <c r="D43" s="2" t="s">
        <v>245</v>
      </c>
      <c r="E43" s="2">
        <v>2018</v>
      </c>
      <c r="F43" s="2" t="s">
        <v>534</v>
      </c>
      <c r="G43" s="2">
        <v>29520554</v>
      </c>
      <c r="H43" s="2" t="s">
        <v>535</v>
      </c>
      <c r="I43" s="4">
        <v>2</v>
      </c>
      <c r="J43" s="4">
        <v>3</v>
      </c>
    </row>
    <row r="44" spans="1:10" ht="13.9" customHeight="1" x14ac:dyDescent="0.2">
      <c r="A44" s="9" t="s">
        <v>1907</v>
      </c>
      <c r="B44" s="2" t="s">
        <v>567</v>
      </c>
      <c r="C44" s="3" t="s">
        <v>568</v>
      </c>
      <c r="D44" s="2" t="s">
        <v>44</v>
      </c>
      <c r="E44" s="2">
        <v>2018</v>
      </c>
      <c r="F44" s="2" t="s">
        <v>569</v>
      </c>
      <c r="G44" s="2">
        <v>29665639</v>
      </c>
      <c r="H44" s="2" t="s">
        <v>570</v>
      </c>
      <c r="I44" s="4">
        <v>2</v>
      </c>
      <c r="J44" s="4">
        <v>3</v>
      </c>
    </row>
    <row r="45" spans="1:10" ht="13.9" customHeight="1" x14ac:dyDescent="0.2">
      <c r="A45" s="9" t="s">
        <v>1908</v>
      </c>
      <c r="B45" s="2" t="s">
        <v>1228</v>
      </c>
      <c r="C45" s="3" t="s">
        <v>1229</v>
      </c>
      <c r="D45" s="2" t="s">
        <v>1230</v>
      </c>
      <c r="E45" s="2">
        <v>2012</v>
      </c>
      <c r="F45" s="2" t="s">
        <v>1231</v>
      </c>
      <c r="G45" s="2">
        <v>23513694</v>
      </c>
      <c r="H45" s="2" t="s">
        <v>1232</v>
      </c>
      <c r="I45" s="4">
        <v>2</v>
      </c>
      <c r="J45" s="4">
        <v>3</v>
      </c>
    </row>
    <row r="46" spans="1:10" ht="13.9" customHeight="1" x14ac:dyDescent="0.2">
      <c r="A46" s="9" t="s">
        <v>1909</v>
      </c>
      <c r="B46" s="2" t="s">
        <v>1141</v>
      </c>
      <c r="C46" s="3" t="s">
        <v>1142</v>
      </c>
      <c r="D46" s="2" t="s">
        <v>391</v>
      </c>
      <c r="E46" s="2">
        <v>2013</v>
      </c>
      <c r="F46" s="2" t="s">
        <v>1143</v>
      </c>
      <c r="G46" s="2">
        <v>23256528</v>
      </c>
      <c r="H46" s="2" t="s">
        <v>1144</v>
      </c>
      <c r="I46" s="4">
        <v>2</v>
      </c>
      <c r="J46" s="4">
        <v>3</v>
      </c>
    </row>
    <row r="47" spans="1:10" ht="13.9" customHeight="1" x14ac:dyDescent="0.2">
      <c r="A47" s="9" t="s">
        <v>1910</v>
      </c>
      <c r="B47" s="2" t="s">
        <v>1389</v>
      </c>
      <c r="C47" s="3" t="s">
        <v>1390</v>
      </c>
      <c r="D47" s="2" t="s">
        <v>1391</v>
      </c>
      <c r="E47" s="2">
        <v>2010</v>
      </c>
      <c r="F47" s="2" t="s">
        <v>1392</v>
      </c>
      <c r="G47" s="2">
        <v>20133373</v>
      </c>
      <c r="H47" s="2" t="s">
        <v>1393</v>
      </c>
      <c r="I47" s="4">
        <v>2</v>
      </c>
      <c r="J47" s="4">
        <v>3</v>
      </c>
    </row>
    <row r="48" spans="1:10" ht="13.9" customHeight="1" x14ac:dyDescent="0.2">
      <c r="A48" s="9" t="s">
        <v>1911</v>
      </c>
      <c r="B48" s="2" t="s">
        <v>823</v>
      </c>
      <c r="C48" s="3" t="s">
        <v>824</v>
      </c>
      <c r="D48" s="2" t="s">
        <v>391</v>
      </c>
      <c r="E48" s="2">
        <v>2015</v>
      </c>
      <c r="F48" s="2" t="s">
        <v>825</v>
      </c>
      <c r="G48" s="2">
        <v>26523736</v>
      </c>
      <c r="H48" s="2" t="s">
        <v>826</v>
      </c>
      <c r="I48" s="4">
        <v>2</v>
      </c>
      <c r="J48" s="4">
        <v>3</v>
      </c>
    </row>
    <row r="49" spans="1:10" ht="13.9" customHeight="1" x14ac:dyDescent="0.2">
      <c r="A49" s="9" t="s">
        <v>1912</v>
      </c>
      <c r="B49" s="2" t="s">
        <v>1129</v>
      </c>
      <c r="C49" s="3" t="s">
        <v>1130</v>
      </c>
      <c r="D49" s="2" t="s">
        <v>39</v>
      </c>
      <c r="E49" s="2">
        <v>2013</v>
      </c>
      <c r="F49" s="2" t="s">
        <v>1131</v>
      </c>
      <c r="G49" s="2">
        <v>23237849</v>
      </c>
      <c r="H49" s="2" t="s">
        <v>1132</v>
      </c>
      <c r="I49" s="4">
        <v>2</v>
      </c>
      <c r="J49" s="4">
        <v>3</v>
      </c>
    </row>
    <row r="50" spans="1:10" ht="13.9" customHeight="1" x14ac:dyDescent="0.2">
      <c r="A50" s="9" t="s">
        <v>1913</v>
      </c>
      <c r="B50" s="2" t="s">
        <v>1184</v>
      </c>
      <c r="C50" s="3" t="s">
        <v>1185</v>
      </c>
      <c r="D50" s="2" t="s">
        <v>312</v>
      </c>
      <c r="E50" s="2">
        <v>2012</v>
      </c>
      <c r="F50" s="2" t="s">
        <v>1186</v>
      </c>
      <c r="G50" s="2">
        <v>22362510</v>
      </c>
      <c r="H50" s="2" t="s">
        <v>1187</v>
      </c>
      <c r="I50" s="4">
        <v>2</v>
      </c>
      <c r="J50" s="4">
        <v>3</v>
      </c>
    </row>
    <row r="51" spans="1:10" ht="13.9" customHeight="1" x14ac:dyDescent="0.2">
      <c r="A51" s="9" t="s">
        <v>1914</v>
      </c>
      <c r="B51" s="2" t="s">
        <v>1629</v>
      </c>
      <c r="C51" s="3" t="s">
        <v>1630</v>
      </c>
      <c r="D51" s="2" t="s">
        <v>1357</v>
      </c>
      <c r="E51" s="2">
        <v>2006</v>
      </c>
      <c r="F51" s="2" t="s">
        <v>1631</v>
      </c>
      <c r="G51" s="2">
        <v>16304605</v>
      </c>
      <c r="H51" s="2" t="s">
        <v>1632</v>
      </c>
      <c r="I51" s="4">
        <v>2</v>
      </c>
      <c r="J51" s="4">
        <v>3</v>
      </c>
    </row>
    <row r="52" spans="1:10" ht="13.9" customHeight="1" x14ac:dyDescent="0.2">
      <c r="A52" s="9" t="s">
        <v>1915</v>
      </c>
      <c r="B52" s="2" t="s">
        <v>1576</v>
      </c>
      <c r="C52" s="3" t="s">
        <v>1577</v>
      </c>
      <c r="D52" s="2" t="s">
        <v>1578</v>
      </c>
      <c r="E52" s="2">
        <v>2007</v>
      </c>
      <c r="F52" s="2" t="s">
        <v>1579</v>
      </c>
      <c r="G52" s="2">
        <v>17368192</v>
      </c>
      <c r="H52" s="2" t="s">
        <v>1580</v>
      </c>
      <c r="I52" s="4">
        <v>2</v>
      </c>
      <c r="J52" s="4">
        <v>3</v>
      </c>
    </row>
    <row r="53" spans="1:10" ht="13.9" customHeight="1" x14ac:dyDescent="0.2">
      <c r="A53" s="9" t="s">
        <v>1916</v>
      </c>
      <c r="B53" s="2" t="s">
        <v>1472</v>
      </c>
      <c r="C53" s="3" t="s">
        <v>1473</v>
      </c>
      <c r="D53" s="2" t="s">
        <v>1474</v>
      </c>
      <c r="E53" s="2">
        <v>2009</v>
      </c>
      <c r="F53" s="2" t="s">
        <v>1475</v>
      </c>
      <c r="G53" s="2" t="s">
        <v>8</v>
      </c>
      <c r="H53" s="2" t="s">
        <v>1476</v>
      </c>
      <c r="I53" s="4">
        <v>2</v>
      </c>
      <c r="J53" s="4">
        <v>3</v>
      </c>
    </row>
    <row r="54" spans="1:10" ht="13.9" customHeight="1" x14ac:dyDescent="0.2">
      <c r="A54" s="9" t="s">
        <v>1917</v>
      </c>
      <c r="B54" s="2" t="s">
        <v>23</v>
      </c>
      <c r="C54" s="3" t="s">
        <v>24</v>
      </c>
      <c r="D54" s="2" t="s">
        <v>20</v>
      </c>
      <c r="E54" s="2">
        <v>2021</v>
      </c>
      <c r="F54" s="2" t="s">
        <v>25</v>
      </c>
      <c r="G54" s="2">
        <v>33068978</v>
      </c>
      <c r="H54" s="2" t="s">
        <v>26</v>
      </c>
      <c r="I54" s="4">
        <v>2</v>
      </c>
      <c r="J54" s="4">
        <v>3</v>
      </c>
    </row>
    <row r="55" spans="1:10" ht="13.9" customHeight="1" x14ac:dyDescent="0.2">
      <c r="A55" s="9" t="s">
        <v>1918</v>
      </c>
      <c r="B55" s="2" t="s">
        <v>1625</v>
      </c>
      <c r="C55" s="3" t="s">
        <v>1626</v>
      </c>
      <c r="D55" s="2" t="s">
        <v>284</v>
      </c>
      <c r="E55" s="2">
        <v>2006</v>
      </c>
      <c r="F55" s="2" t="s">
        <v>1627</v>
      </c>
      <c r="G55" s="2">
        <v>16566164</v>
      </c>
      <c r="H55" s="2" t="s">
        <v>1628</v>
      </c>
      <c r="I55" s="4">
        <v>2</v>
      </c>
      <c r="J55" s="4">
        <v>3</v>
      </c>
    </row>
    <row r="56" spans="1:10" ht="13.9" customHeight="1" x14ac:dyDescent="0.2">
      <c r="A56" s="9" t="s">
        <v>1919</v>
      </c>
      <c r="B56" s="2" t="s">
        <v>103</v>
      </c>
      <c r="C56" s="3" t="s">
        <v>104</v>
      </c>
      <c r="D56" s="2" t="s">
        <v>105</v>
      </c>
      <c r="E56" s="2">
        <v>2020</v>
      </c>
      <c r="F56" s="2" t="s">
        <v>106</v>
      </c>
      <c r="G56" s="2">
        <v>32974765</v>
      </c>
      <c r="H56" s="2" t="s">
        <v>107</v>
      </c>
      <c r="I56" s="4">
        <v>2</v>
      </c>
      <c r="J56" s="4">
        <v>3</v>
      </c>
    </row>
    <row r="57" spans="1:10" ht="13.9" customHeight="1" x14ac:dyDescent="0.2">
      <c r="A57" s="9" t="s">
        <v>1920</v>
      </c>
      <c r="B57" s="2" t="s">
        <v>1492</v>
      </c>
      <c r="C57" s="3" t="s">
        <v>1493</v>
      </c>
      <c r="D57" s="2" t="s">
        <v>391</v>
      </c>
      <c r="E57" s="2">
        <v>2008</v>
      </c>
      <c r="F57" s="2" t="s">
        <v>1494</v>
      </c>
      <c r="G57" s="2">
        <v>19031917</v>
      </c>
      <c r="H57" s="2" t="s">
        <v>1495</v>
      </c>
      <c r="I57" s="4">
        <v>2</v>
      </c>
      <c r="J57" s="4">
        <v>3</v>
      </c>
    </row>
    <row r="58" spans="1:10" ht="13.9" customHeight="1" x14ac:dyDescent="0.2">
      <c r="A58" s="9" t="s">
        <v>1921</v>
      </c>
      <c r="B58" s="2" t="s">
        <v>1380</v>
      </c>
      <c r="C58" s="3" t="s">
        <v>1381</v>
      </c>
      <c r="D58" s="2" t="s">
        <v>284</v>
      </c>
      <c r="E58" s="2">
        <v>2010</v>
      </c>
      <c r="F58" s="2" t="s">
        <v>1382</v>
      </c>
      <c r="G58" s="2">
        <v>20821556</v>
      </c>
      <c r="H58" s="2" t="s">
        <v>1383</v>
      </c>
      <c r="I58" s="4">
        <v>2</v>
      </c>
      <c r="J58" s="4">
        <v>3</v>
      </c>
    </row>
    <row r="59" spans="1:10" ht="13.9" customHeight="1" x14ac:dyDescent="0.2">
      <c r="A59" s="9" t="s">
        <v>1922</v>
      </c>
      <c r="B59" s="2" t="s">
        <v>819</v>
      </c>
      <c r="C59" s="3" t="s">
        <v>820</v>
      </c>
      <c r="D59" s="2" t="s">
        <v>10</v>
      </c>
      <c r="E59" s="2">
        <v>2015</v>
      </c>
      <c r="F59" s="2" t="s">
        <v>821</v>
      </c>
      <c r="G59" s="2">
        <v>26311194</v>
      </c>
      <c r="H59" s="2" t="s">
        <v>822</v>
      </c>
      <c r="I59" s="4">
        <v>2</v>
      </c>
      <c r="J59" s="4">
        <v>3</v>
      </c>
    </row>
    <row r="60" spans="1:10" ht="13.9" customHeight="1" x14ac:dyDescent="0.2">
      <c r="A60" s="9" t="s">
        <v>1923</v>
      </c>
      <c r="B60" s="2" t="s">
        <v>1641</v>
      </c>
      <c r="C60" s="3" t="s">
        <v>1642</v>
      </c>
      <c r="D60" s="2" t="s">
        <v>312</v>
      </c>
      <c r="E60" s="2">
        <v>2005</v>
      </c>
      <c r="F60" s="2" t="s">
        <v>1643</v>
      </c>
      <c r="G60" s="2">
        <v>16160751</v>
      </c>
      <c r="H60" s="2" t="s">
        <v>1644</v>
      </c>
      <c r="I60" s="4">
        <v>2</v>
      </c>
      <c r="J60" s="4">
        <v>3</v>
      </c>
    </row>
    <row r="61" spans="1:10" ht="13.9" customHeight="1" x14ac:dyDescent="0.2">
      <c r="A61" s="9" t="s">
        <v>1924</v>
      </c>
      <c r="B61" s="2" t="s">
        <v>1591</v>
      </c>
      <c r="C61" s="3" t="s">
        <v>1592</v>
      </c>
      <c r="D61" s="2" t="s">
        <v>39</v>
      </c>
      <c r="E61" s="2">
        <v>2007</v>
      </c>
      <c r="F61" s="2" t="s">
        <v>1593</v>
      </c>
      <c r="G61" s="2">
        <v>17150412</v>
      </c>
      <c r="H61" s="2" t="s">
        <v>1594</v>
      </c>
      <c r="I61" s="4">
        <v>2</v>
      </c>
      <c r="J61" s="4">
        <v>3</v>
      </c>
    </row>
    <row r="62" spans="1:10" ht="13.9" customHeight="1" x14ac:dyDescent="0.2">
      <c r="A62" s="9" t="s">
        <v>1925</v>
      </c>
      <c r="B62" s="2" t="s">
        <v>1455</v>
      </c>
      <c r="C62" s="3" t="s">
        <v>1456</v>
      </c>
      <c r="D62" s="2" t="s">
        <v>284</v>
      </c>
      <c r="E62" s="2">
        <v>2009</v>
      </c>
      <c r="F62" s="2" t="s">
        <v>1457</v>
      </c>
      <c r="G62" s="2">
        <v>19175297</v>
      </c>
      <c r="H62" s="2" t="s">
        <v>1458</v>
      </c>
      <c r="I62" s="4">
        <v>2</v>
      </c>
      <c r="J62" s="4">
        <v>3</v>
      </c>
    </row>
    <row r="63" spans="1:10" ht="13.9" customHeight="1" x14ac:dyDescent="0.2">
      <c r="A63" s="9" t="s">
        <v>1926</v>
      </c>
      <c r="B63" s="2" t="s">
        <v>1333</v>
      </c>
      <c r="C63" s="3" t="s">
        <v>1334</v>
      </c>
      <c r="D63" s="2" t="s">
        <v>1335</v>
      </c>
      <c r="E63" s="2">
        <v>2011</v>
      </c>
      <c r="F63" s="2" t="s">
        <v>1336</v>
      </c>
      <c r="G63" s="2" t="s">
        <v>8</v>
      </c>
      <c r="H63" s="2" t="s">
        <v>1337</v>
      </c>
      <c r="I63" s="4">
        <v>2</v>
      </c>
      <c r="J63" s="4">
        <v>3</v>
      </c>
    </row>
    <row r="64" spans="1:10" ht="13.9" customHeight="1" x14ac:dyDescent="0.2">
      <c r="A64" s="9" t="s">
        <v>1927</v>
      </c>
      <c r="B64" s="2" t="s">
        <v>920</v>
      </c>
      <c r="C64" s="3" t="s">
        <v>1034</v>
      </c>
      <c r="D64" s="2" t="s">
        <v>44</v>
      </c>
      <c r="E64" s="2">
        <v>2014</v>
      </c>
      <c r="F64" s="2" t="s">
        <v>1035</v>
      </c>
      <c r="G64" s="2">
        <v>24361568</v>
      </c>
      <c r="H64" s="2" t="s">
        <v>1036</v>
      </c>
      <c r="I64" s="4">
        <v>2</v>
      </c>
      <c r="J64" s="4">
        <v>3</v>
      </c>
    </row>
    <row r="65" spans="1:10" ht="13.9" customHeight="1" x14ac:dyDescent="0.2">
      <c r="A65" s="9" t="s">
        <v>1928</v>
      </c>
      <c r="B65" s="2" t="s">
        <v>983</v>
      </c>
      <c r="C65" s="3" t="s">
        <v>984</v>
      </c>
      <c r="D65" s="2" t="s">
        <v>312</v>
      </c>
      <c r="E65" s="2">
        <v>2014</v>
      </c>
      <c r="F65" s="2" t="s">
        <v>985</v>
      </c>
      <c r="G65" s="2">
        <v>25179588</v>
      </c>
      <c r="H65" s="2" t="s">
        <v>986</v>
      </c>
      <c r="I65" s="4">
        <v>2</v>
      </c>
      <c r="J65" s="4">
        <v>3</v>
      </c>
    </row>
    <row r="66" spans="1:10" ht="13.9" customHeight="1" x14ac:dyDescent="0.2">
      <c r="A66" s="9" t="s">
        <v>1929</v>
      </c>
      <c r="B66" s="2" t="s">
        <v>1208</v>
      </c>
      <c r="C66" s="3" t="s">
        <v>1209</v>
      </c>
      <c r="D66" s="2" t="s">
        <v>15</v>
      </c>
      <c r="E66" s="2">
        <v>2012</v>
      </c>
      <c r="F66" s="2" t="s">
        <v>1210</v>
      </c>
      <c r="G66" s="2">
        <v>22341400</v>
      </c>
      <c r="H66" s="2" t="s">
        <v>1211</v>
      </c>
      <c r="I66" s="4">
        <v>2</v>
      </c>
      <c r="J66" s="4">
        <v>3</v>
      </c>
    </row>
    <row r="67" spans="1:10" ht="13.9" customHeight="1" x14ac:dyDescent="0.2">
      <c r="A67" s="9" t="s">
        <v>1930</v>
      </c>
      <c r="B67" s="2" t="s">
        <v>1045</v>
      </c>
      <c r="C67" s="3" t="s">
        <v>1046</v>
      </c>
      <c r="D67" s="2" t="s">
        <v>1047</v>
      </c>
      <c r="E67" s="2">
        <v>2014</v>
      </c>
      <c r="F67" s="2" t="s">
        <v>1048</v>
      </c>
      <c r="G67" s="2">
        <v>24622780</v>
      </c>
      <c r="H67" s="2" t="s">
        <v>1049</v>
      </c>
      <c r="I67" s="4">
        <v>2</v>
      </c>
      <c r="J67" s="4">
        <v>3</v>
      </c>
    </row>
    <row r="68" spans="1:10" ht="13.9" customHeight="1" x14ac:dyDescent="0.2">
      <c r="A68" s="9" t="s">
        <v>1931</v>
      </c>
      <c r="B68" s="2" t="s">
        <v>1022</v>
      </c>
      <c r="C68" s="3" t="s">
        <v>1023</v>
      </c>
      <c r="D68" s="2" t="s">
        <v>15</v>
      </c>
      <c r="E68" s="2">
        <v>2014</v>
      </c>
      <c r="F68" s="2" t="s">
        <v>1024</v>
      </c>
      <c r="G68" s="2">
        <v>24287264</v>
      </c>
      <c r="H68" s="2" t="s">
        <v>1025</v>
      </c>
      <c r="I68" s="4">
        <v>2</v>
      </c>
      <c r="J68" s="4">
        <v>3</v>
      </c>
    </row>
    <row r="69" spans="1:10" ht="13.9" customHeight="1" x14ac:dyDescent="0.2">
      <c r="A69" s="9" t="s">
        <v>1932</v>
      </c>
      <c r="B69" s="2" t="s">
        <v>427</v>
      </c>
      <c r="C69" s="3" t="s">
        <v>428</v>
      </c>
      <c r="D69" s="2" t="s">
        <v>44</v>
      </c>
      <c r="E69" s="2">
        <v>2019</v>
      </c>
      <c r="F69" s="2" t="s">
        <v>429</v>
      </c>
      <c r="G69" s="2">
        <v>30415032</v>
      </c>
      <c r="H69" s="2" t="s">
        <v>430</v>
      </c>
      <c r="I69" s="4">
        <v>2</v>
      </c>
      <c r="J69" s="4">
        <v>3</v>
      </c>
    </row>
    <row r="70" spans="1:10" ht="13.9" customHeight="1" x14ac:dyDescent="0.2">
      <c r="A70" s="9" t="s">
        <v>1933</v>
      </c>
      <c r="B70" s="2" t="s">
        <v>629</v>
      </c>
      <c r="C70" s="3" t="s">
        <v>630</v>
      </c>
      <c r="D70" s="2" t="s">
        <v>44</v>
      </c>
      <c r="E70" s="2">
        <v>2017</v>
      </c>
      <c r="F70" s="2" t="s">
        <v>631</v>
      </c>
      <c r="G70" s="2">
        <v>28284548</v>
      </c>
      <c r="H70" s="2" t="s">
        <v>632</v>
      </c>
      <c r="I70" s="4">
        <v>2</v>
      </c>
      <c r="J70" s="4">
        <v>3</v>
      </c>
    </row>
    <row r="71" spans="1:10" ht="13.9" customHeight="1" x14ac:dyDescent="0.2">
      <c r="A71" s="9" t="s">
        <v>1934</v>
      </c>
      <c r="B71" s="2" t="s">
        <v>1251</v>
      </c>
      <c r="C71" s="3" t="s">
        <v>1252</v>
      </c>
      <c r="D71" s="2" t="s">
        <v>49</v>
      </c>
      <c r="E71" s="2">
        <v>2011</v>
      </c>
      <c r="F71" s="2" t="s">
        <v>1253</v>
      </c>
      <c r="G71" s="2">
        <v>21937088</v>
      </c>
      <c r="H71" s="2" t="s">
        <v>1254</v>
      </c>
      <c r="I71" s="4">
        <v>2</v>
      </c>
      <c r="J71" s="4">
        <v>3</v>
      </c>
    </row>
    <row r="72" spans="1:10" ht="13.9" customHeight="1" x14ac:dyDescent="0.2">
      <c r="A72" s="9" t="s">
        <v>1935</v>
      </c>
      <c r="B72" s="2" t="s">
        <v>1702</v>
      </c>
      <c r="C72" s="3" t="s">
        <v>1703</v>
      </c>
      <c r="D72" s="2" t="s">
        <v>1704</v>
      </c>
      <c r="E72" s="2">
        <v>2003</v>
      </c>
      <c r="F72" s="2" t="s">
        <v>1705</v>
      </c>
      <c r="G72" s="2">
        <v>12944175</v>
      </c>
      <c r="H72" s="2" t="s">
        <v>1706</v>
      </c>
      <c r="I72" s="4">
        <v>2</v>
      </c>
      <c r="J72" s="4">
        <v>3</v>
      </c>
    </row>
    <row r="73" spans="1:10" ht="13.9" customHeight="1" x14ac:dyDescent="0.2">
      <c r="A73" s="9" t="s">
        <v>1936</v>
      </c>
      <c r="B73" s="2" t="s">
        <v>997</v>
      </c>
      <c r="C73" s="3" t="s">
        <v>998</v>
      </c>
      <c r="D73" s="2" t="s">
        <v>44</v>
      </c>
      <c r="E73" s="2">
        <v>2014</v>
      </c>
      <c r="F73" s="2" t="s">
        <v>999</v>
      </c>
      <c r="G73" s="2">
        <v>24992343</v>
      </c>
      <c r="H73" s="2" t="s">
        <v>1000</v>
      </c>
      <c r="I73" s="4">
        <v>2</v>
      </c>
      <c r="J73" s="4">
        <v>3</v>
      </c>
    </row>
    <row r="74" spans="1:10" ht="13.9" customHeight="1" x14ac:dyDescent="0.2">
      <c r="A74" s="9" t="s">
        <v>1937</v>
      </c>
      <c r="B74" s="2" t="s">
        <v>709</v>
      </c>
      <c r="C74" s="3" t="s">
        <v>710</v>
      </c>
      <c r="D74" s="2" t="s">
        <v>284</v>
      </c>
      <c r="E74" s="2">
        <v>2016</v>
      </c>
      <c r="F74" s="2" t="s">
        <v>711</v>
      </c>
      <c r="G74" s="2">
        <v>27017953</v>
      </c>
      <c r="H74" s="2" t="s">
        <v>712</v>
      </c>
      <c r="I74" s="4">
        <v>2</v>
      </c>
      <c r="J74" s="4">
        <v>3</v>
      </c>
    </row>
    <row r="75" spans="1:10" ht="13.9" customHeight="1" x14ac:dyDescent="0.2">
      <c r="A75" s="9" t="s">
        <v>1938</v>
      </c>
      <c r="B75" s="2" t="s">
        <v>1698</v>
      </c>
      <c r="C75" s="3" t="s">
        <v>1699</v>
      </c>
      <c r="D75" s="2" t="s">
        <v>1578</v>
      </c>
      <c r="E75" s="2">
        <v>2003</v>
      </c>
      <c r="F75" s="2" t="s">
        <v>1700</v>
      </c>
      <c r="G75" s="2">
        <v>12826101</v>
      </c>
      <c r="H75" s="2" t="s">
        <v>1701</v>
      </c>
      <c r="I75" s="4">
        <v>2</v>
      </c>
      <c r="J75" s="4">
        <v>3</v>
      </c>
    </row>
    <row r="76" spans="1:10" ht="13.9" customHeight="1" x14ac:dyDescent="0.2">
      <c r="A76" s="9" t="s">
        <v>1939</v>
      </c>
      <c r="B76" s="2" t="s">
        <v>520</v>
      </c>
      <c r="C76" s="3" t="s">
        <v>521</v>
      </c>
      <c r="D76" s="2" t="s">
        <v>44</v>
      </c>
      <c r="E76" s="2">
        <v>2018</v>
      </c>
      <c r="F76" s="2" t="s">
        <v>522</v>
      </c>
      <c r="G76" s="2">
        <v>29128245</v>
      </c>
      <c r="H76" s="2" t="s">
        <v>523</v>
      </c>
      <c r="I76" s="4">
        <v>2</v>
      </c>
      <c r="J76" s="4">
        <v>3</v>
      </c>
    </row>
    <row r="77" spans="1:10" ht="13.9" customHeight="1" x14ac:dyDescent="0.2">
      <c r="A77" s="9" t="s">
        <v>1940</v>
      </c>
      <c r="B77" s="2" t="s">
        <v>1153</v>
      </c>
      <c r="C77" s="3" t="s">
        <v>1154</v>
      </c>
      <c r="D77" s="2" t="s">
        <v>44</v>
      </c>
      <c r="E77" s="2">
        <v>2012</v>
      </c>
      <c r="F77" s="2" t="s">
        <v>1155</v>
      </c>
      <c r="G77" s="2">
        <v>22960366</v>
      </c>
      <c r="H77" s="2" t="s">
        <v>1156</v>
      </c>
      <c r="I77" s="4">
        <v>2</v>
      </c>
      <c r="J77" s="4">
        <v>3</v>
      </c>
    </row>
    <row r="78" spans="1:10" ht="13.9" customHeight="1" x14ac:dyDescent="0.2">
      <c r="A78" s="9" t="s">
        <v>1941</v>
      </c>
      <c r="B78" s="2" t="s">
        <v>1105</v>
      </c>
      <c r="C78" s="3" t="s">
        <v>1106</v>
      </c>
      <c r="D78" s="2" t="s">
        <v>10</v>
      </c>
      <c r="E78" s="2">
        <v>2013</v>
      </c>
      <c r="F78" s="2" t="s">
        <v>1107</v>
      </c>
      <c r="G78" s="2">
        <v>23644687</v>
      </c>
      <c r="H78" s="2" t="s">
        <v>1108</v>
      </c>
      <c r="I78" s="4">
        <v>2</v>
      </c>
      <c r="J78" s="4">
        <v>3</v>
      </c>
    </row>
    <row r="79" spans="1:10" ht="13.9" customHeight="1" x14ac:dyDescent="0.2">
      <c r="A79" s="9" t="s">
        <v>1942</v>
      </c>
      <c r="B79" s="2" t="s">
        <v>827</v>
      </c>
      <c r="C79" s="3" t="s">
        <v>828</v>
      </c>
      <c r="D79" s="2" t="s">
        <v>829</v>
      </c>
      <c r="E79" s="2">
        <v>2015</v>
      </c>
      <c r="F79" s="2" t="s">
        <v>830</v>
      </c>
      <c r="G79" s="2" t="s">
        <v>8</v>
      </c>
      <c r="H79" s="2" t="s">
        <v>831</v>
      </c>
      <c r="I79" s="4">
        <v>2</v>
      </c>
      <c r="J79" s="4">
        <v>3</v>
      </c>
    </row>
    <row r="80" spans="1:10" ht="13.9" customHeight="1" x14ac:dyDescent="0.2">
      <c r="A80" s="9" t="s">
        <v>1943</v>
      </c>
      <c r="B80" s="2" t="s">
        <v>483</v>
      </c>
      <c r="C80" s="3" t="s">
        <v>484</v>
      </c>
      <c r="D80" s="2" t="s">
        <v>68</v>
      </c>
      <c r="E80" s="2">
        <v>2018</v>
      </c>
      <c r="F80" s="2" t="s">
        <v>485</v>
      </c>
      <c r="G80" s="2" t="s">
        <v>8</v>
      </c>
      <c r="H80" s="2" t="s">
        <v>486</v>
      </c>
      <c r="I80" s="4">
        <v>2</v>
      </c>
      <c r="J80" s="4">
        <v>3</v>
      </c>
    </row>
    <row r="81" spans="1:10" ht="13.9" customHeight="1" x14ac:dyDescent="0.2">
      <c r="A81" s="9" t="s">
        <v>1944</v>
      </c>
      <c r="B81" s="2" t="s">
        <v>18</v>
      </c>
      <c r="C81" s="3" t="s">
        <v>19</v>
      </c>
      <c r="D81" s="2" t="s">
        <v>20</v>
      </c>
      <c r="E81" s="2">
        <v>2021</v>
      </c>
      <c r="F81" s="2" t="s">
        <v>21</v>
      </c>
      <c r="G81" s="2">
        <v>33069946</v>
      </c>
      <c r="H81" s="2" t="s">
        <v>22</v>
      </c>
      <c r="I81" s="4">
        <v>2</v>
      </c>
      <c r="J81" s="4">
        <v>3</v>
      </c>
    </row>
    <row r="82" spans="1:10" ht="13.9" customHeight="1" x14ac:dyDescent="0.2">
      <c r="A82" s="9" t="s">
        <v>1945</v>
      </c>
      <c r="B82" s="2" t="s">
        <v>1649</v>
      </c>
      <c r="C82" s="3" t="s">
        <v>1650</v>
      </c>
      <c r="D82" s="2" t="s">
        <v>391</v>
      </c>
      <c r="E82" s="2">
        <v>2005</v>
      </c>
      <c r="F82" s="2" t="s">
        <v>1651</v>
      </c>
      <c r="G82" s="2">
        <v>16082963</v>
      </c>
      <c r="H82" s="2" t="s">
        <v>1652</v>
      </c>
      <c r="I82" s="4">
        <v>2</v>
      </c>
      <c r="J82" s="4">
        <v>3</v>
      </c>
    </row>
    <row r="83" spans="1:10" ht="13.9" customHeight="1" x14ac:dyDescent="0.2">
      <c r="A83" s="9" t="s">
        <v>1946</v>
      </c>
      <c r="B83" s="2" t="s">
        <v>1694</v>
      </c>
      <c r="C83" s="3" t="s">
        <v>1695</v>
      </c>
      <c r="D83" s="2" t="s">
        <v>20</v>
      </c>
      <c r="E83" s="2">
        <v>2004</v>
      </c>
      <c r="F83" s="2" t="s">
        <v>1696</v>
      </c>
      <c r="G83" s="2">
        <v>14659361</v>
      </c>
      <c r="H83" s="2" t="s">
        <v>1697</v>
      </c>
      <c r="I83" s="4">
        <v>2</v>
      </c>
      <c r="J83" s="4">
        <v>3</v>
      </c>
    </row>
    <row r="84" spans="1:10" ht="13.9" customHeight="1" x14ac:dyDescent="0.2">
      <c r="A84" s="9" t="s">
        <v>1947</v>
      </c>
      <c r="B84" s="2" t="s">
        <v>528</v>
      </c>
      <c r="C84" s="3" t="s">
        <v>529</v>
      </c>
      <c r="D84" s="2" t="s">
        <v>497</v>
      </c>
      <c r="E84" s="2">
        <v>2018</v>
      </c>
      <c r="F84" s="2" t="s">
        <v>530</v>
      </c>
      <c r="G84" s="2">
        <v>29652142</v>
      </c>
      <c r="H84" s="2" t="s">
        <v>531</v>
      </c>
      <c r="I84" s="4">
        <v>2</v>
      </c>
      <c r="J84" s="4">
        <v>3</v>
      </c>
    </row>
    <row r="85" spans="1:10" ht="13.9" customHeight="1" x14ac:dyDescent="0.2">
      <c r="A85" s="9" t="s">
        <v>1948</v>
      </c>
      <c r="B85" s="2" t="s">
        <v>1026</v>
      </c>
      <c r="C85" s="3" t="s">
        <v>1027</v>
      </c>
      <c r="D85" s="2" t="s">
        <v>284</v>
      </c>
      <c r="E85" s="2">
        <v>2014</v>
      </c>
      <c r="F85" s="2" t="s">
        <v>1028</v>
      </c>
      <c r="G85" s="2">
        <v>24382659</v>
      </c>
      <c r="H85" s="2" t="s">
        <v>1029</v>
      </c>
      <c r="I85" s="4">
        <v>2</v>
      </c>
      <c r="J85" s="4">
        <v>3</v>
      </c>
    </row>
    <row r="86" spans="1:10" ht="13.9" customHeight="1" x14ac:dyDescent="0.2">
      <c r="A86" s="9" t="s">
        <v>1949</v>
      </c>
      <c r="B86" s="2" t="s">
        <v>1233</v>
      </c>
      <c r="C86" s="3" t="s">
        <v>1234</v>
      </c>
      <c r="D86" s="2" t="s">
        <v>312</v>
      </c>
      <c r="E86" s="2">
        <v>2012</v>
      </c>
      <c r="F86" s="2" t="s">
        <v>1235</v>
      </c>
      <c r="G86" s="2">
        <v>21892792</v>
      </c>
      <c r="H86" s="2" t="s">
        <v>1236</v>
      </c>
      <c r="I86" s="4">
        <v>2</v>
      </c>
      <c r="J86" s="4">
        <v>3</v>
      </c>
    </row>
    <row r="87" spans="1:10" ht="13.9" customHeight="1" x14ac:dyDescent="0.2">
      <c r="A87" s="9" t="s">
        <v>1950</v>
      </c>
      <c r="B87" s="2" t="s">
        <v>1290</v>
      </c>
      <c r="C87" s="3" t="s">
        <v>1291</v>
      </c>
      <c r="D87" s="2" t="s">
        <v>44</v>
      </c>
      <c r="E87" s="2">
        <v>2011</v>
      </c>
      <c r="F87" s="2" t="s">
        <v>1292</v>
      </c>
      <c r="G87" s="2">
        <v>21296470</v>
      </c>
      <c r="H87" s="2" t="s">
        <v>1293</v>
      </c>
      <c r="I87" s="4">
        <v>2</v>
      </c>
      <c r="J87" s="4">
        <v>3</v>
      </c>
    </row>
    <row r="88" spans="1:10" ht="13.9" customHeight="1" x14ac:dyDescent="0.2">
      <c r="A88" s="9" t="s">
        <v>1951</v>
      </c>
      <c r="B88" s="2" t="s">
        <v>962</v>
      </c>
      <c r="C88" s="3" t="s">
        <v>963</v>
      </c>
      <c r="D88" s="2" t="s">
        <v>662</v>
      </c>
      <c r="E88" s="2">
        <v>2015</v>
      </c>
      <c r="F88" s="2" t="s">
        <v>964</v>
      </c>
      <c r="G88" s="2">
        <v>25211548</v>
      </c>
      <c r="H88" s="2" t="s">
        <v>965</v>
      </c>
      <c r="I88" s="4">
        <v>2</v>
      </c>
      <c r="J88" s="4">
        <v>3</v>
      </c>
    </row>
    <row r="89" spans="1:10" ht="13.9" customHeight="1" x14ac:dyDescent="0.2">
      <c r="A89" s="9" t="s">
        <v>1952</v>
      </c>
      <c r="B89" s="2" t="s">
        <v>1604</v>
      </c>
      <c r="C89" s="3" t="s">
        <v>1605</v>
      </c>
      <c r="D89" s="2" t="s">
        <v>284</v>
      </c>
      <c r="E89" s="2">
        <v>2006</v>
      </c>
      <c r="F89" s="2" t="s">
        <v>1606</v>
      </c>
      <c r="G89" s="2">
        <v>17089718</v>
      </c>
      <c r="H89" s="2" t="s">
        <v>1607</v>
      </c>
      <c r="I89" s="4">
        <v>2</v>
      </c>
      <c r="J89" s="4">
        <v>3</v>
      </c>
    </row>
    <row r="90" spans="1:10" ht="13.9" customHeight="1" x14ac:dyDescent="0.2">
      <c r="A90" s="9" t="s">
        <v>1953</v>
      </c>
      <c r="B90" s="2" t="s">
        <v>470</v>
      </c>
      <c r="C90" s="3" t="s">
        <v>471</v>
      </c>
      <c r="D90" s="2" t="s">
        <v>15</v>
      </c>
      <c r="E90" s="2">
        <v>2018</v>
      </c>
      <c r="F90" s="2" t="s">
        <v>472</v>
      </c>
      <c r="G90" s="2">
        <v>29986216</v>
      </c>
      <c r="H90" s="2" t="s">
        <v>473</v>
      </c>
      <c r="I90" s="4">
        <v>2</v>
      </c>
      <c r="J90" s="4">
        <v>3</v>
      </c>
    </row>
    <row r="91" spans="1:10" ht="13.9" customHeight="1" x14ac:dyDescent="0.2">
      <c r="A91" s="9" t="s">
        <v>1954</v>
      </c>
      <c r="B91" s="2" t="s">
        <v>398</v>
      </c>
      <c r="C91" s="3" t="s">
        <v>399</v>
      </c>
      <c r="D91" s="2" t="s">
        <v>44</v>
      </c>
      <c r="E91" s="2">
        <v>2019</v>
      </c>
      <c r="F91" s="2" t="s">
        <v>400</v>
      </c>
      <c r="G91" s="2">
        <v>30623841</v>
      </c>
      <c r="H91" s="2" t="s">
        <v>401</v>
      </c>
      <c r="I91" s="4">
        <v>2</v>
      </c>
      <c r="J91" s="4">
        <v>3</v>
      </c>
    </row>
    <row r="92" spans="1:10" ht="13.9" customHeight="1" x14ac:dyDescent="0.2">
      <c r="A92" s="9" t="s">
        <v>1955</v>
      </c>
      <c r="B92" s="2" t="s">
        <v>508</v>
      </c>
      <c r="C92" s="3" t="s">
        <v>509</v>
      </c>
      <c r="D92" s="2" t="s">
        <v>191</v>
      </c>
      <c r="E92" s="2">
        <v>2018</v>
      </c>
      <c r="F92" s="2" t="s">
        <v>510</v>
      </c>
      <c r="G92" s="2">
        <v>30054531</v>
      </c>
      <c r="H92" s="2" t="s">
        <v>511</v>
      </c>
      <c r="I92" s="4">
        <v>2</v>
      </c>
      <c r="J92" s="4">
        <v>3</v>
      </c>
    </row>
    <row r="93" spans="1:10" ht="13.9" customHeight="1" x14ac:dyDescent="0.2">
      <c r="A93" s="9" t="s">
        <v>1956</v>
      </c>
      <c r="B93" s="2" t="s">
        <v>160</v>
      </c>
      <c r="C93" s="3" t="s">
        <v>161</v>
      </c>
      <c r="D93" s="2" t="s">
        <v>44</v>
      </c>
      <c r="E93" s="2">
        <v>2020</v>
      </c>
      <c r="F93" s="2" t="s">
        <v>162</v>
      </c>
      <c r="G93" s="2">
        <v>32146370</v>
      </c>
      <c r="H93" s="2" t="s">
        <v>163</v>
      </c>
      <c r="I93" s="4">
        <v>2</v>
      </c>
      <c r="J93" s="4">
        <v>3</v>
      </c>
    </row>
    <row r="94" spans="1:10" ht="13.9" customHeight="1" x14ac:dyDescent="0.2">
      <c r="A94" s="9" t="s">
        <v>1957</v>
      </c>
      <c r="B94" s="2" t="s">
        <v>52</v>
      </c>
      <c r="C94" s="3" t="s">
        <v>53</v>
      </c>
      <c r="D94" s="2" t="s">
        <v>10</v>
      </c>
      <c r="E94" s="2">
        <v>2020</v>
      </c>
      <c r="F94" s="2" t="s">
        <v>54</v>
      </c>
      <c r="G94" s="2">
        <v>32937704</v>
      </c>
      <c r="H94" s="2" t="s">
        <v>55</v>
      </c>
      <c r="I94" s="4">
        <v>2</v>
      </c>
      <c r="J94" s="4">
        <v>3</v>
      </c>
    </row>
    <row r="95" spans="1:10" ht="13.9" customHeight="1" x14ac:dyDescent="0.2">
      <c r="A95" s="9" t="s">
        <v>1958</v>
      </c>
      <c r="B95" s="2" t="s">
        <v>1149</v>
      </c>
      <c r="C95" s="3" t="s">
        <v>1150</v>
      </c>
      <c r="D95" s="2" t="s">
        <v>49</v>
      </c>
      <c r="E95" s="2">
        <v>2013</v>
      </c>
      <c r="F95" s="2" t="s">
        <v>1151</v>
      </c>
      <c r="G95" s="2">
        <v>23178839</v>
      </c>
      <c r="H95" s="2" t="s">
        <v>1152</v>
      </c>
      <c r="I95" s="4">
        <v>2</v>
      </c>
      <c r="J95" s="4">
        <v>3</v>
      </c>
    </row>
    <row r="96" spans="1:10" ht="13.9" customHeight="1" x14ac:dyDescent="0.2">
      <c r="A96" s="9" t="s">
        <v>1959</v>
      </c>
      <c r="B96" s="2" t="s">
        <v>1675</v>
      </c>
      <c r="C96" s="3" t="s">
        <v>1676</v>
      </c>
      <c r="D96" s="2" t="s">
        <v>39</v>
      </c>
      <c r="E96" s="2">
        <v>2004</v>
      </c>
      <c r="F96" s="2" t="s">
        <v>1677</v>
      </c>
      <c r="G96" s="2">
        <v>15313442</v>
      </c>
      <c r="H96" s="2" t="s">
        <v>1678</v>
      </c>
      <c r="I96" s="4">
        <v>2</v>
      </c>
      <c r="J96" s="4">
        <v>3</v>
      </c>
    </row>
    <row r="97" spans="1:10" ht="13.9" customHeight="1" x14ac:dyDescent="0.2">
      <c r="A97" s="9" t="s">
        <v>1960</v>
      </c>
      <c r="B97" s="2" t="s">
        <v>1658</v>
      </c>
      <c r="C97" s="3" t="s">
        <v>1659</v>
      </c>
      <c r="D97" s="2" t="s">
        <v>391</v>
      </c>
      <c r="E97" s="2">
        <v>2005</v>
      </c>
      <c r="F97" s="2" t="s">
        <v>1660</v>
      </c>
      <c r="G97" s="2">
        <v>15819235</v>
      </c>
      <c r="H97" s="2" t="s">
        <v>1661</v>
      </c>
      <c r="I97" s="4">
        <v>2</v>
      </c>
      <c r="J97" s="4">
        <v>3</v>
      </c>
    </row>
    <row r="98" spans="1:10" ht="13.9" customHeight="1" x14ac:dyDescent="0.2">
      <c r="A98" s="9" t="s">
        <v>1961</v>
      </c>
      <c r="B98" s="2" t="s">
        <v>32</v>
      </c>
      <c r="C98" s="3" t="s">
        <v>33</v>
      </c>
      <c r="D98" s="2" t="s">
        <v>34</v>
      </c>
      <c r="E98" s="2">
        <v>2021</v>
      </c>
      <c r="F98" s="2" t="s">
        <v>35</v>
      </c>
      <c r="G98" s="2">
        <v>30945571</v>
      </c>
      <c r="H98" s="2" t="s">
        <v>36</v>
      </c>
      <c r="I98" s="4">
        <v>2</v>
      </c>
      <c r="J98" s="4">
        <v>3</v>
      </c>
    </row>
    <row r="99" spans="1:10" ht="13.9" customHeight="1" x14ac:dyDescent="0.2">
      <c r="A99" s="9" t="s">
        <v>1962</v>
      </c>
      <c r="B99" s="2" t="s">
        <v>1346</v>
      </c>
      <c r="C99" s="3" t="s">
        <v>1347</v>
      </c>
      <c r="D99" s="2" t="s">
        <v>1348</v>
      </c>
      <c r="E99" s="2">
        <v>2010</v>
      </c>
      <c r="F99" s="2" t="s">
        <v>1349</v>
      </c>
      <c r="G99" s="2">
        <v>21284291</v>
      </c>
      <c r="H99" s="2" t="s">
        <v>1350</v>
      </c>
      <c r="I99" s="4">
        <v>2</v>
      </c>
      <c r="J99" s="4">
        <v>3</v>
      </c>
    </row>
    <row r="100" spans="1:10" ht="13.9" customHeight="1" x14ac:dyDescent="0.2">
      <c r="A100" s="9" t="s">
        <v>1963</v>
      </c>
      <c r="B100" s="2" t="s">
        <v>1421</v>
      </c>
      <c r="C100" s="3" t="s">
        <v>1422</v>
      </c>
      <c r="D100" s="2" t="s">
        <v>1423</v>
      </c>
      <c r="E100" s="2">
        <v>2010</v>
      </c>
      <c r="F100" s="2" t="s">
        <v>1424</v>
      </c>
      <c r="G100" s="2" t="s">
        <v>8</v>
      </c>
      <c r="H100" s="2" t="s">
        <v>1425</v>
      </c>
      <c r="I100" s="4">
        <v>2</v>
      </c>
      <c r="J100" s="4">
        <v>3</v>
      </c>
    </row>
    <row r="101" spans="1:10" ht="13.9" customHeight="1" x14ac:dyDescent="0.2">
      <c r="A101" s="9" t="s">
        <v>1964</v>
      </c>
      <c r="B101" s="2" t="s">
        <v>359</v>
      </c>
      <c r="C101" s="3" t="s">
        <v>360</v>
      </c>
      <c r="D101" s="2" t="s">
        <v>130</v>
      </c>
      <c r="E101" s="2">
        <v>2019</v>
      </c>
      <c r="F101" s="2" t="s">
        <v>361</v>
      </c>
      <c r="G101" s="2">
        <v>30981023</v>
      </c>
      <c r="H101" s="2" t="s">
        <v>362</v>
      </c>
      <c r="I101" s="4">
        <v>2</v>
      </c>
      <c r="J101" s="4">
        <v>3</v>
      </c>
    </row>
    <row r="102" spans="1:10" ht="13.9" customHeight="1" x14ac:dyDescent="0.2">
      <c r="A102" s="9" t="s">
        <v>1965</v>
      </c>
      <c r="B102" s="2" t="s">
        <v>427</v>
      </c>
      <c r="C102" s="3" t="s">
        <v>650</v>
      </c>
      <c r="D102" s="2" t="s">
        <v>68</v>
      </c>
      <c r="E102" s="2">
        <v>2017</v>
      </c>
      <c r="F102" s="2" t="s">
        <v>651</v>
      </c>
      <c r="G102" s="2" t="s">
        <v>8</v>
      </c>
      <c r="H102" s="2" t="s">
        <v>652</v>
      </c>
      <c r="I102" s="4">
        <v>2</v>
      </c>
      <c r="J102" s="4">
        <v>3</v>
      </c>
    </row>
    <row r="103" spans="1:10" ht="13.9" customHeight="1" x14ac:dyDescent="0.2">
      <c r="A103" s="9" t="s">
        <v>1966</v>
      </c>
      <c r="B103" s="2" t="s">
        <v>864</v>
      </c>
      <c r="C103" s="3" t="s">
        <v>865</v>
      </c>
      <c r="D103" s="2" t="s">
        <v>44</v>
      </c>
      <c r="E103" s="2">
        <v>2015</v>
      </c>
      <c r="F103" s="2" t="s">
        <v>866</v>
      </c>
      <c r="G103" s="2">
        <v>26204059</v>
      </c>
      <c r="H103" s="2" t="s">
        <v>867</v>
      </c>
      <c r="I103" s="4">
        <v>2</v>
      </c>
      <c r="J103" s="4">
        <v>3</v>
      </c>
    </row>
    <row r="104" spans="1:10" ht="13.9" customHeight="1" x14ac:dyDescent="0.2">
      <c r="A104" s="9" t="s">
        <v>1967</v>
      </c>
      <c r="B104" s="2" t="s">
        <v>1572</v>
      </c>
      <c r="C104" s="3" t="s">
        <v>1573</v>
      </c>
      <c r="D104" s="2" t="s">
        <v>39</v>
      </c>
      <c r="E104" s="2">
        <v>2007</v>
      </c>
      <c r="F104" s="2" t="s">
        <v>1574</v>
      </c>
      <c r="G104" s="2">
        <v>17433784</v>
      </c>
      <c r="H104" s="2" t="s">
        <v>1575</v>
      </c>
      <c r="I104" s="4">
        <v>2</v>
      </c>
      <c r="J104" s="4">
        <v>3</v>
      </c>
    </row>
    <row r="105" spans="1:10" ht="13.9" customHeight="1" x14ac:dyDescent="0.2">
      <c r="A105" s="9" t="s">
        <v>1968</v>
      </c>
      <c r="B105" s="2" t="s">
        <v>1608</v>
      </c>
      <c r="C105" s="3" t="s">
        <v>1609</v>
      </c>
      <c r="D105" s="2" t="s">
        <v>39</v>
      </c>
      <c r="E105" s="2">
        <v>2006</v>
      </c>
      <c r="F105" s="2" t="s">
        <v>1610</v>
      </c>
      <c r="G105" s="2">
        <v>16814611</v>
      </c>
      <c r="H105" s="2" t="s">
        <v>1611</v>
      </c>
      <c r="I105" s="4">
        <v>2</v>
      </c>
      <c r="J105" s="4">
        <v>3</v>
      </c>
    </row>
    <row r="106" spans="1:10" ht="13.9" customHeight="1" x14ac:dyDescent="0.2">
      <c r="A106" s="9" t="s">
        <v>1969</v>
      </c>
      <c r="B106" s="2" t="s">
        <v>1818</v>
      </c>
      <c r="C106" s="3" t="s">
        <v>1827</v>
      </c>
      <c r="D106" s="2" t="s">
        <v>1838</v>
      </c>
      <c r="E106" s="2">
        <v>2020</v>
      </c>
      <c r="F106" s="6" t="s">
        <v>1860</v>
      </c>
      <c r="H106" s="2" t="s">
        <v>1846</v>
      </c>
      <c r="I106" s="4">
        <v>2</v>
      </c>
      <c r="J106" s="4">
        <v>3</v>
      </c>
    </row>
    <row r="107" spans="1:10" ht="13.9" customHeight="1" x14ac:dyDescent="0.2">
      <c r="A107" s="9" t="s">
        <v>1970</v>
      </c>
      <c r="B107" s="2" t="s">
        <v>1817</v>
      </c>
      <c r="C107" s="3" t="s">
        <v>1826</v>
      </c>
      <c r="D107" s="2" t="s">
        <v>1836</v>
      </c>
      <c r="E107" s="2">
        <v>2021</v>
      </c>
      <c r="F107" s="7" t="s">
        <v>1861</v>
      </c>
      <c r="H107" s="2" t="s">
        <v>1845</v>
      </c>
      <c r="I107" s="4">
        <v>2</v>
      </c>
      <c r="J107" s="4">
        <v>3</v>
      </c>
    </row>
    <row r="108" spans="1:10" ht="13.9" customHeight="1" x14ac:dyDescent="0.2">
      <c r="A108" s="9" t="s">
        <v>1971</v>
      </c>
      <c r="B108" s="2" t="s">
        <v>1819</v>
      </c>
      <c r="C108" s="3" t="s">
        <v>1828</v>
      </c>
      <c r="D108" s="2" t="s">
        <v>1836</v>
      </c>
      <c r="E108" s="2">
        <v>2021</v>
      </c>
      <c r="F108" s="7" t="s">
        <v>1862</v>
      </c>
      <c r="H108" s="2" t="s">
        <v>1847</v>
      </c>
      <c r="I108" s="4">
        <v>2</v>
      </c>
      <c r="J108" s="4">
        <v>3</v>
      </c>
    </row>
    <row r="109" spans="1:10" ht="13.9" customHeight="1" x14ac:dyDescent="0.2">
      <c r="A109" s="9" t="s">
        <v>2381</v>
      </c>
      <c r="B109" s="3" t="s">
        <v>2478</v>
      </c>
      <c r="C109" s="3" t="s">
        <v>2479</v>
      </c>
      <c r="D109" s="3" t="s">
        <v>2477</v>
      </c>
      <c r="E109" s="3">
        <v>2016</v>
      </c>
      <c r="F109" s="3" t="s">
        <v>2480</v>
      </c>
      <c r="G109" s="3">
        <v>26935042</v>
      </c>
      <c r="H109" s="62" t="s">
        <v>2481</v>
      </c>
      <c r="I109" s="60">
        <v>3</v>
      </c>
      <c r="J109" s="60">
        <v>3</v>
      </c>
    </row>
    <row r="110" spans="1:10" ht="13.9" customHeight="1" x14ac:dyDescent="0.2">
      <c r="A110" s="9" t="s">
        <v>1972</v>
      </c>
      <c r="B110" s="2" t="s">
        <v>992</v>
      </c>
      <c r="C110" s="3" t="s">
        <v>993</v>
      </c>
      <c r="D110" s="2" t="s">
        <v>994</v>
      </c>
      <c r="E110" s="2">
        <v>2014</v>
      </c>
      <c r="F110" s="2" t="s">
        <v>995</v>
      </c>
      <c r="G110" s="2" t="s">
        <v>8</v>
      </c>
      <c r="H110" s="2" t="s">
        <v>996</v>
      </c>
      <c r="I110" s="4">
        <v>1</v>
      </c>
      <c r="J110" s="4">
        <v>1</v>
      </c>
    </row>
    <row r="111" spans="1:10" ht="13.9" customHeight="1" x14ac:dyDescent="0.2">
      <c r="A111" s="9" t="s">
        <v>1972</v>
      </c>
      <c r="B111" s="2" t="s">
        <v>912</v>
      </c>
      <c r="C111" s="3" t="s">
        <v>913</v>
      </c>
      <c r="D111" s="2" t="s">
        <v>347</v>
      </c>
      <c r="E111" s="2">
        <v>2015</v>
      </c>
      <c r="F111" s="2" t="s">
        <v>914</v>
      </c>
      <c r="G111" s="2">
        <v>26168046</v>
      </c>
      <c r="H111" s="2" t="s">
        <v>915</v>
      </c>
      <c r="I111" s="4">
        <v>3</v>
      </c>
      <c r="J111" s="4">
        <v>1</v>
      </c>
    </row>
    <row r="112" spans="1:10" ht="13.9" customHeight="1" x14ac:dyDescent="0.2">
      <c r="A112" s="9" t="s">
        <v>1972</v>
      </c>
      <c r="B112" s="2" t="s">
        <v>1443</v>
      </c>
      <c r="C112" s="3" t="s">
        <v>1444</v>
      </c>
      <c r="D112" s="2" t="s">
        <v>15</v>
      </c>
      <c r="E112" s="2">
        <v>2009</v>
      </c>
      <c r="F112" s="2" t="s">
        <v>1445</v>
      </c>
      <c r="G112" s="2">
        <v>19683786</v>
      </c>
      <c r="H112" s="2" t="s">
        <v>1446</v>
      </c>
      <c r="I112" s="4">
        <v>2</v>
      </c>
      <c r="J112" s="4">
        <v>1</v>
      </c>
    </row>
    <row r="113" spans="1:10" ht="13.9" customHeight="1" x14ac:dyDescent="0.2">
      <c r="A113" s="9" t="s">
        <v>1972</v>
      </c>
      <c r="B113" s="2" t="s">
        <v>1097</v>
      </c>
      <c r="C113" s="3" t="s">
        <v>1098</v>
      </c>
      <c r="D113" s="2" t="s">
        <v>44</v>
      </c>
      <c r="E113" s="2">
        <v>2013</v>
      </c>
      <c r="F113" s="2" t="s">
        <v>1099</v>
      </c>
      <c r="G113" s="2">
        <v>23707006</v>
      </c>
      <c r="H113" s="2" t="s">
        <v>1100</v>
      </c>
      <c r="I113" s="4">
        <v>2</v>
      </c>
      <c r="J113" s="4">
        <v>1</v>
      </c>
    </row>
    <row r="114" spans="1:10" ht="13.9" customHeight="1" x14ac:dyDescent="0.2">
      <c r="A114" s="9" t="s">
        <v>1972</v>
      </c>
      <c r="B114" s="2" t="s">
        <v>1145</v>
      </c>
      <c r="C114" s="3" t="s">
        <v>1146</v>
      </c>
      <c r="D114" s="2" t="s">
        <v>312</v>
      </c>
      <c r="E114" s="2">
        <v>2013</v>
      </c>
      <c r="F114" s="2" t="s">
        <v>1147</v>
      </c>
      <c r="G114" s="2">
        <v>23081760</v>
      </c>
      <c r="H114" s="2" t="s">
        <v>1148</v>
      </c>
      <c r="I114" s="4">
        <v>2</v>
      </c>
      <c r="J114" s="4">
        <v>1</v>
      </c>
    </row>
    <row r="115" spans="1:10" ht="13.9" customHeight="1" x14ac:dyDescent="0.2">
      <c r="A115" s="9" t="s">
        <v>1972</v>
      </c>
      <c r="B115" s="2" t="s">
        <v>739</v>
      </c>
      <c r="C115" s="3" t="s">
        <v>740</v>
      </c>
      <c r="D115" s="2" t="s">
        <v>284</v>
      </c>
      <c r="E115" s="2">
        <v>2016</v>
      </c>
      <c r="F115" s="2" t="s">
        <v>741</v>
      </c>
      <c r="G115" s="2">
        <v>26748796</v>
      </c>
      <c r="H115" s="2" t="s">
        <v>742</v>
      </c>
      <c r="I115" s="4">
        <v>2</v>
      </c>
      <c r="J115" s="4">
        <v>1</v>
      </c>
    </row>
    <row r="116" spans="1:10" ht="13.9" customHeight="1" x14ac:dyDescent="0.2">
      <c r="A116" s="9" t="s">
        <v>1972</v>
      </c>
      <c r="B116" s="2" t="s">
        <v>735</v>
      </c>
      <c r="C116" s="3" t="s">
        <v>736</v>
      </c>
      <c r="D116" s="2" t="s">
        <v>408</v>
      </c>
      <c r="E116" s="2">
        <v>2016</v>
      </c>
      <c r="F116" s="2" t="s">
        <v>737</v>
      </c>
      <c r="G116" s="2" t="s">
        <v>8</v>
      </c>
      <c r="H116" s="2" t="s">
        <v>738</v>
      </c>
      <c r="I116" s="4">
        <v>2</v>
      </c>
      <c r="J116" s="4">
        <v>1</v>
      </c>
    </row>
    <row r="117" spans="1:10" ht="13.9" customHeight="1" x14ac:dyDescent="0.2">
      <c r="A117" s="9" t="s">
        <v>1972</v>
      </c>
      <c r="B117" s="2" t="s">
        <v>37</v>
      </c>
      <c r="C117" s="3" t="s">
        <v>38</v>
      </c>
      <c r="D117" s="2" t="s">
        <v>39</v>
      </c>
      <c r="E117" s="2">
        <v>2021</v>
      </c>
      <c r="F117" s="2" t="s">
        <v>40</v>
      </c>
      <c r="G117" s="2">
        <v>32777464</v>
      </c>
      <c r="H117" s="2" t="s">
        <v>41</v>
      </c>
      <c r="I117" s="4">
        <v>2</v>
      </c>
      <c r="J117" s="4">
        <v>1</v>
      </c>
    </row>
    <row r="118" spans="1:10" ht="13.9" customHeight="1" x14ac:dyDescent="0.2">
      <c r="A118" s="9" t="s">
        <v>1972</v>
      </c>
      <c r="B118" s="2" t="s">
        <v>504</v>
      </c>
      <c r="C118" s="3" t="s">
        <v>505</v>
      </c>
      <c r="D118" s="2" t="s">
        <v>20</v>
      </c>
      <c r="E118" s="2">
        <v>2018</v>
      </c>
      <c r="F118" s="2" t="s">
        <v>506</v>
      </c>
      <c r="G118" s="2">
        <v>29550685</v>
      </c>
      <c r="H118" s="2" t="s">
        <v>507</v>
      </c>
      <c r="I118" s="4">
        <v>2</v>
      </c>
      <c r="J118" s="4">
        <v>1</v>
      </c>
    </row>
    <row r="119" spans="1:10" ht="13.9" customHeight="1" x14ac:dyDescent="0.2">
      <c r="A119" s="9" t="s">
        <v>1972</v>
      </c>
      <c r="B119" s="2" t="s">
        <v>123</v>
      </c>
      <c r="C119" s="3" t="s">
        <v>124</v>
      </c>
      <c r="D119" s="2" t="s">
        <v>125</v>
      </c>
      <c r="E119" s="2">
        <v>2020</v>
      </c>
      <c r="F119" s="2" t="s">
        <v>126</v>
      </c>
      <c r="G119" s="2" t="s">
        <v>8</v>
      </c>
      <c r="H119" s="2" t="s">
        <v>127</v>
      </c>
      <c r="I119" s="4">
        <v>2</v>
      </c>
      <c r="J119" s="4">
        <v>1</v>
      </c>
    </row>
    <row r="120" spans="1:10" ht="13.9" customHeight="1" x14ac:dyDescent="0.2">
      <c r="A120" s="9" t="s">
        <v>1972</v>
      </c>
      <c r="B120" s="2" t="s">
        <v>1451</v>
      </c>
      <c r="C120" s="3" t="s">
        <v>1452</v>
      </c>
      <c r="D120" s="2" t="s">
        <v>1296</v>
      </c>
      <c r="E120" s="2">
        <v>2009</v>
      </c>
      <c r="F120" s="2" t="s">
        <v>1453</v>
      </c>
      <c r="G120" s="2">
        <v>19486513</v>
      </c>
      <c r="H120" s="2" t="s">
        <v>1454</v>
      </c>
      <c r="I120" s="4">
        <v>2</v>
      </c>
      <c r="J120" s="4">
        <v>1</v>
      </c>
    </row>
    <row r="121" spans="1:10" ht="13.9" customHeight="1" x14ac:dyDescent="0.2">
      <c r="A121" s="9" t="s">
        <v>1972</v>
      </c>
      <c r="B121" s="2" t="s">
        <v>587</v>
      </c>
      <c r="C121" s="3" t="s">
        <v>588</v>
      </c>
      <c r="D121" s="2" t="s">
        <v>589</v>
      </c>
      <c r="E121" s="2">
        <v>2017</v>
      </c>
      <c r="F121" s="2" t="s">
        <v>590</v>
      </c>
      <c r="G121" s="2">
        <v>29149838</v>
      </c>
      <c r="H121" s="2" t="s">
        <v>591</v>
      </c>
      <c r="I121" s="4">
        <v>2</v>
      </c>
      <c r="J121" s="4">
        <v>1</v>
      </c>
    </row>
    <row r="122" spans="1:10" ht="13.9" customHeight="1" x14ac:dyDescent="0.2">
      <c r="A122" s="9" t="s">
        <v>1972</v>
      </c>
      <c r="B122" s="2" t="s">
        <v>1487</v>
      </c>
      <c r="C122" s="3" t="s">
        <v>1488</v>
      </c>
      <c r="D122" s="2" t="s">
        <v>1489</v>
      </c>
      <c r="E122" s="2">
        <v>2008</v>
      </c>
      <c r="F122" s="2" t="s">
        <v>1490</v>
      </c>
      <c r="G122" s="2">
        <v>19116015</v>
      </c>
      <c r="H122" s="2" t="s">
        <v>1491</v>
      </c>
      <c r="I122" s="4">
        <v>1</v>
      </c>
      <c r="J122" s="4">
        <v>1</v>
      </c>
    </row>
    <row r="123" spans="1:10" ht="13.9" customHeight="1" x14ac:dyDescent="0.2">
      <c r="A123" s="9" t="s">
        <v>1972</v>
      </c>
      <c r="B123" s="2" t="s">
        <v>456</v>
      </c>
      <c r="C123" s="3" t="s">
        <v>457</v>
      </c>
      <c r="D123" s="2" t="s">
        <v>458</v>
      </c>
      <c r="E123" s="2">
        <v>2018</v>
      </c>
      <c r="F123" s="2" t="s">
        <v>459</v>
      </c>
      <c r="G123" s="2">
        <v>30547801</v>
      </c>
      <c r="H123" s="2" t="s">
        <v>460</v>
      </c>
      <c r="I123" s="4">
        <v>2</v>
      </c>
      <c r="J123" s="4">
        <v>1</v>
      </c>
    </row>
    <row r="124" spans="1:10" ht="13.9" customHeight="1" x14ac:dyDescent="0.2">
      <c r="A124" s="9" t="s">
        <v>1972</v>
      </c>
      <c r="B124" s="2" t="s">
        <v>687</v>
      </c>
      <c r="C124" s="3" t="s">
        <v>688</v>
      </c>
      <c r="D124" s="2" t="s">
        <v>689</v>
      </c>
      <c r="E124" s="2">
        <v>2017</v>
      </c>
      <c r="F124" s="2" t="s">
        <v>690</v>
      </c>
      <c r="G124" s="2">
        <v>28860759</v>
      </c>
      <c r="H124" s="2" t="s">
        <v>691</v>
      </c>
      <c r="I124" s="4">
        <v>2</v>
      </c>
      <c r="J124" s="4">
        <v>1</v>
      </c>
    </row>
    <row r="125" spans="1:10" ht="13.9" customHeight="1" x14ac:dyDescent="0.2">
      <c r="A125" s="9" t="s">
        <v>1972</v>
      </c>
      <c r="B125" s="2" t="s">
        <v>474</v>
      </c>
      <c r="C125" s="3" t="s">
        <v>475</v>
      </c>
      <c r="D125" s="2" t="s">
        <v>15</v>
      </c>
      <c r="E125" s="2">
        <v>2018</v>
      </c>
      <c r="F125" s="2" t="s">
        <v>476</v>
      </c>
      <c r="G125" s="2">
        <v>30208529</v>
      </c>
      <c r="H125" s="2" t="s">
        <v>477</v>
      </c>
      <c r="I125" s="4">
        <v>2</v>
      </c>
      <c r="J125" s="4">
        <v>1</v>
      </c>
    </row>
    <row r="126" spans="1:10" ht="13.9" customHeight="1" x14ac:dyDescent="0.2">
      <c r="A126" s="9" t="s">
        <v>1972</v>
      </c>
      <c r="B126" s="2" t="s">
        <v>1671</v>
      </c>
      <c r="C126" s="3" t="s">
        <v>1672</v>
      </c>
      <c r="D126" s="2" t="s">
        <v>391</v>
      </c>
      <c r="E126" s="2">
        <v>2004</v>
      </c>
      <c r="F126" s="2" t="s">
        <v>1673</v>
      </c>
      <c r="G126" s="2">
        <v>15597883</v>
      </c>
      <c r="H126" s="2" t="s">
        <v>1674</v>
      </c>
      <c r="I126" s="4">
        <v>2</v>
      </c>
      <c r="J126" s="4">
        <v>1</v>
      </c>
    </row>
    <row r="127" spans="1:10" ht="13.9" customHeight="1" x14ac:dyDescent="0.2">
      <c r="A127" s="9" t="s">
        <v>1972</v>
      </c>
      <c r="B127" s="2" t="s">
        <v>340</v>
      </c>
      <c r="C127" s="3" t="s">
        <v>341</v>
      </c>
      <c r="D127" s="2" t="s">
        <v>342</v>
      </c>
      <c r="E127" s="2">
        <v>2019</v>
      </c>
      <c r="F127" s="2" t="s">
        <v>343</v>
      </c>
      <c r="G127" s="2">
        <v>31268799</v>
      </c>
      <c r="H127" s="2" t="s">
        <v>344</v>
      </c>
      <c r="I127" s="4">
        <v>2</v>
      </c>
      <c r="J127" s="4">
        <v>1</v>
      </c>
    </row>
    <row r="128" spans="1:10" ht="13.9" customHeight="1" x14ac:dyDescent="0.2">
      <c r="A128" s="9" t="s">
        <v>1972</v>
      </c>
      <c r="B128" s="2" t="s">
        <v>1798</v>
      </c>
      <c r="C128" s="3" t="s">
        <v>1799</v>
      </c>
      <c r="D128" s="2" t="s">
        <v>284</v>
      </c>
      <c r="E128" s="2">
        <v>1994</v>
      </c>
      <c r="F128" s="2" t="s">
        <v>1800</v>
      </c>
      <c r="G128" s="2" t="s">
        <v>8</v>
      </c>
      <c r="H128" s="2" t="s">
        <v>1801</v>
      </c>
      <c r="I128" s="4">
        <v>2</v>
      </c>
      <c r="J128" s="4">
        <v>1</v>
      </c>
    </row>
    <row r="129" spans="1:10" ht="13.9" customHeight="1" x14ac:dyDescent="0.2">
      <c r="A129" s="9" t="s">
        <v>1972</v>
      </c>
      <c r="B129" s="2" t="s">
        <v>1212</v>
      </c>
      <c r="C129" s="3" t="s">
        <v>1213</v>
      </c>
      <c r="D129" s="2" t="s">
        <v>312</v>
      </c>
      <c r="E129" s="2">
        <v>2012</v>
      </c>
      <c r="F129" s="2" t="s">
        <v>1214</v>
      </c>
      <c r="G129" s="2">
        <v>22037694</v>
      </c>
      <c r="H129" s="2" t="s">
        <v>1215</v>
      </c>
      <c r="I129" s="4">
        <v>2</v>
      </c>
      <c r="J129" s="4">
        <v>1</v>
      </c>
    </row>
    <row r="130" spans="1:10" ht="13.9" customHeight="1" x14ac:dyDescent="0.2">
      <c r="A130" s="9" t="s">
        <v>1972</v>
      </c>
      <c r="B130" s="2" t="s">
        <v>216</v>
      </c>
      <c r="C130" s="3" t="s">
        <v>217</v>
      </c>
      <c r="D130" s="2" t="s">
        <v>130</v>
      </c>
      <c r="E130" s="2">
        <v>2020</v>
      </c>
      <c r="F130" s="2" t="s">
        <v>218</v>
      </c>
      <c r="G130" s="2">
        <v>31924578</v>
      </c>
      <c r="H130" s="2" t="s">
        <v>219</v>
      </c>
      <c r="I130" s="4">
        <v>2</v>
      </c>
      <c r="J130" s="4">
        <v>1</v>
      </c>
    </row>
    <row r="131" spans="1:10" ht="13.9" customHeight="1" x14ac:dyDescent="0.2">
      <c r="A131" s="9" t="s">
        <v>1972</v>
      </c>
      <c r="B131" s="2" t="s">
        <v>431</v>
      </c>
      <c r="C131" s="3" t="s">
        <v>432</v>
      </c>
      <c r="D131" s="2" t="s">
        <v>15</v>
      </c>
      <c r="E131" s="2">
        <v>2019</v>
      </c>
      <c r="F131" s="2" t="s">
        <v>433</v>
      </c>
      <c r="G131" s="2">
        <v>30384308</v>
      </c>
      <c r="H131" s="2" t="s">
        <v>434</v>
      </c>
      <c r="I131" s="4">
        <v>2</v>
      </c>
      <c r="J131" s="4">
        <v>1</v>
      </c>
    </row>
    <row r="132" spans="1:10" ht="13.9" customHeight="1" x14ac:dyDescent="0.2">
      <c r="A132" s="9" t="s">
        <v>1972</v>
      </c>
      <c r="B132" s="2" t="s">
        <v>541</v>
      </c>
      <c r="C132" s="3" t="s">
        <v>542</v>
      </c>
      <c r="D132" s="2" t="s">
        <v>20</v>
      </c>
      <c r="E132" s="2">
        <v>2018</v>
      </c>
      <c r="F132" s="2" t="s">
        <v>543</v>
      </c>
      <c r="G132" s="2">
        <v>29268110</v>
      </c>
      <c r="H132" s="2" t="s">
        <v>544</v>
      </c>
      <c r="I132" s="4">
        <v>2</v>
      </c>
      <c r="J132" s="4">
        <v>1</v>
      </c>
    </row>
    <row r="133" spans="1:10" ht="13.9" customHeight="1" x14ac:dyDescent="0.2">
      <c r="A133" s="9" t="s">
        <v>1972</v>
      </c>
      <c r="B133" s="2" t="s">
        <v>622</v>
      </c>
      <c r="C133" s="3" t="s">
        <v>623</v>
      </c>
      <c r="D133" s="2" t="s">
        <v>15</v>
      </c>
      <c r="E133" s="2">
        <v>2017</v>
      </c>
      <c r="F133" s="2" t="s">
        <v>624</v>
      </c>
      <c r="G133" s="2">
        <v>28260655</v>
      </c>
      <c r="H133" s="2" t="s">
        <v>625</v>
      </c>
      <c r="I133" s="4">
        <v>2</v>
      </c>
      <c r="J133" s="4">
        <v>1</v>
      </c>
    </row>
    <row r="134" spans="1:10" ht="13.9" customHeight="1" x14ac:dyDescent="0.2">
      <c r="A134" s="9" t="s">
        <v>1972</v>
      </c>
      <c r="B134" s="2" t="s">
        <v>1050</v>
      </c>
      <c r="C134" s="3" t="s">
        <v>1051</v>
      </c>
      <c r="D134" s="2" t="s">
        <v>39</v>
      </c>
      <c r="E134" s="2">
        <v>2014</v>
      </c>
      <c r="F134" s="2" t="s">
        <v>1052</v>
      </c>
      <c r="G134" s="2">
        <v>24291736</v>
      </c>
      <c r="H134" s="2" t="s">
        <v>1053</v>
      </c>
      <c r="I134" s="4">
        <v>2</v>
      </c>
      <c r="J134" s="4">
        <v>1</v>
      </c>
    </row>
    <row r="135" spans="1:10" ht="13.9" customHeight="1" x14ac:dyDescent="0.2">
      <c r="A135" s="9" t="s">
        <v>1972</v>
      </c>
      <c r="B135" s="2" t="s">
        <v>1779</v>
      </c>
      <c r="C135" s="3" t="s">
        <v>1780</v>
      </c>
      <c r="D135" s="2" t="s">
        <v>1781</v>
      </c>
      <c r="E135" s="2">
        <v>1997</v>
      </c>
      <c r="F135" s="2" t="s">
        <v>1782</v>
      </c>
      <c r="G135" s="2" t="s">
        <v>8</v>
      </c>
      <c r="H135" s="2" t="s">
        <v>1783</v>
      </c>
      <c r="I135" s="4">
        <v>2</v>
      </c>
      <c r="J135" s="4">
        <v>1</v>
      </c>
    </row>
    <row r="136" spans="1:10" ht="13.9" customHeight="1" x14ac:dyDescent="0.2">
      <c r="A136" s="9" t="s">
        <v>1972</v>
      </c>
      <c r="B136" s="2" t="s">
        <v>1372</v>
      </c>
      <c r="C136" s="3" t="s">
        <v>1373</v>
      </c>
      <c r="D136" s="2" t="s">
        <v>20</v>
      </c>
      <c r="E136" s="2">
        <v>2010</v>
      </c>
      <c r="F136" s="2" t="s">
        <v>1374</v>
      </c>
      <c r="G136" s="2">
        <v>20417559</v>
      </c>
      <c r="H136" s="2" t="s">
        <v>1375</v>
      </c>
      <c r="I136" s="4">
        <v>2</v>
      </c>
      <c r="J136" s="4">
        <v>1</v>
      </c>
    </row>
    <row r="137" spans="1:10" ht="13.9" customHeight="1" x14ac:dyDescent="0.2">
      <c r="A137" s="9" t="s">
        <v>1972</v>
      </c>
      <c r="B137" s="2" t="s">
        <v>1637</v>
      </c>
      <c r="C137" s="3" t="s">
        <v>1638</v>
      </c>
      <c r="D137" s="2" t="s">
        <v>391</v>
      </c>
      <c r="E137" s="2">
        <v>2005</v>
      </c>
      <c r="F137" s="2" t="s">
        <v>1639</v>
      </c>
      <c r="G137" s="2">
        <v>16294870</v>
      </c>
      <c r="H137" s="2" t="s">
        <v>1640</v>
      </c>
      <c r="I137" s="4">
        <v>2</v>
      </c>
      <c r="J137" s="4">
        <v>1</v>
      </c>
    </row>
    <row r="138" spans="1:10" ht="13.9" customHeight="1" x14ac:dyDescent="0.2">
      <c r="A138" s="9" t="s">
        <v>1972</v>
      </c>
      <c r="B138" s="2" t="s">
        <v>1616</v>
      </c>
      <c r="C138" s="3" t="s">
        <v>1617</v>
      </c>
      <c r="D138" s="2" t="s">
        <v>391</v>
      </c>
      <c r="E138" s="2">
        <v>2006</v>
      </c>
      <c r="F138" s="2" t="s">
        <v>1618</v>
      </c>
      <c r="G138" s="2">
        <v>16683633</v>
      </c>
      <c r="H138" s="2" t="s">
        <v>1619</v>
      </c>
      <c r="I138" s="4">
        <v>2</v>
      </c>
      <c r="J138" s="4">
        <v>1</v>
      </c>
    </row>
    <row r="139" spans="1:10" ht="13.9" customHeight="1" x14ac:dyDescent="0.2">
      <c r="A139" s="9" t="s">
        <v>1972</v>
      </c>
      <c r="B139" s="2" t="s">
        <v>1001</v>
      </c>
      <c r="C139" s="3" t="s">
        <v>1002</v>
      </c>
      <c r="D139" s="2" t="s">
        <v>391</v>
      </c>
      <c r="E139" s="2">
        <v>2014</v>
      </c>
      <c r="F139" s="2" t="s">
        <v>1003</v>
      </c>
      <c r="G139" s="2">
        <v>25122055</v>
      </c>
      <c r="H139" s="2" t="s">
        <v>1004</v>
      </c>
      <c r="I139" s="4">
        <v>2</v>
      </c>
      <c r="J139" s="4">
        <v>1</v>
      </c>
    </row>
    <row r="140" spans="1:10" ht="13.9" customHeight="1" x14ac:dyDescent="0.2">
      <c r="A140" s="9" t="s">
        <v>1972</v>
      </c>
      <c r="B140" s="2" t="s">
        <v>1459</v>
      </c>
      <c r="C140" s="3" t="s">
        <v>1460</v>
      </c>
      <c r="D140" s="2" t="s">
        <v>391</v>
      </c>
      <c r="E140" s="2">
        <v>2009</v>
      </c>
      <c r="F140" s="2" t="s">
        <v>1461</v>
      </c>
      <c r="G140" s="2">
        <v>19544910</v>
      </c>
      <c r="H140" s="2" t="s">
        <v>1462</v>
      </c>
      <c r="I140" s="4">
        <v>2</v>
      </c>
      <c r="J140" s="4">
        <v>1</v>
      </c>
    </row>
    <row r="141" spans="1:10" ht="13.9" customHeight="1" x14ac:dyDescent="0.2">
      <c r="A141" s="9" t="s">
        <v>1972</v>
      </c>
      <c r="B141" s="2" t="s">
        <v>1463</v>
      </c>
      <c r="C141" s="3" t="s">
        <v>1464</v>
      </c>
      <c r="D141" s="2" t="s">
        <v>39</v>
      </c>
      <c r="E141" s="2">
        <v>2009</v>
      </c>
      <c r="F141" s="2" t="s">
        <v>1465</v>
      </c>
      <c r="G141" s="2">
        <v>18834958</v>
      </c>
      <c r="H141" s="2" t="s">
        <v>1466</v>
      </c>
      <c r="I141" s="4">
        <v>2</v>
      </c>
      <c r="J141" s="4">
        <v>1</v>
      </c>
    </row>
    <row r="142" spans="1:10" ht="13.9" customHeight="1" x14ac:dyDescent="0.2">
      <c r="A142" s="9" t="s">
        <v>1972</v>
      </c>
      <c r="B142" s="2" t="s">
        <v>1559</v>
      </c>
      <c r="C142" s="3" t="s">
        <v>1560</v>
      </c>
      <c r="D142" s="2" t="s">
        <v>1561</v>
      </c>
      <c r="E142" s="2">
        <v>2007</v>
      </c>
      <c r="F142" s="2" t="s">
        <v>1562</v>
      </c>
      <c r="G142" s="2">
        <v>17604895</v>
      </c>
      <c r="H142" s="2" t="s">
        <v>1563</v>
      </c>
      <c r="I142" s="4">
        <v>2</v>
      </c>
      <c r="J142" s="4">
        <v>1</v>
      </c>
    </row>
    <row r="143" spans="1:10" ht="13.9" customHeight="1" x14ac:dyDescent="0.2">
      <c r="A143" s="9" t="s">
        <v>1972</v>
      </c>
      <c r="B143" s="2" t="s">
        <v>1269</v>
      </c>
      <c r="C143" s="3" t="s">
        <v>1270</v>
      </c>
      <c r="D143" s="2" t="s">
        <v>15</v>
      </c>
      <c r="E143" s="2">
        <v>2011</v>
      </c>
      <c r="F143" s="2" t="s">
        <v>1271</v>
      </c>
      <c r="G143" s="2">
        <v>21658740</v>
      </c>
      <c r="H143" s="2" t="s">
        <v>1272</v>
      </c>
      <c r="I143" s="4">
        <v>2</v>
      </c>
      <c r="J143" s="4">
        <v>1</v>
      </c>
    </row>
    <row r="144" spans="1:10" ht="13.9" customHeight="1" x14ac:dyDescent="0.2">
      <c r="A144" s="9" t="s">
        <v>1972</v>
      </c>
      <c r="B144" s="2" t="s">
        <v>1398</v>
      </c>
      <c r="C144" s="3" t="s">
        <v>1399</v>
      </c>
      <c r="D144" s="2" t="s">
        <v>1400</v>
      </c>
      <c r="E144" s="2">
        <v>2010</v>
      </c>
      <c r="F144" s="2" t="s">
        <v>1401</v>
      </c>
      <c r="G144" s="2">
        <v>21787599</v>
      </c>
      <c r="H144" s="2" t="s">
        <v>1402</v>
      </c>
      <c r="I144" s="4">
        <v>2</v>
      </c>
      <c r="J144" s="4">
        <v>1</v>
      </c>
    </row>
    <row r="145" spans="1:10" ht="13.9" customHeight="1" x14ac:dyDescent="0.2">
      <c r="A145" s="9" t="s">
        <v>1972</v>
      </c>
      <c r="B145" s="2" t="s">
        <v>1037</v>
      </c>
      <c r="C145" s="3" t="s">
        <v>1038</v>
      </c>
      <c r="D145" s="2" t="s">
        <v>49</v>
      </c>
      <c r="E145" s="2">
        <v>2014</v>
      </c>
      <c r="F145" s="2" t="s">
        <v>1039</v>
      </c>
      <c r="G145" s="2">
        <v>24374587</v>
      </c>
      <c r="H145" s="2" t="s">
        <v>1040</v>
      </c>
      <c r="I145" s="4">
        <v>2</v>
      </c>
      <c r="J145" s="4">
        <v>1</v>
      </c>
    </row>
    <row r="146" spans="1:10" ht="13.9" customHeight="1" x14ac:dyDescent="0.2">
      <c r="A146" s="9" t="s">
        <v>1972</v>
      </c>
      <c r="B146" s="2" t="s">
        <v>1724</v>
      </c>
      <c r="C146" s="3" t="s">
        <v>1725</v>
      </c>
      <c r="D146" s="2" t="s">
        <v>1726</v>
      </c>
      <c r="E146" s="2">
        <v>2001</v>
      </c>
      <c r="F146" s="2" t="s">
        <v>1727</v>
      </c>
      <c r="G146" s="2">
        <v>11599577</v>
      </c>
      <c r="H146" s="2" t="s">
        <v>1728</v>
      </c>
      <c r="I146" s="4">
        <v>2</v>
      </c>
      <c r="J146" s="4">
        <v>1</v>
      </c>
    </row>
    <row r="147" spans="1:10" ht="13.9" customHeight="1" x14ac:dyDescent="0.2">
      <c r="A147" s="9" t="s">
        <v>1972</v>
      </c>
      <c r="B147" s="2" t="s">
        <v>423</v>
      </c>
      <c r="C147" s="3" t="s">
        <v>424</v>
      </c>
      <c r="D147" s="2" t="s">
        <v>245</v>
      </c>
      <c r="E147" s="2">
        <v>2019</v>
      </c>
      <c r="F147" s="2" t="s">
        <v>425</v>
      </c>
      <c r="G147" s="2">
        <v>30569353</v>
      </c>
      <c r="H147" s="2" t="s">
        <v>426</v>
      </c>
      <c r="I147" s="4">
        <v>2</v>
      </c>
      <c r="J147" s="4">
        <v>1</v>
      </c>
    </row>
    <row r="148" spans="1:10" ht="13.9" customHeight="1" x14ac:dyDescent="0.2">
      <c r="A148" s="9" t="s">
        <v>1972</v>
      </c>
      <c r="B148" s="2" t="s">
        <v>890</v>
      </c>
      <c r="C148" s="3" t="s">
        <v>891</v>
      </c>
      <c r="D148" s="2" t="s">
        <v>892</v>
      </c>
      <c r="E148" s="2">
        <v>2015</v>
      </c>
      <c r="F148" s="2" t="s">
        <v>893</v>
      </c>
      <c r="G148" s="2">
        <v>25644961</v>
      </c>
      <c r="H148" s="2" t="s">
        <v>894</v>
      </c>
      <c r="I148" s="4">
        <v>2</v>
      </c>
      <c r="J148" s="4">
        <v>1</v>
      </c>
    </row>
    <row r="149" spans="1:10" ht="13.9" customHeight="1" x14ac:dyDescent="0.2">
      <c r="A149" s="9" t="s">
        <v>1972</v>
      </c>
      <c r="B149" s="2" t="s">
        <v>771</v>
      </c>
      <c r="C149" s="3" t="s">
        <v>772</v>
      </c>
      <c r="D149" s="2" t="s">
        <v>44</v>
      </c>
      <c r="E149" s="2">
        <v>2016</v>
      </c>
      <c r="F149" s="2" t="s">
        <v>773</v>
      </c>
      <c r="G149" s="2">
        <v>26925754</v>
      </c>
      <c r="H149" s="2" t="s">
        <v>774</v>
      </c>
      <c r="I149" s="4">
        <v>2</v>
      </c>
      <c r="J149" s="4">
        <v>1</v>
      </c>
    </row>
    <row r="150" spans="1:10" ht="13.9" customHeight="1" x14ac:dyDescent="0.2">
      <c r="A150" s="9" t="s">
        <v>1972</v>
      </c>
      <c r="B150" s="2" t="s">
        <v>376</v>
      </c>
      <c r="C150" s="3" t="s">
        <v>377</v>
      </c>
      <c r="D150" s="2" t="s">
        <v>44</v>
      </c>
      <c r="E150" s="2">
        <v>2019</v>
      </c>
      <c r="F150" s="2" t="s">
        <v>378</v>
      </c>
      <c r="G150" s="2">
        <v>30823346</v>
      </c>
      <c r="H150" s="2" t="s">
        <v>379</v>
      </c>
      <c r="I150" s="4">
        <v>2</v>
      </c>
      <c r="J150" s="4">
        <v>1</v>
      </c>
    </row>
    <row r="151" spans="1:10" ht="13.9" customHeight="1" x14ac:dyDescent="0.2">
      <c r="A151" s="9" t="s">
        <v>1972</v>
      </c>
      <c r="B151" s="2" t="s">
        <v>181</v>
      </c>
      <c r="C151" s="3" t="s">
        <v>182</v>
      </c>
      <c r="D151" s="2" t="s">
        <v>49</v>
      </c>
      <c r="E151" s="2">
        <v>2020</v>
      </c>
      <c r="F151" s="2" t="s">
        <v>183</v>
      </c>
      <c r="G151" s="2">
        <v>32105923</v>
      </c>
      <c r="H151" s="2" t="s">
        <v>184</v>
      </c>
      <c r="I151" s="4">
        <v>2</v>
      </c>
      <c r="J151" s="4">
        <v>1</v>
      </c>
    </row>
    <row r="152" spans="1:10" ht="13.9" customHeight="1" x14ac:dyDescent="0.2">
      <c r="A152" s="9" t="s">
        <v>1972</v>
      </c>
      <c r="B152" s="2" t="s">
        <v>350</v>
      </c>
      <c r="C152" s="3" t="s">
        <v>351</v>
      </c>
      <c r="D152" s="2" t="s">
        <v>49</v>
      </c>
      <c r="E152" s="2">
        <v>2019</v>
      </c>
      <c r="F152" s="2" t="s">
        <v>352</v>
      </c>
      <c r="G152" s="2">
        <v>30927731</v>
      </c>
      <c r="H152" s="2" t="s">
        <v>353</v>
      </c>
      <c r="I152" s="4">
        <v>2</v>
      </c>
      <c r="J152" s="4">
        <v>1</v>
      </c>
    </row>
    <row r="153" spans="1:10" ht="13.9" customHeight="1" x14ac:dyDescent="0.2">
      <c r="A153" s="9" t="s">
        <v>1972</v>
      </c>
      <c r="B153" s="2" t="s">
        <v>669</v>
      </c>
      <c r="C153" s="3" t="s">
        <v>670</v>
      </c>
      <c r="D153" s="2" t="s">
        <v>15</v>
      </c>
      <c r="E153" s="2">
        <v>2017</v>
      </c>
      <c r="F153" s="2" t="s">
        <v>671</v>
      </c>
      <c r="G153" s="2">
        <v>27810239</v>
      </c>
      <c r="H153" s="2" t="s">
        <v>672</v>
      </c>
      <c r="I153" s="4">
        <v>2</v>
      </c>
      <c r="J153" s="4">
        <v>1</v>
      </c>
    </row>
    <row r="154" spans="1:10" ht="13.9" customHeight="1" x14ac:dyDescent="0.2">
      <c r="A154" s="9" t="s">
        <v>1972</v>
      </c>
      <c r="B154" s="2" t="s">
        <v>516</v>
      </c>
      <c r="C154" s="3" t="s">
        <v>517</v>
      </c>
      <c r="D154" s="2" t="s">
        <v>44</v>
      </c>
      <c r="E154" s="2">
        <v>2018</v>
      </c>
      <c r="F154" s="2" t="s">
        <v>518</v>
      </c>
      <c r="G154" s="2">
        <v>29587213</v>
      </c>
      <c r="H154" s="2" t="s">
        <v>519</v>
      </c>
      <c r="I154" s="4">
        <v>2</v>
      </c>
      <c r="J154" s="4">
        <v>1</v>
      </c>
    </row>
    <row r="155" spans="1:10" ht="13.9" customHeight="1" x14ac:dyDescent="0.2">
      <c r="A155" s="9" t="s">
        <v>1972</v>
      </c>
      <c r="B155" s="2" t="s">
        <v>1535</v>
      </c>
      <c r="C155" s="3" t="s">
        <v>1536</v>
      </c>
      <c r="D155" s="2" t="s">
        <v>1537</v>
      </c>
      <c r="E155" s="2">
        <v>2008</v>
      </c>
      <c r="F155" s="2" t="s">
        <v>1538</v>
      </c>
      <c r="G155" s="2" t="s">
        <v>8</v>
      </c>
      <c r="H155" s="2" t="s">
        <v>1539</v>
      </c>
      <c r="I155" s="4">
        <v>2</v>
      </c>
      <c r="J155" s="4">
        <v>1</v>
      </c>
    </row>
    <row r="156" spans="1:10" ht="13.9" customHeight="1" x14ac:dyDescent="0.2">
      <c r="A156" s="9" t="s">
        <v>1972</v>
      </c>
      <c r="B156" s="2" t="s">
        <v>211</v>
      </c>
      <c r="C156" s="3" t="s">
        <v>212</v>
      </c>
      <c r="D156" s="2" t="s">
        <v>213</v>
      </c>
      <c r="E156" s="2">
        <v>2020</v>
      </c>
      <c r="F156" s="2" t="s">
        <v>214</v>
      </c>
      <c r="G156" s="2">
        <v>32155971</v>
      </c>
      <c r="H156" s="2" t="s">
        <v>215</v>
      </c>
      <c r="I156" s="4">
        <v>2</v>
      </c>
      <c r="J156" s="4">
        <v>1</v>
      </c>
    </row>
    <row r="157" spans="1:10" ht="13.9" customHeight="1" x14ac:dyDescent="0.2">
      <c r="A157" s="9" t="s">
        <v>1972</v>
      </c>
      <c r="B157" s="2" t="s">
        <v>1447</v>
      </c>
      <c r="C157" s="3" t="s">
        <v>1448</v>
      </c>
      <c r="D157" s="2" t="s">
        <v>44</v>
      </c>
      <c r="E157" s="2">
        <v>2009</v>
      </c>
      <c r="F157" s="2" t="s">
        <v>1449</v>
      </c>
      <c r="G157" s="2">
        <v>19346039</v>
      </c>
      <c r="H157" s="2" t="s">
        <v>1450</v>
      </c>
      <c r="I157" s="4">
        <v>2</v>
      </c>
      <c r="J157" s="4">
        <v>1</v>
      </c>
    </row>
    <row r="158" spans="1:10" ht="13.9" customHeight="1" x14ac:dyDescent="0.2">
      <c r="A158" s="9" t="s">
        <v>1972</v>
      </c>
      <c r="B158" s="2" t="s">
        <v>860</v>
      </c>
      <c r="C158" s="3" t="s">
        <v>861</v>
      </c>
      <c r="D158" s="2" t="s">
        <v>213</v>
      </c>
      <c r="E158" s="2">
        <v>2015</v>
      </c>
      <c r="F158" s="2" t="s">
        <v>862</v>
      </c>
      <c r="G158" s="2">
        <v>26473892</v>
      </c>
      <c r="H158" s="2" t="s">
        <v>863</v>
      </c>
      <c r="I158" s="4">
        <v>2</v>
      </c>
      <c r="J158" s="4">
        <v>1</v>
      </c>
    </row>
    <row r="159" spans="1:10" ht="13.9" customHeight="1" x14ac:dyDescent="0.2">
      <c r="A159" s="9" t="s">
        <v>1972</v>
      </c>
      <c r="B159" s="2" t="s">
        <v>920</v>
      </c>
      <c r="C159" s="3" t="s">
        <v>921</v>
      </c>
      <c r="D159" s="2" t="s">
        <v>213</v>
      </c>
      <c r="E159" s="2">
        <v>2015</v>
      </c>
      <c r="F159" s="2" t="s">
        <v>922</v>
      </c>
      <c r="G159" s="2">
        <v>26086707</v>
      </c>
      <c r="H159" s="2" t="s">
        <v>923</v>
      </c>
      <c r="I159" s="4">
        <v>2</v>
      </c>
      <c r="J159" s="4">
        <v>1</v>
      </c>
    </row>
    <row r="160" spans="1:10" ht="13.9" customHeight="1" x14ac:dyDescent="0.2">
      <c r="A160" s="9" t="s">
        <v>1972</v>
      </c>
      <c r="B160" s="2" t="s">
        <v>1720</v>
      </c>
      <c r="C160" s="3" t="s">
        <v>1721</v>
      </c>
      <c r="D160" s="2" t="s">
        <v>1704</v>
      </c>
      <c r="E160" s="2">
        <v>2002</v>
      </c>
      <c r="F160" s="2" t="s">
        <v>1722</v>
      </c>
      <c r="G160" s="2">
        <v>12101786</v>
      </c>
      <c r="H160" s="2" t="s">
        <v>1723</v>
      </c>
      <c r="I160" s="4">
        <v>2</v>
      </c>
      <c r="J160" s="4">
        <v>1</v>
      </c>
    </row>
    <row r="161" spans="1:10" ht="13.9" customHeight="1" x14ac:dyDescent="0.2">
      <c r="A161" s="9" t="s">
        <v>1972</v>
      </c>
      <c r="B161" s="2" t="s">
        <v>899</v>
      </c>
      <c r="C161" s="3" t="s">
        <v>900</v>
      </c>
      <c r="D161" s="2" t="s">
        <v>213</v>
      </c>
      <c r="E161" s="2">
        <v>2015</v>
      </c>
      <c r="F161" s="2" t="s">
        <v>901</v>
      </c>
      <c r="G161" s="2">
        <v>26287225</v>
      </c>
      <c r="H161" s="2" t="s">
        <v>902</v>
      </c>
      <c r="I161" s="4">
        <v>2</v>
      </c>
      <c r="J161" s="4">
        <v>1</v>
      </c>
    </row>
    <row r="162" spans="1:10" ht="13.9" customHeight="1" x14ac:dyDescent="0.2">
      <c r="A162" s="9" t="s">
        <v>1972</v>
      </c>
      <c r="B162" s="2" t="s">
        <v>665</v>
      </c>
      <c r="C162" s="3" t="s">
        <v>666</v>
      </c>
      <c r="D162" s="2" t="s">
        <v>15</v>
      </c>
      <c r="E162" s="2">
        <v>2017</v>
      </c>
      <c r="F162" s="2" t="s">
        <v>667</v>
      </c>
      <c r="G162" s="2">
        <v>27886533</v>
      </c>
      <c r="H162" s="2" t="s">
        <v>668</v>
      </c>
      <c r="I162" s="4">
        <v>2</v>
      </c>
      <c r="J162" s="4">
        <v>1</v>
      </c>
    </row>
    <row r="163" spans="1:10" ht="13.9" customHeight="1" x14ac:dyDescent="0.2">
      <c r="A163" s="9" t="s">
        <v>1972</v>
      </c>
      <c r="B163" s="2" t="s">
        <v>1005</v>
      </c>
      <c r="C163" s="3" t="s">
        <v>1006</v>
      </c>
      <c r="D163" s="2" t="s">
        <v>312</v>
      </c>
      <c r="E163" s="2">
        <v>2014</v>
      </c>
      <c r="F163" s="2" t="s">
        <v>1007</v>
      </c>
      <c r="G163" s="2">
        <v>24912478</v>
      </c>
      <c r="H163" s="2" t="s">
        <v>1008</v>
      </c>
      <c r="I163" s="4">
        <v>2</v>
      </c>
      <c r="J163" s="4">
        <v>1</v>
      </c>
    </row>
    <row r="164" spans="1:10" ht="13.9" customHeight="1" x14ac:dyDescent="0.2">
      <c r="A164" s="9" t="s">
        <v>1972</v>
      </c>
      <c r="B164" s="2" t="s">
        <v>641</v>
      </c>
      <c r="C164" s="3" t="s">
        <v>642</v>
      </c>
      <c r="D164" s="2" t="s">
        <v>105</v>
      </c>
      <c r="E164" s="2">
        <v>2017</v>
      </c>
      <c r="F164" s="2" t="s">
        <v>643</v>
      </c>
      <c r="G164" s="2">
        <v>28224177</v>
      </c>
      <c r="H164" s="2" t="s">
        <v>644</v>
      </c>
      <c r="I164" s="4">
        <v>2</v>
      </c>
      <c r="J164" s="4">
        <v>1</v>
      </c>
    </row>
    <row r="165" spans="1:10" ht="13.9" customHeight="1" x14ac:dyDescent="0.2">
      <c r="A165" s="9" t="s">
        <v>1972</v>
      </c>
      <c r="B165" s="2" t="s">
        <v>1075</v>
      </c>
      <c r="C165" s="3" t="s">
        <v>1076</v>
      </c>
      <c r="D165" s="2" t="s">
        <v>1077</v>
      </c>
      <c r="E165" s="2">
        <v>2014</v>
      </c>
      <c r="F165" s="2" t="s">
        <v>1078</v>
      </c>
      <c r="G165" s="2">
        <v>25205216</v>
      </c>
      <c r="H165" s="2" t="s">
        <v>1079</v>
      </c>
      <c r="I165" s="4">
        <v>2</v>
      </c>
      <c r="J165" s="4">
        <v>1</v>
      </c>
    </row>
    <row r="166" spans="1:10" ht="13.9" customHeight="1" x14ac:dyDescent="0.2">
      <c r="A166" s="9" t="s">
        <v>1972</v>
      </c>
      <c r="B166" s="2" t="s">
        <v>600</v>
      </c>
      <c r="C166" s="3" t="s">
        <v>601</v>
      </c>
      <c r="D166" s="2" t="s">
        <v>312</v>
      </c>
      <c r="E166" s="2">
        <v>2017</v>
      </c>
      <c r="F166" s="2" t="s">
        <v>602</v>
      </c>
      <c r="G166" s="2">
        <v>28643160</v>
      </c>
      <c r="H166" s="2" t="s">
        <v>603</v>
      </c>
      <c r="I166" s="4">
        <v>2</v>
      </c>
      <c r="J166" s="4">
        <v>1</v>
      </c>
    </row>
    <row r="167" spans="1:10" ht="13.9" customHeight="1" x14ac:dyDescent="0.2">
      <c r="A167" s="9" t="s">
        <v>1972</v>
      </c>
      <c r="B167" s="2" t="s">
        <v>1009</v>
      </c>
      <c r="C167" s="3" t="s">
        <v>1010</v>
      </c>
      <c r="D167" s="2" t="s">
        <v>44</v>
      </c>
      <c r="E167" s="2">
        <v>2014</v>
      </c>
      <c r="F167" s="2" t="s">
        <v>1011</v>
      </c>
      <c r="G167" s="2">
        <v>24874794</v>
      </c>
      <c r="H167" s="2" t="s">
        <v>1012</v>
      </c>
      <c r="I167" s="4">
        <v>2</v>
      </c>
      <c r="J167" s="4">
        <v>1</v>
      </c>
    </row>
    <row r="168" spans="1:10" ht="13.9" customHeight="1" x14ac:dyDescent="0.2">
      <c r="A168" s="9" t="s">
        <v>1972</v>
      </c>
      <c r="B168" s="2" t="s">
        <v>1269</v>
      </c>
      <c r="C168" s="3" t="s">
        <v>1501</v>
      </c>
      <c r="D168" s="2" t="s">
        <v>20</v>
      </c>
      <c r="E168" s="2">
        <v>2008</v>
      </c>
      <c r="F168" s="2" t="s">
        <v>1502</v>
      </c>
      <c r="G168" s="2">
        <v>18187192</v>
      </c>
      <c r="H168" s="2" t="s">
        <v>1503</v>
      </c>
      <c r="I168" s="4">
        <v>2</v>
      </c>
      <c r="J168" s="4">
        <v>1</v>
      </c>
    </row>
    <row r="169" spans="1:10" ht="13.9" customHeight="1" x14ac:dyDescent="0.2">
      <c r="A169" s="9" t="s">
        <v>1972</v>
      </c>
      <c r="B169" s="2" t="s">
        <v>13</v>
      </c>
      <c r="C169" s="3" t="s">
        <v>14</v>
      </c>
      <c r="D169" s="2" t="s">
        <v>15</v>
      </c>
      <c r="E169" s="2">
        <v>2021</v>
      </c>
      <c r="F169" s="2" t="s">
        <v>16</v>
      </c>
      <c r="G169" s="2">
        <v>33049500</v>
      </c>
      <c r="H169" s="2" t="s">
        <v>17</v>
      </c>
      <c r="I169" s="4">
        <v>2</v>
      </c>
      <c r="J169" s="4">
        <v>1</v>
      </c>
    </row>
    <row r="170" spans="1:10" ht="13.9" customHeight="1" x14ac:dyDescent="0.2">
      <c r="A170" s="9" t="s">
        <v>1972</v>
      </c>
      <c r="B170" s="2" t="s">
        <v>886</v>
      </c>
      <c r="C170" s="3" t="s">
        <v>887</v>
      </c>
      <c r="D170" s="2" t="s">
        <v>245</v>
      </c>
      <c r="E170" s="2">
        <v>2015</v>
      </c>
      <c r="F170" s="2" t="s">
        <v>888</v>
      </c>
      <c r="G170" s="2">
        <v>25971807</v>
      </c>
      <c r="H170" s="2" t="s">
        <v>889</v>
      </c>
      <c r="I170" s="4">
        <v>2</v>
      </c>
      <c r="J170" s="4">
        <v>1</v>
      </c>
    </row>
    <row r="171" spans="1:10" ht="13.9" customHeight="1" x14ac:dyDescent="0.2">
      <c r="A171" s="9" t="s">
        <v>1972</v>
      </c>
      <c r="B171" s="2" t="s">
        <v>903</v>
      </c>
      <c r="C171" s="3" t="s">
        <v>904</v>
      </c>
      <c r="D171" s="2" t="s">
        <v>20</v>
      </c>
      <c r="E171" s="2">
        <v>2015</v>
      </c>
      <c r="F171" s="2" t="s">
        <v>905</v>
      </c>
      <c r="G171" s="2">
        <v>25938694</v>
      </c>
      <c r="H171" s="2" t="s">
        <v>906</v>
      </c>
      <c r="I171" s="4">
        <v>2</v>
      </c>
      <c r="J171" s="4">
        <v>1</v>
      </c>
    </row>
    <row r="172" spans="1:10" ht="13.9" customHeight="1" x14ac:dyDescent="0.2">
      <c r="A172" s="9" t="s">
        <v>1972</v>
      </c>
      <c r="B172" s="2" t="s">
        <v>1200</v>
      </c>
      <c r="C172" s="3" t="s">
        <v>1201</v>
      </c>
      <c r="D172" s="2" t="s">
        <v>391</v>
      </c>
      <c r="E172" s="2">
        <v>2012</v>
      </c>
      <c r="F172" s="2" t="s">
        <v>1202</v>
      </c>
      <c r="G172" s="2">
        <v>22372763</v>
      </c>
      <c r="H172" s="2" t="s">
        <v>1203</v>
      </c>
      <c r="I172" s="4">
        <v>2</v>
      </c>
      <c r="J172" s="4">
        <v>1</v>
      </c>
    </row>
    <row r="173" spans="1:10" ht="13.9" customHeight="1" x14ac:dyDescent="0.2">
      <c r="A173" s="9" t="s">
        <v>1972</v>
      </c>
      <c r="B173" s="2" t="s">
        <v>1093</v>
      </c>
      <c r="C173" s="3" t="s">
        <v>1094</v>
      </c>
      <c r="D173" s="2" t="s">
        <v>15</v>
      </c>
      <c r="E173" s="2">
        <v>2013</v>
      </c>
      <c r="F173" s="2" t="s">
        <v>1095</v>
      </c>
      <c r="G173" s="2">
        <v>24001673</v>
      </c>
      <c r="H173" s="2" t="s">
        <v>1096</v>
      </c>
      <c r="I173" s="4">
        <v>2</v>
      </c>
      <c r="J173" s="4">
        <v>1</v>
      </c>
    </row>
    <row r="174" spans="1:10" ht="13.9" customHeight="1" x14ac:dyDescent="0.2">
      <c r="A174" s="9" t="s">
        <v>1972</v>
      </c>
      <c r="B174" s="2" t="s">
        <v>133</v>
      </c>
      <c r="C174" s="3" t="s">
        <v>134</v>
      </c>
      <c r="D174" s="2" t="s">
        <v>44</v>
      </c>
      <c r="E174" s="2">
        <v>2020</v>
      </c>
      <c r="F174" s="2" t="s">
        <v>135</v>
      </c>
      <c r="G174" s="2">
        <v>32203849</v>
      </c>
      <c r="H174" s="2" t="s">
        <v>136</v>
      </c>
      <c r="I174" s="4">
        <v>2</v>
      </c>
      <c r="J174" s="4">
        <v>1</v>
      </c>
    </row>
    <row r="175" spans="1:10" ht="13.9" customHeight="1" x14ac:dyDescent="0.2">
      <c r="A175" s="9" t="s">
        <v>1972</v>
      </c>
      <c r="B175" s="2" t="s">
        <v>592</v>
      </c>
      <c r="C175" s="3" t="s">
        <v>593</v>
      </c>
      <c r="D175" s="2" t="s">
        <v>347</v>
      </c>
      <c r="E175" s="2">
        <v>2017</v>
      </c>
      <c r="F175" s="2" t="s">
        <v>594</v>
      </c>
      <c r="G175" s="2" t="s">
        <v>8</v>
      </c>
      <c r="H175" s="2" t="s">
        <v>595</v>
      </c>
      <c r="I175" s="4">
        <v>2</v>
      </c>
      <c r="J175" s="4">
        <v>1</v>
      </c>
    </row>
    <row r="176" spans="1:10" ht="13.9" customHeight="1" x14ac:dyDescent="0.2">
      <c r="A176" s="9" t="s">
        <v>1972</v>
      </c>
      <c r="B176" s="2" t="s">
        <v>970</v>
      </c>
      <c r="C176" s="3" t="s">
        <v>971</v>
      </c>
      <c r="D176" s="2" t="s">
        <v>662</v>
      </c>
      <c r="E176" s="2">
        <v>2015</v>
      </c>
      <c r="F176" s="2" t="s">
        <v>972</v>
      </c>
      <c r="G176" s="2">
        <v>25051332</v>
      </c>
      <c r="H176" s="2" t="s">
        <v>973</v>
      </c>
      <c r="I176" s="4">
        <v>2</v>
      </c>
      <c r="J176" s="4">
        <v>1</v>
      </c>
    </row>
    <row r="177" spans="1:10" ht="13.9" customHeight="1" x14ac:dyDescent="0.2">
      <c r="A177" s="9" t="s">
        <v>1972</v>
      </c>
      <c r="B177" s="2" t="s">
        <v>1054</v>
      </c>
      <c r="C177" s="3" t="s">
        <v>1055</v>
      </c>
      <c r="D177" s="2" t="s">
        <v>39</v>
      </c>
      <c r="E177" s="2">
        <v>2014</v>
      </c>
      <c r="F177" s="2" t="s">
        <v>1056</v>
      </c>
      <c r="G177" s="2">
        <v>24333255</v>
      </c>
      <c r="H177" s="2" t="s">
        <v>1057</v>
      </c>
      <c r="I177" s="4">
        <v>2</v>
      </c>
      <c r="J177" s="4">
        <v>1</v>
      </c>
    </row>
    <row r="178" spans="1:10" ht="13.9" customHeight="1" x14ac:dyDescent="0.2">
      <c r="A178" s="9" t="s">
        <v>1972</v>
      </c>
      <c r="B178" s="2" t="s">
        <v>1822</v>
      </c>
      <c r="C178" s="3" t="s">
        <v>1831</v>
      </c>
      <c r="D178" s="2" t="s">
        <v>1840</v>
      </c>
      <c r="E178" s="2">
        <v>2016</v>
      </c>
      <c r="F178" s="2" t="s">
        <v>1854</v>
      </c>
      <c r="H178" s="2" t="s">
        <v>1850</v>
      </c>
      <c r="I178" s="4">
        <v>2</v>
      </c>
      <c r="J178" s="4">
        <v>1</v>
      </c>
    </row>
    <row r="179" spans="1:10" ht="13.9" customHeight="1" x14ac:dyDescent="0.2">
      <c r="A179" s="9" t="s">
        <v>1972</v>
      </c>
      <c r="B179" s="2" t="s">
        <v>1066</v>
      </c>
      <c r="C179" s="3" t="s">
        <v>1067</v>
      </c>
      <c r="D179" s="2" t="s">
        <v>1068</v>
      </c>
      <c r="E179" s="2">
        <v>2014</v>
      </c>
      <c r="F179" s="2" t="s">
        <v>1069</v>
      </c>
      <c r="G179" s="2" t="s">
        <v>8</v>
      </c>
      <c r="H179" s="2" t="s">
        <v>8</v>
      </c>
      <c r="I179" s="4">
        <v>1</v>
      </c>
      <c r="J179" s="4">
        <v>1</v>
      </c>
    </row>
    <row r="180" spans="1:10" ht="13.9" customHeight="1" x14ac:dyDescent="0.2">
      <c r="A180" s="9" t="s">
        <v>1972</v>
      </c>
      <c r="B180" s="2" t="s">
        <v>368</v>
      </c>
      <c r="C180" s="3" t="s">
        <v>369</v>
      </c>
      <c r="D180" s="2" t="s">
        <v>370</v>
      </c>
      <c r="E180" s="2">
        <v>2019</v>
      </c>
      <c r="F180" s="2" t="s">
        <v>371</v>
      </c>
      <c r="G180" s="2" t="s">
        <v>8</v>
      </c>
      <c r="H180" s="2" t="s">
        <v>8</v>
      </c>
      <c r="I180" s="4">
        <v>1</v>
      </c>
      <c r="J180" s="4">
        <v>1</v>
      </c>
    </row>
    <row r="181" spans="1:10" ht="13.9" customHeight="1" x14ac:dyDescent="0.2">
      <c r="A181" s="9" t="s">
        <v>1972</v>
      </c>
      <c r="B181" s="2" t="s">
        <v>584</v>
      </c>
      <c r="C181" s="3" t="s">
        <v>585</v>
      </c>
      <c r="D181" s="2" t="s">
        <v>586</v>
      </c>
      <c r="E181" s="2">
        <v>2017</v>
      </c>
      <c r="G181" s="2" t="s">
        <v>8</v>
      </c>
      <c r="H181" s="2" t="s">
        <v>8</v>
      </c>
      <c r="I181" s="4">
        <v>1</v>
      </c>
      <c r="J181" s="4">
        <v>1</v>
      </c>
    </row>
    <row r="182" spans="1:10" ht="13.9" customHeight="1" x14ac:dyDescent="0.2">
      <c r="A182" s="9" t="s">
        <v>1972</v>
      </c>
      <c r="B182" s="2" t="s">
        <v>658</v>
      </c>
      <c r="C182" s="3" t="s">
        <v>659</v>
      </c>
      <c r="D182" s="2" t="s">
        <v>586</v>
      </c>
      <c r="E182" s="2">
        <v>2017</v>
      </c>
      <c r="G182" s="2" t="s">
        <v>8</v>
      </c>
      <c r="H182" s="2" t="s">
        <v>8</v>
      </c>
      <c r="I182" s="4">
        <v>1</v>
      </c>
      <c r="J182" s="4">
        <v>1</v>
      </c>
    </row>
    <row r="183" spans="1:10" ht="13.9" customHeight="1" x14ac:dyDescent="0.2">
      <c r="A183" s="9" t="s">
        <v>1972</v>
      </c>
      <c r="B183" s="2" t="s">
        <v>439</v>
      </c>
      <c r="C183" s="3" t="s">
        <v>440</v>
      </c>
      <c r="D183" s="2" t="s">
        <v>270</v>
      </c>
      <c r="E183" s="2">
        <v>2019</v>
      </c>
      <c r="F183" s="2" t="s">
        <v>441</v>
      </c>
      <c r="G183" s="2" t="s">
        <v>8</v>
      </c>
      <c r="H183" s="2" t="s">
        <v>442</v>
      </c>
      <c r="I183" s="4">
        <v>1</v>
      </c>
      <c r="J183" s="4">
        <v>1</v>
      </c>
    </row>
    <row r="184" spans="1:10" ht="13.9" customHeight="1" x14ac:dyDescent="0.2">
      <c r="A184" s="9" t="s">
        <v>1972</v>
      </c>
      <c r="B184" s="2" t="s">
        <v>1299</v>
      </c>
      <c r="C184" s="3" t="s">
        <v>1300</v>
      </c>
      <c r="D184" s="2" t="s">
        <v>684</v>
      </c>
      <c r="E184" s="2">
        <v>2011</v>
      </c>
      <c r="F184" s="2" t="s">
        <v>1301</v>
      </c>
      <c r="G184" s="2">
        <v>20740027</v>
      </c>
      <c r="H184" s="2" t="s">
        <v>1302</v>
      </c>
      <c r="I184" s="4">
        <v>1</v>
      </c>
      <c r="J184" s="4">
        <v>1</v>
      </c>
    </row>
    <row r="185" spans="1:10" ht="13.9" customHeight="1" x14ac:dyDescent="0.2">
      <c r="A185" s="9" t="s">
        <v>1972</v>
      </c>
      <c r="B185" s="2" t="s">
        <v>596</v>
      </c>
      <c r="C185" s="3" t="s">
        <v>597</v>
      </c>
      <c r="D185" s="2" t="s">
        <v>347</v>
      </c>
      <c r="E185" s="2">
        <v>2017</v>
      </c>
      <c r="F185" s="2" t="s">
        <v>598</v>
      </c>
      <c r="G185" s="2">
        <v>28877233</v>
      </c>
      <c r="H185" s="2" t="s">
        <v>599</v>
      </c>
      <c r="I185" s="4">
        <v>1</v>
      </c>
      <c r="J185" s="4">
        <v>1</v>
      </c>
    </row>
    <row r="186" spans="1:10" ht="13.9" customHeight="1" x14ac:dyDescent="0.2">
      <c r="A186" s="9" t="s">
        <v>1972</v>
      </c>
      <c r="B186" s="2" t="s">
        <v>1530</v>
      </c>
      <c r="C186" s="3" t="s">
        <v>1531</v>
      </c>
      <c r="D186" s="2" t="s">
        <v>1532</v>
      </c>
      <c r="E186" s="2">
        <v>2008</v>
      </c>
      <c r="F186" s="2" t="s">
        <v>1533</v>
      </c>
      <c r="G186" s="2" t="s">
        <v>8</v>
      </c>
      <c r="H186" s="2" t="s">
        <v>1534</v>
      </c>
      <c r="I186" s="4">
        <v>1</v>
      </c>
      <c r="J186" s="4">
        <v>1</v>
      </c>
    </row>
    <row r="187" spans="1:10" ht="13.9" customHeight="1" x14ac:dyDescent="0.2">
      <c r="A187" s="9" t="s">
        <v>1972</v>
      </c>
      <c r="B187" s="2" t="s">
        <v>1784</v>
      </c>
      <c r="C187" s="3" t="s">
        <v>1785</v>
      </c>
      <c r="D187" s="2" t="s">
        <v>1786</v>
      </c>
      <c r="E187" s="2">
        <v>1996</v>
      </c>
      <c r="F187" s="2" t="s">
        <v>1787</v>
      </c>
      <c r="G187" s="2">
        <v>8947035</v>
      </c>
      <c r="H187" s="2" t="s">
        <v>1788</v>
      </c>
      <c r="I187" s="4">
        <v>1</v>
      </c>
      <c r="J187" s="4">
        <v>1</v>
      </c>
    </row>
    <row r="188" spans="1:10" ht="13.9" customHeight="1" x14ac:dyDescent="0.2">
      <c r="A188" s="9" t="s">
        <v>1972</v>
      </c>
      <c r="B188" s="2" t="s">
        <v>1166</v>
      </c>
      <c r="C188" s="3" t="s">
        <v>1167</v>
      </c>
      <c r="D188" s="2" t="s">
        <v>312</v>
      </c>
      <c r="E188" s="2">
        <v>2012</v>
      </c>
      <c r="F188" s="2" t="s">
        <v>1168</v>
      </c>
      <c r="G188" s="2">
        <v>22717685</v>
      </c>
      <c r="H188" s="2" t="s">
        <v>1169</v>
      </c>
      <c r="I188" s="4">
        <v>1</v>
      </c>
      <c r="J188" s="4">
        <v>1</v>
      </c>
    </row>
    <row r="189" spans="1:10" ht="13.9" customHeight="1" x14ac:dyDescent="0.2">
      <c r="A189" s="9" t="s">
        <v>1972</v>
      </c>
      <c r="B189" s="2" t="s">
        <v>837</v>
      </c>
      <c r="C189" s="3" t="s">
        <v>838</v>
      </c>
      <c r="D189" s="2" t="s">
        <v>839</v>
      </c>
      <c r="E189" s="2">
        <v>2015</v>
      </c>
      <c r="F189" s="2" t="s">
        <v>840</v>
      </c>
      <c r="G189" s="2" t="s">
        <v>8</v>
      </c>
      <c r="H189" s="2" t="s">
        <v>841</v>
      </c>
      <c r="I189" s="4">
        <v>1</v>
      </c>
      <c r="J189" s="4">
        <v>1</v>
      </c>
    </row>
    <row r="190" spans="1:10" ht="13.9" customHeight="1" x14ac:dyDescent="0.2">
      <c r="A190" s="9" t="s">
        <v>1972</v>
      </c>
      <c r="B190" s="2" t="s">
        <v>1666</v>
      </c>
      <c r="C190" s="3" t="s">
        <v>1667</v>
      </c>
      <c r="D190" s="2" t="s">
        <v>1668</v>
      </c>
      <c r="E190" s="2">
        <v>2005</v>
      </c>
      <c r="F190" s="2" t="s">
        <v>1669</v>
      </c>
      <c r="G190" s="2">
        <v>15610416</v>
      </c>
      <c r="H190" s="2" t="s">
        <v>1670</v>
      </c>
      <c r="I190" s="4">
        <v>1</v>
      </c>
      <c r="J190" s="4">
        <v>1</v>
      </c>
    </row>
    <row r="191" spans="1:10" ht="13.9" customHeight="1" x14ac:dyDescent="0.2">
      <c r="A191" s="9" t="s">
        <v>1972</v>
      </c>
      <c r="B191" s="2" t="s">
        <v>604</v>
      </c>
      <c r="C191" s="3" t="s">
        <v>605</v>
      </c>
      <c r="D191" s="2" t="s">
        <v>191</v>
      </c>
      <c r="E191" s="2">
        <v>2017</v>
      </c>
      <c r="F191" s="2" t="s">
        <v>606</v>
      </c>
      <c r="G191" s="2">
        <v>28775361</v>
      </c>
      <c r="H191" s="2" t="s">
        <v>607</v>
      </c>
      <c r="I191" s="4">
        <v>1</v>
      </c>
      <c r="J191" s="4">
        <v>1</v>
      </c>
    </row>
    <row r="192" spans="1:10" ht="13.9" customHeight="1" x14ac:dyDescent="0.2">
      <c r="A192" s="9" t="s">
        <v>1972</v>
      </c>
      <c r="B192" s="2" t="s">
        <v>1355</v>
      </c>
      <c r="C192" s="3" t="s">
        <v>1356</v>
      </c>
      <c r="D192" s="2" t="s">
        <v>1357</v>
      </c>
      <c r="E192" s="2">
        <v>2010</v>
      </c>
      <c r="F192" s="2" t="s">
        <v>1358</v>
      </c>
      <c r="G192" s="2">
        <v>20372182</v>
      </c>
      <c r="H192" s="2" t="s">
        <v>1359</v>
      </c>
      <c r="I192" s="4">
        <v>1</v>
      </c>
      <c r="J192" s="4">
        <v>1</v>
      </c>
    </row>
    <row r="193" spans="1:10" ht="13.9" customHeight="1" x14ac:dyDescent="0.2">
      <c r="A193" s="9" t="s">
        <v>1972</v>
      </c>
      <c r="B193" s="2" t="s">
        <v>932</v>
      </c>
      <c r="C193" s="3" t="s">
        <v>933</v>
      </c>
      <c r="D193" s="2" t="s">
        <v>934</v>
      </c>
      <c r="E193" s="2">
        <v>2015</v>
      </c>
      <c r="F193" s="2" t="s">
        <v>935</v>
      </c>
      <c r="G193" s="2">
        <v>25753945</v>
      </c>
      <c r="H193" s="2" t="s">
        <v>936</v>
      </c>
      <c r="I193" s="4">
        <v>1</v>
      </c>
      <c r="J193" s="4">
        <v>1</v>
      </c>
    </row>
    <row r="194" spans="1:10" ht="13.9" customHeight="1" x14ac:dyDescent="0.2">
      <c r="A194" s="9" t="s">
        <v>1972</v>
      </c>
      <c r="B194" s="2" t="s">
        <v>108</v>
      </c>
      <c r="C194" s="3" t="s">
        <v>109</v>
      </c>
      <c r="D194" s="2" t="s">
        <v>110</v>
      </c>
      <c r="E194" s="2">
        <v>2020</v>
      </c>
      <c r="F194" s="2" t="s">
        <v>111</v>
      </c>
      <c r="G194" s="2" t="s">
        <v>8</v>
      </c>
      <c r="H194" s="2" t="s">
        <v>112</v>
      </c>
      <c r="I194" s="4">
        <v>1</v>
      </c>
      <c r="J194" s="4">
        <v>1</v>
      </c>
    </row>
    <row r="195" spans="1:10" ht="13.9" customHeight="1" x14ac:dyDescent="0.2">
      <c r="A195" s="9" t="s">
        <v>1972</v>
      </c>
      <c r="B195" s="2" t="s">
        <v>1412</v>
      </c>
      <c r="C195" s="3" t="s">
        <v>1413</v>
      </c>
      <c r="D195" s="2" t="s">
        <v>1414</v>
      </c>
      <c r="E195" s="2">
        <v>2010</v>
      </c>
      <c r="F195" s="2" t="s">
        <v>1415</v>
      </c>
      <c r="G195" s="2">
        <v>25567900</v>
      </c>
      <c r="H195" s="2" t="s">
        <v>1416</v>
      </c>
      <c r="I195" s="4">
        <v>1</v>
      </c>
      <c r="J195" s="4">
        <v>1</v>
      </c>
    </row>
    <row r="196" spans="1:10" ht="13.9" customHeight="1" x14ac:dyDescent="0.2">
      <c r="A196" s="9" t="s">
        <v>1972</v>
      </c>
      <c r="B196" s="2" t="s">
        <v>354</v>
      </c>
      <c r="C196" s="3" t="s">
        <v>355</v>
      </c>
      <c r="D196" s="2" t="s">
        <v>356</v>
      </c>
      <c r="E196" s="2">
        <v>2019</v>
      </c>
      <c r="F196" s="2" t="s">
        <v>357</v>
      </c>
      <c r="G196" s="2">
        <v>31789155</v>
      </c>
      <c r="H196" s="2" t="s">
        <v>358</v>
      </c>
      <c r="I196" s="4">
        <v>1</v>
      </c>
      <c r="J196" s="4">
        <v>1</v>
      </c>
    </row>
    <row r="197" spans="1:10" ht="13.9" customHeight="1" x14ac:dyDescent="0.2">
      <c r="A197" s="9" t="s">
        <v>1972</v>
      </c>
      <c r="B197" s="2" t="s">
        <v>1811</v>
      </c>
      <c r="C197" s="3" t="s">
        <v>1812</v>
      </c>
      <c r="D197" s="2" t="s">
        <v>1813</v>
      </c>
      <c r="E197" s="2">
        <v>1991</v>
      </c>
      <c r="F197" s="2" t="s">
        <v>1814</v>
      </c>
      <c r="G197" s="2" t="s">
        <v>8</v>
      </c>
      <c r="H197" s="2" t="s">
        <v>1815</v>
      </c>
      <c r="I197" s="4">
        <v>1</v>
      </c>
      <c r="J197" s="4">
        <v>1</v>
      </c>
    </row>
    <row r="198" spans="1:10" ht="13.9" customHeight="1" x14ac:dyDescent="0.2">
      <c r="A198" s="9" t="s">
        <v>1972</v>
      </c>
      <c r="B198" s="2" t="s">
        <v>1747</v>
      </c>
      <c r="C198" s="3" t="s">
        <v>1748</v>
      </c>
      <c r="D198" s="2" t="s">
        <v>298</v>
      </c>
      <c r="E198" s="2">
        <v>2000</v>
      </c>
      <c r="F198" s="2" t="s">
        <v>1749</v>
      </c>
      <c r="G198" s="2">
        <v>10831447</v>
      </c>
      <c r="H198" s="2" t="s">
        <v>1750</v>
      </c>
      <c r="I198" s="4">
        <v>1</v>
      </c>
      <c r="J198" s="4">
        <v>1</v>
      </c>
    </row>
    <row r="199" spans="1:10" ht="13.9" customHeight="1" x14ac:dyDescent="0.2">
      <c r="A199" s="9" t="s">
        <v>1972</v>
      </c>
      <c r="B199" s="2" t="s">
        <v>1384</v>
      </c>
      <c r="C199" s="3" t="s">
        <v>1385</v>
      </c>
      <c r="D199" s="2" t="s">
        <v>1386</v>
      </c>
      <c r="E199" s="2">
        <v>2010</v>
      </c>
      <c r="F199" s="2" t="s">
        <v>1387</v>
      </c>
      <c r="G199" s="2">
        <v>20502683</v>
      </c>
      <c r="H199" s="2" t="s">
        <v>1388</v>
      </c>
      <c r="I199" s="4">
        <v>1</v>
      </c>
      <c r="J199" s="4">
        <v>1</v>
      </c>
    </row>
    <row r="200" spans="1:10" ht="13.9" customHeight="1" x14ac:dyDescent="0.2">
      <c r="A200" s="9" t="s">
        <v>1972</v>
      </c>
      <c r="B200" s="2" t="s">
        <v>1311</v>
      </c>
      <c r="C200" s="3" t="s">
        <v>1312</v>
      </c>
      <c r="D200" s="2" t="s">
        <v>1072</v>
      </c>
      <c r="E200" s="2">
        <v>2011</v>
      </c>
      <c r="F200" s="2" t="s">
        <v>1313</v>
      </c>
      <c r="G200" s="2" t="s">
        <v>8</v>
      </c>
      <c r="H200" s="2" t="s">
        <v>1314</v>
      </c>
      <c r="I200" s="4">
        <v>1</v>
      </c>
      <c r="J200" s="4">
        <v>1</v>
      </c>
    </row>
    <row r="201" spans="1:10" ht="13.9" customHeight="1" x14ac:dyDescent="0.2">
      <c r="A201" s="9" t="s">
        <v>1972</v>
      </c>
      <c r="B201" s="2" t="s">
        <v>916</v>
      </c>
      <c r="C201" s="3" t="s">
        <v>917</v>
      </c>
      <c r="D201" s="2" t="s">
        <v>347</v>
      </c>
      <c r="E201" s="2">
        <v>2015</v>
      </c>
      <c r="F201" s="2" t="s">
        <v>918</v>
      </c>
      <c r="G201" s="2">
        <v>26075903</v>
      </c>
      <c r="H201" s="2" t="s">
        <v>919</v>
      </c>
      <c r="I201" s="4">
        <v>1</v>
      </c>
      <c r="J201" s="4">
        <v>1</v>
      </c>
    </row>
    <row r="202" spans="1:10" ht="13.9" customHeight="1" x14ac:dyDescent="0.2">
      <c r="A202" s="9" t="s">
        <v>1972</v>
      </c>
      <c r="B202" s="2" t="s">
        <v>332</v>
      </c>
      <c r="C202" s="3" t="s">
        <v>333</v>
      </c>
      <c r="D202" s="2" t="s">
        <v>250</v>
      </c>
      <c r="E202" s="2">
        <v>2019</v>
      </c>
      <c r="F202" s="2" t="s">
        <v>334</v>
      </c>
      <c r="G202" s="2">
        <v>30701652</v>
      </c>
      <c r="H202" s="2" t="s">
        <v>335</v>
      </c>
      <c r="I202" s="4">
        <v>1</v>
      </c>
      <c r="J202" s="4">
        <v>1</v>
      </c>
    </row>
    <row r="203" spans="1:10" ht="13.9" customHeight="1" x14ac:dyDescent="0.2">
      <c r="A203" s="9" t="s">
        <v>1972</v>
      </c>
      <c r="B203" s="2" t="s">
        <v>248</v>
      </c>
      <c r="C203" s="3" t="s">
        <v>249</v>
      </c>
      <c r="D203" s="2" t="s">
        <v>250</v>
      </c>
      <c r="E203" s="2">
        <v>2020</v>
      </c>
      <c r="F203" s="2" t="s">
        <v>251</v>
      </c>
      <c r="G203" s="2">
        <v>31840900</v>
      </c>
      <c r="H203" s="2" t="s">
        <v>252</v>
      </c>
      <c r="I203" s="4">
        <v>1</v>
      </c>
      <c r="J203" s="4">
        <v>1</v>
      </c>
    </row>
    <row r="204" spans="1:10" ht="13.9" customHeight="1" x14ac:dyDescent="0.2">
      <c r="A204" s="9" t="s">
        <v>1972</v>
      </c>
      <c r="B204" s="2" t="s">
        <v>954</v>
      </c>
      <c r="C204" s="3" t="s">
        <v>955</v>
      </c>
      <c r="D204" s="2" t="s">
        <v>347</v>
      </c>
      <c r="E204" s="2">
        <v>2015</v>
      </c>
      <c r="F204" s="2" t="s">
        <v>956</v>
      </c>
      <c r="G204" s="2">
        <v>25692689</v>
      </c>
      <c r="H204" s="2" t="s">
        <v>957</v>
      </c>
      <c r="I204" s="4">
        <v>1</v>
      </c>
      <c r="J204" s="4">
        <v>1</v>
      </c>
    </row>
    <row r="205" spans="1:10" ht="13.9" customHeight="1" x14ac:dyDescent="0.2">
      <c r="A205" s="9" t="s">
        <v>1972</v>
      </c>
      <c r="B205" s="2" t="s">
        <v>872</v>
      </c>
      <c r="C205" s="3" t="s">
        <v>873</v>
      </c>
      <c r="D205" s="2" t="s">
        <v>874</v>
      </c>
      <c r="E205" s="2">
        <v>2015</v>
      </c>
      <c r="F205" s="2" t="s">
        <v>875</v>
      </c>
      <c r="G205" s="2">
        <v>26330076</v>
      </c>
      <c r="H205" s="2" t="s">
        <v>876</v>
      </c>
      <c r="I205" s="4">
        <v>1</v>
      </c>
      <c r="J205" s="4">
        <v>1</v>
      </c>
    </row>
    <row r="206" spans="1:10" ht="13.9" customHeight="1" x14ac:dyDescent="0.2">
      <c r="A206" s="9" t="s">
        <v>1972</v>
      </c>
      <c r="B206" s="2" t="s">
        <v>384</v>
      </c>
      <c r="C206" s="3" t="s">
        <v>385</v>
      </c>
      <c r="D206" s="2" t="s">
        <v>386</v>
      </c>
      <c r="E206" s="2">
        <v>2019</v>
      </c>
      <c r="F206" s="2" t="s">
        <v>387</v>
      </c>
      <c r="G206" s="2">
        <v>30696318</v>
      </c>
      <c r="H206" s="2" t="s">
        <v>388</v>
      </c>
      <c r="I206" s="4">
        <v>1</v>
      </c>
      <c r="J206" s="4">
        <v>1</v>
      </c>
    </row>
    <row r="207" spans="1:10" ht="13.9" customHeight="1" x14ac:dyDescent="0.2">
      <c r="A207" s="9" t="s">
        <v>1972</v>
      </c>
      <c r="B207" s="2" t="s">
        <v>1564</v>
      </c>
      <c r="C207" s="3" t="s">
        <v>1565</v>
      </c>
      <c r="D207" s="2" t="s">
        <v>874</v>
      </c>
      <c r="E207" s="2">
        <v>2007</v>
      </c>
      <c r="F207" s="2" t="s">
        <v>1566</v>
      </c>
      <c r="G207" s="2">
        <v>17562010</v>
      </c>
      <c r="H207" s="2" t="s">
        <v>1567</v>
      </c>
      <c r="I207" s="4">
        <v>1</v>
      </c>
      <c r="J207" s="4">
        <v>1</v>
      </c>
    </row>
    <row r="208" spans="1:10" ht="13.9" customHeight="1" x14ac:dyDescent="0.2">
      <c r="A208" s="9" t="s">
        <v>1972</v>
      </c>
      <c r="B208" s="2" t="s">
        <v>1526</v>
      </c>
      <c r="C208" s="3" t="s">
        <v>1527</v>
      </c>
      <c r="D208" s="2" t="s">
        <v>1519</v>
      </c>
      <c r="E208" s="2">
        <v>2008</v>
      </c>
      <c r="F208" s="2" t="s">
        <v>1528</v>
      </c>
      <c r="G208" s="2">
        <v>18489737</v>
      </c>
      <c r="H208" s="2" t="s">
        <v>1529</v>
      </c>
      <c r="I208" s="4">
        <v>1</v>
      </c>
      <c r="J208" s="4">
        <v>1</v>
      </c>
    </row>
    <row r="209" spans="1:10" ht="13.9" customHeight="1" x14ac:dyDescent="0.2">
      <c r="A209" s="9" t="s">
        <v>1972</v>
      </c>
      <c r="B209" s="2" t="s">
        <v>795</v>
      </c>
      <c r="C209" s="3" t="s">
        <v>796</v>
      </c>
      <c r="D209" s="2" t="s">
        <v>797</v>
      </c>
      <c r="E209" s="2">
        <v>2016</v>
      </c>
      <c r="F209" s="2" t="s">
        <v>798</v>
      </c>
      <c r="G209" s="2">
        <v>28959343</v>
      </c>
      <c r="H209" s="2" t="s">
        <v>799</v>
      </c>
      <c r="I209" s="4">
        <v>1</v>
      </c>
      <c r="J209" s="4">
        <v>1</v>
      </c>
    </row>
    <row r="210" spans="1:10" ht="13.9" customHeight="1" x14ac:dyDescent="0.2">
      <c r="A210" s="9" t="s">
        <v>1972</v>
      </c>
      <c r="B210" s="2" t="s">
        <v>1351</v>
      </c>
      <c r="C210" s="3" t="s">
        <v>1352</v>
      </c>
      <c r="D210" s="2" t="s">
        <v>347</v>
      </c>
      <c r="E210" s="2">
        <v>2010</v>
      </c>
      <c r="F210" s="2" t="s">
        <v>1353</v>
      </c>
      <c r="G210" s="2">
        <v>20976223</v>
      </c>
      <c r="H210" s="2" t="s">
        <v>1354</v>
      </c>
      <c r="I210" s="4">
        <v>1</v>
      </c>
      <c r="J210" s="4">
        <v>1</v>
      </c>
    </row>
    <row r="211" spans="1:10" ht="13.9" customHeight="1" x14ac:dyDescent="0.2">
      <c r="A211" s="9" t="s">
        <v>1972</v>
      </c>
      <c r="B211" s="2" t="s">
        <v>673</v>
      </c>
      <c r="C211" s="3" t="s">
        <v>674</v>
      </c>
      <c r="D211" s="2" t="s">
        <v>675</v>
      </c>
      <c r="E211" s="2">
        <v>2017</v>
      </c>
      <c r="F211" s="2" t="s">
        <v>676</v>
      </c>
      <c r="G211" s="2">
        <v>28143582</v>
      </c>
      <c r="H211" s="2" t="s">
        <v>677</v>
      </c>
      <c r="I211" s="4">
        <v>1</v>
      </c>
      <c r="J211" s="4">
        <v>1</v>
      </c>
    </row>
    <row r="212" spans="1:10" ht="13.9" customHeight="1" x14ac:dyDescent="0.2">
      <c r="A212" s="9" t="s">
        <v>1972</v>
      </c>
      <c r="B212" s="2" t="s">
        <v>937</v>
      </c>
      <c r="C212" s="3" t="s">
        <v>938</v>
      </c>
      <c r="D212" s="2" t="s">
        <v>939</v>
      </c>
      <c r="E212" s="2">
        <v>2015</v>
      </c>
      <c r="F212" s="2" t="s">
        <v>940</v>
      </c>
      <c r="G212" s="2">
        <v>25899000</v>
      </c>
      <c r="H212" s="2" t="s">
        <v>941</v>
      </c>
      <c r="I212" s="4">
        <v>1</v>
      </c>
      <c r="J212" s="4">
        <v>1</v>
      </c>
    </row>
    <row r="213" spans="1:10" ht="13.9" customHeight="1" x14ac:dyDescent="0.2">
      <c r="A213" s="9" t="s">
        <v>1972</v>
      </c>
      <c r="B213" s="2" t="s">
        <v>1439</v>
      </c>
      <c r="C213" s="3" t="s">
        <v>1440</v>
      </c>
      <c r="D213" s="2" t="s">
        <v>250</v>
      </c>
      <c r="E213" s="2">
        <v>2009</v>
      </c>
      <c r="F213" s="2" t="s">
        <v>1441</v>
      </c>
      <c r="G213" s="2">
        <v>19562824</v>
      </c>
      <c r="H213" s="2" t="s">
        <v>1442</v>
      </c>
      <c r="I213" s="4">
        <v>1</v>
      </c>
      <c r="J213" s="4">
        <v>1</v>
      </c>
    </row>
    <row r="214" spans="1:10" ht="13.9" customHeight="1" x14ac:dyDescent="0.2">
      <c r="A214" s="9" t="s">
        <v>1972</v>
      </c>
      <c r="B214" s="2" t="s">
        <v>1088</v>
      </c>
      <c r="C214" s="3" t="s">
        <v>1089</v>
      </c>
      <c r="D214" s="2" t="s">
        <v>1090</v>
      </c>
      <c r="E214" s="2">
        <v>2013</v>
      </c>
      <c r="F214" s="2" t="s">
        <v>1091</v>
      </c>
      <c r="G214" s="2">
        <v>23633428</v>
      </c>
      <c r="H214" s="2" t="s">
        <v>1092</v>
      </c>
      <c r="I214" s="4">
        <v>1</v>
      </c>
      <c r="J214" s="4">
        <v>1</v>
      </c>
    </row>
    <row r="215" spans="1:10" ht="13.9" customHeight="1" x14ac:dyDescent="0.2">
      <c r="A215" s="9" t="s">
        <v>1972</v>
      </c>
      <c r="B215" s="2" t="s">
        <v>466</v>
      </c>
      <c r="C215" s="3" t="s">
        <v>467</v>
      </c>
      <c r="D215" s="2" t="s">
        <v>236</v>
      </c>
      <c r="E215" s="2">
        <v>2018</v>
      </c>
      <c r="F215" s="2" t="s">
        <v>468</v>
      </c>
      <c r="G215" s="2">
        <v>30459791</v>
      </c>
      <c r="H215" s="2" t="s">
        <v>469</v>
      </c>
      <c r="I215" s="4">
        <v>1</v>
      </c>
      <c r="J215" s="4">
        <v>1</v>
      </c>
    </row>
    <row r="216" spans="1:10" ht="13.9" customHeight="1" x14ac:dyDescent="0.2">
      <c r="A216" s="9" t="s">
        <v>1972</v>
      </c>
      <c r="B216" s="2" t="s">
        <v>700</v>
      </c>
      <c r="C216" s="3" t="s">
        <v>701</v>
      </c>
      <c r="D216" s="2" t="s">
        <v>702</v>
      </c>
      <c r="E216" s="2">
        <v>2016</v>
      </c>
      <c r="F216" s="2" t="s">
        <v>703</v>
      </c>
      <c r="G216" s="2">
        <v>27848154</v>
      </c>
      <c r="H216" s="2" t="s">
        <v>704</v>
      </c>
      <c r="I216" s="4">
        <v>1</v>
      </c>
      <c r="J216" s="4">
        <v>1</v>
      </c>
    </row>
    <row r="217" spans="1:10" ht="13.9" customHeight="1" x14ac:dyDescent="0.2">
      <c r="A217" s="9" t="s">
        <v>1972</v>
      </c>
      <c r="B217" s="2" t="s">
        <v>696</v>
      </c>
      <c r="C217" s="3" t="s">
        <v>697</v>
      </c>
      <c r="D217" s="2" t="s">
        <v>236</v>
      </c>
      <c r="E217" s="2">
        <v>2016</v>
      </c>
      <c r="F217" s="2" t="s">
        <v>698</v>
      </c>
      <c r="G217" s="2">
        <v>28083007</v>
      </c>
      <c r="H217" s="2" t="s">
        <v>699</v>
      </c>
      <c r="I217" s="4">
        <v>1</v>
      </c>
      <c r="J217" s="4">
        <v>1</v>
      </c>
    </row>
    <row r="218" spans="1:10" ht="13.9" customHeight="1" x14ac:dyDescent="0.2">
      <c r="A218" s="9" t="s">
        <v>1972</v>
      </c>
      <c r="B218" s="2" t="s">
        <v>207</v>
      </c>
      <c r="C218" s="3" t="s">
        <v>208</v>
      </c>
      <c r="D218" s="2" t="s">
        <v>49</v>
      </c>
      <c r="E218" s="2">
        <v>2020</v>
      </c>
      <c r="F218" s="2" t="s">
        <v>209</v>
      </c>
      <c r="G218" s="2">
        <v>31972909</v>
      </c>
      <c r="H218" s="2" t="s">
        <v>210</v>
      </c>
      <c r="I218" s="4">
        <v>1</v>
      </c>
      <c r="J218" s="4">
        <v>1</v>
      </c>
    </row>
    <row r="219" spans="1:10" ht="13.9" customHeight="1" x14ac:dyDescent="0.2">
      <c r="A219" s="9" t="s">
        <v>1972</v>
      </c>
      <c r="B219" s="2" t="s">
        <v>363</v>
      </c>
      <c r="C219" s="3" t="s">
        <v>364</v>
      </c>
      <c r="D219" s="2" t="s">
        <v>365</v>
      </c>
      <c r="E219" s="2">
        <v>2019</v>
      </c>
      <c r="F219" s="2" t="s">
        <v>366</v>
      </c>
      <c r="G219" s="2">
        <v>31232454</v>
      </c>
      <c r="H219" s="2" t="s">
        <v>367</v>
      </c>
      <c r="I219" s="4">
        <v>1</v>
      </c>
      <c r="J219" s="4">
        <v>1</v>
      </c>
    </row>
    <row r="220" spans="1:10" ht="13.9" customHeight="1" x14ac:dyDescent="0.2">
      <c r="A220" s="9" t="s">
        <v>1972</v>
      </c>
      <c r="B220" s="2" t="s">
        <v>743</v>
      </c>
      <c r="C220" s="3" t="s">
        <v>744</v>
      </c>
      <c r="D220" s="2" t="s">
        <v>745</v>
      </c>
      <c r="E220" s="2">
        <v>2016</v>
      </c>
      <c r="F220" s="2" t="s">
        <v>746</v>
      </c>
      <c r="G220" s="2" t="s">
        <v>8</v>
      </c>
      <c r="H220" s="2" t="s">
        <v>747</v>
      </c>
      <c r="I220" s="4">
        <v>1</v>
      </c>
      <c r="J220" s="4">
        <v>1</v>
      </c>
    </row>
    <row r="221" spans="1:10" ht="13.9" customHeight="1" x14ac:dyDescent="0.2">
      <c r="A221" s="9" t="s">
        <v>1972</v>
      </c>
      <c r="B221" s="2" t="s">
        <v>113</v>
      </c>
      <c r="C221" s="3" t="s">
        <v>114</v>
      </c>
      <c r="D221" s="2" t="s">
        <v>115</v>
      </c>
      <c r="E221" s="2">
        <v>2020</v>
      </c>
      <c r="F221" s="2" t="s">
        <v>116</v>
      </c>
      <c r="G221" s="2">
        <v>32628962</v>
      </c>
      <c r="H221" s="2" t="s">
        <v>117</v>
      </c>
      <c r="I221" s="4">
        <v>1</v>
      </c>
      <c r="J221" s="4">
        <v>1</v>
      </c>
    </row>
    <row r="222" spans="1:10" ht="13.9" customHeight="1" x14ac:dyDescent="0.2">
      <c r="A222" s="9" t="s">
        <v>1972</v>
      </c>
      <c r="B222" s="2" t="s">
        <v>1407</v>
      </c>
      <c r="C222" s="3" t="s">
        <v>1408</v>
      </c>
      <c r="D222" s="2" t="s">
        <v>1409</v>
      </c>
      <c r="E222" s="2">
        <v>2010</v>
      </c>
      <c r="F222" s="2" t="s">
        <v>1410</v>
      </c>
      <c r="G222" s="2">
        <v>20029841</v>
      </c>
      <c r="H222" s="2" t="s">
        <v>1411</v>
      </c>
      <c r="I222" s="4">
        <v>1</v>
      </c>
      <c r="J222" s="4">
        <v>1</v>
      </c>
    </row>
    <row r="223" spans="1:10" ht="13.9" customHeight="1" x14ac:dyDescent="0.2">
      <c r="A223" s="9" t="s">
        <v>1972</v>
      </c>
      <c r="B223" s="2" t="s">
        <v>1496</v>
      </c>
      <c r="C223" s="3" t="s">
        <v>1497</v>
      </c>
      <c r="D223" s="2" t="s">
        <v>1498</v>
      </c>
      <c r="E223" s="2">
        <v>2008</v>
      </c>
      <c r="F223" s="2" t="s">
        <v>1499</v>
      </c>
      <c r="G223" s="2">
        <v>18699799</v>
      </c>
      <c r="H223" s="2" t="s">
        <v>1500</v>
      </c>
      <c r="I223" s="4">
        <v>1</v>
      </c>
      <c r="J223" s="4">
        <v>1</v>
      </c>
    </row>
    <row r="224" spans="1:10" ht="13.9" customHeight="1" x14ac:dyDescent="0.2">
      <c r="A224" s="9" t="s">
        <v>1972</v>
      </c>
      <c r="B224" s="2" t="s">
        <v>1179</v>
      </c>
      <c r="C224" s="3" t="s">
        <v>1180</v>
      </c>
      <c r="D224" s="2" t="s">
        <v>1181</v>
      </c>
      <c r="E224" s="2">
        <v>2012</v>
      </c>
      <c r="F224" s="2" t="s">
        <v>1182</v>
      </c>
      <c r="G224" s="2" t="s">
        <v>8</v>
      </c>
      <c r="H224" s="2" t="s">
        <v>1183</v>
      </c>
      <c r="I224" s="4">
        <v>1</v>
      </c>
      <c r="J224" s="4">
        <v>1</v>
      </c>
    </row>
    <row r="225" spans="1:10" ht="13.9" customHeight="1" x14ac:dyDescent="0.2">
      <c r="A225" s="9" t="s">
        <v>1972</v>
      </c>
      <c r="B225" s="2" t="s">
        <v>220</v>
      </c>
      <c r="C225" s="3" t="s">
        <v>221</v>
      </c>
      <c r="D225" s="2" t="s">
        <v>222</v>
      </c>
      <c r="E225" s="2">
        <v>2020</v>
      </c>
      <c r="F225" s="2" t="s">
        <v>223</v>
      </c>
      <c r="G225" s="2">
        <v>32072335</v>
      </c>
      <c r="H225" s="2" t="s">
        <v>224</v>
      </c>
      <c r="I225" s="4">
        <v>1</v>
      </c>
      <c r="J225" s="4">
        <v>1</v>
      </c>
    </row>
    <row r="226" spans="1:10" ht="13.9" customHeight="1" x14ac:dyDescent="0.2">
      <c r="A226" s="9" t="s">
        <v>1972</v>
      </c>
      <c r="B226" s="2" t="s">
        <v>1080</v>
      </c>
      <c r="C226" s="3" t="s">
        <v>1081</v>
      </c>
      <c r="D226" s="2" t="s">
        <v>298</v>
      </c>
      <c r="E226" s="2">
        <v>2013</v>
      </c>
      <c r="F226" s="2" t="s">
        <v>1082</v>
      </c>
      <c r="G226" s="2">
        <v>24077704</v>
      </c>
      <c r="H226" s="2" t="s">
        <v>1083</v>
      </c>
      <c r="I226" s="4">
        <v>1</v>
      </c>
      <c r="J226" s="4">
        <v>1</v>
      </c>
    </row>
    <row r="227" spans="1:10" ht="13.9" customHeight="1" x14ac:dyDescent="0.2">
      <c r="A227" s="9" t="s">
        <v>1972</v>
      </c>
      <c r="B227" s="2" t="s">
        <v>243</v>
      </c>
      <c r="C227" s="3" t="s">
        <v>244</v>
      </c>
      <c r="D227" s="2" t="s">
        <v>245</v>
      </c>
      <c r="E227" s="2">
        <v>2020</v>
      </c>
      <c r="F227" s="2" t="s">
        <v>246</v>
      </c>
      <c r="G227" s="2">
        <v>31919830</v>
      </c>
      <c r="H227" s="2" t="s">
        <v>247</v>
      </c>
      <c r="I227" s="4">
        <v>1</v>
      </c>
      <c r="J227" s="4">
        <v>1</v>
      </c>
    </row>
    <row r="228" spans="1:10" ht="13.9" customHeight="1" x14ac:dyDescent="0.2">
      <c r="A228" s="9" t="s">
        <v>1972</v>
      </c>
      <c r="B228" s="2" t="s">
        <v>717</v>
      </c>
      <c r="C228" s="3" t="s">
        <v>718</v>
      </c>
      <c r="D228" s="2" t="s">
        <v>719</v>
      </c>
      <c r="E228" s="2">
        <v>2016</v>
      </c>
      <c r="F228" s="2" t="s">
        <v>720</v>
      </c>
      <c r="G228" s="2">
        <v>27669663</v>
      </c>
      <c r="H228" s="2" t="s">
        <v>721</v>
      </c>
      <c r="I228" s="4">
        <v>1</v>
      </c>
      <c r="J228" s="4">
        <v>1</v>
      </c>
    </row>
    <row r="229" spans="1:10" ht="13.9" customHeight="1" x14ac:dyDescent="0.2">
      <c r="A229" s="9" t="s">
        <v>1972</v>
      </c>
      <c r="B229" s="2" t="s">
        <v>553</v>
      </c>
      <c r="C229" s="3" t="s">
        <v>554</v>
      </c>
      <c r="D229" s="2" t="s">
        <v>236</v>
      </c>
      <c r="E229" s="2">
        <v>2018</v>
      </c>
      <c r="F229" s="2" t="s">
        <v>555</v>
      </c>
      <c r="G229" s="2">
        <v>29599788</v>
      </c>
      <c r="H229" s="2" t="s">
        <v>556</v>
      </c>
      <c r="I229" s="4">
        <v>1</v>
      </c>
      <c r="J229" s="4">
        <v>1</v>
      </c>
    </row>
    <row r="230" spans="1:10" ht="13.9" customHeight="1" x14ac:dyDescent="0.2">
      <c r="A230" s="9" t="s">
        <v>1972</v>
      </c>
      <c r="B230" s="2" t="s">
        <v>89</v>
      </c>
      <c r="C230" s="3" t="s">
        <v>90</v>
      </c>
      <c r="D230" s="2" t="s">
        <v>91</v>
      </c>
      <c r="E230" s="2">
        <v>2020</v>
      </c>
      <c r="F230" s="2" t="s">
        <v>92</v>
      </c>
      <c r="G230" s="2">
        <v>32681860</v>
      </c>
      <c r="H230" s="2" t="s">
        <v>93</v>
      </c>
      <c r="I230" s="4">
        <v>1</v>
      </c>
      <c r="J230" s="4">
        <v>1</v>
      </c>
    </row>
    <row r="231" spans="1:10" ht="13.9" customHeight="1" x14ac:dyDescent="0.2">
      <c r="A231" s="9" t="s">
        <v>1972</v>
      </c>
      <c r="B231" s="2" t="s">
        <v>757</v>
      </c>
      <c r="C231" s="3" t="s">
        <v>758</v>
      </c>
      <c r="D231" s="2" t="s">
        <v>759</v>
      </c>
      <c r="E231" s="2">
        <v>2016</v>
      </c>
      <c r="F231" s="2" t="s">
        <v>760</v>
      </c>
      <c r="G231" s="2">
        <v>27289101</v>
      </c>
      <c r="H231" s="2" t="s">
        <v>761</v>
      </c>
      <c r="I231" s="4">
        <v>1</v>
      </c>
      <c r="J231" s="4">
        <v>1</v>
      </c>
    </row>
    <row r="232" spans="1:10" ht="13.9" customHeight="1" x14ac:dyDescent="0.2">
      <c r="A232" s="9" t="s">
        <v>1972</v>
      </c>
      <c r="B232" s="2" t="s">
        <v>1435</v>
      </c>
      <c r="C232" s="3" t="s">
        <v>1436</v>
      </c>
      <c r="D232" s="2" t="s">
        <v>1437</v>
      </c>
      <c r="E232" s="2">
        <v>2009</v>
      </c>
      <c r="F232" s="2" t="s">
        <v>1438</v>
      </c>
      <c r="G232" s="2">
        <v>20073339</v>
      </c>
      <c r="H232" s="2" t="s">
        <v>8</v>
      </c>
      <c r="I232" s="4">
        <v>1</v>
      </c>
      <c r="J232" s="4">
        <v>1</v>
      </c>
    </row>
    <row r="233" spans="1:10" ht="13.9" customHeight="1" x14ac:dyDescent="0.2">
      <c r="A233" s="9" t="s">
        <v>1972</v>
      </c>
      <c r="B233" s="2" t="s">
        <v>692</v>
      </c>
      <c r="C233" s="3" t="s">
        <v>693</v>
      </c>
      <c r="D233" s="2" t="s">
        <v>20</v>
      </c>
      <c r="E233" s="2">
        <v>2017</v>
      </c>
      <c r="F233" s="2" t="s">
        <v>694</v>
      </c>
      <c r="G233" s="2">
        <v>27750094</v>
      </c>
      <c r="H233" s="2" t="s">
        <v>695</v>
      </c>
      <c r="I233" s="4">
        <v>1</v>
      </c>
      <c r="J233" s="4">
        <v>1</v>
      </c>
    </row>
    <row r="234" spans="1:10" ht="13.9" customHeight="1" x14ac:dyDescent="0.2">
      <c r="A234" s="9" t="s">
        <v>1972</v>
      </c>
      <c r="B234" s="2" t="s">
        <v>287</v>
      </c>
      <c r="C234" s="3" t="s">
        <v>288</v>
      </c>
      <c r="D234" s="2" t="s">
        <v>289</v>
      </c>
      <c r="E234" s="2">
        <v>2019</v>
      </c>
      <c r="F234" s="2" t="s">
        <v>290</v>
      </c>
      <c r="G234" s="2" t="s">
        <v>8</v>
      </c>
      <c r="H234" s="2" t="s">
        <v>291</v>
      </c>
      <c r="I234" s="4">
        <v>1</v>
      </c>
      <c r="J234" s="4">
        <v>1</v>
      </c>
    </row>
    <row r="235" spans="1:10" ht="13.9" customHeight="1" x14ac:dyDescent="0.2">
      <c r="A235" s="9" t="s">
        <v>1972</v>
      </c>
      <c r="B235" s="2" t="s">
        <v>895</v>
      </c>
      <c r="C235" s="3" t="s">
        <v>896</v>
      </c>
      <c r="D235" s="2" t="s">
        <v>245</v>
      </c>
      <c r="E235" s="2">
        <v>2015</v>
      </c>
      <c r="F235" s="2" t="s">
        <v>897</v>
      </c>
      <c r="G235" s="2">
        <v>25877903</v>
      </c>
      <c r="H235" s="2" t="s">
        <v>898</v>
      </c>
      <c r="I235" s="4">
        <v>1</v>
      </c>
      <c r="J235" s="4">
        <v>1</v>
      </c>
    </row>
    <row r="236" spans="1:10" ht="13.9" customHeight="1" x14ac:dyDescent="0.2">
      <c r="A236" s="9" t="s">
        <v>1972</v>
      </c>
      <c r="B236" s="2" t="s">
        <v>1581</v>
      </c>
      <c r="C236" s="3" t="s">
        <v>1582</v>
      </c>
      <c r="D236" s="2" t="s">
        <v>1583</v>
      </c>
      <c r="E236" s="2">
        <v>2007</v>
      </c>
      <c r="F236" s="2" t="s">
        <v>1584</v>
      </c>
      <c r="G236" s="2">
        <v>17330045</v>
      </c>
      <c r="H236" s="2" t="s">
        <v>1585</v>
      </c>
      <c r="I236" s="4">
        <v>1</v>
      </c>
      <c r="J236" s="4">
        <v>1</v>
      </c>
    </row>
    <row r="237" spans="1:10" ht="13.9" customHeight="1" x14ac:dyDescent="0.2">
      <c r="A237" s="9" t="s">
        <v>1972</v>
      </c>
      <c r="B237" s="2" t="s">
        <v>301</v>
      </c>
      <c r="C237" s="3" t="s">
        <v>302</v>
      </c>
      <c r="D237" s="2" t="s">
        <v>298</v>
      </c>
      <c r="E237" s="2">
        <v>2019</v>
      </c>
      <c r="F237" s="2" t="s">
        <v>303</v>
      </c>
      <c r="G237" s="2">
        <v>31444208</v>
      </c>
      <c r="H237" s="2" t="s">
        <v>304</v>
      </c>
      <c r="I237" s="4">
        <v>1</v>
      </c>
      <c r="J237" s="4">
        <v>1</v>
      </c>
    </row>
    <row r="238" spans="1:10" ht="13.9" customHeight="1" x14ac:dyDescent="0.2">
      <c r="A238" s="9" t="s">
        <v>1972</v>
      </c>
      <c r="B238" s="2" t="s">
        <v>1013</v>
      </c>
      <c r="C238" s="3" t="s">
        <v>1014</v>
      </c>
      <c r="D238" s="2" t="s">
        <v>1015</v>
      </c>
      <c r="E238" s="2">
        <v>2014</v>
      </c>
      <c r="F238" s="2" t="s">
        <v>1016</v>
      </c>
      <c r="G238" s="2">
        <v>24967869</v>
      </c>
      <c r="H238" s="2" t="s">
        <v>1017</v>
      </c>
      <c r="I238" s="4">
        <v>1</v>
      </c>
      <c r="J238" s="4">
        <v>1</v>
      </c>
    </row>
    <row r="239" spans="1:10" ht="13.9" customHeight="1" x14ac:dyDescent="0.2">
      <c r="A239" s="9" t="s">
        <v>1972</v>
      </c>
      <c r="B239" s="2" t="s">
        <v>1246</v>
      </c>
      <c r="C239" s="3" t="s">
        <v>1247</v>
      </c>
      <c r="D239" s="2" t="s">
        <v>1248</v>
      </c>
      <c r="E239" s="2">
        <v>2012</v>
      </c>
      <c r="F239" s="2" t="s">
        <v>1249</v>
      </c>
      <c r="G239" s="2">
        <v>22536114</v>
      </c>
      <c r="H239" s="2" t="s">
        <v>1250</v>
      </c>
      <c r="I239" s="4">
        <v>1</v>
      </c>
      <c r="J239" s="4">
        <v>1</v>
      </c>
    </row>
    <row r="240" spans="1:10" ht="13.9" customHeight="1" x14ac:dyDescent="0.2">
      <c r="A240" s="9" t="s">
        <v>1972</v>
      </c>
      <c r="B240" s="2" t="s">
        <v>1360</v>
      </c>
      <c r="C240" s="3" t="s">
        <v>1361</v>
      </c>
      <c r="D240" s="2" t="s">
        <v>44</v>
      </c>
      <c r="E240" s="2">
        <v>2010</v>
      </c>
      <c r="F240" s="2" t="s">
        <v>1362</v>
      </c>
      <c r="G240" s="2">
        <v>20619942</v>
      </c>
      <c r="H240" s="2" t="s">
        <v>1363</v>
      </c>
      <c r="I240" s="4">
        <v>1</v>
      </c>
      <c r="J240" s="4">
        <v>1</v>
      </c>
    </row>
    <row r="241" spans="1:10" ht="13.9" customHeight="1" x14ac:dyDescent="0.2">
      <c r="A241" s="9" t="s">
        <v>1972</v>
      </c>
      <c r="B241" s="2" t="s">
        <v>1600</v>
      </c>
      <c r="C241" s="3" t="s">
        <v>1601</v>
      </c>
      <c r="D241" s="2" t="s">
        <v>39</v>
      </c>
      <c r="E241" s="2">
        <v>2006</v>
      </c>
      <c r="F241" s="2" t="s">
        <v>1602</v>
      </c>
      <c r="G241" s="2">
        <v>17112787</v>
      </c>
      <c r="H241" s="2" t="s">
        <v>1603</v>
      </c>
      <c r="I241" s="4">
        <v>1</v>
      </c>
      <c r="J241" s="4">
        <v>1</v>
      </c>
    </row>
    <row r="242" spans="1:10" ht="13.9" customHeight="1" x14ac:dyDescent="0.2">
      <c r="A242" s="9" t="s">
        <v>1972</v>
      </c>
      <c r="B242" s="2" t="s">
        <v>389</v>
      </c>
      <c r="C242" s="3" t="s">
        <v>390</v>
      </c>
      <c r="D242" s="2" t="s">
        <v>391</v>
      </c>
      <c r="E242" s="2">
        <v>2019</v>
      </c>
      <c r="F242" s="2" t="s">
        <v>392</v>
      </c>
      <c r="G242" s="2">
        <v>30681839</v>
      </c>
      <c r="H242" s="2" t="s">
        <v>393</v>
      </c>
      <c r="I242" s="4">
        <v>1</v>
      </c>
      <c r="J242" s="4">
        <v>1</v>
      </c>
    </row>
    <row r="243" spans="1:10" ht="13.9" customHeight="1" x14ac:dyDescent="0.2">
      <c r="A243" s="9" t="s">
        <v>1972</v>
      </c>
      <c r="B243" s="2" t="s">
        <v>1756</v>
      </c>
      <c r="C243" s="3" t="s">
        <v>1757</v>
      </c>
      <c r="D243" s="2" t="s">
        <v>1758</v>
      </c>
      <c r="E243" s="2">
        <v>1999</v>
      </c>
      <c r="F243" s="2" t="s">
        <v>1759</v>
      </c>
      <c r="G243" s="2" t="s">
        <v>8</v>
      </c>
      <c r="H243" s="2" t="s">
        <v>1760</v>
      </c>
      <c r="I243" s="4">
        <v>1</v>
      </c>
      <c r="J243" s="4">
        <v>1</v>
      </c>
    </row>
    <row r="244" spans="1:10" ht="13.9" customHeight="1" x14ac:dyDescent="0.2">
      <c r="A244" s="9" t="s">
        <v>1972</v>
      </c>
      <c r="B244" s="2" t="s">
        <v>987</v>
      </c>
      <c r="C244" s="3" t="s">
        <v>988</v>
      </c>
      <c r="D244" s="2" t="s">
        <v>989</v>
      </c>
      <c r="E244" s="2">
        <v>2014</v>
      </c>
      <c r="F244" s="2" t="s">
        <v>990</v>
      </c>
      <c r="G244" s="2">
        <v>25059556</v>
      </c>
      <c r="H244" s="2" t="s">
        <v>991</v>
      </c>
      <c r="I244" s="4">
        <v>1</v>
      </c>
      <c r="J244" s="4">
        <v>1</v>
      </c>
    </row>
    <row r="245" spans="1:10" ht="13.9" customHeight="1" x14ac:dyDescent="0.2">
      <c r="A245" s="9" t="s">
        <v>1972</v>
      </c>
      <c r="B245" s="2" t="s">
        <v>571</v>
      </c>
      <c r="C245" s="3" t="s">
        <v>572</v>
      </c>
      <c r="D245" s="2" t="s">
        <v>408</v>
      </c>
      <c r="E245" s="2">
        <v>2018</v>
      </c>
      <c r="F245" s="2" t="s">
        <v>573</v>
      </c>
      <c r="G245" s="2" t="s">
        <v>8</v>
      </c>
      <c r="H245" s="2" t="s">
        <v>574</v>
      </c>
      <c r="I245" s="4">
        <v>1</v>
      </c>
      <c r="J245" s="4">
        <v>1</v>
      </c>
    </row>
    <row r="246" spans="1:10" ht="13.9" customHeight="1" x14ac:dyDescent="0.2">
      <c r="A246" s="9" t="s">
        <v>1972</v>
      </c>
      <c r="B246" s="2" t="s">
        <v>1070</v>
      </c>
      <c r="C246" s="3" t="s">
        <v>1071</v>
      </c>
      <c r="D246" s="2" t="s">
        <v>1072</v>
      </c>
      <c r="E246" s="2">
        <v>2014</v>
      </c>
      <c r="F246" s="2" t="s">
        <v>1073</v>
      </c>
      <c r="G246" s="2" t="s">
        <v>8</v>
      </c>
      <c r="H246" s="2" t="s">
        <v>1074</v>
      </c>
      <c r="I246" s="4">
        <v>1</v>
      </c>
      <c r="J246" s="4">
        <v>1</v>
      </c>
    </row>
    <row r="247" spans="1:10" ht="13.9" customHeight="1" x14ac:dyDescent="0.2">
      <c r="A247" s="9" t="s">
        <v>1972</v>
      </c>
      <c r="B247" s="2" t="s">
        <v>151</v>
      </c>
      <c r="C247" s="3" t="s">
        <v>152</v>
      </c>
      <c r="D247" s="2" t="s">
        <v>153</v>
      </c>
      <c r="E247" s="2">
        <v>2020</v>
      </c>
      <c r="F247" s="2" t="s">
        <v>154</v>
      </c>
      <c r="G247" s="2" t="s">
        <v>8</v>
      </c>
      <c r="H247" s="2" t="s">
        <v>155</v>
      </c>
      <c r="I247" s="4">
        <v>1</v>
      </c>
      <c r="J247" s="4">
        <v>1</v>
      </c>
    </row>
    <row r="248" spans="1:10" ht="13.9" customHeight="1" x14ac:dyDescent="0.2">
      <c r="A248" s="9" t="s">
        <v>1972</v>
      </c>
      <c r="B248" s="2" t="s">
        <v>1113</v>
      </c>
      <c r="C248" s="3" t="s">
        <v>1114</v>
      </c>
      <c r="D248" s="2" t="s">
        <v>662</v>
      </c>
      <c r="E248" s="2">
        <v>2013</v>
      </c>
      <c r="F248" s="2" t="s">
        <v>1115</v>
      </c>
      <c r="G248" s="2">
        <v>22394349</v>
      </c>
      <c r="H248" s="2" t="s">
        <v>1116</v>
      </c>
      <c r="I248" s="4">
        <v>1</v>
      </c>
      <c r="J248" s="4">
        <v>1</v>
      </c>
    </row>
    <row r="249" spans="1:10" ht="13.9" customHeight="1" x14ac:dyDescent="0.2">
      <c r="A249" s="9" t="s">
        <v>1972</v>
      </c>
      <c r="B249" s="2" t="s">
        <v>705</v>
      </c>
      <c r="C249" s="3" t="s">
        <v>706</v>
      </c>
      <c r="D249" s="2" t="s">
        <v>44</v>
      </c>
      <c r="E249" s="2">
        <v>2016</v>
      </c>
      <c r="F249" s="2" t="s">
        <v>707</v>
      </c>
      <c r="G249" s="2">
        <v>27453356</v>
      </c>
      <c r="H249" s="2" t="s">
        <v>708</v>
      </c>
      <c r="I249" s="4">
        <v>1</v>
      </c>
      <c r="J249" s="4">
        <v>1</v>
      </c>
    </row>
    <row r="250" spans="1:10" ht="13.9" customHeight="1" x14ac:dyDescent="0.2">
      <c r="A250" s="9" t="s">
        <v>1972</v>
      </c>
      <c r="B250" s="2" t="s">
        <v>575</v>
      </c>
      <c r="C250" s="3" t="s">
        <v>576</v>
      </c>
      <c r="D250" s="2" t="s">
        <v>284</v>
      </c>
      <c r="E250" s="2">
        <v>2018</v>
      </c>
      <c r="F250" s="2" t="s">
        <v>577</v>
      </c>
      <c r="G250" s="2">
        <v>28796341</v>
      </c>
      <c r="H250" s="2" t="s">
        <v>578</v>
      </c>
      <c r="I250" s="4">
        <v>1</v>
      </c>
      <c r="J250" s="4">
        <v>1</v>
      </c>
    </row>
    <row r="251" spans="1:10" ht="13.9" customHeight="1" x14ac:dyDescent="0.2">
      <c r="A251" s="9" t="s">
        <v>1972</v>
      </c>
      <c r="B251" s="2" t="s">
        <v>1196</v>
      </c>
      <c r="C251" s="3" t="s">
        <v>1197</v>
      </c>
      <c r="D251" s="2" t="s">
        <v>347</v>
      </c>
      <c r="E251" s="2">
        <v>2012</v>
      </c>
      <c r="F251" s="2" t="s">
        <v>1198</v>
      </c>
      <c r="G251" s="2">
        <v>22558086</v>
      </c>
      <c r="H251" s="2" t="s">
        <v>1199</v>
      </c>
      <c r="I251" s="4">
        <v>1</v>
      </c>
      <c r="J251" s="4">
        <v>1</v>
      </c>
    </row>
    <row r="252" spans="1:10" ht="13.9" customHeight="1" x14ac:dyDescent="0.2">
      <c r="A252" s="9" t="s">
        <v>1972</v>
      </c>
      <c r="B252" s="2" t="s">
        <v>189</v>
      </c>
      <c r="C252" s="3" t="s">
        <v>190</v>
      </c>
      <c r="D252" s="2" t="s">
        <v>191</v>
      </c>
      <c r="E252" s="2">
        <v>2020</v>
      </c>
      <c r="F252" s="2" t="s">
        <v>192</v>
      </c>
      <c r="G252" s="2">
        <v>32398709</v>
      </c>
      <c r="H252" s="2" t="s">
        <v>193</v>
      </c>
      <c r="I252" s="4">
        <v>1</v>
      </c>
      <c r="J252" s="4">
        <v>1</v>
      </c>
    </row>
    <row r="253" spans="1:10" ht="13.9" customHeight="1" x14ac:dyDescent="0.2">
      <c r="A253" s="9" t="s">
        <v>1972</v>
      </c>
      <c r="B253" s="2" t="s">
        <v>1430</v>
      </c>
      <c r="C253" s="3" t="s">
        <v>1431</v>
      </c>
      <c r="D253" s="2" t="s">
        <v>1432</v>
      </c>
      <c r="E253" s="2">
        <v>2009</v>
      </c>
      <c r="F253" s="2" t="s">
        <v>1433</v>
      </c>
      <c r="G253" s="2">
        <v>19875278</v>
      </c>
      <c r="H253" s="2" t="s">
        <v>1434</v>
      </c>
      <c r="I253" s="4">
        <v>1</v>
      </c>
      <c r="J253" s="4">
        <v>1</v>
      </c>
    </row>
    <row r="254" spans="1:10" ht="13.9" customHeight="1" x14ac:dyDescent="0.2">
      <c r="A254" s="9" t="s">
        <v>1972</v>
      </c>
      <c r="B254" s="2" t="s">
        <v>1467</v>
      </c>
      <c r="C254" s="3" t="s">
        <v>1468</v>
      </c>
      <c r="D254" s="2" t="s">
        <v>1469</v>
      </c>
      <c r="E254" s="2">
        <v>2009</v>
      </c>
      <c r="F254" s="2" t="s">
        <v>1470</v>
      </c>
      <c r="G254" s="2">
        <v>19118569</v>
      </c>
      <c r="H254" s="2" t="s">
        <v>1471</v>
      </c>
      <c r="I254" s="4">
        <v>1</v>
      </c>
      <c r="J254" s="4">
        <v>1</v>
      </c>
    </row>
    <row r="255" spans="1:10" ht="13.9" customHeight="1" x14ac:dyDescent="0.2">
      <c r="A255" s="9" t="s">
        <v>1972</v>
      </c>
      <c r="B255" s="2" t="s">
        <v>1315</v>
      </c>
      <c r="C255" s="3" t="s">
        <v>1316</v>
      </c>
      <c r="D255" s="2" t="s">
        <v>20</v>
      </c>
      <c r="E255" s="2">
        <v>2011</v>
      </c>
      <c r="F255" s="2" t="s">
        <v>1317</v>
      </c>
      <c r="G255" s="2">
        <v>20797787</v>
      </c>
      <c r="H255" s="2" t="s">
        <v>1318</v>
      </c>
      <c r="I255" s="4">
        <v>1</v>
      </c>
      <c r="J255" s="4">
        <v>1</v>
      </c>
    </row>
    <row r="256" spans="1:10" ht="13.9" customHeight="1" x14ac:dyDescent="0.2">
      <c r="A256" s="9" t="s">
        <v>1972</v>
      </c>
      <c r="B256" s="2" t="s">
        <v>1482</v>
      </c>
      <c r="C256" s="3" t="s">
        <v>1483</v>
      </c>
      <c r="D256" s="2" t="s">
        <v>1484</v>
      </c>
      <c r="E256" s="2">
        <v>2009</v>
      </c>
      <c r="F256" s="2" t="s">
        <v>1485</v>
      </c>
      <c r="G256" s="2" t="s">
        <v>8</v>
      </c>
      <c r="H256" s="2" t="s">
        <v>1486</v>
      </c>
      <c r="I256" s="4">
        <v>1</v>
      </c>
      <c r="J256" s="4">
        <v>1</v>
      </c>
    </row>
    <row r="257" spans="1:10" ht="13.9" customHeight="1" x14ac:dyDescent="0.2">
      <c r="A257" s="9" t="s">
        <v>1972</v>
      </c>
      <c r="B257" s="2" t="s">
        <v>617</v>
      </c>
      <c r="C257" s="3" t="s">
        <v>618</v>
      </c>
      <c r="D257" s="2" t="s">
        <v>619</v>
      </c>
      <c r="E257" s="2">
        <v>2017</v>
      </c>
      <c r="F257" s="2" t="s">
        <v>620</v>
      </c>
      <c r="G257" s="2">
        <v>28338970</v>
      </c>
      <c r="H257" s="2" t="s">
        <v>621</v>
      </c>
      <c r="I257" s="4">
        <v>1</v>
      </c>
      <c r="J257" s="4">
        <v>1</v>
      </c>
    </row>
    <row r="258" spans="1:10" ht="13.9" customHeight="1" x14ac:dyDescent="0.2">
      <c r="A258" s="9" t="s">
        <v>1972</v>
      </c>
      <c r="B258" s="2" t="s">
        <v>974</v>
      </c>
      <c r="C258" s="3" t="s">
        <v>975</v>
      </c>
      <c r="D258" s="2" t="s">
        <v>408</v>
      </c>
      <c r="E258" s="2">
        <v>2015</v>
      </c>
      <c r="F258" s="2" t="s">
        <v>976</v>
      </c>
      <c r="G258" s="2" t="s">
        <v>8</v>
      </c>
      <c r="H258" s="2" t="s">
        <v>977</v>
      </c>
      <c r="I258" s="4">
        <v>1</v>
      </c>
      <c r="J258" s="4">
        <v>1</v>
      </c>
    </row>
    <row r="259" spans="1:10" ht="13.9" customHeight="1" x14ac:dyDescent="0.2">
      <c r="A259" s="9" t="s">
        <v>1972</v>
      </c>
      <c r="B259" s="2" t="s">
        <v>1188</v>
      </c>
      <c r="C259" s="3" t="s">
        <v>1189</v>
      </c>
      <c r="D259" s="2" t="s">
        <v>1190</v>
      </c>
      <c r="E259" s="2">
        <v>2012</v>
      </c>
      <c r="F259" s="2" t="s">
        <v>1191</v>
      </c>
      <c r="G259" s="2">
        <v>22162872</v>
      </c>
      <c r="H259" s="2" t="s">
        <v>1192</v>
      </c>
      <c r="I259" s="4">
        <v>1</v>
      </c>
      <c r="J259" s="4">
        <v>1</v>
      </c>
    </row>
    <row r="260" spans="1:10" ht="13.9" customHeight="1" x14ac:dyDescent="0.2">
      <c r="A260" s="9" t="s">
        <v>1972</v>
      </c>
      <c r="B260" s="2" t="s">
        <v>832</v>
      </c>
      <c r="C260" s="3" t="s">
        <v>833</v>
      </c>
      <c r="D260" s="2" t="s">
        <v>834</v>
      </c>
      <c r="E260" s="2">
        <v>2015</v>
      </c>
      <c r="F260" s="2" t="s">
        <v>835</v>
      </c>
      <c r="G260" s="2" t="s">
        <v>8</v>
      </c>
      <c r="H260" s="2" t="s">
        <v>836</v>
      </c>
      <c r="I260" s="4">
        <v>1</v>
      </c>
      <c r="J260" s="4">
        <v>1</v>
      </c>
    </row>
    <row r="261" spans="1:10" ht="13.9" customHeight="1" x14ac:dyDescent="0.2">
      <c r="A261" s="9" t="s">
        <v>1972</v>
      </c>
      <c r="B261" s="2" t="s">
        <v>273</v>
      </c>
      <c r="C261" s="3" t="s">
        <v>274</v>
      </c>
      <c r="D261" s="2" t="s">
        <v>44</v>
      </c>
      <c r="E261" s="2">
        <v>2020</v>
      </c>
      <c r="F261" s="2" t="s">
        <v>275</v>
      </c>
      <c r="G261" s="2">
        <v>31677875</v>
      </c>
      <c r="H261" s="2" t="s">
        <v>276</v>
      </c>
      <c r="I261" s="4">
        <v>1</v>
      </c>
      <c r="J261" s="4">
        <v>1</v>
      </c>
    </row>
    <row r="262" spans="1:10" ht="13.9" customHeight="1" x14ac:dyDescent="0.2">
      <c r="A262" s="9" t="s">
        <v>1972</v>
      </c>
      <c r="B262" s="2" t="s">
        <v>71</v>
      </c>
      <c r="C262" s="3" t="s">
        <v>72</v>
      </c>
      <c r="D262" s="2" t="s">
        <v>15</v>
      </c>
      <c r="E262" s="2">
        <v>2020</v>
      </c>
      <c r="F262" s="2" t="s">
        <v>73</v>
      </c>
      <c r="G262" s="2">
        <v>32650168</v>
      </c>
      <c r="H262" s="2" t="s">
        <v>74</v>
      </c>
      <c r="I262" s="4">
        <v>1</v>
      </c>
      <c r="J262" s="4">
        <v>1</v>
      </c>
    </row>
    <row r="263" spans="1:10" ht="13.9" customHeight="1" x14ac:dyDescent="0.2">
      <c r="A263" s="9" t="s">
        <v>1972</v>
      </c>
      <c r="B263" s="2" t="s">
        <v>164</v>
      </c>
      <c r="C263" s="3" t="s">
        <v>165</v>
      </c>
      <c r="D263" s="2" t="s">
        <v>15</v>
      </c>
      <c r="E263" s="2">
        <v>2020</v>
      </c>
      <c r="F263" s="2" t="s">
        <v>166</v>
      </c>
      <c r="G263" s="2">
        <v>32169707</v>
      </c>
      <c r="H263" s="2" t="s">
        <v>167</v>
      </c>
      <c r="I263" s="4">
        <v>1</v>
      </c>
      <c r="J263" s="4">
        <v>1</v>
      </c>
    </row>
    <row r="264" spans="1:10" ht="13.9" customHeight="1" x14ac:dyDescent="0.2">
      <c r="A264" s="9" t="s">
        <v>1972</v>
      </c>
      <c r="B264" s="2" t="s">
        <v>411</v>
      </c>
      <c r="C264" s="3" t="s">
        <v>412</v>
      </c>
      <c r="D264" s="2" t="s">
        <v>408</v>
      </c>
      <c r="E264" s="2">
        <v>2019</v>
      </c>
      <c r="F264" s="2" t="s">
        <v>413</v>
      </c>
      <c r="G264" s="2" t="s">
        <v>8</v>
      </c>
      <c r="H264" s="2" t="s">
        <v>414</v>
      </c>
      <c r="I264" s="4">
        <v>1</v>
      </c>
      <c r="J264" s="4">
        <v>1</v>
      </c>
    </row>
    <row r="265" spans="1:10" ht="13.9" customHeight="1" x14ac:dyDescent="0.2">
      <c r="A265" s="9" t="s">
        <v>1972</v>
      </c>
      <c r="B265" s="2" t="s">
        <v>487</v>
      </c>
      <c r="C265" s="3" t="s">
        <v>488</v>
      </c>
      <c r="D265" s="2" t="s">
        <v>191</v>
      </c>
      <c r="E265" s="2">
        <v>2018</v>
      </c>
      <c r="F265" s="2" t="s">
        <v>489</v>
      </c>
      <c r="G265" s="2">
        <v>30258118</v>
      </c>
      <c r="H265" s="2" t="s">
        <v>490</v>
      </c>
      <c r="I265" s="4">
        <v>1</v>
      </c>
      <c r="J265" s="4">
        <v>1</v>
      </c>
    </row>
    <row r="266" spans="1:10" ht="13.9" customHeight="1" x14ac:dyDescent="0.2">
      <c r="A266" s="9" t="s">
        <v>1972</v>
      </c>
      <c r="B266" s="2" t="s">
        <v>809</v>
      </c>
      <c r="C266" s="3" t="s">
        <v>810</v>
      </c>
      <c r="D266" s="2" t="s">
        <v>811</v>
      </c>
      <c r="E266" s="2">
        <v>2016</v>
      </c>
      <c r="F266" s="2" t="s">
        <v>812</v>
      </c>
      <c r="G266" s="2">
        <v>26789233</v>
      </c>
      <c r="H266" s="2" t="s">
        <v>813</v>
      </c>
      <c r="I266" s="4">
        <v>1</v>
      </c>
      <c r="J266" s="4">
        <v>1</v>
      </c>
    </row>
    <row r="267" spans="1:10" ht="13.9" customHeight="1" x14ac:dyDescent="0.2">
      <c r="A267" s="9" t="s">
        <v>1972</v>
      </c>
      <c r="B267" s="2" t="s">
        <v>319</v>
      </c>
      <c r="C267" s="3" t="s">
        <v>320</v>
      </c>
      <c r="D267" s="2" t="s">
        <v>44</v>
      </c>
      <c r="E267" s="2">
        <v>2019</v>
      </c>
      <c r="F267" s="2" t="s">
        <v>321</v>
      </c>
      <c r="G267" s="2">
        <v>31158668</v>
      </c>
      <c r="H267" s="2" t="s">
        <v>322</v>
      </c>
      <c r="I267" s="4">
        <v>1</v>
      </c>
      <c r="J267" s="4">
        <v>1</v>
      </c>
    </row>
    <row r="268" spans="1:10" ht="13.9" customHeight="1" x14ac:dyDescent="0.2">
      <c r="A268" s="9" t="s">
        <v>1972</v>
      </c>
      <c r="B268" s="2" t="s">
        <v>524</v>
      </c>
      <c r="C268" s="3" t="s">
        <v>525</v>
      </c>
      <c r="D268" s="2" t="s">
        <v>20</v>
      </c>
      <c r="E268" s="2">
        <v>2018</v>
      </c>
      <c r="F268" s="2" t="s">
        <v>526</v>
      </c>
      <c r="G268" s="2">
        <v>29407777</v>
      </c>
      <c r="H268" s="2" t="s">
        <v>527</v>
      </c>
      <c r="I268" s="4">
        <v>1</v>
      </c>
      <c r="J268" s="4">
        <v>1</v>
      </c>
    </row>
    <row r="269" spans="1:10" ht="13.9" customHeight="1" x14ac:dyDescent="0.2">
      <c r="A269" s="9" t="s">
        <v>1972</v>
      </c>
      <c r="B269" s="2" t="s">
        <v>1662</v>
      </c>
      <c r="C269" s="3" t="s">
        <v>1663</v>
      </c>
      <c r="D269" s="2" t="s">
        <v>250</v>
      </c>
      <c r="E269" s="2">
        <v>2005</v>
      </c>
      <c r="F269" s="2" t="s">
        <v>1664</v>
      </c>
      <c r="G269" s="2">
        <v>15619732</v>
      </c>
      <c r="H269" s="2" t="s">
        <v>1665</v>
      </c>
      <c r="I269" s="4">
        <v>1</v>
      </c>
      <c r="J269" s="4">
        <v>1</v>
      </c>
    </row>
    <row r="270" spans="1:10" ht="13.9" customHeight="1" x14ac:dyDescent="0.2">
      <c r="A270" s="9" t="s">
        <v>1972</v>
      </c>
      <c r="B270" s="2" t="s">
        <v>448</v>
      </c>
      <c r="C270" s="3" t="s">
        <v>449</v>
      </c>
      <c r="D270" s="2" t="s">
        <v>245</v>
      </c>
      <c r="E270" s="2">
        <v>2019</v>
      </c>
      <c r="F270" s="2" t="s">
        <v>450</v>
      </c>
      <c r="G270" s="2">
        <v>30499083</v>
      </c>
      <c r="H270" s="2" t="s">
        <v>451</v>
      </c>
      <c r="I270" s="4">
        <v>1</v>
      </c>
      <c r="J270" s="4">
        <v>1</v>
      </c>
    </row>
    <row r="271" spans="1:10" ht="13.9" customHeight="1" x14ac:dyDescent="0.2">
      <c r="A271" s="9" t="s">
        <v>1972</v>
      </c>
      <c r="B271" s="2" t="s">
        <v>512</v>
      </c>
      <c r="C271" s="3" t="s">
        <v>513</v>
      </c>
      <c r="D271" s="2" t="s">
        <v>391</v>
      </c>
      <c r="E271" s="2">
        <v>2018</v>
      </c>
      <c r="F271" s="2" t="s">
        <v>514</v>
      </c>
      <c r="G271" s="2">
        <v>29916700</v>
      </c>
      <c r="H271" s="2" t="s">
        <v>515</v>
      </c>
      <c r="I271" s="4">
        <v>1</v>
      </c>
      <c r="J271" s="4">
        <v>1</v>
      </c>
    </row>
    <row r="272" spans="1:10" ht="13.9" customHeight="1" x14ac:dyDescent="0.2">
      <c r="A272" s="9" t="s">
        <v>1972</v>
      </c>
      <c r="B272" s="2" t="s">
        <v>1109</v>
      </c>
      <c r="C272" s="3" t="s">
        <v>1110</v>
      </c>
      <c r="D272" s="2" t="s">
        <v>347</v>
      </c>
      <c r="E272" s="2">
        <v>2013</v>
      </c>
      <c r="F272" s="2" t="s">
        <v>1111</v>
      </c>
      <c r="G272" s="2">
        <v>23750221</v>
      </c>
      <c r="H272" s="2" t="s">
        <v>1112</v>
      </c>
      <c r="I272" s="4">
        <v>1</v>
      </c>
      <c r="J272" s="4">
        <v>1</v>
      </c>
    </row>
    <row r="273" spans="1:10" ht="13.9" customHeight="1" x14ac:dyDescent="0.2">
      <c r="A273" s="9" t="s">
        <v>1972</v>
      </c>
      <c r="B273" s="2" t="s">
        <v>1277</v>
      </c>
      <c r="C273" s="3" t="s">
        <v>1278</v>
      </c>
      <c r="D273" s="2" t="s">
        <v>684</v>
      </c>
      <c r="E273" s="2">
        <v>2011</v>
      </c>
      <c r="F273" s="2" t="s">
        <v>1279</v>
      </c>
      <c r="G273" s="2">
        <v>21160539</v>
      </c>
      <c r="H273" s="2" t="s">
        <v>1280</v>
      </c>
      <c r="I273" s="4">
        <v>1</v>
      </c>
      <c r="J273" s="4">
        <v>1</v>
      </c>
    </row>
    <row r="274" spans="1:10" ht="13.9" customHeight="1" x14ac:dyDescent="0.2">
      <c r="A274" s="9" t="s">
        <v>1972</v>
      </c>
      <c r="B274" s="2" t="s">
        <v>805</v>
      </c>
      <c r="C274" s="3" t="s">
        <v>806</v>
      </c>
      <c r="D274" s="2" t="s">
        <v>312</v>
      </c>
      <c r="E274" s="2">
        <v>2016</v>
      </c>
      <c r="F274" s="2" t="s">
        <v>807</v>
      </c>
      <c r="G274" s="2">
        <v>26475047</v>
      </c>
      <c r="H274" s="2" t="s">
        <v>808</v>
      </c>
      <c r="I274" s="4">
        <v>1</v>
      </c>
      <c r="J274" s="4">
        <v>1</v>
      </c>
    </row>
    <row r="275" spans="1:10" ht="13.9" customHeight="1" x14ac:dyDescent="0.2">
      <c r="A275" s="9" t="s">
        <v>1972</v>
      </c>
      <c r="B275" s="2" t="s">
        <v>842</v>
      </c>
      <c r="C275" s="3" t="s">
        <v>843</v>
      </c>
      <c r="D275" s="2" t="s">
        <v>49</v>
      </c>
      <c r="E275" s="2">
        <v>2015</v>
      </c>
      <c r="F275" s="2" t="s">
        <v>844</v>
      </c>
      <c r="G275" s="2">
        <v>25863574</v>
      </c>
      <c r="H275" s="2" t="s">
        <v>845</v>
      </c>
      <c r="I275" s="4">
        <v>1</v>
      </c>
      <c r="J275" s="4">
        <v>1</v>
      </c>
    </row>
    <row r="276" spans="1:10" ht="13.9" customHeight="1" x14ac:dyDescent="0.2">
      <c r="A276" s="9" t="s">
        <v>1972</v>
      </c>
      <c r="B276" s="2" t="s">
        <v>1394</v>
      </c>
      <c r="C276" s="3" t="s">
        <v>1395</v>
      </c>
      <c r="D276" s="2" t="s">
        <v>15</v>
      </c>
      <c r="E276" s="2">
        <v>2010</v>
      </c>
      <c r="F276" s="2" t="s">
        <v>1396</v>
      </c>
      <c r="G276" s="2">
        <v>20096918</v>
      </c>
      <c r="H276" s="2" t="s">
        <v>1397</v>
      </c>
      <c r="I276" s="4">
        <v>1</v>
      </c>
      <c r="J276" s="4">
        <v>1</v>
      </c>
    </row>
    <row r="277" spans="1:10" ht="13.9" customHeight="1" x14ac:dyDescent="0.2">
      <c r="A277" s="9" t="s">
        <v>1972</v>
      </c>
      <c r="B277" s="2" t="s">
        <v>80</v>
      </c>
      <c r="C277" s="3" t="s">
        <v>81</v>
      </c>
      <c r="D277" s="2" t="s">
        <v>49</v>
      </c>
      <c r="E277" s="2">
        <v>2020</v>
      </c>
      <c r="F277" s="2" t="s">
        <v>82</v>
      </c>
      <c r="G277" s="2">
        <v>32562986</v>
      </c>
      <c r="H277" s="2" t="s">
        <v>83</v>
      </c>
      <c r="I277" s="4">
        <v>1</v>
      </c>
      <c r="J277" s="4">
        <v>1</v>
      </c>
    </row>
    <row r="278" spans="1:10" ht="13.9" customHeight="1" x14ac:dyDescent="0.2">
      <c r="A278" s="9" t="s">
        <v>1972</v>
      </c>
      <c r="B278" s="2" t="s">
        <v>1121</v>
      </c>
      <c r="C278" s="3" t="s">
        <v>1122</v>
      </c>
      <c r="D278" s="2" t="s">
        <v>236</v>
      </c>
      <c r="E278" s="2">
        <v>2013</v>
      </c>
      <c r="F278" s="2" t="s">
        <v>1123</v>
      </c>
      <c r="G278" s="2">
        <v>23630532</v>
      </c>
      <c r="H278" s="2" t="s">
        <v>1124</v>
      </c>
      <c r="I278" s="4">
        <v>1</v>
      </c>
      <c r="J278" s="4">
        <v>1</v>
      </c>
    </row>
    <row r="279" spans="1:10" ht="13.9" customHeight="1" x14ac:dyDescent="0.2">
      <c r="A279" s="9" t="s">
        <v>1972</v>
      </c>
      <c r="B279" s="2" t="s">
        <v>1101</v>
      </c>
      <c r="C279" s="3" t="s">
        <v>1102</v>
      </c>
      <c r="D279" s="2" t="s">
        <v>236</v>
      </c>
      <c r="E279" s="2">
        <v>2013</v>
      </c>
      <c r="F279" s="2" t="s">
        <v>1103</v>
      </c>
      <c r="G279" s="2">
        <v>23914197</v>
      </c>
      <c r="H279" s="2" t="s">
        <v>1104</v>
      </c>
      <c r="I279" s="4">
        <v>1</v>
      </c>
      <c r="J279" s="4">
        <v>1</v>
      </c>
    </row>
    <row r="280" spans="1:10" ht="13.9" customHeight="1" x14ac:dyDescent="0.2">
      <c r="A280" s="9" t="s">
        <v>1972</v>
      </c>
      <c r="B280" s="2" t="s">
        <v>1508</v>
      </c>
      <c r="C280" s="3" t="s">
        <v>1509</v>
      </c>
      <c r="D280" s="2" t="s">
        <v>1510</v>
      </c>
      <c r="E280" s="2">
        <v>2008</v>
      </c>
      <c r="F280" s="2" t="s">
        <v>1511</v>
      </c>
      <c r="G280" s="2">
        <v>19295059</v>
      </c>
      <c r="H280" s="2" t="s">
        <v>8</v>
      </c>
      <c r="I280" s="4">
        <v>1</v>
      </c>
      <c r="J280" s="4">
        <v>1</v>
      </c>
    </row>
    <row r="281" spans="1:10" ht="13.9" customHeight="1" x14ac:dyDescent="0.2">
      <c r="A281" s="9" t="s">
        <v>1972</v>
      </c>
      <c r="B281" s="2" t="s">
        <v>722</v>
      </c>
      <c r="C281" s="3" t="s">
        <v>723</v>
      </c>
      <c r="D281" s="2" t="s">
        <v>724</v>
      </c>
      <c r="E281" s="2">
        <v>2016</v>
      </c>
      <c r="F281" s="2" t="s">
        <v>725</v>
      </c>
      <c r="G281" s="2" t="s">
        <v>8</v>
      </c>
      <c r="H281" s="2" t="s">
        <v>726</v>
      </c>
      <c r="I281" s="4">
        <v>1</v>
      </c>
      <c r="J281" s="4">
        <v>1</v>
      </c>
    </row>
    <row r="282" spans="1:10" ht="13.9" customHeight="1" x14ac:dyDescent="0.2">
      <c r="A282" s="9" t="s">
        <v>1972</v>
      </c>
      <c r="B282" s="2" t="s">
        <v>461</v>
      </c>
      <c r="C282" s="3" t="s">
        <v>462</v>
      </c>
      <c r="D282" s="2" t="s">
        <v>463</v>
      </c>
      <c r="E282" s="2">
        <v>2018</v>
      </c>
      <c r="F282" s="2" t="s">
        <v>464</v>
      </c>
      <c r="G282" s="2">
        <v>29397056</v>
      </c>
      <c r="H282" s="2" t="s">
        <v>465</v>
      </c>
      <c r="I282" s="4">
        <v>1</v>
      </c>
      <c r="J282" s="4">
        <v>1</v>
      </c>
    </row>
    <row r="283" spans="1:10" ht="13.9" customHeight="1" x14ac:dyDescent="0.2">
      <c r="A283" s="9" t="s">
        <v>1972</v>
      </c>
      <c r="B283" s="2" t="s">
        <v>27</v>
      </c>
      <c r="C283" s="3" t="s">
        <v>28</v>
      </c>
      <c r="D283" s="2" t="s">
        <v>29</v>
      </c>
      <c r="E283" s="2">
        <v>2020</v>
      </c>
      <c r="F283" s="2" t="s">
        <v>30</v>
      </c>
      <c r="G283" s="2">
        <v>33245827</v>
      </c>
      <c r="H283" s="2" t="s">
        <v>31</v>
      </c>
      <c r="I283" s="4">
        <v>1</v>
      </c>
      <c r="J283" s="4">
        <v>1</v>
      </c>
    </row>
    <row r="284" spans="1:10" ht="13.9" customHeight="1" x14ac:dyDescent="0.2">
      <c r="A284" s="9" t="s">
        <v>1972</v>
      </c>
      <c r="B284" s="2" t="s">
        <v>1204</v>
      </c>
      <c r="C284" s="3" t="s">
        <v>1205</v>
      </c>
      <c r="D284" s="2" t="s">
        <v>391</v>
      </c>
      <c r="E284" s="2">
        <v>2012</v>
      </c>
      <c r="F284" s="2" t="s">
        <v>1206</v>
      </c>
      <c r="G284" s="2">
        <v>22432789</v>
      </c>
      <c r="H284" s="2" t="s">
        <v>1207</v>
      </c>
      <c r="I284" s="4">
        <v>1</v>
      </c>
      <c r="J284" s="4">
        <v>1</v>
      </c>
    </row>
    <row r="285" spans="1:10" ht="13.9" customHeight="1" x14ac:dyDescent="0.2">
      <c r="A285" s="9" t="s">
        <v>1972</v>
      </c>
      <c r="B285" s="2" t="s">
        <v>1030</v>
      </c>
      <c r="C285" s="3" t="s">
        <v>1031</v>
      </c>
      <c r="D285" s="2" t="s">
        <v>989</v>
      </c>
      <c r="E285" s="2">
        <v>2014</v>
      </c>
      <c r="F285" s="2" t="s">
        <v>1032</v>
      </c>
      <c r="G285" s="2">
        <v>24482418</v>
      </c>
      <c r="H285" s="2" t="s">
        <v>1033</v>
      </c>
      <c r="I285" s="4">
        <v>1</v>
      </c>
      <c r="J285" s="4">
        <v>1</v>
      </c>
    </row>
    <row r="286" spans="1:10" ht="13.9" customHeight="1" x14ac:dyDescent="0.2">
      <c r="A286" s="9" t="s">
        <v>1972</v>
      </c>
      <c r="B286" s="2" t="s">
        <v>557</v>
      </c>
      <c r="C286" s="3" t="s">
        <v>558</v>
      </c>
      <c r="D286" s="2" t="s">
        <v>559</v>
      </c>
      <c r="E286" s="2">
        <v>2018</v>
      </c>
      <c r="F286" s="2" t="s">
        <v>560</v>
      </c>
      <c r="G286" s="2" t="s">
        <v>8</v>
      </c>
      <c r="H286" s="2" t="s">
        <v>561</v>
      </c>
      <c r="I286" s="4">
        <v>1</v>
      </c>
      <c r="J286" s="4">
        <v>1</v>
      </c>
    </row>
    <row r="287" spans="1:10" ht="13.9" customHeight="1" x14ac:dyDescent="0.2">
      <c r="A287" s="9" t="s">
        <v>1972</v>
      </c>
      <c r="B287" s="2" t="s">
        <v>1303</v>
      </c>
      <c r="C287" s="3" t="s">
        <v>1304</v>
      </c>
      <c r="D287" s="2" t="s">
        <v>1305</v>
      </c>
      <c r="E287" s="2">
        <v>2011</v>
      </c>
      <c r="F287" s="2" t="s">
        <v>1306</v>
      </c>
      <c r="G287" s="2" t="s">
        <v>8</v>
      </c>
      <c r="H287" s="2" t="s">
        <v>8</v>
      </c>
      <c r="I287" s="4">
        <v>1</v>
      </c>
      <c r="J287" s="4">
        <v>1</v>
      </c>
    </row>
    <row r="288" spans="1:10" ht="13.9" customHeight="1" x14ac:dyDescent="0.2">
      <c r="A288" s="9" t="s">
        <v>1972</v>
      </c>
      <c r="B288" s="2" t="s">
        <v>1342</v>
      </c>
      <c r="C288" s="3" t="s">
        <v>1343</v>
      </c>
      <c r="D288" s="2" t="s">
        <v>20</v>
      </c>
      <c r="E288" s="2">
        <v>2010</v>
      </c>
      <c r="F288" s="2" t="s">
        <v>1344</v>
      </c>
      <c r="G288" s="2">
        <v>20696476</v>
      </c>
      <c r="H288" s="2" t="s">
        <v>1345</v>
      </c>
      <c r="I288" s="4">
        <v>1</v>
      </c>
      <c r="J288" s="4">
        <v>1</v>
      </c>
    </row>
    <row r="289" spans="1:10" ht="13.9" customHeight="1" x14ac:dyDescent="0.2">
      <c r="A289" s="9" t="s">
        <v>1972</v>
      </c>
      <c r="B289" s="2" t="s">
        <v>1264</v>
      </c>
      <c r="C289" s="3" t="s">
        <v>1265</v>
      </c>
      <c r="D289" s="2" t="s">
        <v>1266</v>
      </c>
      <c r="E289" s="2">
        <v>2011</v>
      </c>
      <c r="F289" s="2" t="s">
        <v>1267</v>
      </c>
      <c r="G289" s="2">
        <v>21822727</v>
      </c>
      <c r="H289" s="2" t="s">
        <v>1268</v>
      </c>
      <c r="I289" s="4">
        <v>1</v>
      </c>
      <c r="J289" s="4">
        <v>1</v>
      </c>
    </row>
    <row r="290" spans="1:10" ht="13.9" customHeight="1" x14ac:dyDescent="0.2">
      <c r="A290" s="9" t="s">
        <v>1972</v>
      </c>
      <c r="B290" s="2" t="s">
        <v>239</v>
      </c>
      <c r="C290" s="3" t="s">
        <v>240</v>
      </c>
      <c r="D290" s="2" t="s">
        <v>20</v>
      </c>
      <c r="E290" s="2">
        <v>2020</v>
      </c>
      <c r="F290" s="2" t="s">
        <v>241</v>
      </c>
      <c r="G290" s="2">
        <v>31670241</v>
      </c>
      <c r="H290" s="2" t="s">
        <v>242</v>
      </c>
      <c r="I290" s="4">
        <v>1</v>
      </c>
      <c r="J290" s="4">
        <v>1</v>
      </c>
    </row>
    <row r="291" spans="1:10" ht="13.9" customHeight="1" x14ac:dyDescent="0.2">
      <c r="A291" s="9" t="s">
        <v>1972</v>
      </c>
      <c r="B291" s="2" t="s">
        <v>328</v>
      </c>
      <c r="C291" s="3" t="s">
        <v>329</v>
      </c>
      <c r="D291" s="2" t="s">
        <v>44</v>
      </c>
      <c r="E291" s="2">
        <v>2019</v>
      </c>
      <c r="F291" s="2" t="s">
        <v>330</v>
      </c>
      <c r="G291" s="2">
        <v>31103005</v>
      </c>
      <c r="H291" s="2" t="s">
        <v>331</v>
      </c>
      <c r="I291" s="4">
        <v>1</v>
      </c>
      <c r="J291" s="4">
        <v>1</v>
      </c>
    </row>
    <row r="292" spans="1:10" ht="13.9" customHeight="1" x14ac:dyDescent="0.2">
      <c r="A292" s="9" t="s">
        <v>1972</v>
      </c>
      <c r="B292" s="2" t="s">
        <v>7</v>
      </c>
      <c r="C292" s="3" t="s">
        <v>9</v>
      </c>
      <c r="D292" s="2" t="s">
        <v>10</v>
      </c>
      <c r="E292" s="2">
        <v>2021</v>
      </c>
      <c r="F292" s="2" t="s">
        <v>11</v>
      </c>
      <c r="G292" s="2">
        <v>33265007</v>
      </c>
      <c r="H292" s="2" t="s">
        <v>12</v>
      </c>
      <c r="I292" s="4">
        <v>1</v>
      </c>
      <c r="J292" s="4">
        <v>1</v>
      </c>
    </row>
    <row r="293" spans="1:10" ht="13.9" customHeight="1" x14ac:dyDescent="0.2">
      <c r="A293" s="9" t="s">
        <v>1972</v>
      </c>
      <c r="B293" s="2" t="s">
        <v>1770</v>
      </c>
      <c r="C293" s="3" t="s">
        <v>1771</v>
      </c>
      <c r="D293" s="2" t="s">
        <v>1588</v>
      </c>
      <c r="E293" s="2">
        <v>1998</v>
      </c>
      <c r="F293" s="2" t="s">
        <v>1772</v>
      </c>
      <c r="G293" s="2">
        <v>9618566</v>
      </c>
      <c r="H293" s="2" t="s">
        <v>1773</v>
      </c>
      <c r="I293" s="4">
        <v>1</v>
      </c>
      <c r="J293" s="4">
        <v>1</v>
      </c>
    </row>
    <row r="294" spans="1:10" ht="13.9" customHeight="1" x14ac:dyDescent="0.2">
      <c r="A294" s="9" t="s">
        <v>1972</v>
      </c>
      <c r="B294" s="2" t="s">
        <v>495</v>
      </c>
      <c r="C294" s="3" t="s">
        <v>496</v>
      </c>
      <c r="D294" s="2" t="s">
        <v>497</v>
      </c>
      <c r="E294" s="2">
        <v>2018</v>
      </c>
      <c r="F294" s="2" t="s">
        <v>498</v>
      </c>
      <c r="G294" s="2">
        <v>30157371</v>
      </c>
      <c r="H294" s="2" t="s">
        <v>499</v>
      </c>
      <c r="I294" s="4">
        <v>1</v>
      </c>
      <c r="J294" s="4">
        <v>1</v>
      </c>
    </row>
    <row r="295" spans="1:10" ht="13.9" customHeight="1" x14ac:dyDescent="0.2">
      <c r="A295" s="9" t="s">
        <v>1972</v>
      </c>
      <c r="B295" s="2" t="s">
        <v>1620</v>
      </c>
      <c r="C295" s="3" t="s">
        <v>1621</v>
      </c>
      <c r="D295" s="2" t="s">
        <v>1622</v>
      </c>
      <c r="E295" s="2">
        <v>2006</v>
      </c>
      <c r="F295" s="2" t="s">
        <v>1623</v>
      </c>
      <c r="G295" s="2">
        <v>16368151</v>
      </c>
      <c r="H295" s="2" t="s">
        <v>1624</v>
      </c>
      <c r="I295" s="4">
        <v>1</v>
      </c>
      <c r="J295" s="4">
        <v>1</v>
      </c>
    </row>
    <row r="296" spans="1:10" ht="13.9" customHeight="1" x14ac:dyDescent="0.2">
      <c r="A296" s="9" t="s">
        <v>1972</v>
      </c>
      <c r="B296" s="2" t="s">
        <v>142</v>
      </c>
      <c r="C296" s="3" t="s">
        <v>143</v>
      </c>
      <c r="D296" s="2" t="s">
        <v>49</v>
      </c>
      <c r="E296" s="2">
        <v>2020</v>
      </c>
      <c r="F296" s="2" t="s">
        <v>144</v>
      </c>
      <c r="G296" s="2">
        <v>32305644</v>
      </c>
      <c r="H296" s="2" t="s">
        <v>145</v>
      </c>
      <c r="I296" s="4">
        <v>1</v>
      </c>
      <c r="J296" s="4">
        <v>1</v>
      </c>
    </row>
    <row r="297" spans="1:10" ht="13.9" customHeight="1" x14ac:dyDescent="0.2">
      <c r="A297" s="9" t="s">
        <v>1972</v>
      </c>
      <c r="B297" s="2" t="s">
        <v>146</v>
      </c>
      <c r="C297" s="3" t="s">
        <v>147</v>
      </c>
      <c r="D297" s="2" t="s">
        <v>148</v>
      </c>
      <c r="E297" s="2">
        <v>2020</v>
      </c>
      <c r="F297" s="2" t="s">
        <v>149</v>
      </c>
      <c r="G297" s="2">
        <v>32659907</v>
      </c>
      <c r="H297" s="2" t="s">
        <v>150</v>
      </c>
      <c r="I297" s="4">
        <v>1</v>
      </c>
      <c r="J297" s="4">
        <v>1</v>
      </c>
    </row>
    <row r="298" spans="1:10" ht="13.9" customHeight="1" x14ac:dyDescent="0.2">
      <c r="A298" s="9" t="s">
        <v>1972</v>
      </c>
      <c r="B298" s="2" t="s">
        <v>315</v>
      </c>
      <c r="C298" s="3" t="s">
        <v>316</v>
      </c>
      <c r="D298" s="2" t="s">
        <v>20</v>
      </c>
      <c r="E298" s="2">
        <v>2019</v>
      </c>
      <c r="F298" s="2" t="s">
        <v>317</v>
      </c>
      <c r="G298" s="2">
        <v>31129435</v>
      </c>
      <c r="H298" s="2" t="s">
        <v>318</v>
      </c>
      <c r="I298" s="4">
        <v>1</v>
      </c>
      <c r="J298" s="4">
        <v>1</v>
      </c>
    </row>
    <row r="299" spans="1:10" ht="13.9" customHeight="1" x14ac:dyDescent="0.2">
      <c r="A299" s="9" t="s">
        <v>1972</v>
      </c>
      <c r="B299" s="2" t="s">
        <v>1568</v>
      </c>
      <c r="C299" s="3" t="s">
        <v>1569</v>
      </c>
      <c r="D299" s="2" t="s">
        <v>77</v>
      </c>
      <c r="E299" s="2">
        <v>2007</v>
      </c>
      <c r="F299" s="2" t="s">
        <v>1570</v>
      </c>
      <c r="G299" s="2">
        <v>17318533</v>
      </c>
      <c r="H299" s="2" t="s">
        <v>1571</v>
      </c>
      <c r="I299" s="4">
        <v>1</v>
      </c>
      <c r="J299" s="4">
        <v>1</v>
      </c>
    </row>
    <row r="300" spans="1:10" ht="13.9" customHeight="1" x14ac:dyDescent="0.2">
      <c r="A300" s="9" t="s">
        <v>1972</v>
      </c>
      <c r="B300" s="2" t="s">
        <v>185</v>
      </c>
      <c r="C300" s="3" t="s">
        <v>186</v>
      </c>
      <c r="D300" s="2" t="s">
        <v>58</v>
      </c>
      <c r="E300" s="2">
        <v>2020</v>
      </c>
      <c r="F300" s="2" t="s">
        <v>187</v>
      </c>
      <c r="G300" s="2">
        <v>32508767</v>
      </c>
      <c r="H300" s="2" t="s">
        <v>188</v>
      </c>
      <c r="I300" s="4">
        <v>1</v>
      </c>
      <c r="J300" s="4">
        <v>1</v>
      </c>
    </row>
    <row r="301" spans="1:10" ht="13.9" customHeight="1" x14ac:dyDescent="0.2">
      <c r="A301" s="9" t="s">
        <v>1972</v>
      </c>
      <c r="B301" s="2" t="s">
        <v>419</v>
      </c>
      <c r="C301" s="3" t="s">
        <v>420</v>
      </c>
      <c r="D301" s="2" t="s">
        <v>255</v>
      </c>
      <c r="E301" s="2">
        <v>2019</v>
      </c>
      <c r="F301" s="2" t="s">
        <v>421</v>
      </c>
      <c r="G301" s="2">
        <v>30759791</v>
      </c>
      <c r="H301" s="2" t="s">
        <v>422</v>
      </c>
      <c r="I301" s="4">
        <v>1</v>
      </c>
      <c r="J301" s="4">
        <v>1</v>
      </c>
    </row>
    <row r="302" spans="1:10" ht="13.9" customHeight="1" x14ac:dyDescent="0.2">
      <c r="A302" s="9" t="s">
        <v>1972</v>
      </c>
      <c r="B302" s="2" t="s">
        <v>978</v>
      </c>
      <c r="C302" s="3" t="s">
        <v>979</v>
      </c>
      <c r="D302" s="2" t="s">
        <v>980</v>
      </c>
      <c r="E302" s="2">
        <v>2014</v>
      </c>
      <c r="F302" s="2" t="s">
        <v>981</v>
      </c>
      <c r="G302" s="2" t="s">
        <v>8</v>
      </c>
      <c r="H302" s="2" t="s">
        <v>982</v>
      </c>
      <c r="I302" s="4">
        <v>1</v>
      </c>
      <c r="J302" s="4">
        <v>1</v>
      </c>
    </row>
    <row r="303" spans="1:10" ht="13.9" customHeight="1" x14ac:dyDescent="0.2">
      <c r="A303" s="9" t="s">
        <v>1972</v>
      </c>
      <c r="B303" s="2" t="s">
        <v>258</v>
      </c>
      <c r="C303" s="3" t="s">
        <v>259</v>
      </c>
      <c r="D303" s="2" t="s">
        <v>260</v>
      </c>
      <c r="E303" s="2">
        <v>2020</v>
      </c>
      <c r="F303" s="2" t="s">
        <v>261</v>
      </c>
      <c r="G303" s="2">
        <v>32353525</v>
      </c>
      <c r="H303" s="2" t="s">
        <v>262</v>
      </c>
      <c r="I303" s="4">
        <v>1</v>
      </c>
      <c r="J303" s="4">
        <v>1</v>
      </c>
    </row>
    <row r="304" spans="1:10" ht="13.9" customHeight="1" x14ac:dyDescent="0.2">
      <c r="A304" s="9" t="s">
        <v>1972</v>
      </c>
      <c r="B304" s="2" t="s">
        <v>1403</v>
      </c>
      <c r="C304" s="3" t="s">
        <v>1404</v>
      </c>
      <c r="D304" s="2" t="s">
        <v>29</v>
      </c>
      <c r="E304" s="2">
        <v>2010</v>
      </c>
      <c r="F304" s="2" t="s">
        <v>1405</v>
      </c>
      <c r="G304" s="2">
        <v>20088886</v>
      </c>
      <c r="H304" s="2" t="s">
        <v>1406</v>
      </c>
      <c r="I304" s="4">
        <v>1</v>
      </c>
      <c r="J304" s="4">
        <v>1</v>
      </c>
    </row>
    <row r="305" spans="1:10" ht="13.9" customHeight="1" x14ac:dyDescent="0.2">
      <c r="A305" s="9" t="s">
        <v>1972</v>
      </c>
      <c r="B305" s="2" t="s">
        <v>1157</v>
      </c>
      <c r="C305" s="3" t="s">
        <v>1158</v>
      </c>
      <c r="D305" s="2" t="s">
        <v>1159</v>
      </c>
      <c r="E305" s="2">
        <v>2012</v>
      </c>
      <c r="F305" s="2" t="s">
        <v>1160</v>
      </c>
      <c r="G305" s="2">
        <v>22796481</v>
      </c>
      <c r="H305" s="2" t="s">
        <v>1161</v>
      </c>
      <c r="I305" s="4">
        <v>1</v>
      </c>
      <c r="J305" s="4">
        <v>1</v>
      </c>
    </row>
    <row r="306" spans="1:10" ht="13.9" customHeight="1" x14ac:dyDescent="0.2">
      <c r="A306" s="9" t="s">
        <v>1972</v>
      </c>
      <c r="B306" s="2" t="s">
        <v>500</v>
      </c>
      <c r="C306" s="3" t="s">
        <v>501</v>
      </c>
      <c r="D306" s="2" t="s">
        <v>58</v>
      </c>
      <c r="E306" s="2">
        <v>2018</v>
      </c>
      <c r="F306" s="2" t="s">
        <v>502</v>
      </c>
      <c r="G306" s="2">
        <v>30210462</v>
      </c>
      <c r="H306" s="2" t="s">
        <v>503</v>
      </c>
      <c r="I306" s="4">
        <v>1</v>
      </c>
      <c r="J306" s="4">
        <v>1</v>
      </c>
    </row>
    <row r="307" spans="1:10" ht="13.9" customHeight="1" x14ac:dyDescent="0.2">
      <c r="A307" s="9" t="s">
        <v>1972</v>
      </c>
      <c r="B307" s="2" t="s">
        <v>1324</v>
      </c>
      <c r="C307" s="3" t="s">
        <v>1325</v>
      </c>
      <c r="D307" s="2" t="s">
        <v>1326</v>
      </c>
      <c r="E307" s="2">
        <v>2011</v>
      </c>
      <c r="F307" s="2" t="s">
        <v>1327</v>
      </c>
      <c r="G307" s="2" t="s">
        <v>8</v>
      </c>
      <c r="H307" s="2" t="s">
        <v>1328</v>
      </c>
      <c r="I307" s="4">
        <v>1</v>
      </c>
      <c r="J307" s="4">
        <v>1</v>
      </c>
    </row>
    <row r="308" spans="1:10" ht="13.9" customHeight="1" x14ac:dyDescent="0.2">
      <c r="A308" s="9" t="s">
        <v>1972</v>
      </c>
      <c r="B308" s="2" t="s">
        <v>1364</v>
      </c>
      <c r="C308" s="3" t="s">
        <v>1365</v>
      </c>
      <c r="D308" s="2" t="s">
        <v>792</v>
      </c>
      <c r="E308" s="2">
        <v>2010</v>
      </c>
      <c r="F308" s="2" t="s">
        <v>1366</v>
      </c>
      <c r="G308" s="2">
        <v>21966919</v>
      </c>
      <c r="H308" s="2" t="s">
        <v>1367</v>
      </c>
      <c r="I308" s="4">
        <v>1</v>
      </c>
      <c r="J308" s="4">
        <v>1</v>
      </c>
    </row>
    <row r="309" spans="1:10" ht="13.9" customHeight="1" x14ac:dyDescent="0.2">
      <c r="A309" s="9" t="s">
        <v>1972</v>
      </c>
      <c r="B309" s="2" t="s">
        <v>1329</v>
      </c>
      <c r="C309" s="3" t="s">
        <v>1330</v>
      </c>
      <c r="D309" s="2" t="s">
        <v>782</v>
      </c>
      <c r="E309" s="2">
        <v>2011</v>
      </c>
      <c r="F309" s="2" t="s">
        <v>1331</v>
      </c>
      <c r="G309" s="2">
        <v>21287717</v>
      </c>
      <c r="H309" s="2" t="s">
        <v>1332</v>
      </c>
      <c r="I309" s="4">
        <v>1</v>
      </c>
      <c r="J309" s="4">
        <v>1</v>
      </c>
    </row>
    <row r="310" spans="1:10" ht="13.9" customHeight="1" x14ac:dyDescent="0.2">
      <c r="A310" s="9" t="s">
        <v>1972</v>
      </c>
      <c r="B310" s="2" t="s">
        <v>924</v>
      </c>
      <c r="C310" s="3" t="s">
        <v>925</v>
      </c>
      <c r="D310" s="2" t="s">
        <v>284</v>
      </c>
      <c r="E310" s="2">
        <v>2015</v>
      </c>
      <c r="F310" s="2" t="s">
        <v>926</v>
      </c>
      <c r="G310" s="2">
        <v>25693738</v>
      </c>
      <c r="H310" s="2" t="s">
        <v>927</v>
      </c>
      <c r="I310" s="4">
        <v>1</v>
      </c>
      <c r="J310" s="4">
        <v>1</v>
      </c>
    </row>
    <row r="311" spans="1:10" ht="13.9" customHeight="1" x14ac:dyDescent="0.2">
      <c r="A311" s="9" t="s">
        <v>1972</v>
      </c>
      <c r="B311" s="2" t="s">
        <v>1554</v>
      </c>
      <c r="C311" s="3" t="s">
        <v>1555</v>
      </c>
      <c r="D311" s="2" t="s">
        <v>1556</v>
      </c>
      <c r="E311" s="2">
        <v>2007</v>
      </c>
      <c r="F311" s="2" t="s">
        <v>1557</v>
      </c>
      <c r="G311" s="2">
        <v>17578522</v>
      </c>
      <c r="H311" s="2" t="s">
        <v>1558</v>
      </c>
      <c r="I311" s="4">
        <v>1</v>
      </c>
      <c r="J311" s="4">
        <v>1</v>
      </c>
    </row>
    <row r="312" spans="1:10" ht="13.9" customHeight="1" x14ac:dyDescent="0.2">
      <c r="A312" s="9" t="s">
        <v>1972</v>
      </c>
      <c r="B312" s="2" t="s">
        <v>56</v>
      </c>
      <c r="C312" s="3" t="s">
        <v>57</v>
      </c>
      <c r="D312" s="2" t="s">
        <v>58</v>
      </c>
      <c r="E312" s="2">
        <v>2020</v>
      </c>
      <c r="F312" s="2" t="s">
        <v>59</v>
      </c>
      <c r="G312" s="2">
        <v>33281777</v>
      </c>
      <c r="H312" s="2" t="s">
        <v>60</v>
      </c>
      <c r="I312" s="4">
        <v>1</v>
      </c>
      <c r="J312" s="4">
        <v>1</v>
      </c>
    </row>
    <row r="313" spans="1:10" ht="13.9" customHeight="1" x14ac:dyDescent="0.2">
      <c r="A313" s="9" t="s">
        <v>1972</v>
      </c>
      <c r="B313" s="2" t="s">
        <v>118</v>
      </c>
      <c r="C313" s="3" t="s">
        <v>119</v>
      </c>
      <c r="D313" s="2" t="s">
        <v>120</v>
      </c>
      <c r="E313" s="2">
        <v>2020</v>
      </c>
      <c r="F313" s="2" t="s">
        <v>121</v>
      </c>
      <c r="G313" s="2">
        <v>32798955</v>
      </c>
      <c r="H313" s="2" t="s">
        <v>122</v>
      </c>
      <c r="I313" s="4">
        <v>1</v>
      </c>
      <c r="J313" s="4">
        <v>1</v>
      </c>
    </row>
    <row r="314" spans="1:10" ht="13.9" customHeight="1" x14ac:dyDescent="0.2">
      <c r="A314" s="9" t="s">
        <v>1972</v>
      </c>
      <c r="B314" s="2" t="s">
        <v>1319</v>
      </c>
      <c r="C314" s="3" t="s">
        <v>1320</v>
      </c>
      <c r="D314" s="2" t="s">
        <v>1321</v>
      </c>
      <c r="E314" s="2">
        <v>2011</v>
      </c>
      <c r="F314" s="2" t="s">
        <v>1322</v>
      </c>
      <c r="G314" s="2" t="s">
        <v>8</v>
      </c>
      <c r="H314" s="2" t="s">
        <v>1323</v>
      </c>
      <c r="I314" s="4">
        <v>1</v>
      </c>
      <c r="J314" s="4">
        <v>1</v>
      </c>
    </row>
    <row r="315" spans="1:10" ht="13.9" customHeight="1" x14ac:dyDescent="0.2">
      <c r="A315" s="9" t="s">
        <v>1972</v>
      </c>
      <c r="B315" s="2" t="s">
        <v>305</v>
      </c>
      <c r="C315" s="3" t="s">
        <v>306</v>
      </c>
      <c r="D315" s="2" t="s">
        <v>307</v>
      </c>
      <c r="E315" s="2">
        <v>2019</v>
      </c>
      <c r="F315" s="2" t="s">
        <v>308</v>
      </c>
      <c r="G315" s="2" t="s">
        <v>8</v>
      </c>
      <c r="H315" s="2" t="s">
        <v>309</v>
      </c>
      <c r="I315" s="4">
        <v>1</v>
      </c>
      <c r="J315" s="4">
        <v>1</v>
      </c>
    </row>
    <row r="316" spans="1:10" ht="13.9" customHeight="1" x14ac:dyDescent="0.2">
      <c r="A316" s="9" t="s">
        <v>1972</v>
      </c>
      <c r="B316" s="2" t="s">
        <v>296</v>
      </c>
      <c r="C316" s="3" t="s">
        <v>297</v>
      </c>
      <c r="D316" s="2" t="s">
        <v>298</v>
      </c>
      <c r="E316" s="2">
        <v>2019</v>
      </c>
      <c r="F316" s="2" t="s">
        <v>299</v>
      </c>
      <c r="G316" s="2">
        <v>31492667</v>
      </c>
      <c r="H316" s="2" t="s">
        <v>300</v>
      </c>
      <c r="I316" s="4">
        <v>1</v>
      </c>
      <c r="J316" s="4">
        <v>1</v>
      </c>
    </row>
    <row r="317" spans="1:10" ht="13.9" customHeight="1" x14ac:dyDescent="0.2">
      <c r="A317" s="9" t="s">
        <v>1972</v>
      </c>
      <c r="B317" s="2" t="s">
        <v>868</v>
      </c>
      <c r="C317" s="3" t="s">
        <v>869</v>
      </c>
      <c r="D317" s="2" t="s">
        <v>777</v>
      </c>
      <c r="E317" s="2">
        <v>2015</v>
      </c>
      <c r="F317" s="2" t="s">
        <v>870</v>
      </c>
      <c r="G317" s="2">
        <v>25640756</v>
      </c>
      <c r="H317" s="2" t="s">
        <v>871</v>
      </c>
      <c r="I317" s="4">
        <v>1</v>
      </c>
      <c r="J317" s="4">
        <v>1</v>
      </c>
    </row>
    <row r="318" spans="1:10" ht="13.9" customHeight="1" x14ac:dyDescent="0.2">
      <c r="A318" s="9" t="s">
        <v>1972</v>
      </c>
      <c r="B318" s="2" t="s">
        <v>752</v>
      </c>
      <c r="C318" s="3" t="s">
        <v>753</v>
      </c>
      <c r="D318" s="2" t="s">
        <v>754</v>
      </c>
      <c r="E318" s="2">
        <v>2016</v>
      </c>
      <c r="F318" s="2" t="s">
        <v>755</v>
      </c>
      <c r="G318" s="2">
        <v>27033013</v>
      </c>
      <c r="H318" s="2" t="s">
        <v>756</v>
      </c>
      <c r="I318" s="4">
        <v>1</v>
      </c>
      <c r="J318" s="4">
        <v>1</v>
      </c>
    </row>
    <row r="319" spans="1:10" ht="13.9" customHeight="1" x14ac:dyDescent="0.2">
      <c r="A319" s="9" t="s">
        <v>1972</v>
      </c>
      <c r="B319" s="2" t="s">
        <v>234</v>
      </c>
      <c r="C319" s="3" t="s">
        <v>235</v>
      </c>
      <c r="D319" s="2" t="s">
        <v>236</v>
      </c>
      <c r="E319" s="2">
        <v>2020</v>
      </c>
      <c r="F319" s="2" t="s">
        <v>237</v>
      </c>
      <c r="G319" s="2">
        <v>32082349</v>
      </c>
      <c r="H319" s="2" t="s">
        <v>238</v>
      </c>
      <c r="I319" s="4">
        <v>1</v>
      </c>
      <c r="J319" s="4">
        <v>1</v>
      </c>
    </row>
    <row r="320" spans="1:10" ht="13.9" customHeight="1" x14ac:dyDescent="0.2">
      <c r="A320" s="9" t="s">
        <v>1972</v>
      </c>
      <c r="B320" s="2" t="s">
        <v>1751</v>
      </c>
      <c r="C320" s="3" t="s">
        <v>1752</v>
      </c>
      <c r="D320" s="2" t="s">
        <v>1753</v>
      </c>
      <c r="E320" s="2">
        <v>2000</v>
      </c>
      <c r="F320" s="2" t="s">
        <v>1754</v>
      </c>
      <c r="G320" s="2" t="s">
        <v>8</v>
      </c>
      <c r="H320" s="2" t="s">
        <v>1755</v>
      </c>
      <c r="I320" s="4">
        <v>1</v>
      </c>
      <c r="J320" s="4">
        <v>1</v>
      </c>
    </row>
    <row r="321" spans="1:10" ht="13.9" customHeight="1" x14ac:dyDescent="0.2">
      <c r="A321" s="9" t="s">
        <v>1972</v>
      </c>
      <c r="B321" s="2" t="s">
        <v>478</v>
      </c>
      <c r="C321" s="3" t="s">
        <v>479</v>
      </c>
      <c r="D321" s="2" t="s">
        <v>480</v>
      </c>
      <c r="E321" s="2">
        <v>2018</v>
      </c>
      <c r="F321" s="2" t="s">
        <v>481</v>
      </c>
      <c r="G321" s="2">
        <v>30109421</v>
      </c>
      <c r="H321" s="2" t="s">
        <v>482</v>
      </c>
      <c r="I321" s="4">
        <v>1</v>
      </c>
      <c r="J321" s="4">
        <v>1</v>
      </c>
    </row>
    <row r="322" spans="1:10" ht="13.9" customHeight="1" x14ac:dyDescent="0.2">
      <c r="A322" s="9" t="s">
        <v>1972</v>
      </c>
      <c r="B322" s="2" t="s">
        <v>137</v>
      </c>
      <c r="C322" s="3" t="s">
        <v>138</v>
      </c>
      <c r="D322" s="2" t="s">
        <v>139</v>
      </c>
      <c r="E322" s="2">
        <v>2020</v>
      </c>
      <c r="F322" s="2" t="s">
        <v>140</v>
      </c>
      <c r="G322" s="2">
        <v>33073178</v>
      </c>
      <c r="H322" s="2" t="s">
        <v>141</v>
      </c>
      <c r="I322" s="4">
        <v>1</v>
      </c>
      <c r="J322" s="4">
        <v>1</v>
      </c>
    </row>
    <row r="323" spans="1:10" ht="13.9" customHeight="1" x14ac:dyDescent="0.2">
      <c r="A323" s="9" t="s">
        <v>1972</v>
      </c>
      <c r="B323" s="2" t="s">
        <v>323</v>
      </c>
      <c r="C323" s="3" t="s">
        <v>324</v>
      </c>
      <c r="D323" s="2" t="s">
        <v>325</v>
      </c>
      <c r="E323" s="2">
        <v>2019</v>
      </c>
      <c r="F323" s="2" t="s">
        <v>326</v>
      </c>
      <c r="G323" s="2">
        <v>31516360</v>
      </c>
      <c r="H323" s="2" t="s">
        <v>327</v>
      </c>
      <c r="I323" s="4">
        <v>1</v>
      </c>
      <c r="J323" s="4">
        <v>1</v>
      </c>
    </row>
    <row r="324" spans="1:10" ht="13.9" customHeight="1" x14ac:dyDescent="0.2">
      <c r="A324" s="9" t="s">
        <v>1972</v>
      </c>
      <c r="B324" s="2" t="s">
        <v>168</v>
      </c>
      <c r="C324" s="3" t="s">
        <v>169</v>
      </c>
      <c r="D324" s="2" t="s">
        <v>170</v>
      </c>
      <c r="E324" s="2">
        <v>2020</v>
      </c>
      <c r="F324" s="2" t="s">
        <v>171</v>
      </c>
      <c r="G324" s="2">
        <v>32586416</v>
      </c>
      <c r="H324" s="2" t="s">
        <v>172</v>
      </c>
      <c r="I324" s="4">
        <v>1</v>
      </c>
      <c r="J324" s="4">
        <v>1</v>
      </c>
    </row>
    <row r="325" spans="1:10" ht="13.9" customHeight="1" x14ac:dyDescent="0.2">
      <c r="A325" s="9" t="s">
        <v>1972</v>
      </c>
      <c r="B325" s="2" t="s">
        <v>780</v>
      </c>
      <c r="C325" s="3" t="s">
        <v>781</v>
      </c>
      <c r="D325" s="2" t="s">
        <v>782</v>
      </c>
      <c r="E325" s="2">
        <v>2016</v>
      </c>
      <c r="F325" s="2" t="s">
        <v>783</v>
      </c>
      <c r="G325" s="2">
        <v>26668107</v>
      </c>
      <c r="H325" s="2" t="s">
        <v>784</v>
      </c>
      <c r="I325" s="4">
        <v>1</v>
      </c>
      <c r="J325" s="4">
        <v>1</v>
      </c>
    </row>
    <row r="326" spans="1:10" ht="13.9" customHeight="1" x14ac:dyDescent="0.2">
      <c r="A326" s="9" t="s">
        <v>1972</v>
      </c>
      <c r="B326" s="2" t="s">
        <v>198</v>
      </c>
      <c r="C326" s="3" t="s">
        <v>199</v>
      </c>
      <c r="D326" s="2" t="s">
        <v>200</v>
      </c>
      <c r="E326" s="2">
        <v>2020</v>
      </c>
      <c r="F326" s="2" t="s">
        <v>201</v>
      </c>
      <c r="G326" s="2">
        <v>32153083</v>
      </c>
      <c r="H326" s="2" t="s">
        <v>202</v>
      </c>
      <c r="I326" s="4">
        <v>1</v>
      </c>
      <c r="J326" s="4">
        <v>1</v>
      </c>
    </row>
    <row r="327" spans="1:10" ht="13.9" customHeight="1" x14ac:dyDescent="0.2">
      <c r="A327" s="9" t="s">
        <v>1972</v>
      </c>
      <c r="B327" s="2" t="s">
        <v>942</v>
      </c>
      <c r="C327" s="3" t="s">
        <v>943</v>
      </c>
      <c r="D327" s="2" t="s">
        <v>20</v>
      </c>
      <c r="E327" s="2">
        <v>2015</v>
      </c>
      <c r="F327" s="2" t="s">
        <v>944</v>
      </c>
      <c r="G327" s="2">
        <v>24951273</v>
      </c>
      <c r="H327" s="2" t="s">
        <v>945</v>
      </c>
      <c r="I327" s="4">
        <v>1</v>
      </c>
      <c r="J327" s="4">
        <v>1</v>
      </c>
    </row>
    <row r="328" spans="1:10" ht="13.9" customHeight="1" x14ac:dyDescent="0.2">
      <c r="A328" s="9" t="s">
        <v>1972</v>
      </c>
      <c r="B328" s="2" t="s">
        <v>1738</v>
      </c>
      <c r="C328" s="3" t="s">
        <v>1739</v>
      </c>
      <c r="D328" s="2" t="s">
        <v>1740</v>
      </c>
      <c r="E328" s="2">
        <v>2001</v>
      </c>
      <c r="F328" s="2" t="s">
        <v>1741</v>
      </c>
      <c r="G328" s="2" t="s">
        <v>8</v>
      </c>
      <c r="H328" s="2" t="s">
        <v>1742</v>
      </c>
      <c r="I328" s="4">
        <v>1</v>
      </c>
      <c r="J328" s="4">
        <v>1</v>
      </c>
    </row>
    <row r="329" spans="1:10" ht="13.9" customHeight="1" x14ac:dyDescent="0.2">
      <c r="A329" s="9" t="s">
        <v>1972</v>
      </c>
      <c r="B329" s="2" t="s">
        <v>1417</v>
      </c>
      <c r="C329" s="3" t="s">
        <v>1418</v>
      </c>
      <c r="D329" s="2" t="s">
        <v>702</v>
      </c>
      <c r="E329" s="2">
        <v>2010</v>
      </c>
      <c r="F329" s="2" t="s">
        <v>1419</v>
      </c>
      <c r="G329" s="2">
        <v>20054619</v>
      </c>
      <c r="H329" s="2" t="s">
        <v>1420</v>
      </c>
      <c r="I329" s="4">
        <v>1</v>
      </c>
      <c r="J329" s="4">
        <v>1</v>
      </c>
    </row>
    <row r="330" spans="1:10" ht="13.9" customHeight="1" x14ac:dyDescent="0.2">
      <c r="A330" s="9" t="s">
        <v>1972</v>
      </c>
      <c r="B330" s="2" t="s">
        <v>562</v>
      </c>
      <c r="C330" s="3" t="s">
        <v>563</v>
      </c>
      <c r="D330" s="2" t="s">
        <v>564</v>
      </c>
      <c r="E330" s="2">
        <v>2018</v>
      </c>
      <c r="F330" s="2" t="s">
        <v>565</v>
      </c>
      <c r="G330" s="2" t="s">
        <v>8</v>
      </c>
      <c r="H330" s="2" t="s">
        <v>566</v>
      </c>
      <c r="I330" s="4">
        <v>1</v>
      </c>
      <c r="J330" s="4">
        <v>1</v>
      </c>
    </row>
    <row r="331" spans="1:10" ht="13.9" customHeight="1" x14ac:dyDescent="0.2">
      <c r="A331" s="9" t="s">
        <v>1972</v>
      </c>
      <c r="B331" s="2" t="s">
        <v>1707</v>
      </c>
      <c r="C331" s="3" t="s">
        <v>1708</v>
      </c>
      <c r="D331" s="2" t="s">
        <v>1709</v>
      </c>
      <c r="E331" s="2">
        <v>2002</v>
      </c>
      <c r="F331" s="2" t="s">
        <v>1710</v>
      </c>
      <c r="G331" s="2" t="s">
        <v>8</v>
      </c>
      <c r="H331" s="2" t="s">
        <v>1711</v>
      </c>
      <c r="I331" s="4">
        <v>1</v>
      </c>
      <c r="J331" s="4">
        <v>1</v>
      </c>
    </row>
    <row r="332" spans="1:10" ht="13.9" customHeight="1" x14ac:dyDescent="0.2">
      <c r="A332" s="9" t="s">
        <v>1972</v>
      </c>
      <c r="B332" s="2" t="s">
        <v>1545</v>
      </c>
      <c r="C332" s="3" t="s">
        <v>1546</v>
      </c>
      <c r="D332" s="2" t="s">
        <v>1547</v>
      </c>
      <c r="E332" s="2">
        <v>2008</v>
      </c>
      <c r="F332" s="2" t="s">
        <v>1548</v>
      </c>
      <c r="G332" s="2" t="s">
        <v>8</v>
      </c>
      <c r="H332" s="2" t="s">
        <v>1549</v>
      </c>
      <c r="I332" s="4">
        <v>1</v>
      </c>
      <c r="J332" s="4">
        <v>1</v>
      </c>
    </row>
    <row r="333" spans="1:10" ht="13.9" customHeight="1" x14ac:dyDescent="0.2">
      <c r="A333" s="9" t="s">
        <v>1972</v>
      </c>
      <c r="B333" s="2" t="s">
        <v>1716</v>
      </c>
      <c r="C333" s="3" t="s">
        <v>1717</v>
      </c>
      <c r="D333" s="2" t="s">
        <v>1718</v>
      </c>
      <c r="E333" s="2">
        <v>2002</v>
      </c>
      <c r="F333" s="2" t="s">
        <v>1719</v>
      </c>
      <c r="G333" s="2" t="s">
        <v>8</v>
      </c>
      <c r="H333" s="2" t="s">
        <v>8</v>
      </c>
      <c r="I333" s="4">
        <v>1</v>
      </c>
      <c r="J333" s="4">
        <v>1</v>
      </c>
    </row>
    <row r="334" spans="1:10" ht="13.9" customHeight="1" x14ac:dyDescent="0.2">
      <c r="A334" s="9" t="s">
        <v>1972</v>
      </c>
      <c r="B334" s="2" t="s">
        <v>225</v>
      </c>
      <c r="C334" s="3" t="s">
        <v>226</v>
      </c>
      <c r="D334" s="2" t="s">
        <v>227</v>
      </c>
      <c r="E334" s="2">
        <v>2020</v>
      </c>
      <c r="F334" s="2" t="s">
        <v>228</v>
      </c>
      <c r="G334" s="2" t="s">
        <v>8</v>
      </c>
      <c r="H334" s="2" t="s">
        <v>229</v>
      </c>
      <c r="I334" s="4">
        <v>1</v>
      </c>
      <c r="J334" s="4">
        <v>1</v>
      </c>
    </row>
    <row r="335" spans="1:10" ht="13.9" customHeight="1" x14ac:dyDescent="0.2">
      <c r="A335" s="9" t="s">
        <v>1972</v>
      </c>
      <c r="B335" s="2" t="s">
        <v>1058</v>
      </c>
      <c r="C335" s="3" t="s">
        <v>1059</v>
      </c>
      <c r="D335" s="2" t="s">
        <v>662</v>
      </c>
      <c r="E335" s="2">
        <v>2014</v>
      </c>
      <c r="F335" s="2" t="s">
        <v>1060</v>
      </c>
      <c r="G335" s="2">
        <v>23102209</v>
      </c>
      <c r="H335" s="2" t="s">
        <v>1061</v>
      </c>
      <c r="I335" s="4">
        <v>1</v>
      </c>
      <c r="J335" s="4">
        <v>1</v>
      </c>
    </row>
    <row r="336" spans="1:10" ht="13.9" customHeight="1" x14ac:dyDescent="0.2">
      <c r="A336" s="9" t="s">
        <v>1972</v>
      </c>
      <c r="B336" s="2" t="s">
        <v>156</v>
      </c>
      <c r="C336" s="3" t="s">
        <v>157</v>
      </c>
      <c r="D336" s="2" t="s">
        <v>44</v>
      </c>
      <c r="E336" s="2">
        <v>2020</v>
      </c>
      <c r="F336" s="2" t="s">
        <v>158</v>
      </c>
      <c r="G336" s="2">
        <v>32163806</v>
      </c>
      <c r="H336" s="2" t="s">
        <v>159</v>
      </c>
      <c r="I336" s="4">
        <v>1</v>
      </c>
      <c r="J336" s="4">
        <v>1</v>
      </c>
    </row>
    <row r="337" spans="1:10" ht="13.9" customHeight="1" x14ac:dyDescent="0.2">
      <c r="A337" s="9" t="s">
        <v>1972</v>
      </c>
      <c r="B337" s="2" t="s">
        <v>94</v>
      </c>
      <c r="C337" s="3" t="s">
        <v>95</v>
      </c>
      <c r="D337" s="2" t="s">
        <v>96</v>
      </c>
      <c r="E337" s="2">
        <v>2020</v>
      </c>
      <c r="F337" s="2" t="s">
        <v>97</v>
      </c>
      <c r="G337" s="2">
        <v>33065996</v>
      </c>
      <c r="H337" s="2" t="s">
        <v>98</v>
      </c>
      <c r="I337" s="4">
        <v>1</v>
      </c>
      <c r="J337" s="4">
        <v>1</v>
      </c>
    </row>
    <row r="338" spans="1:10" ht="13.9" customHeight="1" x14ac:dyDescent="0.2">
      <c r="A338" s="9" t="s">
        <v>1972</v>
      </c>
      <c r="B338" s="2" t="s">
        <v>950</v>
      </c>
      <c r="C338" s="3" t="s">
        <v>951</v>
      </c>
      <c r="D338" s="2" t="s">
        <v>58</v>
      </c>
      <c r="E338" s="2">
        <v>2015</v>
      </c>
      <c r="F338" s="2" t="s">
        <v>952</v>
      </c>
      <c r="G338" s="2">
        <v>25767467</v>
      </c>
      <c r="H338" s="2" t="s">
        <v>953</v>
      </c>
      <c r="I338" s="4">
        <v>1</v>
      </c>
      <c r="J338" s="4">
        <v>1</v>
      </c>
    </row>
    <row r="339" spans="1:10" ht="13.9" customHeight="1" x14ac:dyDescent="0.2">
      <c r="A339" s="9" t="s">
        <v>1972</v>
      </c>
      <c r="B339" s="2" t="s">
        <v>1220</v>
      </c>
      <c r="C339" s="3" t="s">
        <v>1221</v>
      </c>
      <c r="D339" s="2" t="s">
        <v>391</v>
      </c>
      <c r="E339" s="2">
        <v>2012</v>
      </c>
      <c r="F339" s="2" t="s">
        <v>1222</v>
      </c>
      <c r="G339" s="2">
        <v>21776976</v>
      </c>
      <c r="H339" s="2" t="s">
        <v>1223</v>
      </c>
      <c r="I339" s="4">
        <v>1</v>
      </c>
      <c r="J339" s="4">
        <v>1</v>
      </c>
    </row>
    <row r="340" spans="1:10" ht="13.9" customHeight="1" x14ac:dyDescent="0.2">
      <c r="A340" s="9" t="s">
        <v>1972</v>
      </c>
      <c r="B340" s="2" t="s">
        <v>268</v>
      </c>
      <c r="C340" s="3" t="s">
        <v>269</v>
      </c>
      <c r="D340" s="2" t="s">
        <v>270</v>
      </c>
      <c r="E340" s="2">
        <v>2020</v>
      </c>
      <c r="F340" s="2" t="s">
        <v>271</v>
      </c>
      <c r="G340" s="2" t="s">
        <v>8</v>
      </c>
      <c r="H340" s="2" t="s">
        <v>272</v>
      </c>
      <c r="I340" s="4">
        <v>1</v>
      </c>
      <c r="J340" s="4">
        <v>1</v>
      </c>
    </row>
    <row r="341" spans="1:10" ht="13.9" customHeight="1" x14ac:dyDescent="0.2">
      <c r="A341" s="9" t="s">
        <v>1972</v>
      </c>
      <c r="B341" s="2" t="s">
        <v>1018</v>
      </c>
      <c r="C341" s="3" t="s">
        <v>1019</v>
      </c>
      <c r="D341" s="2" t="s">
        <v>120</v>
      </c>
      <c r="E341" s="2">
        <v>2014</v>
      </c>
      <c r="F341" s="2" t="s">
        <v>1020</v>
      </c>
      <c r="G341" s="2">
        <v>24968084</v>
      </c>
      <c r="H341" s="2" t="s">
        <v>1021</v>
      </c>
      <c r="I341" s="4">
        <v>1</v>
      </c>
      <c r="J341" s="4">
        <v>1</v>
      </c>
    </row>
    <row r="342" spans="1:10" ht="13.9" customHeight="1" x14ac:dyDescent="0.2">
      <c r="A342" s="9" t="s">
        <v>1972</v>
      </c>
      <c r="B342" s="2" t="s">
        <v>731</v>
      </c>
      <c r="C342" s="3" t="s">
        <v>732</v>
      </c>
      <c r="D342" s="2" t="s">
        <v>347</v>
      </c>
      <c r="E342" s="2">
        <v>2016</v>
      </c>
      <c r="F342" s="2" t="s">
        <v>733</v>
      </c>
      <c r="G342" s="2">
        <v>27575719</v>
      </c>
      <c r="H342" s="2" t="s">
        <v>734</v>
      </c>
      <c r="I342" s="4">
        <v>1</v>
      </c>
      <c r="J342" s="4">
        <v>1</v>
      </c>
    </row>
    <row r="343" spans="1:10" ht="13.9" customHeight="1" x14ac:dyDescent="0.2">
      <c r="A343" s="9" t="s">
        <v>1972</v>
      </c>
      <c r="B343" s="2" t="s">
        <v>1679</v>
      </c>
      <c r="C343" s="3" t="s">
        <v>1680</v>
      </c>
      <c r="D343" s="2" t="s">
        <v>1681</v>
      </c>
      <c r="E343" s="2">
        <v>2004</v>
      </c>
      <c r="F343" s="2" t="s">
        <v>1682</v>
      </c>
      <c r="G343" s="2">
        <v>15121509</v>
      </c>
      <c r="H343" s="2" t="s">
        <v>1683</v>
      </c>
      <c r="I343" s="4">
        <v>1</v>
      </c>
      <c r="J343" s="4">
        <v>1</v>
      </c>
    </row>
    <row r="344" spans="1:10" ht="13.9" customHeight="1" x14ac:dyDescent="0.2">
      <c r="A344" s="9" t="s">
        <v>1972</v>
      </c>
      <c r="B344" s="2" t="s">
        <v>1273</v>
      </c>
      <c r="C344" s="3" t="s">
        <v>1274</v>
      </c>
      <c r="D344" s="2" t="s">
        <v>284</v>
      </c>
      <c r="E344" s="2">
        <v>2011</v>
      </c>
      <c r="F344" s="2" t="s">
        <v>1275</v>
      </c>
      <c r="G344" s="2">
        <v>21360579</v>
      </c>
      <c r="H344" s="2" t="s">
        <v>1276</v>
      </c>
      <c r="I344" s="4">
        <v>1</v>
      </c>
      <c r="J344" s="4">
        <v>1</v>
      </c>
    </row>
    <row r="345" spans="1:10" ht="13.9" customHeight="1" x14ac:dyDescent="0.2">
      <c r="A345" s="9" t="s">
        <v>1972</v>
      </c>
      <c r="B345" s="2" t="s">
        <v>1653</v>
      </c>
      <c r="C345" s="3" t="s">
        <v>1654</v>
      </c>
      <c r="D345" s="2" t="s">
        <v>1655</v>
      </c>
      <c r="E345" s="2">
        <v>2005</v>
      </c>
      <c r="F345" s="2" t="s">
        <v>1656</v>
      </c>
      <c r="G345" s="2">
        <v>15866474</v>
      </c>
      <c r="H345" s="2" t="s">
        <v>1657</v>
      </c>
      <c r="I345" s="4">
        <v>1</v>
      </c>
      <c r="J345" s="4">
        <v>1</v>
      </c>
    </row>
    <row r="346" spans="1:10" ht="13.9" customHeight="1" x14ac:dyDescent="0.2">
      <c r="A346" s="9" t="s">
        <v>1972</v>
      </c>
      <c r="B346" s="2" t="s">
        <v>713</v>
      </c>
      <c r="C346" s="3" t="s">
        <v>714</v>
      </c>
      <c r="D346" s="2" t="s">
        <v>49</v>
      </c>
      <c r="E346" s="2">
        <v>2016</v>
      </c>
      <c r="F346" s="2" t="s">
        <v>715</v>
      </c>
      <c r="G346" s="2">
        <v>27378153</v>
      </c>
      <c r="H346" s="2" t="s">
        <v>716</v>
      </c>
      <c r="I346" s="4">
        <v>1</v>
      </c>
      <c r="J346" s="4">
        <v>1</v>
      </c>
    </row>
    <row r="347" spans="1:10" ht="13.9" customHeight="1" x14ac:dyDescent="0.2">
      <c r="A347" s="9" t="s">
        <v>1972</v>
      </c>
      <c r="B347" s="2" t="s">
        <v>292</v>
      </c>
      <c r="C347" s="3" t="s">
        <v>293</v>
      </c>
      <c r="D347" s="2" t="s">
        <v>294</v>
      </c>
      <c r="E347" s="2">
        <v>2019</v>
      </c>
      <c r="F347" s="2" t="s">
        <v>295</v>
      </c>
      <c r="G347" s="2" t="s">
        <v>8</v>
      </c>
      <c r="H347" s="2" t="s">
        <v>8</v>
      </c>
      <c r="I347" s="4">
        <v>1</v>
      </c>
      <c r="J347" s="4">
        <v>1</v>
      </c>
    </row>
    <row r="348" spans="1:10" ht="13.9" customHeight="1" x14ac:dyDescent="0.2">
      <c r="A348" s="9" t="s">
        <v>1972</v>
      </c>
      <c r="B348" s="2" t="s">
        <v>727</v>
      </c>
      <c r="C348" s="3" t="s">
        <v>728</v>
      </c>
      <c r="D348" s="2" t="s">
        <v>408</v>
      </c>
      <c r="E348" s="2">
        <v>2016</v>
      </c>
      <c r="F348" s="2" t="s">
        <v>729</v>
      </c>
      <c r="G348" s="2" t="s">
        <v>8</v>
      </c>
      <c r="H348" s="2" t="s">
        <v>730</v>
      </c>
      <c r="I348" s="4">
        <v>1</v>
      </c>
      <c r="J348" s="4">
        <v>1</v>
      </c>
    </row>
    <row r="349" spans="1:10" ht="13.9" customHeight="1" x14ac:dyDescent="0.2">
      <c r="A349" s="9" t="s">
        <v>1972</v>
      </c>
      <c r="B349" s="2" t="s">
        <v>61</v>
      </c>
      <c r="C349" s="3" t="s">
        <v>62</v>
      </c>
      <c r="D349" s="2" t="s">
        <v>63</v>
      </c>
      <c r="E349" s="2">
        <v>2020</v>
      </c>
      <c r="F349" s="2" t="s">
        <v>64</v>
      </c>
      <c r="G349" s="2" t="s">
        <v>8</v>
      </c>
      <c r="H349" s="2" t="s">
        <v>65</v>
      </c>
      <c r="I349" s="4">
        <v>1</v>
      </c>
      <c r="J349" s="4">
        <v>1</v>
      </c>
    </row>
    <row r="350" spans="1:10" ht="13.9" customHeight="1" x14ac:dyDescent="0.2">
      <c r="A350" s="9" t="s">
        <v>1972</v>
      </c>
      <c r="B350" s="2" t="s">
        <v>84</v>
      </c>
      <c r="C350" s="3" t="s">
        <v>85</v>
      </c>
      <c r="D350" s="2" t="s">
        <v>86</v>
      </c>
      <c r="E350" s="2">
        <v>2020</v>
      </c>
      <c r="F350" s="2" t="s">
        <v>87</v>
      </c>
      <c r="G350" s="2">
        <v>33058518</v>
      </c>
      <c r="H350" s="2" t="s">
        <v>88</v>
      </c>
      <c r="I350" s="4">
        <v>1</v>
      </c>
      <c r="J350" s="4">
        <v>1</v>
      </c>
    </row>
    <row r="351" spans="1:10" ht="13.9" customHeight="1" x14ac:dyDescent="0.2">
      <c r="A351" s="9" t="s">
        <v>1972</v>
      </c>
      <c r="B351" s="2" t="s">
        <v>814</v>
      </c>
      <c r="C351" s="3" t="s">
        <v>815</v>
      </c>
      <c r="D351" s="2" t="s">
        <v>816</v>
      </c>
      <c r="E351" s="2">
        <v>2016</v>
      </c>
      <c r="F351" s="2" t="s">
        <v>817</v>
      </c>
      <c r="G351" s="2" t="s">
        <v>8</v>
      </c>
      <c r="H351" s="2" t="s">
        <v>818</v>
      </c>
      <c r="I351" s="4">
        <v>1</v>
      </c>
      <c r="J351" s="4">
        <v>1</v>
      </c>
    </row>
    <row r="352" spans="1:10" ht="13.9" customHeight="1" x14ac:dyDescent="0.2">
      <c r="A352" s="9" t="s">
        <v>1972</v>
      </c>
      <c r="B352" s="2" t="s">
        <v>1806</v>
      </c>
      <c r="C352" s="3" t="s">
        <v>1807</v>
      </c>
      <c r="D352" s="2" t="s">
        <v>1808</v>
      </c>
      <c r="E352" s="2">
        <v>1991</v>
      </c>
      <c r="F352" s="2" t="s">
        <v>1809</v>
      </c>
      <c r="G352" s="2" t="s">
        <v>8</v>
      </c>
      <c r="H352" s="2" t="s">
        <v>1810</v>
      </c>
      <c r="I352" s="4">
        <v>1</v>
      </c>
      <c r="J352" s="4">
        <v>1</v>
      </c>
    </row>
    <row r="353" spans="1:10" ht="13.9" customHeight="1" x14ac:dyDescent="0.2">
      <c r="A353" s="9" t="s">
        <v>1972</v>
      </c>
      <c r="B353" s="2" t="s">
        <v>1041</v>
      </c>
      <c r="C353" s="3" t="s">
        <v>1042</v>
      </c>
      <c r="D353" s="2" t="s">
        <v>20</v>
      </c>
      <c r="E353" s="2">
        <v>2014</v>
      </c>
      <c r="F353" s="2" t="s">
        <v>1043</v>
      </c>
      <c r="G353" s="2">
        <v>24507127</v>
      </c>
      <c r="H353" s="2" t="s">
        <v>1044</v>
      </c>
      <c r="I353" s="4">
        <v>1</v>
      </c>
      <c r="J353" s="4">
        <v>1</v>
      </c>
    </row>
    <row r="354" spans="1:10" ht="13.9" customHeight="1" x14ac:dyDescent="0.2">
      <c r="A354" s="9" t="s">
        <v>1972</v>
      </c>
      <c r="B354" s="2" t="s">
        <v>1426</v>
      </c>
      <c r="C354" s="3" t="s">
        <v>1427</v>
      </c>
      <c r="D354" s="2" t="s">
        <v>10</v>
      </c>
      <c r="E354" s="2">
        <v>2009</v>
      </c>
      <c r="F354" s="2" t="s">
        <v>1428</v>
      </c>
      <c r="G354" s="2">
        <v>19717238</v>
      </c>
      <c r="H354" s="2" t="s">
        <v>1429</v>
      </c>
      <c r="I354" s="4">
        <v>1</v>
      </c>
      <c r="J354" s="4">
        <v>1</v>
      </c>
    </row>
    <row r="355" spans="1:10" ht="13.9" customHeight="1" x14ac:dyDescent="0.2">
      <c r="A355" s="9" t="s">
        <v>1972</v>
      </c>
      <c r="B355" s="2" t="s">
        <v>394</v>
      </c>
      <c r="C355" s="3" t="s">
        <v>395</v>
      </c>
      <c r="D355" s="2" t="s">
        <v>49</v>
      </c>
      <c r="E355" s="2">
        <v>2019</v>
      </c>
      <c r="F355" s="2" t="s">
        <v>396</v>
      </c>
      <c r="G355" s="2">
        <v>30476847</v>
      </c>
      <c r="H355" s="2" t="s">
        <v>397</v>
      </c>
      <c r="I355" s="4">
        <v>1</v>
      </c>
      <c r="J355" s="4">
        <v>1</v>
      </c>
    </row>
    <row r="356" spans="1:10" ht="13.9" customHeight="1" x14ac:dyDescent="0.2">
      <c r="A356" s="9" t="s">
        <v>1972</v>
      </c>
      <c r="B356" s="2" t="s">
        <v>263</v>
      </c>
      <c r="C356" s="3" t="s">
        <v>264</v>
      </c>
      <c r="D356" s="2" t="s">
        <v>265</v>
      </c>
      <c r="E356" s="2">
        <v>2020</v>
      </c>
      <c r="F356" s="2" t="s">
        <v>266</v>
      </c>
      <c r="G356" s="2" t="s">
        <v>8</v>
      </c>
      <c r="H356" s="2" t="s">
        <v>267</v>
      </c>
      <c r="I356" s="4">
        <v>1</v>
      </c>
      <c r="J356" s="4">
        <v>1</v>
      </c>
    </row>
    <row r="357" spans="1:10" ht="13.9" customHeight="1" x14ac:dyDescent="0.2">
      <c r="A357" s="9" t="s">
        <v>1972</v>
      </c>
      <c r="B357" s="2" t="s">
        <v>579</v>
      </c>
      <c r="C357" s="3" t="s">
        <v>580</v>
      </c>
      <c r="D357" s="2" t="s">
        <v>581</v>
      </c>
      <c r="E357" s="2">
        <v>2018</v>
      </c>
      <c r="F357" s="2" t="s">
        <v>582</v>
      </c>
      <c r="G357" s="2">
        <v>29276839</v>
      </c>
      <c r="H357" s="2" t="s">
        <v>583</v>
      </c>
      <c r="I357" s="4">
        <v>1</v>
      </c>
      <c r="J357" s="4">
        <v>1</v>
      </c>
    </row>
    <row r="358" spans="1:10" ht="13.9" customHeight="1" x14ac:dyDescent="0.2">
      <c r="A358" s="9" t="s">
        <v>1972</v>
      </c>
      <c r="B358" s="2" t="s">
        <v>850</v>
      </c>
      <c r="C358" s="3" t="s">
        <v>851</v>
      </c>
      <c r="D358" s="2" t="s">
        <v>852</v>
      </c>
      <c r="E358" s="2">
        <v>2015</v>
      </c>
      <c r="F358" s="2" t="s">
        <v>853</v>
      </c>
      <c r="G358" s="2">
        <v>26109597</v>
      </c>
      <c r="H358" s="2" t="s">
        <v>854</v>
      </c>
      <c r="I358" s="4">
        <v>1</v>
      </c>
      <c r="J358" s="4">
        <v>1</v>
      </c>
    </row>
    <row r="359" spans="1:10" ht="13.9" customHeight="1" x14ac:dyDescent="0.2">
      <c r="A359" s="9" t="s">
        <v>1972</v>
      </c>
      <c r="B359" s="2" t="s">
        <v>277</v>
      </c>
      <c r="C359" s="3" t="s">
        <v>278</v>
      </c>
      <c r="D359" s="2" t="s">
        <v>279</v>
      </c>
      <c r="E359" s="2">
        <v>2019</v>
      </c>
      <c r="F359" s="2" t="s">
        <v>280</v>
      </c>
      <c r="G359" s="2">
        <v>31563972</v>
      </c>
      <c r="H359" s="2" t="s">
        <v>281</v>
      </c>
      <c r="I359" s="4">
        <v>1</v>
      </c>
      <c r="J359" s="4">
        <v>1</v>
      </c>
    </row>
    <row r="360" spans="1:10" ht="13.9" customHeight="1" x14ac:dyDescent="0.2">
      <c r="A360" s="9" t="s">
        <v>1972</v>
      </c>
      <c r="B360" s="2" t="s">
        <v>855</v>
      </c>
      <c r="C360" s="3" t="s">
        <v>856</v>
      </c>
      <c r="D360" s="2" t="s">
        <v>857</v>
      </c>
      <c r="E360" s="2">
        <v>2015</v>
      </c>
      <c r="F360" s="2" t="s">
        <v>858</v>
      </c>
      <c r="G360" s="2">
        <v>26225455</v>
      </c>
      <c r="H360" s="2" t="s">
        <v>859</v>
      </c>
      <c r="I360" s="4">
        <v>1</v>
      </c>
      <c r="J360" s="4">
        <v>1</v>
      </c>
    </row>
    <row r="361" spans="1:10" ht="13.9" customHeight="1" x14ac:dyDescent="0.2">
      <c r="A361" s="9" t="s">
        <v>1972</v>
      </c>
      <c r="B361" s="2" t="s">
        <v>380</v>
      </c>
      <c r="C361" s="3" t="s">
        <v>381</v>
      </c>
      <c r="D361" s="2" t="s">
        <v>96</v>
      </c>
      <c r="E361" s="2">
        <v>2019</v>
      </c>
      <c r="F361" s="2" t="s">
        <v>382</v>
      </c>
      <c r="G361" s="2">
        <v>30917525</v>
      </c>
      <c r="H361" s="2" t="s">
        <v>383</v>
      </c>
      <c r="I361" s="4">
        <v>1</v>
      </c>
      <c r="J361" s="4">
        <v>1</v>
      </c>
    </row>
    <row r="362" spans="1:10" ht="13.9" customHeight="1" x14ac:dyDescent="0.2">
      <c r="A362" s="9" t="s">
        <v>1972</v>
      </c>
      <c r="B362" s="2" t="s">
        <v>1802</v>
      </c>
      <c r="C362" s="3" t="s">
        <v>1803</v>
      </c>
      <c r="D362" s="2" t="s">
        <v>1804</v>
      </c>
      <c r="E362" s="2">
        <v>1992</v>
      </c>
      <c r="F362" s="2" t="s">
        <v>1805</v>
      </c>
      <c r="G362" s="2">
        <v>1616318</v>
      </c>
      <c r="H362" s="2" t="s">
        <v>8</v>
      </c>
      <c r="I362" s="4">
        <v>1</v>
      </c>
      <c r="J362" s="4">
        <v>1</v>
      </c>
    </row>
    <row r="363" spans="1:10" ht="13.9" customHeight="1" x14ac:dyDescent="0.2">
      <c r="A363" s="9" t="s">
        <v>1972</v>
      </c>
      <c r="B363" s="2" t="s">
        <v>1789</v>
      </c>
      <c r="C363" s="3" t="s">
        <v>1790</v>
      </c>
      <c r="D363" s="2" t="s">
        <v>1561</v>
      </c>
      <c r="E363" s="2">
        <v>1996</v>
      </c>
      <c r="F363" s="2" t="s">
        <v>1791</v>
      </c>
      <c r="G363" s="2">
        <v>8658543</v>
      </c>
      <c r="H363" s="2" t="s">
        <v>1792</v>
      </c>
      <c r="I363" s="4">
        <v>1</v>
      </c>
      <c r="J363" s="4">
        <v>1</v>
      </c>
    </row>
    <row r="364" spans="1:10" ht="13.9" customHeight="1" x14ac:dyDescent="0.2">
      <c r="A364" s="9" t="s">
        <v>1972</v>
      </c>
      <c r="B364" s="2" t="s">
        <v>75</v>
      </c>
      <c r="C364" s="3" t="s">
        <v>76</v>
      </c>
      <c r="D364" s="2" t="s">
        <v>77</v>
      </c>
      <c r="E364" s="2">
        <v>2020</v>
      </c>
      <c r="F364" s="2" t="s">
        <v>78</v>
      </c>
      <c r="G364" s="2">
        <v>33085023</v>
      </c>
      <c r="H364" s="2" t="s">
        <v>79</v>
      </c>
      <c r="I364" s="4">
        <v>1</v>
      </c>
      <c r="J364" s="4">
        <v>1</v>
      </c>
    </row>
    <row r="365" spans="1:10" ht="13.9" customHeight="1" x14ac:dyDescent="0.2">
      <c r="A365" s="9" t="s">
        <v>1972</v>
      </c>
      <c r="B365" s="2" t="s">
        <v>790</v>
      </c>
      <c r="C365" s="3" t="s">
        <v>791</v>
      </c>
      <c r="D365" s="2" t="s">
        <v>792</v>
      </c>
      <c r="E365" s="2">
        <v>2016</v>
      </c>
      <c r="F365" s="2" t="s">
        <v>793</v>
      </c>
      <c r="G365" s="2">
        <v>26995589</v>
      </c>
      <c r="H365" s="2" t="s">
        <v>794</v>
      </c>
      <c r="I365" s="4">
        <v>1</v>
      </c>
      <c r="J365" s="4">
        <v>1</v>
      </c>
    </row>
    <row r="366" spans="1:10" ht="13.9" customHeight="1" x14ac:dyDescent="0.2">
      <c r="A366" s="9" t="s">
        <v>1972</v>
      </c>
      <c r="B366" s="2" t="s">
        <v>253</v>
      </c>
      <c r="C366" s="3" t="s">
        <v>254</v>
      </c>
      <c r="D366" s="2" t="s">
        <v>255</v>
      </c>
      <c r="E366" s="2">
        <v>2020</v>
      </c>
      <c r="F366" s="2" t="s">
        <v>256</v>
      </c>
      <c r="G366" s="2">
        <v>31963425</v>
      </c>
      <c r="H366" s="2" t="s">
        <v>257</v>
      </c>
      <c r="I366" s="4">
        <v>1</v>
      </c>
      <c r="J366" s="4">
        <v>1</v>
      </c>
    </row>
    <row r="367" spans="1:10" ht="13.9" customHeight="1" x14ac:dyDescent="0.2">
      <c r="A367" s="9" t="s">
        <v>1972</v>
      </c>
      <c r="B367" s="2" t="s">
        <v>966</v>
      </c>
      <c r="C367" s="3" t="s">
        <v>967</v>
      </c>
      <c r="D367" s="2" t="s">
        <v>968</v>
      </c>
      <c r="E367" s="2">
        <v>2015</v>
      </c>
      <c r="F367" s="2" t="s">
        <v>969</v>
      </c>
      <c r="G367" s="2" t="s">
        <v>8</v>
      </c>
      <c r="H367" s="2" t="s">
        <v>8</v>
      </c>
      <c r="I367" s="4">
        <v>1</v>
      </c>
      <c r="J367" s="4">
        <v>1</v>
      </c>
    </row>
    <row r="368" spans="1:10" ht="13.9" customHeight="1" x14ac:dyDescent="0.2">
      <c r="A368" s="9" t="s">
        <v>1972</v>
      </c>
      <c r="B368" s="2" t="s">
        <v>1307</v>
      </c>
      <c r="C368" s="3" t="s">
        <v>1308</v>
      </c>
      <c r="D368" s="2" t="s">
        <v>1257</v>
      </c>
      <c r="E368" s="2">
        <v>2011</v>
      </c>
      <c r="F368" s="2" t="s">
        <v>1309</v>
      </c>
      <c r="G368" s="2">
        <v>21035330</v>
      </c>
      <c r="H368" s="2" t="s">
        <v>1310</v>
      </c>
      <c r="I368" s="4">
        <v>1</v>
      </c>
      <c r="J368" s="4">
        <v>1</v>
      </c>
    </row>
    <row r="369" spans="1:10" ht="13.9" customHeight="1" x14ac:dyDescent="0.2">
      <c r="A369" s="9" t="s">
        <v>1972</v>
      </c>
      <c r="B369" s="2" t="s">
        <v>1084</v>
      </c>
      <c r="C369" s="3" t="s">
        <v>1085</v>
      </c>
      <c r="D369" s="2" t="s">
        <v>20</v>
      </c>
      <c r="E369" s="2">
        <v>2013</v>
      </c>
      <c r="F369" s="2" t="s">
        <v>1086</v>
      </c>
      <c r="G369" s="2">
        <v>24041528</v>
      </c>
      <c r="H369" s="2" t="s">
        <v>1087</v>
      </c>
      <c r="I369" s="4">
        <v>1</v>
      </c>
      <c r="J369" s="4">
        <v>1</v>
      </c>
    </row>
    <row r="370" spans="1:10" ht="13.9" customHeight="1" x14ac:dyDescent="0.2">
      <c r="A370" s="9" t="s">
        <v>1972</v>
      </c>
      <c r="B370" s="2" t="s">
        <v>1612</v>
      </c>
      <c r="C370" s="3" t="s">
        <v>1613</v>
      </c>
      <c r="D370" s="2" t="s">
        <v>989</v>
      </c>
      <c r="E370" s="2">
        <v>2006</v>
      </c>
      <c r="F370" s="2" t="s">
        <v>1614</v>
      </c>
      <c r="G370" s="2">
        <v>16902959</v>
      </c>
      <c r="H370" s="2" t="s">
        <v>1615</v>
      </c>
      <c r="I370" s="4">
        <v>1</v>
      </c>
      <c r="J370" s="4">
        <v>1</v>
      </c>
    </row>
    <row r="371" spans="1:10" ht="13.9" customHeight="1" x14ac:dyDescent="0.2">
      <c r="A371" s="9" t="s">
        <v>1972</v>
      </c>
      <c r="B371" s="2" t="s">
        <v>1586</v>
      </c>
      <c r="C371" s="3" t="s">
        <v>1587</v>
      </c>
      <c r="D371" s="2" t="s">
        <v>1588</v>
      </c>
      <c r="E371" s="2">
        <v>2007</v>
      </c>
      <c r="F371" s="2" t="s">
        <v>1589</v>
      </c>
      <c r="G371" s="2">
        <v>17267603</v>
      </c>
      <c r="H371" s="2" t="s">
        <v>1590</v>
      </c>
      <c r="I371" s="4">
        <v>1</v>
      </c>
      <c r="J371" s="4">
        <v>1</v>
      </c>
    </row>
    <row r="372" spans="1:10" ht="13.9" customHeight="1" x14ac:dyDescent="0.2">
      <c r="A372" s="9" t="s">
        <v>1972</v>
      </c>
      <c r="B372" s="2" t="s">
        <v>1712</v>
      </c>
      <c r="C372" s="3" t="s">
        <v>1713</v>
      </c>
      <c r="D372" s="2" t="s">
        <v>1400</v>
      </c>
      <c r="E372" s="2">
        <v>2002</v>
      </c>
      <c r="F372" s="2" t="s">
        <v>1714</v>
      </c>
      <c r="G372" s="2">
        <v>21782600</v>
      </c>
      <c r="H372" s="2" t="s">
        <v>1715</v>
      </c>
      <c r="I372" s="4">
        <v>1</v>
      </c>
      <c r="J372" s="4">
        <v>1</v>
      </c>
    </row>
    <row r="373" spans="1:10" ht="13.9" customHeight="1" x14ac:dyDescent="0.2">
      <c r="A373" s="9" t="s">
        <v>1972</v>
      </c>
      <c r="B373" s="2" t="s">
        <v>282</v>
      </c>
      <c r="C373" s="3" t="s">
        <v>283</v>
      </c>
      <c r="D373" s="2" t="s">
        <v>284</v>
      </c>
      <c r="E373" s="2">
        <v>2019</v>
      </c>
      <c r="F373" s="2" t="s">
        <v>285</v>
      </c>
      <c r="G373" s="2">
        <v>31433516</v>
      </c>
      <c r="H373" s="2" t="s">
        <v>286</v>
      </c>
      <c r="I373" s="4">
        <v>1</v>
      </c>
      <c r="J373" s="4">
        <v>1</v>
      </c>
    </row>
    <row r="374" spans="1:10" ht="13.9" customHeight="1" x14ac:dyDescent="0.2">
      <c r="A374" s="9" t="s">
        <v>1972</v>
      </c>
      <c r="B374" s="2" t="s">
        <v>1689</v>
      </c>
      <c r="C374" s="3" t="s">
        <v>1690</v>
      </c>
      <c r="D374" s="2" t="s">
        <v>1691</v>
      </c>
      <c r="E374" s="2">
        <v>2004</v>
      </c>
      <c r="F374" s="2" t="s">
        <v>1692</v>
      </c>
      <c r="G374" s="2">
        <v>17191902</v>
      </c>
      <c r="H374" s="2" t="s">
        <v>1693</v>
      </c>
      <c r="I374" s="4">
        <v>1</v>
      </c>
      <c r="J374" s="4">
        <v>1</v>
      </c>
    </row>
    <row r="375" spans="1:10" ht="13.9" customHeight="1" x14ac:dyDescent="0.2">
      <c r="A375" s="9" t="s">
        <v>1972</v>
      </c>
      <c r="B375" s="2" t="s">
        <v>682</v>
      </c>
      <c r="C375" s="3" t="s">
        <v>683</v>
      </c>
      <c r="D375" s="2" t="s">
        <v>684</v>
      </c>
      <c r="E375" s="2">
        <v>2017</v>
      </c>
      <c r="F375" s="2" t="s">
        <v>685</v>
      </c>
      <c r="G375" s="2">
        <v>27458785</v>
      </c>
      <c r="H375" s="2" t="s">
        <v>686</v>
      </c>
      <c r="I375" s="4">
        <v>1</v>
      </c>
      <c r="J375" s="4">
        <v>1</v>
      </c>
    </row>
    <row r="376" spans="1:10" ht="13.9" customHeight="1" x14ac:dyDescent="0.2">
      <c r="A376" s="9" t="s">
        <v>1972</v>
      </c>
      <c r="B376" s="2" t="s">
        <v>612</v>
      </c>
      <c r="C376" s="3" t="s">
        <v>613</v>
      </c>
      <c r="D376" s="2" t="s">
        <v>614</v>
      </c>
      <c r="E376" s="2">
        <v>2017</v>
      </c>
      <c r="F376" s="2" t="s">
        <v>615</v>
      </c>
      <c r="G376" s="2" t="s">
        <v>8</v>
      </c>
      <c r="H376" s="2" t="s">
        <v>616</v>
      </c>
      <c r="I376" s="4">
        <v>1</v>
      </c>
      <c r="J376" s="4">
        <v>1</v>
      </c>
    </row>
    <row r="377" spans="1:10" ht="13.9" customHeight="1" x14ac:dyDescent="0.2">
      <c r="A377" s="9" t="s">
        <v>1972</v>
      </c>
      <c r="B377" s="2" t="s">
        <v>1255</v>
      </c>
      <c r="C377" s="3" t="s">
        <v>1256</v>
      </c>
      <c r="D377" s="2" t="s">
        <v>1257</v>
      </c>
      <c r="E377" s="2">
        <v>2011</v>
      </c>
      <c r="F377" s="2" t="s">
        <v>1258</v>
      </c>
      <c r="G377" s="2">
        <v>21852122</v>
      </c>
      <c r="H377" s="2" t="s">
        <v>1259</v>
      </c>
      <c r="I377" s="4">
        <v>1</v>
      </c>
      <c r="J377" s="4">
        <v>1</v>
      </c>
    </row>
    <row r="378" spans="1:10" ht="13.9" customHeight="1" x14ac:dyDescent="0.2">
      <c r="A378" s="9" t="s">
        <v>1972</v>
      </c>
      <c r="B378" s="2" t="s">
        <v>443</v>
      </c>
      <c r="C378" s="3" t="s">
        <v>444</v>
      </c>
      <c r="D378" s="2" t="s">
        <v>445</v>
      </c>
      <c r="E378" s="2">
        <v>2019</v>
      </c>
      <c r="F378" s="2" t="s">
        <v>446</v>
      </c>
      <c r="G378" s="2">
        <v>31218226</v>
      </c>
      <c r="H378" s="2" t="s">
        <v>447</v>
      </c>
      <c r="I378" s="4">
        <v>1</v>
      </c>
      <c r="J378" s="4">
        <v>1</v>
      </c>
    </row>
    <row r="379" spans="1:10" ht="13.9" customHeight="1" x14ac:dyDescent="0.2">
      <c r="A379" s="9" t="s">
        <v>1972</v>
      </c>
      <c r="B379" s="2" t="s">
        <v>1761</v>
      </c>
      <c r="C379" s="3" t="s">
        <v>1762</v>
      </c>
      <c r="D379" s="2" t="s">
        <v>284</v>
      </c>
      <c r="E379" s="2">
        <v>1998</v>
      </c>
      <c r="F379" s="2" t="s">
        <v>1763</v>
      </c>
      <c r="G379" s="2" t="s">
        <v>8</v>
      </c>
      <c r="H379" s="2" t="s">
        <v>1764</v>
      </c>
      <c r="I379" s="4">
        <v>1</v>
      </c>
      <c r="J379" s="4">
        <v>1</v>
      </c>
    </row>
    <row r="380" spans="1:10" ht="13.9" customHeight="1" x14ac:dyDescent="0.2">
      <c r="A380" s="9" t="s">
        <v>1972</v>
      </c>
      <c r="B380" s="2" t="s">
        <v>415</v>
      </c>
      <c r="C380" s="3" t="s">
        <v>416</v>
      </c>
      <c r="D380" s="2" t="s">
        <v>49</v>
      </c>
      <c r="E380" s="2">
        <v>2019</v>
      </c>
      <c r="F380" s="2" t="s">
        <v>417</v>
      </c>
      <c r="G380" s="2">
        <v>30326454</v>
      </c>
      <c r="H380" s="2" t="s">
        <v>418</v>
      </c>
      <c r="I380" s="4">
        <v>1</v>
      </c>
      <c r="J380" s="4">
        <v>1</v>
      </c>
    </row>
    <row r="381" spans="1:10" ht="13.9" customHeight="1" x14ac:dyDescent="0.2">
      <c r="A381" s="9" t="s">
        <v>1972</v>
      </c>
      <c r="B381" s="2" t="s">
        <v>571</v>
      </c>
      <c r="C381" s="3" t="s">
        <v>626</v>
      </c>
      <c r="D381" s="2" t="s">
        <v>245</v>
      </c>
      <c r="E381" s="2">
        <v>2017</v>
      </c>
      <c r="F381" s="2" t="s">
        <v>627</v>
      </c>
      <c r="G381" s="2">
        <v>28386902</v>
      </c>
      <c r="H381" s="2" t="s">
        <v>628</v>
      </c>
      <c r="I381" s="4">
        <v>1</v>
      </c>
      <c r="J381" s="4">
        <v>1</v>
      </c>
    </row>
    <row r="382" spans="1:10" ht="13.9" customHeight="1" x14ac:dyDescent="0.2">
      <c r="A382" s="9" t="s">
        <v>1972</v>
      </c>
      <c r="B382" s="2" t="s">
        <v>958</v>
      </c>
      <c r="C382" s="3" t="s">
        <v>959</v>
      </c>
      <c r="D382" s="2" t="s">
        <v>49</v>
      </c>
      <c r="E382" s="2">
        <v>2015</v>
      </c>
      <c r="F382" s="2" t="s">
        <v>960</v>
      </c>
      <c r="G382" s="2">
        <v>25461018</v>
      </c>
      <c r="H382" s="2" t="s">
        <v>961</v>
      </c>
      <c r="I382" s="4">
        <v>1</v>
      </c>
      <c r="J382" s="4">
        <v>1</v>
      </c>
    </row>
    <row r="383" spans="1:10" ht="13.9" customHeight="1" x14ac:dyDescent="0.2">
      <c r="A383" s="9" t="s">
        <v>1972</v>
      </c>
      <c r="B383" s="2" t="s">
        <v>1477</v>
      </c>
      <c r="C383" s="3" t="s">
        <v>1478</v>
      </c>
      <c r="D383" s="2" t="s">
        <v>1479</v>
      </c>
      <c r="E383" s="2">
        <v>2009</v>
      </c>
      <c r="F383" s="2" t="s">
        <v>1480</v>
      </c>
      <c r="G383" s="2">
        <v>19202558</v>
      </c>
      <c r="H383" s="2" t="s">
        <v>1481</v>
      </c>
      <c r="I383" s="4">
        <v>1</v>
      </c>
      <c r="J383" s="4">
        <v>1</v>
      </c>
    </row>
    <row r="384" spans="1:10" ht="13.9" customHeight="1" x14ac:dyDescent="0.2">
      <c r="A384" s="9" t="s">
        <v>1972</v>
      </c>
      <c r="B384" s="2" t="s">
        <v>173</v>
      </c>
      <c r="C384" s="3" t="s">
        <v>174</v>
      </c>
      <c r="D384" s="2" t="s">
        <v>175</v>
      </c>
      <c r="E384" s="2">
        <v>2020</v>
      </c>
      <c r="F384" s="2" t="s">
        <v>176</v>
      </c>
      <c r="G384" s="2">
        <v>32581279</v>
      </c>
      <c r="H384" s="2" t="s">
        <v>177</v>
      </c>
      <c r="I384" s="4">
        <v>1</v>
      </c>
      <c r="J384" s="4">
        <v>1</v>
      </c>
    </row>
    <row r="385" spans="1:10" ht="13.9" customHeight="1" x14ac:dyDescent="0.2">
      <c r="A385" s="9" t="s">
        <v>1972</v>
      </c>
      <c r="B385" s="2" t="s">
        <v>1793</v>
      </c>
      <c r="C385" s="3" t="s">
        <v>1794</v>
      </c>
      <c r="D385" s="2" t="s">
        <v>1795</v>
      </c>
      <c r="E385" s="2">
        <v>1995</v>
      </c>
      <c r="F385" s="2" t="s">
        <v>1796</v>
      </c>
      <c r="G385" s="2" t="s">
        <v>8</v>
      </c>
      <c r="H385" s="2" t="s">
        <v>1797</v>
      </c>
      <c r="I385" s="4">
        <v>1</v>
      </c>
      <c r="J385" s="4">
        <v>1</v>
      </c>
    </row>
    <row r="386" spans="1:10" ht="13.9" customHeight="1" x14ac:dyDescent="0.2">
      <c r="A386" s="9" t="s">
        <v>1972</v>
      </c>
      <c r="B386" s="2" t="s">
        <v>775</v>
      </c>
      <c r="C386" s="3" t="s">
        <v>776</v>
      </c>
      <c r="D386" s="2" t="s">
        <v>777</v>
      </c>
      <c r="E386" s="2">
        <v>2016</v>
      </c>
      <c r="F386" s="2" t="s">
        <v>778</v>
      </c>
      <c r="G386" s="2">
        <v>26292651</v>
      </c>
      <c r="H386" s="2" t="s">
        <v>779</v>
      </c>
      <c r="I386" s="4">
        <v>1</v>
      </c>
      <c r="J386" s="4">
        <v>1</v>
      </c>
    </row>
    <row r="387" spans="1:10" ht="13.9" customHeight="1" x14ac:dyDescent="0.2">
      <c r="A387" s="9" t="s">
        <v>1972</v>
      </c>
      <c r="B387" s="2" t="s">
        <v>748</v>
      </c>
      <c r="C387" s="3" t="s">
        <v>749</v>
      </c>
      <c r="D387" s="2" t="s">
        <v>255</v>
      </c>
      <c r="E387" s="2">
        <v>2016</v>
      </c>
      <c r="F387" s="2" t="s">
        <v>750</v>
      </c>
      <c r="G387" s="2">
        <v>27399679</v>
      </c>
      <c r="H387" s="2" t="s">
        <v>751</v>
      </c>
      <c r="I387" s="4">
        <v>1</v>
      </c>
      <c r="J387" s="4">
        <v>1</v>
      </c>
    </row>
    <row r="388" spans="1:10" ht="13.9" customHeight="1" x14ac:dyDescent="0.2">
      <c r="A388" s="9" t="s">
        <v>1972</v>
      </c>
      <c r="B388" s="2" t="s">
        <v>1684</v>
      </c>
      <c r="C388" s="3" t="s">
        <v>1685</v>
      </c>
      <c r="D388" s="2" t="s">
        <v>1686</v>
      </c>
      <c r="E388" s="2">
        <v>2004</v>
      </c>
      <c r="F388" s="2" t="s">
        <v>1687</v>
      </c>
      <c r="G388" s="2">
        <v>15192871</v>
      </c>
      <c r="H388" s="2" t="s">
        <v>1688</v>
      </c>
      <c r="I388" s="4">
        <v>1</v>
      </c>
      <c r="J388" s="4">
        <v>1</v>
      </c>
    </row>
    <row r="389" spans="1:10" ht="13.9" customHeight="1" x14ac:dyDescent="0.2">
      <c r="A389" s="9" t="s">
        <v>1972</v>
      </c>
      <c r="B389" s="2" t="s">
        <v>1645</v>
      </c>
      <c r="C389" s="3" t="s">
        <v>1646</v>
      </c>
      <c r="D389" s="2" t="s">
        <v>39</v>
      </c>
      <c r="E389" s="2">
        <v>2005</v>
      </c>
      <c r="F389" s="2" t="s">
        <v>1647</v>
      </c>
      <c r="G389" s="2">
        <v>16271516</v>
      </c>
      <c r="H389" s="2" t="s">
        <v>1648</v>
      </c>
      <c r="I389" s="4">
        <v>1</v>
      </c>
      <c r="J389" s="4">
        <v>1</v>
      </c>
    </row>
    <row r="390" spans="1:10" ht="13.9" customHeight="1" x14ac:dyDescent="0.2">
      <c r="A390" s="9" t="s">
        <v>1972</v>
      </c>
      <c r="B390" s="2" t="s">
        <v>42</v>
      </c>
      <c r="C390" s="3" t="s">
        <v>43</v>
      </c>
      <c r="D390" s="2" t="s">
        <v>44</v>
      </c>
      <c r="E390" s="2">
        <v>2020</v>
      </c>
      <c r="F390" s="2" t="s">
        <v>45</v>
      </c>
      <c r="G390" s="2">
        <v>33254610</v>
      </c>
      <c r="H390" s="2" t="s">
        <v>46</v>
      </c>
      <c r="I390" s="4">
        <v>1</v>
      </c>
      <c r="J390" s="4">
        <v>1</v>
      </c>
    </row>
    <row r="391" spans="1:10" ht="13.9" customHeight="1" x14ac:dyDescent="0.2">
      <c r="A391" s="9" t="s">
        <v>1972</v>
      </c>
      <c r="B391" s="2" t="s">
        <v>345</v>
      </c>
      <c r="C391" s="3" t="s">
        <v>346</v>
      </c>
      <c r="D391" s="2" t="s">
        <v>347</v>
      </c>
      <c r="E391" s="2">
        <v>2019</v>
      </c>
      <c r="F391" s="2" t="s">
        <v>348</v>
      </c>
      <c r="G391" s="2">
        <v>31237916</v>
      </c>
      <c r="H391" s="2" t="s">
        <v>349</v>
      </c>
      <c r="I391" s="4">
        <v>1</v>
      </c>
      <c r="J391" s="4">
        <v>1</v>
      </c>
    </row>
    <row r="392" spans="1:10" ht="13.9" customHeight="1" x14ac:dyDescent="0.2">
      <c r="A392" s="9" t="s">
        <v>1972</v>
      </c>
      <c r="B392" s="2" t="s">
        <v>1595</v>
      </c>
      <c r="C392" s="3" t="s">
        <v>1596</v>
      </c>
      <c r="D392" s="2" t="s">
        <v>1597</v>
      </c>
      <c r="E392" s="2">
        <v>2007</v>
      </c>
      <c r="F392" s="2" t="s">
        <v>1598</v>
      </c>
      <c r="G392" s="2">
        <v>17344961</v>
      </c>
      <c r="H392" s="2" t="s">
        <v>1599</v>
      </c>
      <c r="I392" s="4">
        <v>1</v>
      </c>
      <c r="J392" s="4">
        <v>1</v>
      </c>
    </row>
    <row r="393" spans="1:10" ht="13.9" customHeight="1" x14ac:dyDescent="0.2">
      <c r="A393" s="9" t="s">
        <v>1972</v>
      </c>
      <c r="B393" s="2" t="s">
        <v>1734</v>
      </c>
      <c r="C393" s="3" t="s">
        <v>1735</v>
      </c>
      <c r="D393" s="2" t="s">
        <v>934</v>
      </c>
      <c r="E393" s="2">
        <v>2001</v>
      </c>
      <c r="F393" s="2" t="s">
        <v>1736</v>
      </c>
      <c r="G393" s="2">
        <v>11368280</v>
      </c>
      <c r="H393" s="2" t="s">
        <v>1737</v>
      </c>
      <c r="I393" s="4">
        <v>1</v>
      </c>
      <c r="J393" s="4">
        <v>1</v>
      </c>
    </row>
    <row r="394" spans="1:10" ht="13.9" customHeight="1" x14ac:dyDescent="0.2">
      <c r="A394" s="9" t="s">
        <v>1972</v>
      </c>
      <c r="B394" s="2" t="s">
        <v>1281</v>
      </c>
      <c r="C394" s="3" t="s">
        <v>1282</v>
      </c>
      <c r="D394" s="2" t="s">
        <v>1283</v>
      </c>
      <c r="E394" s="2">
        <v>2011</v>
      </c>
      <c r="F394" s="2" t="s">
        <v>1284</v>
      </c>
      <c r="G394" s="2">
        <v>21464072</v>
      </c>
      <c r="H394" s="2" t="s">
        <v>1285</v>
      </c>
      <c r="I394" s="4">
        <v>1</v>
      </c>
      <c r="J394" s="4">
        <v>1</v>
      </c>
    </row>
    <row r="395" spans="1:10" ht="13.9" customHeight="1" x14ac:dyDescent="0.2">
      <c r="A395" s="9" t="s">
        <v>1972</v>
      </c>
      <c r="B395" s="2" t="s">
        <v>1765</v>
      </c>
      <c r="C395" s="3" t="s">
        <v>1766</v>
      </c>
      <c r="D395" s="2" t="s">
        <v>1767</v>
      </c>
      <c r="E395" s="2">
        <v>1998</v>
      </c>
      <c r="F395" s="2" t="s">
        <v>1768</v>
      </c>
      <c r="G395" s="2" t="s">
        <v>8</v>
      </c>
      <c r="H395" s="2" t="s">
        <v>1769</v>
      </c>
      <c r="I395" s="4">
        <v>1</v>
      </c>
      <c r="J395" s="4">
        <v>1</v>
      </c>
    </row>
    <row r="396" spans="1:10" ht="13.9" customHeight="1" x14ac:dyDescent="0.2">
      <c r="A396" s="9" t="s">
        <v>1972</v>
      </c>
      <c r="B396" s="2" t="s">
        <v>678</v>
      </c>
      <c r="C396" s="3" t="s">
        <v>679</v>
      </c>
      <c r="D396" s="2" t="s">
        <v>44</v>
      </c>
      <c r="E396" s="2">
        <v>2017</v>
      </c>
      <c r="F396" s="2" t="s">
        <v>680</v>
      </c>
      <c r="G396" s="2">
        <v>27876417</v>
      </c>
      <c r="H396" s="2" t="s">
        <v>681</v>
      </c>
      <c r="I396" s="4">
        <v>1</v>
      </c>
      <c r="J396" s="4">
        <v>1</v>
      </c>
    </row>
    <row r="397" spans="1:10" ht="13.9" customHeight="1" x14ac:dyDescent="0.2">
      <c r="A397" s="9" t="s">
        <v>1972</v>
      </c>
      <c r="B397" s="2" t="s">
        <v>1242</v>
      </c>
      <c r="C397" s="3" t="s">
        <v>1243</v>
      </c>
      <c r="D397" s="2" t="s">
        <v>49</v>
      </c>
      <c r="E397" s="2">
        <v>2012</v>
      </c>
      <c r="F397" s="2" t="s">
        <v>1244</v>
      </c>
      <c r="G397" s="2">
        <v>22154215</v>
      </c>
      <c r="H397" s="2" t="s">
        <v>1245</v>
      </c>
      <c r="I397" s="4">
        <v>1</v>
      </c>
      <c r="J397" s="4">
        <v>1</v>
      </c>
    </row>
    <row r="398" spans="1:10" ht="13.9" customHeight="1" x14ac:dyDescent="0.2">
      <c r="A398" s="9" t="s">
        <v>1972</v>
      </c>
      <c r="B398" s="2" t="s">
        <v>660</v>
      </c>
      <c r="C398" s="3" t="s">
        <v>661</v>
      </c>
      <c r="D398" s="2" t="s">
        <v>662</v>
      </c>
      <c r="E398" s="2">
        <v>2017</v>
      </c>
      <c r="F398" s="2" t="s">
        <v>663</v>
      </c>
      <c r="G398" s="2">
        <v>28024451</v>
      </c>
      <c r="H398" s="2" t="s">
        <v>664</v>
      </c>
      <c r="I398" s="4">
        <v>1</v>
      </c>
      <c r="J398" s="4">
        <v>1</v>
      </c>
    </row>
    <row r="399" spans="1:10" ht="13.9" customHeight="1" x14ac:dyDescent="0.2">
      <c r="A399" s="9" t="s">
        <v>1972</v>
      </c>
      <c r="B399" s="2" t="s">
        <v>877</v>
      </c>
      <c r="C399" s="3" t="s">
        <v>878</v>
      </c>
      <c r="D399" s="2" t="s">
        <v>879</v>
      </c>
      <c r="E399" s="2">
        <v>2015</v>
      </c>
      <c r="F399" s="2" t="s">
        <v>880</v>
      </c>
      <c r="G399" s="2" t="s">
        <v>8</v>
      </c>
      <c r="H399" s="2" t="s">
        <v>881</v>
      </c>
      <c r="I399" s="4">
        <v>1</v>
      </c>
      <c r="J399" s="4">
        <v>1</v>
      </c>
    </row>
    <row r="400" spans="1:10" ht="13.9" customHeight="1" x14ac:dyDescent="0.2">
      <c r="A400" s="9" t="s">
        <v>1972</v>
      </c>
      <c r="B400" s="2" t="s">
        <v>785</v>
      </c>
      <c r="C400" s="3" t="s">
        <v>786</v>
      </c>
      <c r="D400" s="2" t="s">
        <v>787</v>
      </c>
      <c r="E400" s="2">
        <v>2016</v>
      </c>
      <c r="F400" s="2" t="s">
        <v>788</v>
      </c>
      <c r="G400" s="2">
        <v>26385004</v>
      </c>
      <c r="H400" s="2" t="s">
        <v>789</v>
      </c>
      <c r="I400" s="4">
        <v>1</v>
      </c>
      <c r="J400" s="4">
        <v>1</v>
      </c>
    </row>
    <row r="401" spans="1:12" ht="13.9" customHeight="1" x14ac:dyDescent="0.2">
      <c r="A401" s="9" t="s">
        <v>1972</v>
      </c>
      <c r="B401" s="2" t="s">
        <v>1062</v>
      </c>
      <c r="C401" s="3" t="s">
        <v>1063</v>
      </c>
      <c r="D401" s="2" t="s">
        <v>10</v>
      </c>
      <c r="E401" s="2">
        <v>2014</v>
      </c>
      <c r="F401" s="2" t="s">
        <v>1064</v>
      </c>
      <c r="G401" s="2">
        <v>24365874</v>
      </c>
      <c r="H401" s="2" t="s">
        <v>1065</v>
      </c>
      <c r="I401" s="4">
        <v>1</v>
      </c>
      <c r="J401" s="4">
        <v>1</v>
      </c>
    </row>
    <row r="402" spans="1:12" ht="13.9" customHeight="1" x14ac:dyDescent="0.2">
      <c r="A402" s="9" t="s">
        <v>1972</v>
      </c>
      <c r="B402" s="2" t="s">
        <v>882</v>
      </c>
      <c r="C402" s="3" t="s">
        <v>883</v>
      </c>
      <c r="D402" s="2" t="s">
        <v>20</v>
      </c>
      <c r="E402" s="2">
        <v>2015</v>
      </c>
      <c r="F402" s="2" t="s">
        <v>884</v>
      </c>
      <c r="G402" s="2">
        <v>25988435</v>
      </c>
      <c r="H402" s="2" t="s">
        <v>885</v>
      </c>
      <c r="I402" s="4">
        <v>1</v>
      </c>
      <c r="J402" s="4">
        <v>1</v>
      </c>
    </row>
    <row r="403" spans="1:12" ht="13.9" customHeight="1" x14ac:dyDescent="0.2">
      <c r="A403" s="9" t="s">
        <v>1972</v>
      </c>
      <c r="B403" s="2" t="s">
        <v>633</v>
      </c>
      <c r="C403" s="3" t="s">
        <v>634</v>
      </c>
      <c r="D403" s="2" t="s">
        <v>347</v>
      </c>
      <c r="E403" s="2">
        <v>2017</v>
      </c>
      <c r="F403" s="2" t="s">
        <v>635</v>
      </c>
      <c r="G403" s="2">
        <v>28426746</v>
      </c>
      <c r="H403" s="2" t="s">
        <v>636</v>
      </c>
      <c r="I403" s="4">
        <v>1</v>
      </c>
      <c r="J403" s="4">
        <v>1</v>
      </c>
    </row>
    <row r="404" spans="1:12" ht="13.9" customHeight="1" x14ac:dyDescent="0.2">
      <c r="A404" s="9" t="s">
        <v>1972</v>
      </c>
      <c r="B404" s="2" t="s">
        <v>1774</v>
      </c>
      <c r="C404" s="3" t="s">
        <v>1775</v>
      </c>
      <c r="D404" s="2" t="s">
        <v>1776</v>
      </c>
      <c r="E404" s="2">
        <v>1998</v>
      </c>
      <c r="F404" s="2" t="s">
        <v>1777</v>
      </c>
      <c r="G404" s="2">
        <v>9635489</v>
      </c>
      <c r="H404" s="2" t="s">
        <v>1778</v>
      </c>
      <c r="I404" s="4">
        <v>1</v>
      </c>
      <c r="J404" s="4">
        <v>1</v>
      </c>
    </row>
    <row r="405" spans="1:12" ht="13.9" customHeight="1" x14ac:dyDescent="0.2">
      <c r="A405" s="9" t="s">
        <v>1972</v>
      </c>
      <c r="B405" s="2" t="s">
        <v>1743</v>
      </c>
      <c r="C405" s="3" t="s">
        <v>1744</v>
      </c>
      <c r="D405" s="2" t="s">
        <v>284</v>
      </c>
      <c r="E405" s="2">
        <v>2000</v>
      </c>
      <c r="F405" s="2" t="s">
        <v>1745</v>
      </c>
      <c r="G405" s="2" t="s">
        <v>8</v>
      </c>
      <c r="H405" s="2" t="s">
        <v>1746</v>
      </c>
      <c r="I405" s="4">
        <v>1</v>
      </c>
      <c r="J405" s="4">
        <v>1</v>
      </c>
    </row>
    <row r="406" spans="1:12" ht="13.9" customHeight="1" x14ac:dyDescent="0.2">
      <c r="A406" s="9" t="s">
        <v>1972</v>
      </c>
      <c r="B406" s="2" t="s">
        <v>435</v>
      </c>
      <c r="C406" s="3" t="s">
        <v>436</v>
      </c>
      <c r="D406" s="2" t="s">
        <v>49</v>
      </c>
      <c r="E406" s="2">
        <v>2019</v>
      </c>
      <c r="F406" s="2" t="s">
        <v>437</v>
      </c>
      <c r="G406" s="2">
        <v>30180333</v>
      </c>
      <c r="H406" s="2" t="s">
        <v>438</v>
      </c>
      <c r="I406" s="4">
        <v>1</v>
      </c>
      <c r="J406" s="4">
        <v>1</v>
      </c>
    </row>
    <row r="407" spans="1:12" ht="13.9" customHeight="1" x14ac:dyDescent="0.2">
      <c r="A407" s="9" t="s">
        <v>1972</v>
      </c>
      <c r="B407" s="2" t="s">
        <v>1286</v>
      </c>
      <c r="C407" s="3" t="s">
        <v>1287</v>
      </c>
      <c r="D407" s="2" t="s">
        <v>312</v>
      </c>
      <c r="E407" s="2">
        <v>2011</v>
      </c>
      <c r="F407" s="2" t="s">
        <v>1288</v>
      </c>
      <c r="G407" s="2">
        <v>21416112</v>
      </c>
      <c r="H407" s="2" t="s">
        <v>1289</v>
      </c>
      <c r="I407" s="4">
        <v>1</v>
      </c>
      <c r="J407" s="4">
        <v>1</v>
      </c>
    </row>
    <row r="408" spans="1:12" ht="13.9" customHeight="1" x14ac:dyDescent="0.2">
      <c r="A408" s="9" t="s">
        <v>1972</v>
      </c>
      <c r="B408" s="2" t="s">
        <v>66</v>
      </c>
      <c r="C408" s="3" t="s">
        <v>67</v>
      </c>
      <c r="D408" s="2" t="s">
        <v>68</v>
      </c>
      <c r="E408" s="2">
        <v>2020</v>
      </c>
      <c r="F408" s="2" t="s">
        <v>69</v>
      </c>
      <c r="G408" s="2" t="s">
        <v>8</v>
      </c>
      <c r="H408" s="2" t="s">
        <v>70</v>
      </c>
      <c r="I408" s="4">
        <v>1</v>
      </c>
      <c r="J408" s="4">
        <v>1</v>
      </c>
    </row>
    <row r="409" spans="1:12" ht="13.9" customHeight="1" x14ac:dyDescent="0.2">
      <c r="A409" s="9" t="s">
        <v>1972</v>
      </c>
      <c r="B409" s="2" t="s">
        <v>1137</v>
      </c>
      <c r="C409" s="3" t="s">
        <v>1138</v>
      </c>
      <c r="D409" s="2" t="s">
        <v>391</v>
      </c>
      <c r="E409" s="2">
        <v>2013</v>
      </c>
      <c r="F409" s="2" t="s">
        <v>1139</v>
      </c>
      <c r="G409" s="2">
        <v>23198708</v>
      </c>
      <c r="H409" s="2" t="s">
        <v>1140</v>
      </c>
      <c r="I409" s="4">
        <v>1</v>
      </c>
      <c r="J409" s="4">
        <v>1</v>
      </c>
    </row>
    <row r="410" spans="1:12" ht="13.9" customHeight="1" x14ac:dyDescent="0.2">
      <c r="A410" s="9" t="s">
        <v>1972</v>
      </c>
      <c r="B410" s="2" t="s">
        <v>406</v>
      </c>
      <c r="C410" s="3" t="s">
        <v>407</v>
      </c>
      <c r="D410" s="2" t="s">
        <v>408</v>
      </c>
      <c r="E410" s="2">
        <v>2019</v>
      </c>
      <c r="F410" s="2" t="s">
        <v>409</v>
      </c>
      <c r="G410" s="2" t="s">
        <v>8</v>
      </c>
      <c r="H410" s="2" t="s">
        <v>410</v>
      </c>
      <c r="I410" s="4">
        <v>1</v>
      </c>
      <c r="J410" s="4">
        <v>1</v>
      </c>
      <c r="L410" s="57"/>
    </row>
    <row r="411" spans="1:12" ht="13.9" customHeight="1" x14ac:dyDescent="0.2">
      <c r="A411" s="9" t="s">
        <v>1972</v>
      </c>
      <c r="B411" s="2" t="s">
        <v>536</v>
      </c>
      <c r="C411" s="3" t="s">
        <v>537</v>
      </c>
      <c r="D411" s="2" t="s">
        <v>538</v>
      </c>
      <c r="E411" s="2">
        <v>2018</v>
      </c>
      <c r="F411" s="2" t="s">
        <v>539</v>
      </c>
      <c r="G411" s="2">
        <v>29669900</v>
      </c>
      <c r="H411" s="2" t="s">
        <v>540</v>
      </c>
      <c r="I411" s="4">
        <v>1</v>
      </c>
      <c r="J411" s="4">
        <v>1</v>
      </c>
    </row>
    <row r="412" spans="1:12" ht="13.9" customHeight="1" x14ac:dyDescent="0.2">
      <c r="A412" s="9" t="s">
        <v>1972</v>
      </c>
      <c r="B412" s="2" t="s">
        <v>1174</v>
      </c>
      <c r="C412" s="3" t="s">
        <v>1175</v>
      </c>
      <c r="D412" s="2" t="s">
        <v>1176</v>
      </c>
      <c r="E412" s="2">
        <v>2012</v>
      </c>
      <c r="F412" s="2" t="s">
        <v>1177</v>
      </c>
      <c r="G412" s="2">
        <v>22712623</v>
      </c>
      <c r="H412" s="2" t="s">
        <v>1178</v>
      </c>
      <c r="I412" s="4">
        <v>1</v>
      </c>
      <c r="J412" s="4">
        <v>1</v>
      </c>
    </row>
    <row r="413" spans="1:12" ht="13.9" customHeight="1" x14ac:dyDescent="0.2">
      <c r="A413" s="9" t="s">
        <v>1972</v>
      </c>
      <c r="B413" s="2" t="s">
        <v>1729</v>
      </c>
      <c r="C413" s="3" t="s">
        <v>1730</v>
      </c>
      <c r="D413" s="2" t="s">
        <v>1731</v>
      </c>
      <c r="E413" s="2">
        <v>2001</v>
      </c>
      <c r="F413" s="2" t="s">
        <v>1732</v>
      </c>
      <c r="G413" s="2">
        <v>11278001</v>
      </c>
      <c r="H413" s="2" t="s">
        <v>1733</v>
      </c>
      <c r="I413" s="4">
        <v>1</v>
      </c>
      <c r="J413" s="4">
        <v>1</v>
      </c>
    </row>
    <row r="414" spans="1:12" ht="13.9" customHeight="1" x14ac:dyDescent="0.2">
      <c r="A414" s="9" t="s">
        <v>1972</v>
      </c>
      <c r="B414" s="2" t="s">
        <v>1633</v>
      </c>
      <c r="C414" s="3" t="s">
        <v>1634</v>
      </c>
      <c r="D414" s="2" t="s">
        <v>1635</v>
      </c>
      <c r="E414" s="2">
        <v>2005</v>
      </c>
      <c r="F414" s="2" t="s">
        <v>1636</v>
      </c>
      <c r="G414" s="2">
        <v>16539154</v>
      </c>
      <c r="H414" s="2" t="s">
        <v>8</v>
      </c>
      <c r="I414" s="4">
        <v>1</v>
      </c>
      <c r="J414" s="4">
        <v>1</v>
      </c>
    </row>
    <row r="415" spans="1:12" ht="13.9" customHeight="1" x14ac:dyDescent="0.2">
      <c r="A415" s="9" t="s">
        <v>1972</v>
      </c>
      <c r="B415" s="2" t="s">
        <v>491</v>
      </c>
      <c r="C415" s="3" t="s">
        <v>492</v>
      </c>
      <c r="D415" s="2" t="s">
        <v>191</v>
      </c>
      <c r="E415" s="2">
        <v>2018</v>
      </c>
      <c r="F415" s="2" t="s">
        <v>493</v>
      </c>
      <c r="G415" s="2">
        <v>30237459</v>
      </c>
      <c r="H415" s="2" t="s">
        <v>494</v>
      </c>
      <c r="I415" s="4">
        <v>1</v>
      </c>
      <c r="J415" s="4">
        <v>1</v>
      </c>
    </row>
    <row r="416" spans="1:12" ht="13.9" customHeight="1" x14ac:dyDescent="0.2">
      <c r="A416" s="9" t="s">
        <v>1972</v>
      </c>
      <c r="B416" s="2" t="s">
        <v>1504</v>
      </c>
      <c r="C416" s="3" t="s">
        <v>1505</v>
      </c>
      <c r="D416" s="2" t="s">
        <v>153</v>
      </c>
      <c r="E416" s="2">
        <v>2008</v>
      </c>
      <c r="F416" s="2" t="s">
        <v>1506</v>
      </c>
      <c r="G416" s="2" t="s">
        <v>8</v>
      </c>
      <c r="H416" s="2" t="s">
        <v>1507</v>
      </c>
      <c r="I416" s="4">
        <v>1</v>
      </c>
      <c r="J416" s="4">
        <v>1</v>
      </c>
    </row>
    <row r="417" spans="1:10" ht="13.9" customHeight="1" x14ac:dyDescent="0.2">
      <c r="A417" s="9" t="s">
        <v>1972</v>
      </c>
      <c r="B417" s="2" t="s">
        <v>1170</v>
      </c>
      <c r="C417" s="3" t="s">
        <v>1171</v>
      </c>
      <c r="D417" s="2" t="s">
        <v>347</v>
      </c>
      <c r="E417" s="2">
        <v>2012</v>
      </c>
      <c r="F417" s="2" t="s">
        <v>1172</v>
      </c>
      <c r="G417" s="2">
        <v>22973466</v>
      </c>
      <c r="H417" s="2" t="s">
        <v>1173</v>
      </c>
      <c r="I417" s="4">
        <v>1</v>
      </c>
      <c r="J417" s="4">
        <v>1</v>
      </c>
    </row>
    <row r="418" spans="1:10" ht="13.9" customHeight="1" x14ac:dyDescent="0.2">
      <c r="A418" s="9" t="s">
        <v>1972</v>
      </c>
      <c r="B418" s="2" t="s">
        <v>946</v>
      </c>
      <c r="C418" s="3" t="s">
        <v>947</v>
      </c>
      <c r="D418" s="2" t="s">
        <v>948</v>
      </c>
      <c r="E418" s="2">
        <v>2015</v>
      </c>
      <c r="F418" s="2" t="s">
        <v>949</v>
      </c>
      <c r="G418" s="2">
        <v>25861113</v>
      </c>
      <c r="H418" s="2" t="s">
        <v>8</v>
      </c>
      <c r="I418" s="4">
        <v>1</v>
      </c>
      <c r="J418" s="4">
        <v>1</v>
      </c>
    </row>
    <row r="419" spans="1:10" ht="13.9" customHeight="1" x14ac:dyDescent="0.2">
      <c r="A419" s="9" t="s">
        <v>1972</v>
      </c>
      <c r="B419" s="2" t="s">
        <v>372</v>
      </c>
      <c r="C419" s="3" t="s">
        <v>373</v>
      </c>
      <c r="D419" s="2" t="s">
        <v>236</v>
      </c>
      <c r="E419" s="2">
        <v>2019</v>
      </c>
      <c r="F419" s="2" t="s">
        <v>374</v>
      </c>
      <c r="G419" s="2">
        <v>31057585</v>
      </c>
      <c r="H419" s="2" t="s">
        <v>375</v>
      </c>
      <c r="I419" s="4">
        <v>1</v>
      </c>
      <c r="J419" s="4">
        <v>1</v>
      </c>
    </row>
    <row r="420" spans="1:10" ht="13.9" customHeight="1" x14ac:dyDescent="0.2">
      <c r="A420" s="9" t="s">
        <v>1972</v>
      </c>
      <c r="B420" s="2" t="s">
        <v>907</v>
      </c>
      <c r="C420" s="3" t="s">
        <v>908</v>
      </c>
      <c r="D420" s="2" t="s">
        <v>909</v>
      </c>
      <c r="E420" s="2">
        <v>2015</v>
      </c>
      <c r="F420" s="2" t="s">
        <v>910</v>
      </c>
      <c r="G420" s="2">
        <v>26216012</v>
      </c>
      <c r="H420" s="2" t="s">
        <v>911</v>
      </c>
      <c r="I420" s="4">
        <v>1</v>
      </c>
      <c r="J420" s="4">
        <v>1</v>
      </c>
    </row>
    <row r="421" spans="1:10" ht="13.9" customHeight="1" x14ac:dyDescent="0.2">
      <c r="A421" s="9" t="s">
        <v>1972</v>
      </c>
      <c r="B421" s="2" t="s">
        <v>1823</v>
      </c>
      <c r="C421" s="3" t="s">
        <v>1832</v>
      </c>
      <c r="D421" s="2" t="s">
        <v>1841</v>
      </c>
      <c r="E421" s="2">
        <v>2002</v>
      </c>
      <c r="F421" s="2" t="s">
        <v>1852</v>
      </c>
      <c r="I421" s="4">
        <v>1</v>
      </c>
      <c r="J421" s="4">
        <v>1</v>
      </c>
    </row>
    <row r="422" spans="1:10" ht="13.9" customHeight="1" x14ac:dyDescent="0.2">
      <c r="A422" s="9" t="s">
        <v>1972</v>
      </c>
      <c r="B422" s="2" t="s">
        <v>1825</v>
      </c>
      <c r="C422" s="3" t="s">
        <v>1834</v>
      </c>
      <c r="D422" s="2" t="s">
        <v>1843</v>
      </c>
      <c r="E422" s="2">
        <v>2010</v>
      </c>
      <c r="F422" s="6" t="s">
        <v>1853</v>
      </c>
      <c r="I422" s="4">
        <v>1</v>
      </c>
      <c r="J422" s="4">
        <v>1</v>
      </c>
    </row>
    <row r="423" spans="1:10" ht="13.9" customHeight="1" x14ac:dyDescent="0.2">
      <c r="A423" s="9" t="s">
        <v>1972</v>
      </c>
      <c r="B423" s="2" t="s">
        <v>1816</v>
      </c>
      <c r="C423" s="3" t="s">
        <v>1855</v>
      </c>
      <c r="D423" s="2" t="s">
        <v>1835</v>
      </c>
      <c r="E423" s="2">
        <v>2020</v>
      </c>
      <c r="F423" s="6" t="s">
        <v>1856</v>
      </c>
      <c r="H423" s="2" t="s">
        <v>1844</v>
      </c>
      <c r="I423" s="4">
        <v>1</v>
      </c>
      <c r="J423" s="4">
        <v>1</v>
      </c>
    </row>
    <row r="424" spans="1:10" ht="13.9" customHeight="1" x14ac:dyDescent="0.2">
      <c r="A424" s="9" t="s">
        <v>1972</v>
      </c>
      <c r="B424" s="2" t="s">
        <v>1820</v>
      </c>
      <c r="C424" s="3" t="s">
        <v>1829</v>
      </c>
      <c r="D424" s="2" t="s">
        <v>1839</v>
      </c>
      <c r="E424" s="2">
        <v>2020</v>
      </c>
      <c r="F424" s="6" t="s">
        <v>1857</v>
      </c>
      <c r="H424" s="2" t="s">
        <v>1848</v>
      </c>
      <c r="I424" s="4">
        <v>1</v>
      </c>
      <c r="J424" s="4">
        <v>1</v>
      </c>
    </row>
    <row r="425" spans="1:10" ht="13.9" customHeight="1" x14ac:dyDescent="0.2">
      <c r="A425" s="9" t="s">
        <v>1972</v>
      </c>
      <c r="B425" s="2" t="s">
        <v>1824</v>
      </c>
      <c r="C425" s="3" t="s">
        <v>1833</v>
      </c>
      <c r="D425" s="2" t="s">
        <v>1842</v>
      </c>
      <c r="E425" s="2">
        <v>2021</v>
      </c>
      <c r="F425" s="8" t="s">
        <v>1863</v>
      </c>
      <c r="I425" s="4">
        <v>1</v>
      </c>
      <c r="J425" s="4">
        <v>1</v>
      </c>
    </row>
    <row r="426" spans="1:10" ht="13.9" customHeight="1" x14ac:dyDescent="0.2">
      <c r="A426" s="9" t="s">
        <v>1972</v>
      </c>
      <c r="B426" s="3" t="s">
        <v>2465</v>
      </c>
      <c r="C426" s="3" t="s">
        <v>190</v>
      </c>
      <c r="D426" s="3" t="s">
        <v>2467</v>
      </c>
      <c r="E426" s="3">
        <v>2020</v>
      </c>
      <c r="F426" s="3" t="s">
        <v>2466</v>
      </c>
      <c r="G426" s="3">
        <v>32398709</v>
      </c>
      <c r="H426" s="3" t="s">
        <v>2470</v>
      </c>
      <c r="I426" s="60">
        <v>1</v>
      </c>
      <c r="J426" s="60">
        <v>1</v>
      </c>
    </row>
    <row r="427" spans="1:10" ht="13.9" customHeight="1" x14ac:dyDescent="0.2">
      <c r="A427" s="9" t="s">
        <v>1972</v>
      </c>
      <c r="B427" s="3" t="s">
        <v>2468</v>
      </c>
      <c r="C427" s="3" t="s">
        <v>1265</v>
      </c>
      <c r="D427" s="3" t="s">
        <v>2469</v>
      </c>
      <c r="E427" s="3">
        <v>2011</v>
      </c>
      <c r="F427" s="3" t="s">
        <v>1267</v>
      </c>
      <c r="G427" s="3">
        <v>21822727</v>
      </c>
      <c r="H427" s="63" t="s">
        <v>1268</v>
      </c>
      <c r="I427" s="60">
        <v>2</v>
      </c>
      <c r="J427" s="60">
        <v>1</v>
      </c>
    </row>
    <row r="428" spans="1:10" ht="13.9" customHeight="1" x14ac:dyDescent="0.2">
      <c r="A428" s="9" t="s">
        <v>1972</v>
      </c>
      <c r="B428" s="3" t="s">
        <v>2475</v>
      </c>
      <c r="C428" s="3" t="s">
        <v>597</v>
      </c>
      <c r="D428" s="3" t="s">
        <v>2477</v>
      </c>
      <c r="E428" s="3">
        <v>2017</v>
      </c>
      <c r="F428" s="3" t="s">
        <v>2483</v>
      </c>
      <c r="G428" s="3">
        <v>28877233</v>
      </c>
      <c r="H428" s="63" t="s">
        <v>599</v>
      </c>
      <c r="I428" s="60">
        <v>2</v>
      </c>
      <c r="J428" s="60">
        <v>1</v>
      </c>
    </row>
    <row r="429" spans="1:10" ht="13.9" customHeight="1" x14ac:dyDescent="0.2">
      <c r="A429" s="9" t="s">
        <v>1972</v>
      </c>
      <c r="B429" s="3" t="s">
        <v>2471</v>
      </c>
      <c r="C429" s="3" t="s">
        <v>2476</v>
      </c>
      <c r="D429" s="3" t="s">
        <v>2472</v>
      </c>
      <c r="E429" s="3">
        <v>2021</v>
      </c>
      <c r="F429" s="3" t="s">
        <v>2473</v>
      </c>
      <c r="G429" s="3">
        <v>33840022</v>
      </c>
      <c r="H429" s="59" t="s">
        <v>2474</v>
      </c>
      <c r="I429" s="60">
        <v>2</v>
      </c>
      <c r="J429" s="60">
        <v>1</v>
      </c>
    </row>
    <row r="431" spans="1:10" ht="13.9" customHeight="1" x14ac:dyDescent="0.2">
      <c r="B431" s="55"/>
    </row>
    <row r="432" spans="1:10" ht="13.9" customHeight="1" x14ac:dyDescent="0.2">
      <c r="B432" s="55"/>
    </row>
    <row r="433" spans="2:2" ht="13.9" customHeight="1" x14ac:dyDescent="0.2">
      <c r="B433" s="55"/>
    </row>
    <row r="434" spans="2:2" ht="16.5" customHeight="1" x14ac:dyDescent="0.2">
      <c r="B434" s="55"/>
    </row>
    <row r="435" spans="2:2" ht="13.9" customHeight="1" x14ac:dyDescent="0.2">
      <c r="B435" s="55"/>
    </row>
    <row r="436" spans="2:2" ht="13.9" customHeight="1" x14ac:dyDescent="0.25">
      <c r="B436" s="56"/>
    </row>
    <row r="437" spans="2:2" ht="13.9" customHeight="1" x14ac:dyDescent="0.2">
      <c r="B437" s="3"/>
    </row>
  </sheetData>
  <phoneticPr fontId="13" type="noConversion"/>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141"/>
  <sheetViews>
    <sheetView workbookViewId="0">
      <pane ySplit="1" topLeftCell="A50" activePane="bottomLeft" state="frozen"/>
      <selection pane="bottomLeft" activeCell="J12" sqref="J12"/>
    </sheetView>
  </sheetViews>
  <sheetFormatPr defaultRowHeight="12" customHeight="1" x14ac:dyDescent="0.2"/>
  <cols>
    <col min="1" max="1" width="10" style="23" customWidth="1"/>
    <col min="2" max="2" width="7.5703125" style="22" customWidth="1"/>
    <col min="3" max="3" width="7.5703125" style="23" customWidth="1"/>
    <col min="4" max="4" width="4.42578125" style="23" customWidth="1"/>
    <col min="5" max="5" width="7.5703125" style="23" customWidth="1"/>
    <col min="6" max="6" width="7.5703125" style="22" customWidth="1"/>
    <col min="7" max="7" width="7.5703125" style="23" customWidth="1"/>
    <col min="8" max="9" width="7.5703125" style="22" customWidth="1"/>
    <col min="10" max="11" width="7.5703125" style="23" customWidth="1"/>
    <col min="12" max="12" width="7.5703125" style="22" customWidth="1"/>
    <col min="13" max="15" width="7.5703125" style="23" customWidth="1"/>
    <col min="16" max="16" width="17.7109375" style="22" bestFit="1" customWidth="1"/>
    <col min="17" max="17" width="7.5703125" style="23" customWidth="1"/>
    <col min="18" max="21" width="7.5703125" style="24" customWidth="1"/>
    <col min="22" max="23" width="7.5703125" style="22" customWidth="1"/>
    <col min="24" max="27" width="4.28515625" style="25" customWidth="1"/>
    <col min="28" max="29" width="4.28515625" style="27" customWidth="1"/>
    <col min="30" max="30" width="4" style="27" customWidth="1"/>
    <col min="31" max="35" width="4" style="25" customWidth="1"/>
    <col min="36" max="36" width="5.28515625" style="25" customWidth="1"/>
    <col min="37" max="37" width="11" style="23" customWidth="1"/>
    <col min="38" max="38" width="56.28515625" style="26" customWidth="1"/>
  </cols>
  <sheetData>
    <row r="1" spans="1:38" s="40" customFormat="1" ht="49.15" customHeight="1" x14ac:dyDescent="0.2">
      <c r="A1" s="32" t="s">
        <v>2487</v>
      </c>
      <c r="B1" s="32" t="s">
        <v>2486</v>
      </c>
      <c r="C1" s="32" t="s">
        <v>2115</v>
      </c>
      <c r="D1" s="32" t="s">
        <v>2488</v>
      </c>
      <c r="E1" s="32" t="s">
        <v>2489</v>
      </c>
      <c r="F1" s="32" t="s">
        <v>2490</v>
      </c>
      <c r="G1" s="32" t="s">
        <v>2491</v>
      </c>
      <c r="H1" s="33" t="s">
        <v>2492</v>
      </c>
      <c r="I1" s="32" t="s">
        <v>2493</v>
      </c>
      <c r="J1" s="32" t="s">
        <v>2494</v>
      </c>
      <c r="K1" s="32" t="s">
        <v>2495</v>
      </c>
      <c r="L1" s="32" t="s">
        <v>2496</v>
      </c>
      <c r="M1" s="32" t="s">
        <v>2497</v>
      </c>
      <c r="N1" s="32" t="s">
        <v>2498</v>
      </c>
      <c r="O1" s="32" t="s">
        <v>2499</v>
      </c>
      <c r="P1" s="33" t="s">
        <v>2500</v>
      </c>
      <c r="Q1" s="32" t="s">
        <v>2501</v>
      </c>
      <c r="R1" s="34" t="s">
        <v>2502</v>
      </c>
      <c r="S1" s="34" t="s">
        <v>2503</v>
      </c>
      <c r="T1" s="34" t="s">
        <v>2504</v>
      </c>
      <c r="U1" s="34" t="s">
        <v>1998</v>
      </c>
      <c r="V1" s="32" t="s">
        <v>2505</v>
      </c>
      <c r="W1" s="32" t="s">
        <v>2506</v>
      </c>
      <c r="X1" s="32" t="s">
        <v>1999</v>
      </c>
      <c r="Y1" s="32" t="s">
        <v>2000</v>
      </c>
      <c r="Z1" s="32" t="s">
        <v>2001</v>
      </c>
      <c r="AA1" s="32" t="s">
        <v>2002</v>
      </c>
      <c r="AB1" s="32" t="s">
        <v>2003</v>
      </c>
      <c r="AC1" s="32" t="s">
        <v>2004</v>
      </c>
      <c r="AD1" s="32" t="s">
        <v>2005</v>
      </c>
      <c r="AE1" s="32" t="s">
        <v>2006</v>
      </c>
      <c r="AF1" s="32" t="s">
        <v>2007</v>
      </c>
      <c r="AG1" s="32" t="s">
        <v>2008</v>
      </c>
      <c r="AH1" s="32" t="s">
        <v>2009</v>
      </c>
      <c r="AI1" s="32" t="s">
        <v>2010</v>
      </c>
      <c r="AJ1" s="32" t="s">
        <v>2011</v>
      </c>
      <c r="AK1" s="32" t="s">
        <v>2507</v>
      </c>
      <c r="AL1" s="32" t="s">
        <v>2508</v>
      </c>
    </row>
    <row r="2" spans="1:38" ht="12" customHeight="1" x14ac:dyDescent="0.2">
      <c r="A2" s="12" t="s">
        <v>1868</v>
      </c>
      <c r="B2" s="11" t="s">
        <v>646</v>
      </c>
      <c r="C2" s="12">
        <v>2017</v>
      </c>
      <c r="D2" s="12">
        <v>1</v>
      </c>
      <c r="E2" s="12" t="str">
        <f t="shared" ref="E2:E65" si="0">CONCATENATE(A2,".",D2)</f>
        <v>A004.1</v>
      </c>
      <c r="F2" s="11" t="s">
        <v>2116</v>
      </c>
      <c r="G2" s="12" t="s">
        <v>2117</v>
      </c>
      <c r="H2" s="11" t="s">
        <v>2118</v>
      </c>
      <c r="I2" s="11" t="s">
        <v>2119</v>
      </c>
      <c r="J2" s="12" t="s">
        <v>2120</v>
      </c>
      <c r="K2" s="12" t="s">
        <v>2121</v>
      </c>
      <c r="L2" s="11" t="s">
        <v>2012</v>
      </c>
      <c r="M2" s="12" t="s">
        <v>2013</v>
      </c>
      <c r="N2" s="12" t="s">
        <v>2014</v>
      </c>
      <c r="O2" s="12" t="s">
        <v>1972</v>
      </c>
      <c r="P2" s="11" t="s">
        <v>2015</v>
      </c>
      <c r="Q2" s="12" t="s">
        <v>2016</v>
      </c>
      <c r="R2" s="13" t="s">
        <v>2017</v>
      </c>
      <c r="S2" s="13">
        <v>7</v>
      </c>
      <c r="T2" s="13">
        <v>7</v>
      </c>
      <c r="U2" s="13" t="s">
        <v>2018</v>
      </c>
      <c r="V2" s="11" t="s">
        <v>2019</v>
      </c>
      <c r="W2" s="11" t="s">
        <v>1972</v>
      </c>
      <c r="X2" s="14">
        <v>1</v>
      </c>
      <c r="Y2" s="14">
        <v>1</v>
      </c>
      <c r="Z2" s="14">
        <v>1</v>
      </c>
      <c r="AA2" s="14">
        <v>1</v>
      </c>
      <c r="AB2" s="14">
        <v>1</v>
      </c>
      <c r="AC2" s="14">
        <v>0</v>
      </c>
      <c r="AD2" s="14">
        <v>0</v>
      </c>
      <c r="AE2" s="14">
        <v>0</v>
      </c>
      <c r="AF2" s="14">
        <v>0</v>
      </c>
      <c r="AG2" s="14">
        <v>0</v>
      </c>
      <c r="AH2" s="14">
        <v>0</v>
      </c>
      <c r="AI2" s="14">
        <v>0</v>
      </c>
      <c r="AJ2" s="14">
        <v>0</v>
      </c>
      <c r="AK2" s="12" t="s">
        <v>2020</v>
      </c>
      <c r="AL2" s="15"/>
    </row>
    <row r="3" spans="1:38" ht="12" customHeight="1" x14ac:dyDescent="0.2">
      <c r="A3" s="12" t="s">
        <v>1868</v>
      </c>
      <c r="B3" s="11" t="s">
        <v>646</v>
      </c>
      <c r="C3" s="12">
        <v>2017</v>
      </c>
      <c r="D3" s="12">
        <v>2</v>
      </c>
      <c r="E3" s="12" t="str">
        <f t="shared" si="0"/>
        <v>A004.2</v>
      </c>
      <c r="F3" s="11" t="s">
        <v>2116</v>
      </c>
      <c r="G3" s="12" t="s">
        <v>2117</v>
      </c>
      <c r="H3" s="11" t="s">
        <v>2122</v>
      </c>
      <c r="I3" s="11" t="s">
        <v>2122</v>
      </c>
      <c r="J3" s="12" t="s">
        <v>2120</v>
      </c>
      <c r="K3" s="12" t="s">
        <v>2014</v>
      </c>
      <c r="L3" s="11" t="s">
        <v>2021</v>
      </c>
      <c r="M3" s="12" t="s">
        <v>2013</v>
      </c>
      <c r="N3" s="12" t="s">
        <v>2022</v>
      </c>
      <c r="O3" s="12" t="s">
        <v>1972</v>
      </c>
      <c r="P3" s="11" t="s">
        <v>2015</v>
      </c>
      <c r="Q3" s="12" t="s">
        <v>2016</v>
      </c>
      <c r="R3" s="13" t="s">
        <v>2017</v>
      </c>
      <c r="S3" s="13">
        <v>7</v>
      </c>
      <c r="T3" s="13">
        <v>7</v>
      </c>
      <c r="U3" s="13" t="s">
        <v>2018</v>
      </c>
      <c r="V3" s="11" t="s">
        <v>2019</v>
      </c>
      <c r="W3" s="11" t="s">
        <v>1972</v>
      </c>
      <c r="X3" s="14">
        <v>1</v>
      </c>
      <c r="Y3" s="14">
        <v>1</v>
      </c>
      <c r="Z3" s="14">
        <v>1</v>
      </c>
      <c r="AA3" s="14">
        <v>1</v>
      </c>
      <c r="AB3" s="14">
        <v>1</v>
      </c>
      <c r="AC3" s="14">
        <v>0</v>
      </c>
      <c r="AD3" s="14">
        <v>0</v>
      </c>
      <c r="AE3" s="14">
        <v>0</v>
      </c>
      <c r="AF3" s="14">
        <v>0</v>
      </c>
      <c r="AG3" s="14">
        <v>0</v>
      </c>
      <c r="AH3" s="14">
        <v>0</v>
      </c>
      <c r="AI3" s="14">
        <v>0</v>
      </c>
      <c r="AJ3" s="14">
        <v>0</v>
      </c>
      <c r="AK3" s="12" t="s">
        <v>2020</v>
      </c>
      <c r="AL3" s="15"/>
    </row>
    <row r="4" spans="1:38" ht="12" customHeight="1" x14ac:dyDescent="0.2">
      <c r="A4" s="12" t="s">
        <v>1868</v>
      </c>
      <c r="B4" s="11" t="s">
        <v>646</v>
      </c>
      <c r="C4" s="12">
        <v>2017</v>
      </c>
      <c r="D4" s="12">
        <v>3</v>
      </c>
      <c r="E4" s="12" t="str">
        <f t="shared" si="0"/>
        <v>A004.3</v>
      </c>
      <c r="F4" s="11" t="s">
        <v>2116</v>
      </c>
      <c r="G4" s="12" t="s">
        <v>2117</v>
      </c>
      <c r="H4" s="11" t="s">
        <v>2123</v>
      </c>
      <c r="I4" s="11" t="s">
        <v>2122</v>
      </c>
      <c r="J4" s="12" t="s">
        <v>2120</v>
      </c>
      <c r="K4" s="12" t="s">
        <v>2014</v>
      </c>
      <c r="L4" s="11" t="s">
        <v>2021</v>
      </c>
      <c r="M4" s="12" t="s">
        <v>2013</v>
      </c>
      <c r="N4" s="12" t="s">
        <v>2022</v>
      </c>
      <c r="O4" s="12" t="s">
        <v>1972</v>
      </c>
      <c r="P4" s="11" t="s">
        <v>2015</v>
      </c>
      <c r="Q4" s="12" t="s">
        <v>2016</v>
      </c>
      <c r="R4" s="13" t="s">
        <v>2017</v>
      </c>
      <c r="S4" s="13">
        <v>7</v>
      </c>
      <c r="T4" s="13">
        <v>7</v>
      </c>
      <c r="U4" s="13" t="s">
        <v>2018</v>
      </c>
      <c r="V4" s="11" t="s">
        <v>2019</v>
      </c>
      <c r="W4" s="11" t="s">
        <v>1972</v>
      </c>
      <c r="X4" s="14">
        <v>1</v>
      </c>
      <c r="Y4" s="14">
        <v>1</v>
      </c>
      <c r="Z4" s="14">
        <v>1</v>
      </c>
      <c r="AA4" s="14">
        <v>1</v>
      </c>
      <c r="AB4" s="14">
        <v>1</v>
      </c>
      <c r="AC4" s="14">
        <v>0</v>
      </c>
      <c r="AD4" s="14">
        <v>0</v>
      </c>
      <c r="AE4" s="14">
        <v>0</v>
      </c>
      <c r="AF4" s="14">
        <v>0</v>
      </c>
      <c r="AG4" s="14">
        <v>0</v>
      </c>
      <c r="AH4" s="14">
        <v>0</v>
      </c>
      <c r="AI4" s="14">
        <v>0</v>
      </c>
      <c r="AJ4" s="14">
        <v>0</v>
      </c>
      <c r="AK4" s="12" t="s">
        <v>2020</v>
      </c>
      <c r="AL4" s="15"/>
    </row>
    <row r="5" spans="1:38" ht="12" customHeight="1" x14ac:dyDescent="0.2">
      <c r="A5" s="12" t="s">
        <v>1869</v>
      </c>
      <c r="B5" s="11" t="s">
        <v>100</v>
      </c>
      <c r="C5" s="12">
        <v>2020</v>
      </c>
      <c r="D5" s="12">
        <v>1</v>
      </c>
      <c r="E5" s="12" t="str">
        <f t="shared" si="0"/>
        <v>A005.1</v>
      </c>
      <c r="F5" s="11" t="s">
        <v>2116</v>
      </c>
      <c r="G5" s="12" t="s">
        <v>2117</v>
      </c>
      <c r="H5" s="11" t="s">
        <v>2124</v>
      </c>
      <c r="I5" s="11" t="s">
        <v>2124</v>
      </c>
      <c r="J5" s="12" t="s">
        <v>2120</v>
      </c>
      <c r="K5" s="12" t="s">
        <v>2125</v>
      </c>
      <c r="L5" s="16" t="s">
        <v>2023</v>
      </c>
      <c r="M5" s="12" t="s">
        <v>2013</v>
      </c>
      <c r="N5" s="12" t="s">
        <v>2022</v>
      </c>
      <c r="O5" s="12" t="s">
        <v>1972</v>
      </c>
      <c r="P5" s="11" t="s">
        <v>2015</v>
      </c>
      <c r="Q5" s="12" t="s">
        <v>2016</v>
      </c>
      <c r="R5" s="12" t="s">
        <v>2022</v>
      </c>
      <c r="S5" s="12">
        <v>7</v>
      </c>
      <c r="T5" s="13">
        <v>28</v>
      </c>
      <c r="U5" s="13" t="s">
        <v>2018</v>
      </c>
      <c r="V5" s="11" t="s">
        <v>2024</v>
      </c>
      <c r="W5" s="11" t="s">
        <v>1972</v>
      </c>
      <c r="X5" s="14">
        <v>0</v>
      </c>
      <c r="Y5" s="14">
        <v>0</v>
      </c>
      <c r="Z5" s="14">
        <v>0</v>
      </c>
      <c r="AA5" s="14">
        <v>0</v>
      </c>
      <c r="AB5" s="14">
        <v>0</v>
      </c>
      <c r="AC5" s="14">
        <v>0</v>
      </c>
      <c r="AD5" s="14">
        <v>0</v>
      </c>
      <c r="AE5" s="14">
        <v>0</v>
      </c>
      <c r="AF5" s="14">
        <v>0</v>
      </c>
      <c r="AG5" s="14">
        <v>0</v>
      </c>
      <c r="AH5" s="14">
        <v>0</v>
      </c>
      <c r="AI5" s="14">
        <v>0</v>
      </c>
      <c r="AJ5" s="14">
        <v>0</v>
      </c>
      <c r="AK5" s="12" t="s">
        <v>2025</v>
      </c>
      <c r="AL5" s="15"/>
    </row>
    <row r="6" spans="1:38" ht="12" customHeight="1" x14ac:dyDescent="0.2">
      <c r="A6" s="12" t="s">
        <v>1869</v>
      </c>
      <c r="B6" s="11" t="s">
        <v>100</v>
      </c>
      <c r="C6" s="12">
        <v>2020</v>
      </c>
      <c r="D6" s="12">
        <v>2</v>
      </c>
      <c r="E6" s="12" t="str">
        <f t="shared" si="0"/>
        <v>A005.2</v>
      </c>
      <c r="F6" s="11" t="s">
        <v>2116</v>
      </c>
      <c r="G6" s="12" t="s">
        <v>2117</v>
      </c>
      <c r="H6" s="11" t="s">
        <v>2126</v>
      </c>
      <c r="I6" s="11" t="s">
        <v>2126</v>
      </c>
      <c r="J6" s="12" t="s">
        <v>2120</v>
      </c>
      <c r="K6" s="12" t="s">
        <v>2125</v>
      </c>
      <c r="L6" s="16" t="s">
        <v>2023</v>
      </c>
      <c r="M6" s="12" t="s">
        <v>2013</v>
      </c>
      <c r="N6" s="12" t="s">
        <v>2022</v>
      </c>
      <c r="O6" s="12" t="s">
        <v>1972</v>
      </c>
      <c r="P6" s="11" t="s">
        <v>2015</v>
      </c>
      <c r="Q6" s="12" t="s">
        <v>2016</v>
      </c>
      <c r="R6" s="12" t="s">
        <v>2022</v>
      </c>
      <c r="S6" s="12">
        <v>7</v>
      </c>
      <c r="T6" s="13">
        <v>28</v>
      </c>
      <c r="U6" s="13" t="s">
        <v>2018</v>
      </c>
      <c r="V6" s="11" t="s">
        <v>2024</v>
      </c>
      <c r="W6" s="11" t="s">
        <v>1972</v>
      </c>
      <c r="X6" s="14">
        <v>0</v>
      </c>
      <c r="Y6" s="14">
        <v>0</v>
      </c>
      <c r="Z6" s="14">
        <v>0</v>
      </c>
      <c r="AA6" s="14">
        <v>0</v>
      </c>
      <c r="AB6" s="14">
        <v>0</v>
      </c>
      <c r="AC6" s="14">
        <v>0</v>
      </c>
      <c r="AD6" s="14">
        <v>0</v>
      </c>
      <c r="AE6" s="14">
        <v>0</v>
      </c>
      <c r="AF6" s="14">
        <v>0</v>
      </c>
      <c r="AG6" s="14">
        <v>0</v>
      </c>
      <c r="AH6" s="14">
        <v>0</v>
      </c>
      <c r="AI6" s="14">
        <v>0</v>
      </c>
      <c r="AJ6" s="14">
        <v>0</v>
      </c>
      <c r="AK6" s="12" t="s">
        <v>2025</v>
      </c>
      <c r="AL6" s="15"/>
    </row>
    <row r="7" spans="1:38" ht="12" customHeight="1" x14ac:dyDescent="0.2">
      <c r="A7" s="12" t="s">
        <v>1870</v>
      </c>
      <c r="B7" s="11" t="s">
        <v>1193</v>
      </c>
      <c r="C7" s="12">
        <v>2012</v>
      </c>
      <c r="D7" s="12">
        <v>1</v>
      </c>
      <c r="E7" s="12" t="str">
        <f t="shared" si="0"/>
        <v>A006.1</v>
      </c>
      <c r="F7" s="11" t="s">
        <v>2116</v>
      </c>
      <c r="G7" s="12" t="s">
        <v>2117</v>
      </c>
      <c r="H7" s="11" t="s">
        <v>2127</v>
      </c>
      <c r="I7" s="11" t="s">
        <v>2127</v>
      </c>
      <c r="J7" s="12" t="s">
        <v>2120</v>
      </c>
      <c r="K7" s="12" t="s">
        <v>2121</v>
      </c>
      <c r="L7" s="11" t="s">
        <v>2026</v>
      </c>
      <c r="M7" s="12" t="s">
        <v>2013</v>
      </c>
      <c r="N7" s="12" t="s">
        <v>2027</v>
      </c>
      <c r="O7" s="12" t="s">
        <v>1972</v>
      </c>
      <c r="P7" s="11" t="s">
        <v>2028</v>
      </c>
      <c r="Q7" s="12" t="s">
        <v>2029</v>
      </c>
      <c r="R7" s="13" t="s">
        <v>2014</v>
      </c>
      <c r="S7" s="13">
        <v>2</v>
      </c>
      <c r="T7" s="13">
        <v>2</v>
      </c>
      <c r="U7" s="13" t="s">
        <v>2018</v>
      </c>
      <c r="V7" s="11" t="s">
        <v>2030</v>
      </c>
      <c r="W7" s="11" t="s">
        <v>2019</v>
      </c>
      <c r="X7" s="14">
        <v>0</v>
      </c>
      <c r="Y7" s="14">
        <v>1</v>
      </c>
      <c r="Z7" s="14">
        <v>0</v>
      </c>
      <c r="AA7" s="14">
        <v>0</v>
      </c>
      <c r="AB7" s="14">
        <v>0</v>
      </c>
      <c r="AC7" s="14">
        <v>0</v>
      </c>
      <c r="AD7" s="14">
        <v>1</v>
      </c>
      <c r="AE7" s="14">
        <v>0</v>
      </c>
      <c r="AF7" s="14">
        <v>0</v>
      </c>
      <c r="AG7" s="14">
        <v>0</v>
      </c>
      <c r="AH7" s="14">
        <v>0</v>
      </c>
      <c r="AI7" s="14">
        <v>0</v>
      </c>
      <c r="AJ7" s="14">
        <v>0</v>
      </c>
      <c r="AK7" s="12" t="s">
        <v>2020</v>
      </c>
      <c r="AL7" s="15" t="s">
        <v>2031</v>
      </c>
    </row>
    <row r="8" spans="1:38" ht="12" customHeight="1" x14ac:dyDescent="0.2">
      <c r="A8" s="12" t="s">
        <v>1870</v>
      </c>
      <c r="B8" s="11" t="s">
        <v>1193</v>
      </c>
      <c r="C8" s="12">
        <v>2012</v>
      </c>
      <c r="D8" s="12">
        <v>2</v>
      </c>
      <c r="E8" s="12" t="str">
        <f t="shared" si="0"/>
        <v>A006.2</v>
      </c>
      <c r="F8" s="11" t="s">
        <v>2116</v>
      </c>
      <c r="G8" s="12" t="s">
        <v>2117</v>
      </c>
      <c r="H8" s="11" t="s">
        <v>2128</v>
      </c>
      <c r="I8" s="11" t="s">
        <v>2128</v>
      </c>
      <c r="J8" s="12" t="s">
        <v>2120</v>
      </c>
      <c r="K8" s="12" t="s">
        <v>2129</v>
      </c>
      <c r="L8" s="11" t="s">
        <v>2032</v>
      </c>
      <c r="M8" s="12" t="s">
        <v>2013</v>
      </c>
      <c r="N8" s="12" t="s">
        <v>2027</v>
      </c>
      <c r="O8" s="12" t="s">
        <v>1972</v>
      </c>
      <c r="P8" s="11" t="s">
        <v>2028</v>
      </c>
      <c r="Q8" s="12" t="s">
        <v>2029</v>
      </c>
      <c r="R8" s="13" t="s">
        <v>2014</v>
      </c>
      <c r="S8" s="13">
        <v>2</v>
      </c>
      <c r="T8" s="13">
        <v>2</v>
      </c>
      <c r="U8" s="13" t="s">
        <v>2018</v>
      </c>
      <c r="V8" s="11" t="s">
        <v>2030</v>
      </c>
      <c r="W8" s="11" t="s">
        <v>2019</v>
      </c>
      <c r="X8" s="14">
        <v>0</v>
      </c>
      <c r="Y8" s="14">
        <v>1</v>
      </c>
      <c r="Z8" s="14">
        <v>0</v>
      </c>
      <c r="AA8" s="14">
        <v>0</v>
      </c>
      <c r="AB8" s="14">
        <v>0</v>
      </c>
      <c r="AC8" s="14">
        <v>0</v>
      </c>
      <c r="AD8" s="14">
        <v>1</v>
      </c>
      <c r="AE8" s="14">
        <v>0</v>
      </c>
      <c r="AF8" s="14">
        <v>0</v>
      </c>
      <c r="AG8" s="14">
        <v>0</v>
      </c>
      <c r="AH8" s="14">
        <v>0</v>
      </c>
      <c r="AI8" s="14">
        <v>0</v>
      </c>
      <c r="AJ8" s="14">
        <v>0</v>
      </c>
      <c r="AK8" s="12" t="s">
        <v>2020</v>
      </c>
      <c r="AL8" s="15" t="s">
        <v>2031</v>
      </c>
    </row>
    <row r="9" spans="1:38" ht="12" customHeight="1" x14ac:dyDescent="0.2">
      <c r="A9" s="12" t="s">
        <v>1870</v>
      </c>
      <c r="B9" s="11" t="s">
        <v>1193</v>
      </c>
      <c r="C9" s="12">
        <v>2012</v>
      </c>
      <c r="D9" s="12">
        <v>3</v>
      </c>
      <c r="E9" s="12" t="str">
        <f t="shared" si="0"/>
        <v>A006.3</v>
      </c>
      <c r="F9" s="11" t="s">
        <v>2116</v>
      </c>
      <c r="G9" s="12" t="s">
        <v>2117</v>
      </c>
      <c r="H9" s="11" t="s">
        <v>2130</v>
      </c>
      <c r="I9" s="11" t="s">
        <v>2130</v>
      </c>
      <c r="J9" s="12" t="s">
        <v>2120</v>
      </c>
      <c r="K9" s="12" t="s">
        <v>2125</v>
      </c>
      <c r="L9" s="11" t="s">
        <v>2033</v>
      </c>
      <c r="M9" s="12" t="s">
        <v>2013</v>
      </c>
      <c r="N9" s="12" t="s">
        <v>2027</v>
      </c>
      <c r="O9" s="12" t="s">
        <v>1972</v>
      </c>
      <c r="P9" s="11" t="s">
        <v>2028</v>
      </c>
      <c r="Q9" s="12" t="s">
        <v>2029</v>
      </c>
      <c r="R9" s="13" t="s">
        <v>2014</v>
      </c>
      <c r="S9" s="13">
        <v>2</v>
      </c>
      <c r="T9" s="13">
        <v>2</v>
      </c>
      <c r="U9" s="13" t="s">
        <v>2018</v>
      </c>
      <c r="V9" s="11" t="s">
        <v>2030</v>
      </c>
      <c r="W9" s="11" t="s">
        <v>2019</v>
      </c>
      <c r="X9" s="14">
        <v>0</v>
      </c>
      <c r="Y9" s="14">
        <v>1</v>
      </c>
      <c r="Z9" s="14">
        <v>0</v>
      </c>
      <c r="AA9" s="14">
        <v>0</v>
      </c>
      <c r="AB9" s="14">
        <v>0</v>
      </c>
      <c r="AC9" s="14">
        <v>0</v>
      </c>
      <c r="AD9" s="14">
        <v>1</v>
      </c>
      <c r="AE9" s="14">
        <v>0</v>
      </c>
      <c r="AF9" s="14">
        <v>0</v>
      </c>
      <c r="AG9" s="14">
        <v>0</v>
      </c>
      <c r="AH9" s="14">
        <v>0</v>
      </c>
      <c r="AI9" s="14">
        <v>0</v>
      </c>
      <c r="AJ9" s="14">
        <v>0</v>
      </c>
      <c r="AK9" s="12" t="s">
        <v>2020</v>
      </c>
      <c r="AL9" s="15" t="s">
        <v>2031</v>
      </c>
    </row>
    <row r="10" spans="1:38" ht="12" customHeight="1" x14ac:dyDescent="0.2">
      <c r="A10" s="12" t="s">
        <v>1881</v>
      </c>
      <c r="B10" s="11" t="s">
        <v>609</v>
      </c>
      <c r="C10" s="12">
        <v>2017</v>
      </c>
      <c r="D10" s="12">
        <v>1</v>
      </c>
      <c r="E10" s="12" t="str">
        <f t="shared" si="0"/>
        <v>A017.1</v>
      </c>
      <c r="F10" s="11" t="s">
        <v>2116</v>
      </c>
      <c r="G10" s="12" t="s">
        <v>2117</v>
      </c>
      <c r="H10" s="11" t="s">
        <v>2131</v>
      </c>
      <c r="I10" s="11" t="s">
        <v>2131</v>
      </c>
      <c r="J10" s="12" t="s">
        <v>2120</v>
      </c>
      <c r="K10" s="12" t="s">
        <v>2121</v>
      </c>
      <c r="L10" s="11" t="s">
        <v>2034</v>
      </c>
      <c r="M10" s="12" t="s">
        <v>2013</v>
      </c>
      <c r="N10" s="12" t="s">
        <v>2022</v>
      </c>
      <c r="O10" s="12" t="s">
        <v>1972</v>
      </c>
      <c r="P10" s="11" t="s">
        <v>2015</v>
      </c>
      <c r="Q10" s="12" t="s">
        <v>2016</v>
      </c>
      <c r="R10" s="13" t="s">
        <v>2014</v>
      </c>
      <c r="S10" s="13">
        <v>2</v>
      </c>
      <c r="T10" s="13">
        <v>28</v>
      </c>
      <c r="U10" s="13" t="s">
        <v>2018</v>
      </c>
      <c r="V10" s="11" t="s">
        <v>2019</v>
      </c>
      <c r="W10" s="11" t="s">
        <v>1972</v>
      </c>
      <c r="X10" s="14">
        <v>0</v>
      </c>
      <c r="Y10" s="14">
        <v>0</v>
      </c>
      <c r="Z10" s="14">
        <v>0</v>
      </c>
      <c r="AA10" s="14">
        <v>0</v>
      </c>
      <c r="AB10" s="14">
        <v>1</v>
      </c>
      <c r="AC10" s="14">
        <v>0</v>
      </c>
      <c r="AD10" s="14">
        <v>0</v>
      </c>
      <c r="AE10" s="14">
        <v>0</v>
      </c>
      <c r="AF10" s="14">
        <v>0</v>
      </c>
      <c r="AG10" s="14">
        <v>0</v>
      </c>
      <c r="AH10" s="14">
        <v>0</v>
      </c>
      <c r="AI10" s="14">
        <v>0</v>
      </c>
      <c r="AJ10" s="14">
        <v>1</v>
      </c>
      <c r="AK10" s="12" t="s">
        <v>2020</v>
      </c>
      <c r="AL10" s="15" t="s">
        <v>2035</v>
      </c>
    </row>
    <row r="11" spans="1:38" ht="12" customHeight="1" x14ac:dyDescent="0.2">
      <c r="A11" s="12" t="s">
        <v>1882</v>
      </c>
      <c r="B11" s="11" t="s">
        <v>929</v>
      </c>
      <c r="C11" s="12">
        <v>2015</v>
      </c>
      <c r="D11" s="12">
        <v>1</v>
      </c>
      <c r="E11" s="12" t="str">
        <f t="shared" si="0"/>
        <v>A018.1</v>
      </c>
      <c r="F11" s="11" t="s">
        <v>2116</v>
      </c>
      <c r="G11" s="12" t="s">
        <v>2117</v>
      </c>
      <c r="H11" s="11" t="s">
        <v>2132</v>
      </c>
      <c r="I11" s="11" t="s">
        <v>2132</v>
      </c>
      <c r="J11" s="12" t="s">
        <v>2120</v>
      </c>
      <c r="K11" s="12" t="s">
        <v>2133</v>
      </c>
      <c r="L11" s="11" t="s">
        <v>2036</v>
      </c>
      <c r="M11" s="12" t="s">
        <v>2013</v>
      </c>
      <c r="N11" s="12" t="s">
        <v>2037</v>
      </c>
      <c r="O11" s="12" t="s">
        <v>1972</v>
      </c>
      <c r="P11" s="11" t="s">
        <v>2038</v>
      </c>
      <c r="Q11" s="12" t="s">
        <v>2039</v>
      </c>
      <c r="R11" s="13" t="s">
        <v>2014</v>
      </c>
      <c r="S11" s="13">
        <v>28</v>
      </c>
      <c r="T11" s="13">
        <v>28</v>
      </c>
      <c r="U11" s="13" t="s">
        <v>2018</v>
      </c>
      <c r="V11" s="11" t="s">
        <v>2030</v>
      </c>
      <c r="W11" s="11" t="s">
        <v>2019</v>
      </c>
      <c r="X11" s="14">
        <v>0</v>
      </c>
      <c r="Y11" s="14">
        <v>0</v>
      </c>
      <c r="Z11" s="14">
        <v>0</v>
      </c>
      <c r="AA11" s="14">
        <v>0</v>
      </c>
      <c r="AB11" s="14">
        <v>1</v>
      </c>
      <c r="AC11" s="14">
        <v>0</v>
      </c>
      <c r="AD11" s="14">
        <v>0</v>
      </c>
      <c r="AE11" s="14">
        <v>0</v>
      </c>
      <c r="AF11" s="14">
        <v>0</v>
      </c>
      <c r="AG11" s="14">
        <v>0</v>
      </c>
      <c r="AH11" s="14">
        <v>0</v>
      </c>
      <c r="AI11" s="14">
        <v>0</v>
      </c>
      <c r="AJ11" s="14">
        <v>0</v>
      </c>
      <c r="AK11" s="12" t="s">
        <v>2025</v>
      </c>
      <c r="AL11" s="15" t="s">
        <v>2040</v>
      </c>
    </row>
    <row r="12" spans="1:38" ht="12" customHeight="1" x14ac:dyDescent="0.2">
      <c r="A12" s="12" t="s">
        <v>1888</v>
      </c>
      <c r="B12" s="11" t="s">
        <v>1377</v>
      </c>
      <c r="C12" s="12">
        <v>2010</v>
      </c>
      <c r="D12" s="12">
        <v>1</v>
      </c>
      <c r="E12" s="12" t="str">
        <f t="shared" si="0"/>
        <v>A024.1</v>
      </c>
      <c r="F12" s="11" t="s">
        <v>2116</v>
      </c>
      <c r="G12" s="12" t="s">
        <v>2117</v>
      </c>
      <c r="H12" s="11" t="s">
        <v>2134</v>
      </c>
      <c r="I12" s="11" t="s">
        <v>2134</v>
      </c>
      <c r="J12" s="12" t="s">
        <v>2135</v>
      </c>
      <c r="K12" s="12" t="s">
        <v>2014</v>
      </c>
      <c r="L12" s="11" t="s">
        <v>2041</v>
      </c>
      <c r="M12" s="12" t="s">
        <v>2013</v>
      </c>
      <c r="N12" s="12" t="s">
        <v>2022</v>
      </c>
      <c r="O12" s="12" t="s">
        <v>1972</v>
      </c>
      <c r="P12" s="11" t="s">
        <v>2038</v>
      </c>
      <c r="Q12" s="12" t="s">
        <v>2039</v>
      </c>
      <c r="R12" s="13" t="s">
        <v>2014</v>
      </c>
      <c r="S12" s="13">
        <v>5</v>
      </c>
      <c r="T12" s="13">
        <v>5</v>
      </c>
      <c r="U12" s="13" t="s">
        <v>2018</v>
      </c>
      <c r="V12" s="11" t="s">
        <v>2042</v>
      </c>
      <c r="W12" s="11" t="s">
        <v>2019</v>
      </c>
      <c r="X12" s="14">
        <v>1</v>
      </c>
      <c r="Y12" s="14">
        <v>0</v>
      </c>
      <c r="Z12" s="14">
        <v>1</v>
      </c>
      <c r="AA12" s="14">
        <v>0</v>
      </c>
      <c r="AB12" s="14">
        <v>0</v>
      </c>
      <c r="AC12" s="14">
        <v>0</v>
      </c>
      <c r="AD12" s="14">
        <v>0</v>
      </c>
      <c r="AE12" s="14">
        <v>0</v>
      </c>
      <c r="AF12" s="14">
        <v>0</v>
      </c>
      <c r="AG12" s="14">
        <v>0</v>
      </c>
      <c r="AH12" s="14">
        <v>0</v>
      </c>
      <c r="AI12" s="14">
        <v>0</v>
      </c>
      <c r="AJ12" s="14">
        <v>0</v>
      </c>
      <c r="AK12" s="12" t="s">
        <v>2020</v>
      </c>
      <c r="AL12" s="15"/>
    </row>
    <row r="13" spans="1:38" ht="12" customHeight="1" x14ac:dyDescent="0.2">
      <c r="A13" s="12" t="s">
        <v>1889</v>
      </c>
      <c r="B13" s="11" t="s">
        <v>311</v>
      </c>
      <c r="C13" s="12">
        <v>2019</v>
      </c>
      <c r="D13" s="12">
        <v>1</v>
      </c>
      <c r="E13" s="12" t="str">
        <f t="shared" si="0"/>
        <v>A025.1</v>
      </c>
      <c r="F13" s="11" t="s">
        <v>2116</v>
      </c>
      <c r="G13" s="12" t="s">
        <v>2117</v>
      </c>
      <c r="H13" s="11" t="s">
        <v>2136</v>
      </c>
      <c r="I13" s="11" t="s">
        <v>2137</v>
      </c>
      <c r="J13" s="12" t="s">
        <v>2135</v>
      </c>
      <c r="K13" s="12" t="s">
        <v>2014</v>
      </c>
      <c r="L13" s="11" t="s">
        <v>2041</v>
      </c>
      <c r="M13" s="12" t="s">
        <v>2013</v>
      </c>
      <c r="N13" s="12" t="s">
        <v>2014</v>
      </c>
      <c r="O13" s="12" t="s">
        <v>1972</v>
      </c>
      <c r="P13" s="11" t="s">
        <v>2043</v>
      </c>
      <c r="Q13" s="12" t="s">
        <v>2016</v>
      </c>
      <c r="R13" s="13" t="s">
        <v>2014</v>
      </c>
      <c r="S13" s="13">
        <v>6</v>
      </c>
      <c r="T13" s="13">
        <v>9</v>
      </c>
      <c r="U13" s="13" t="s">
        <v>2044</v>
      </c>
      <c r="V13" s="11" t="s">
        <v>2019</v>
      </c>
      <c r="W13" s="11" t="s">
        <v>1972</v>
      </c>
      <c r="X13" s="14">
        <v>1</v>
      </c>
      <c r="Y13" s="14">
        <v>1</v>
      </c>
      <c r="Z13" s="14">
        <v>0</v>
      </c>
      <c r="AA13" s="14">
        <v>1</v>
      </c>
      <c r="AB13" s="14">
        <v>1</v>
      </c>
      <c r="AC13" s="14">
        <v>0</v>
      </c>
      <c r="AD13" s="14">
        <v>0</v>
      </c>
      <c r="AE13" s="14">
        <v>0</v>
      </c>
      <c r="AF13" s="14">
        <v>0</v>
      </c>
      <c r="AG13" s="14">
        <v>0</v>
      </c>
      <c r="AH13" s="14">
        <v>0</v>
      </c>
      <c r="AI13" s="14">
        <v>0</v>
      </c>
      <c r="AJ13" s="14">
        <v>0</v>
      </c>
      <c r="AK13" s="12" t="s">
        <v>2020</v>
      </c>
      <c r="AL13" s="15" t="s">
        <v>2045</v>
      </c>
    </row>
    <row r="14" spans="1:38" ht="12" customHeight="1" x14ac:dyDescent="0.2">
      <c r="A14" s="13" t="s">
        <v>1891</v>
      </c>
      <c r="B14" s="28" t="s">
        <v>847</v>
      </c>
      <c r="C14" s="29">
        <v>2015</v>
      </c>
      <c r="D14" s="29">
        <v>1</v>
      </c>
      <c r="E14" s="12" t="str">
        <f t="shared" si="0"/>
        <v>A027.1</v>
      </c>
      <c r="F14" s="11" t="s">
        <v>2116</v>
      </c>
      <c r="G14" s="12" t="s">
        <v>2117</v>
      </c>
      <c r="H14" s="11"/>
      <c r="I14" s="11" t="s">
        <v>2138</v>
      </c>
      <c r="J14" s="12" t="s">
        <v>2120</v>
      </c>
      <c r="K14" s="12" t="s">
        <v>2129</v>
      </c>
      <c r="L14" s="11"/>
      <c r="M14" s="12" t="s">
        <v>2013</v>
      </c>
      <c r="N14" s="12" t="s">
        <v>2022</v>
      </c>
      <c r="O14" s="12" t="s">
        <v>1972</v>
      </c>
      <c r="P14" s="11" t="s">
        <v>2043</v>
      </c>
      <c r="Q14" s="12" t="s">
        <v>2016</v>
      </c>
      <c r="R14" s="13" t="s">
        <v>2017</v>
      </c>
      <c r="S14" s="13">
        <v>7</v>
      </c>
      <c r="T14" s="13">
        <v>14</v>
      </c>
      <c r="U14" s="13" t="s">
        <v>2018</v>
      </c>
      <c r="V14" s="11" t="s">
        <v>2019</v>
      </c>
      <c r="W14" s="11" t="s">
        <v>1972</v>
      </c>
      <c r="X14" s="14">
        <v>0</v>
      </c>
      <c r="Y14" s="14">
        <v>1</v>
      </c>
      <c r="Z14" s="14">
        <v>1</v>
      </c>
      <c r="AA14" s="14">
        <v>1</v>
      </c>
      <c r="AB14" s="14">
        <v>0</v>
      </c>
      <c r="AC14" s="14">
        <v>0</v>
      </c>
      <c r="AD14" s="14">
        <v>0</v>
      </c>
      <c r="AE14" s="14">
        <v>0</v>
      </c>
      <c r="AF14" s="14">
        <v>0</v>
      </c>
      <c r="AG14" s="14">
        <v>0</v>
      </c>
      <c r="AH14" s="14">
        <v>0</v>
      </c>
      <c r="AI14" s="14">
        <v>0</v>
      </c>
      <c r="AJ14" s="14">
        <v>0</v>
      </c>
      <c r="AK14" s="12" t="s">
        <v>2020</v>
      </c>
      <c r="AL14" s="15" t="s">
        <v>2046</v>
      </c>
    </row>
    <row r="15" spans="1:38" ht="12" customHeight="1" x14ac:dyDescent="0.2">
      <c r="A15" s="12" t="s">
        <v>1897</v>
      </c>
      <c r="B15" s="11" t="s">
        <v>1830</v>
      </c>
      <c r="C15" s="12">
        <v>2021</v>
      </c>
      <c r="D15" s="12">
        <v>1</v>
      </c>
      <c r="E15" s="12" t="str">
        <f t="shared" si="0"/>
        <v>A033.1</v>
      </c>
      <c r="F15" s="11" t="s">
        <v>2116</v>
      </c>
      <c r="G15" s="12" t="s">
        <v>2117</v>
      </c>
      <c r="H15" s="11" t="s">
        <v>2139</v>
      </c>
      <c r="I15" s="11" t="s">
        <v>2139</v>
      </c>
      <c r="J15" s="12" t="s">
        <v>2120</v>
      </c>
      <c r="K15" s="12" t="s">
        <v>2121</v>
      </c>
      <c r="L15" s="11" t="s">
        <v>2047</v>
      </c>
      <c r="M15" s="12" t="s">
        <v>2013</v>
      </c>
      <c r="N15" s="12" t="s">
        <v>2022</v>
      </c>
      <c r="O15" s="12" t="s">
        <v>1972</v>
      </c>
      <c r="P15" s="11" t="s">
        <v>2015</v>
      </c>
      <c r="Q15" s="12" t="s">
        <v>2016</v>
      </c>
      <c r="R15" s="13" t="s">
        <v>2022</v>
      </c>
      <c r="S15" s="13">
        <v>7</v>
      </c>
      <c r="T15" s="13">
        <v>28</v>
      </c>
      <c r="U15" s="13" t="s">
        <v>2018</v>
      </c>
      <c r="V15" s="11" t="s">
        <v>2024</v>
      </c>
      <c r="W15" s="11" t="s">
        <v>2019</v>
      </c>
      <c r="X15" s="14">
        <v>0</v>
      </c>
      <c r="Y15" s="14">
        <v>0</v>
      </c>
      <c r="Z15" s="14">
        <v>0</v>
      </c>
      <c r="AA15" s="14">
        <v>1</v>
      </c>
      <c r="AB15" s="14">
        <v>1</v>
      </c>
      <c r="AC15" s="14">
        <v>0</v>
      </c>
      <c r="AD15" s="14">
        <v>0</v>
      </c>
      <c r="AE15" s="14">
        <v>0</v>
      </c>
      <c r="AF15" s="14">
        <v>0</v>
      </c>
      <c r="AG15" s="14">
        <v>0</v>
      </c>
      <c r="AH15" s="14">
        <v>0</v>
      </c>
      <c r="AI15" s="14">
        <v>0</v>
      </c>
      <c r="AJ15" s="14">
        <v>0</v>
      </c>
      <c r="AK15" s="12" t="s">
        <v>2020</v>
      </c>
      <c r="AL15" s="15"/>
    </row>
    <row r="16" spans="1:38" ht="12" customHeight="1" x14ac:dyDescent="0.2">
      <c r="A16" s="12" t="s">
        <v>1899</v>
      </c>
      <c r="B16" s="11" t="s">
        <v>403</v>
      </c>
      <c r="C16" s="12">
        <v>2019</v>
      </c>
      <c r="D16" s="12">
        <v>1</v>
      </c>
      <c r="E16" s="12" t="str">
        <f t="shared" si="0"/>
        <v>A035.1</v>
      </c>
      <c r="F16" s="11" t="s">
        <v>2116</v>
      </c>
      <c r="G16" s="12" t="s">
        <v>2117</v>
      </c>
      <c r="H16" s="11" t="s">
        <v>2140</v>
      </c>
      <c r="I16" s="11" t="s">
        <v>2140</v>
      </c>
      <c r="J16" s="12" t="s">
        <v>2120</v>
      </c>
      <c r="K16" s="12" t="s">
        <v>2121</v>
      </c>
      <c r="L16" s="11" t="s">
        <v>2034</v>
      </c>
      <c r="M16" s="12" t="s">
        <v>2013</v>
      </c>
      <c r="N16" s="12" t="s">
        <v>2022</v>
      </c>
      <c r="O16" s="12" t="s">
        <v>1972</v>
      </c>
      <c r="P16" s="11" t="s">
        <v>2015</v>
      </c>
      <c r="Q16" s="12" t="s">
        <v>2016</v>
      </c>
      <c r="R16" s="13" t="s">
        <v>2017</v>
      </c>
      <c r="S16" s="13">
        <v>14</v>
      </c>
      <c r="T16" s="13">
        <v>14</v>
      </c>
      <c r="U16" s="13" t="s">
        <v>2018</v>
      </c>
      <c r="V16" s="11" t="s">
        <v>2019</v>
      </c>
      <c r="W16" s="11" t="s">
        <v>1972</v>
      </c>
      <c r="X16" s="14">
        <v>0</v>
      </c>
      <c r="Y16" s="14">
        <v>0</v>
      </c>
      <c r="Z16" s="14">
        <v>0</v>
      </c>
      <c r="AA16" s="14">
        <v>1</v>
      </c>
      <c r="AB16" s="14">
        <v>1</v>
      </c>
      <c r="AC16" s="14">
        <v>0</v>
      </c>
      <c r="AD16" s="14">
        <v>0</v>
      </c>
      <c r="AE16" s="14">
        <v>0</v>
      </c>
      <c r="AF16" s="14">
        <v>0</v>
      </c>
      <c r="AG16" s="14">
        <v>0</v>
      </c>
      <c r="AH16" s="14">
        <v>0</v>
      </c>
      <c r="AI16" s="14">
        <v>1</v>
      </c>
      <c r="AJ16" s="14">
        <v>1</v>
      </c>
      <c r="AK16" s="12" t="s">
        <v>2020</v>
      </c>
      <c r="AL16" s="15" t="s">
        <v>2048</v>
      </c>
    </row>
    <row r="17" spans="1:38" ht="12" customHeight="1" x14ac:dyDescent="0.2">
      <c r="A17" s="12" t="s">
        <v>1907</v>
      </c>
      <c r="B17" s="11" t="s">
        <v>568</v>
      </c>
      <c r="C17" s="12">
        <v>2018</v>
      </c>
      <c r="D17" s="12">
        <v>1</v>
      </c>
      <c r="E17" s="12" t="str">
        <f t="shared" si="0"/>
        <v>A043.1</v>
      </c>
      <c r="F17" s="11" t="s">
        <v>2116</v>
      </c>
      <c r="G17" s="12" t="s">
        <v>2117</v>
      </c>
      <c r="H17" s="11" t="s">
        <v>2141</v>
      </c>
      <c r="I17" s="11" t="s">
        <v>2142</v>
      </c>
      <c r="J17" s="12" t="s">
        <v>2120</v>
      </c>
      <c r="K17" s="12" t="s">
        <v>2121</v>
      </c>
      <c r="L17" s="11" t="s">
        <v>2034</v>
      </c>
      <c r="M17" s="12" t="s">
        <v>2013</v>
      </c>
      <c r="N17" s="12" t="s">
        <v>2022</v>
      </c>
      <c r="O17" s="12" t="s">
        <v>1972</v>
      </c>
      <c r="P17" s="11" t="s">
        <v>2015</v>
      </c>
      <c r="Q17" s="12" t="s">
        <v>2016</v>
      </c>
      <c r="R17" s="13" t="s">
        <v>2017</v>
      </c>
      <c r="S17" s="13">
        <v>2</v>
      </c>
      <c r="T17" s="13">
        <v>28</v>
      </c>
      <c r="U17" s="13" t="s">
        <v>2018</v>
      </c>
      <c r="V17" s="11" t="s">
        <v>2019</v>
      </c>
      <c r="W17" s="11" t="s">
        <v>1972</v>
      </c>
      <c r="X17" s="14">
        <v>0</v>
      </c>
      <c r="Y17" s="14">
        <v>0</v>
      </c>
      <c r="Z17" s="14">
        <v>0</v>
      </c>
      <c r="AA17" s="14">
        <v>0</v>
      </c>
      <c r="AB17" s="14">
        <v>1</v>
      </c>
      <c r="AC17" s="14">
        <v>0</v>
      </c>
      <c r="AD17" s="14">
        <v>0</v>
      </c>
      <c r="AE17" s="14">
        <v>0</v>
      </c>
      <c r="AF17" s="14">
        <v>0</v>
      </c>
      <c r="AG17" s="14">
        <v>0</v>
      </c>
      <c r="AH17" s="14">
        <v>0</v>
      </c>
      <c r="AI17" s="14">
        <v>1</v>
      </c>
      <c r="AJ17" s="14">
        <v>0</v>
      </c>
      <c r="AK17" s="12" t="s">
        <v>2020</v>
      </c>
      <c r="AL17" s="15" t="s">
        <v>2010</v>
      </c>
    </row>
    <row r="18" spans="1:38" ht="12" customHeight="1" x14ac:dyDescent="0.2">
      <c r="A18" s="12" t="s">
        <v>1907</v>
      </c>
      <c r="B18" s="11" t="s">
        <v>568</v>
      </c>
      <c r="C18" s="12">
        <v>2018</v>
      </c>
      <c r="D18" s="12">
        <v>2</v>
      </c>
      <c r="E18" s="12" t="str">
        <f t="shared" si="0"/>
        <v>A043.2</v>
      </c>
      <c r="F18" s="11" t="s">
        <v>2116</v>
      </c>
      <c r="G18" s="12" t="s">
        <v>2117</v>
      </c>
      <c r="H18" s="11" t="s">
        <v>2143</v>
      </c>
      <c r="I18" s="11" t="s">
        <v>2144</v>
      </c>
      <c r="J18" s="12" t="s">
        <v>2120</v>
      </c>
      <c r="K18" s="12" t="s">
        <v>2121</v>
      </c>
      <c r="L18" s="11" t="s">
        <v>2034</v>
      </c>
      <c r="M18" s="12" t="s">
        <v>2013</v>
      </c>
      <c r="N18" s="12" t="s">
        <v>2022</v>
      </c>
      <c r="O18" s="12" t="s">
        <v>1972</v>
      </c>
      <c r="P18" s="11" t="s">
        <v>2015</v>
      </c>
      <c r="Q18" s="12" t="s">
        <v>2016</v>
      </c>
      <c r="R18" s="13" t="s">
        <v>2017</v>
      </c>
      <c r="S18" s="13">
        <v>2</v>
      </c>
      <c r="T18" s="13">
        <v>28</v>
      </c>
      <c r="U18" s="13" t="s">
        <v>2018</v>
      </c>
      <c r="V18" s="11" t="s">
        <v>2019</v>
      </c>
      <c r="W18" s="11" t="s">
        <v>1972</v>
      </c>
      <c r="X18" s="14">
        <v>0</v>
      </c>
      <c r="Y18" s="14">
        <v>0</v>
      </c>
      <c r="Z18" s="14">
        <v>0</v>
      </c>
      <c r="AA18" s="14">
        <v>0</v>
      </c>
      <c r="AB18" s="14">
        <v>1</v>
      </c>
      <c r="AC18" s="14">
        <v>0</v>
      </c>
      <c r="AD18" s="14">
        <v>0</v>
      </c>
      <c r="AE18" s="14">
        <v>0</v>
      </c>
      <c r="AF18" s="14">
        <v>0</v>
      </c>
      <c r="AG18" s="14">
        <v>0</v>
      </c>
      <c r="AH18" s="14">
        <v>0</v>
      </c>
      <c r="AI18" s="14">
        <v>1</v>
      </c>
      <c r="AJ18" s="14">
        <v>0</v>
      </c>
      <c r="AK18" s="12" t="s">
        <v>2020</v>
      </c>
      <c r="AL18" s="15" t="s">
        <v>2010</v>
      </c>
    </row>
    <row r="19" spans="1:38" ht="12" customHeight="1" x14ac:dyDescent="0.2">
      <c r="A19" s="12" t="s">
        <v>1908</v>
      </c>
      <c r="B19" s="11" t="s">
        <v>1229</v>
      </c>
      <c r="C19" s="12">
        <v>2012</v>
      </c>
      <c r="D19" s="12">
        <v>2</v>
      </c>
      <c r="E19" s="12" t="str">
        <f t="shared" si="0"/>
        <v>A044.2</v>
      </c>
      <c r="F19" s="11" t="s">
        <v>2116</v>
      </c>
      <c r="G19" s="12" t="s">
        <v>2117</v>
      </c>
      <c r="H19" s="11" t="s">
        <v>2145</v>
      </c>
      <c r="I19" s="11" t="s">
        <v>2134</v>
      </c>
      <c r="J19" s="12" t="s">
        <v>2135</v>
      </c>
      <c r="K19" s="12" t="s">
        <v>2014</v>
      </c>
      <c r="L19" s="11" t="s">
        <v>2041</v>
      </c>
      <c r="M19" s="12" t="s">
        <v>2013</v>
      </c>
      <c r="N19" s="12" t="s">
        <v>2022</v>
      </c>
      <c r="O19" s="12" t="s">
        <v>1972</v>
      </c>
      <c r="P19" s="11" t="s">
        <v>2015</v>
      </c>
      <c r="Q19" s="12" t="s">
        <v>2016</v>
      </c>
      <c r="R19" s="13" t="s">
        <v>2014</v>
      </c>
      <c r="S19" s="13">
        <v>70</v>
      </c>
      <c r="T19" s="13">
        <v>70</v>
      </c>
      <c r="U19" s="13" t="s">
        <v>2018</v>
      </c>
      <c r="V19" s="11" t="s">
        <v>2019</v>
      </c>
      <c r="W19" s="11" t="s">
        <v>1972</v>
      </c>
      <c r="X19" s="14">
        <v>1</v>
      </c>
      <c r="Y19" s="14">
        <v>0</v>
      </c>
      <c r="Z19" s="14">
        <v>0</v>
      </c>
      <c r="AA19" s="14">
        <v>0</v>
      </c>
      <c r="AB19" s="14">
        <v>0</v>
      </c>
      <c r="AC19" s="14">
        <v>0</v>
      </c>
      <c r="AD19" s="14">
        <v>0</v>
      </c>
      <c r="AE19" s="14">
        <v>0</v>
      </c>
      <c r="AF19" s="14">
        <v>0</v>
      </c>
      <c r="AG19" s="14">
        <v>0</v>
      </c>
      <c r="AH19" s="14">
        <v>0</v>
      </c>
      <c r="AI19" s="14">
        <v>1</v>
      </c>
      <c r="AJ19" s="14">
        <v>0</v>
      </c>
      <c r="AK19" s="12" t="s">
        <v>2020</v>
      </c>
      <c r="AL19" s="15" t="s">
        <v>2049</v>
      </c>
    </row>
    <row r="20" spans="1:38" ht="12" customHeight="1" x14ac:dyDescent="0.2">
      <c r="A20" s="12" t="s">
        <v>1929</v>
      </c>
      <c r="B20" s="11" t="s">
        <v>1209</v>
      </c>
      <c r="C20" s="12">
        <v>2012</v>
      </c>
      <c r="D20" s="12">
        <v>1</v>
      </c>
      <c r="E20" s="12" t="str">
        <f t="shared" si="0"/>
        <v>A065.1</v>
      </c>
      <c r="F20" s="11" t="s">
        <v>2116</v>
      </c>
      <c r="G20" s="12" t="s">
        <v>2117</v>
      </c>
      <c r="H20" s="11" t="s">
        <v>2122</v>
      </c>
      <c r="I20" s="11" t="s">
        <v>2122</v>
      </c>
      <c r="J20" s="12" t="s">
        <v>2120</v>
      </c>
      <c r="K20" s="12" t="s">
        <v>2014</v>
      </c>
      <c r="L20" s="11" t="s">
        <v>2021</v>
      </c>
      <c r="M20" s="12" t="s">
        <v>2013</v>
      </c>
      <c r="N20" s="12" t="s">
        <v>2037</v>
      </c>
      <c r="O20" s="12" t="s">
        <v>1972</v>
      </c>
      <c r="P20" s="11" t="s">
        <v>2015</v>
      </c>
      <c r="Q20" s="12" t="s">
        <v>2016</v>
      </c>
      <c r="R20" s="12" t="s">
        <v>2037</v>
      </c>
      <c r="S20" s="13">
        <v>28</v>
      </c>
      <c r="T20" s="13">
        <v>28</v>
      </c>
      <c r="U20" s="13" t="s">
        <v>2018</v>
      </c>
      <c r="V20" s="11" t="s">
        <v>2019</v>
      </c>
      <c r="W20" s="11" t="s">
        <v>1972</v>
      </c>
      <c r="X20" s="14">
        <v>0</v>
      </c>
      <c r="Y20" s="14">
        <v>0</v>
      </c>
      <c r="Z20" s="14">
        <v>0</v>
      </c>
      <c r="AA20" s="14">
        <v>0</v>
      </c>
      <c r="AB20" s="14">
        <v>0</v>
      </c>
      <c r="AC20" s="14">
        <v>0</v>
      </c>
      <c r="AD20" s="14">
        <v>0</v>
      </c>
      <c r="AE20" s="14">
        <v>0</v>
      </c>
      <c r="AF20" s="14">
        <v>0</v>
      </c>
      <c r="AG20" s="14">
        <v>0</v>
      </c>
      <c r="AH20" s="14">
        <v>0</v>
      </c>
      <c r="AI20" s="14">
        <v>1</v>
      </c>
      <c r="AJ20" s="14">
        <v>1</v>
      </c>
      <c r="AK20" s="12" t="s">
        <v>2020</v>
      </c>
      <c r="AL20" s="15" t="s">
        <v>2050</v>
      </c>
    </row>
    <row r="21" spans="1:38" ht="12" customHeight="1" x14ac:dyDescent="0.2">
      <c r="A21" s="12" t="s">
        <v>1929</v>
      </c>
      <c r="B21" s="11" t="s">
        <v>1209</v>
      </c>
      <c r="C21" s="12">
        <v>2012</v>
      </c>
      <c r="D21" s="12">
        <v>2</v>
      </c>
      <c r="E21" s="12" t="str">
        <f t="shared" si="0"/>
        <v>A065.2</v>
      </c>
      <c r="F21" s="11" t="s">
        <v>2116</v>
      </c>
      <c r="G21" s="12" t="s">
        <v>2117</v>
      </c>
      <c r="H21" s="11" t="s">
        <v>2146</v>
      </c>
      <c r="I21" s="11" t="s">
        <v>2146</v>
      </c>
      <c r="J21" s="12" t="s">
        <v>2120</v>
      </c>
      <c r="K21" s="12" t="s">
        <v>2014</v>
      </c>
      <c r="L21" s="11" t="s">
        <v>2021</v>
      </c>
      <c r="M21" s="12" t="s">
        <v>2013</v>
      </c>
      <c r="N21" s="12" t="s">
        <v>2037</v>
      </c>
      <c r="O21" s="12" t="s">
        <v>1972</v>
      </c>
      <c r="P21" s="11" t="s">
        <v>2015</v>
      </c>
      <c r="Q21" s="12" t="s">
        <v>2016</v>
      </c>
      <c r="R21" s="12" t="s">
        <v>2037</v>
      </c>
      <c r="S21" s="13">
        <v>28</v>
      </c>
      <c r="T21" s="13">
        <v>28</v>
      </c>
      <c r="U21" s="13" t="s">
        <v>2018</v>
      </c>
      <c r="V21" s="11" t="s">
        <v>2019</v>
      </c>
      <c r="W21" s="11" t="s">
        <v>1972</v>
      </c>
      <c r="X21" s="14">
        <v>0</v>
      </c>
      <c r="Y21" s="14">
        <v>0</v>
      </c>
      <c r="Z21" s="14">
        <v>0</v>
      </c>
      <c r="AA21" s="14">
        <v>0</v>
      </c>
      <c r="AB21" s="14">
        <v>0</v>
      </c>
      <c r="AC21" s="14">
        <v>0</v>
      </c>
      <c r="AD21" s="14">
        <v>0</v>
      </c>
      <c r="AE21" s="14">
        <v>0</v>
      </c>
      <c r="AF21" s="14">
        <v>0</v>
      </c>
      <c r="AG21" s="14">
        <v>0</v>
      </c>
      <c r="AH21" s="14">
        <v>0</v>
      </c>
      <c r="AI21" s="14">
        <v>1</v>
      </c>
      <c r="AJ21" s="14">
        <v>1</v>
      </c>
      <c r="AK21" s="12" t="s">
        <v>2020</v>
      </c>
      <c r="AL21" s="15" t="s">
        <v>2050</v>
      </c>
    </row>
    <row r="22" spans="1:38" ht="12" customHeight="1" x14ac:dyDescent="0.2">
      <c r="A22" s="12" t="s">
        <v>1941</v>
      </c>
      <c r="B22" s="11" t="s">
        <v>1106</v>
      </c>
      <c r="C22" s="12">
        <v>2013</v>
      </c>
      <c r="D22" s="12">
        <v>1</v>
      </c>
      <c r="E22" s="12" t="str">
        <f t="shared" si="0"/>
        <v>A077.1</v>
      </c>
      <c r="F22" s="11" t="s">
        <v>2116</v>
      </c>
      <c r="G22" s="12" t="s">
        <v>2117</v>
      </c>
      <c r="H22" s="11" t="s">
        <v>2147</v>
      </c>
      <c r="I22" s="11" t="s">
        <v>2147</v>
      </c>
      <c r="J22" s="12" t="s">
        <v>2135</v>
      </c>
      <c r="K22" s="12" t="s">
        <v>2014</v>
      </c>
      <c r="L22" s="11" t="s">
        <v>2051</v>
      </c>
      <c r="M22" s="12" t="s">
        <v>2013</v>
      </c>
      <c r="N22" s="12" t="s">
        <v>2052</v>
      </c>
      <c r="O22" s="12" t="s">
        <v>1972</v>
      </c>
      <c r="P22" s="11" t="s">
        <v>2028</v>
      </c>
      <c r="Q22" s="12" t="s">
        <v>2029</v>
      </c>
      <c r="R22" s="12" t="s">
        <v>2052</v>
      </c>
      <c r="S22" s="13">
        <v>2</v>
      </c>
      <c r="T22" s="13">
        <v>2</v>
      </c>
      <c r="U22" s="13" t="s">
        <v>2018</v>
      </c>
      <c r="V22" s="11" t="s">
        <v>2030</v>
      </c>
      <c r="W22" s="11" t="s">
        <v>1972</v>
      </c>
      <c r="X22" s="14">
        <v>0</v>
      </c>
      <c r="Y22" s="14">
        <v>0</v>
      </c>
      <c r="Z22" s="14">
        <v>0</v>
      </c>
      <c r="AA22" s="14">
        <v>0</v>
      </c>
      <c r="AB22" s="14">
        <v>0</v>
      </c>
      <c r="AC22" s="14">
        <v>0</v>
      </c>
      <c r="AD22" s="14">
        <v>0</v>
      </c>
      <c r="AE22" s="14">
        <v>0</v>
      </c>
      <c r="AF22" s="14">
        <v>0</v>
      </c>
      <c r="AG22" s="14">
        <v>0</v>
      </c>
      <c r="AH22" s="14">
        <v>0</v>
      </c>
      <c r="AI22" s="14">
        <v>0</v>
      </c>
      <c r="AJ22" s="14">
        <v>0</v>
      </c>
      <c r="AK22" s="12" t="s">
        <v>2025</v>
      </c>
      <c r="AL22" s="15"/>
    </row>
    <row r="23" spans="1:38" ht="12" customHeight="1" x14ac:dyDescent="0.2">
      <c r="A23" s="12" t="s">
        <v>1941</v>
      </c>
      <c r="B23" s="11" t="s">
        <v>1106</v>
      </c>
      <c r="C23" s="12">
        <v>2013</v>
      </c>
      <c r="D23" s="12">
        <v>2</v>
      </c>
      <c r="E23" s="12" t="str">
        <f t="shared" si="0"/>
        <v>A077.2</v>
      </c>
      <c r="F23" s="11" t="s">
        <v>2116</v>
      </c>
      <c r="G23" s="12" t="s">
        <v>2117</v>
      </c>
      <c r="H23" s="11" t="s">
        <v>2148</v>
      </c>
      <c r="I23" s="11" t="s">
        <v>2149</v>
      </c>
      <c r="J23" s="12" t="s">
        <v>2135</v>
      </c>
      <c r="K23" s="12" t="s">
        <v>2014</v>
      </c>
      <c r="L23" s="11" t="s">
        <v>2041</v>
      </c>
      <c r="M23" s="12" t="s">
        <v>2013</v>
      </c>
      <c r="N23" s="12" t="s">
        <v>2052</v>
      </c>
      <c r="O23" s="12" t="s">
        <v>1972</v>
      </c>
      <c r="P23" s="11" t="s">
        <v>2028</v>
      </c>
      <c r="Q23" s="12" t="s">
        <v>2029</v>
      </c>
      <c r="R23" s="12" t="s">
        <v>2052</v>
      </c>
      <c r="S23" s="13">
        <v>2</v>
      </c>
      <c r="T23" s="13">
        <v>2</v>
      </c>
      <c r="U23" s="13" t="s">
        <v>2018</v>
      </c>
      <c r="V23" s="11" t="s">
        <v>2030</v>
      </c>
      <c r="W23" s="11" t="s">
        <v>1972</v>
      </c>
      <c r="X23" s="14">
        <v>0</v>
      </c>
      <c r="Y23" s="14">
        <v>0</v>
      </c>
      <c r="Z23" s="14">
        <v>0</v>
      </c>
      <c r="AA23" s="14">
        <v>0</v>
      </c>
      <c r="AB23" s="14">
        <v>0</v>
      </c>
      <c r="AC23" s="14">
        <v>0</v>
      </c>
      <c r="AD23" s="14">
        <v>0</v>
      </c>
      <c r="AE23" s="14">
        <v>0</v>
      </c>
      <c r="AF23" s="14">
        <v>0</v>
      </c>
      <c r="AG23" s="14">
        <v>0</v>
      </c>
      <c r="AH23" s="14">
        <v>0</v>
      </c>
      <c r="AI23" s="14">
        <v>0</v>
      </c>
      <c r="AJ23" s="14">
        <v>0</v>
      </c>
      <c r="AK23" s="12" t="s">
        <v>2025</v>
      </c>
      <c r="AL23" s="15"/>
    </row>
    <row r="24" spans="1:38" ht="12" customHeight="1" x14ac:dyDescent="0.2">
      <c r="A24" s="12" t="s">
        <v>1942</v>
      </c>
      <c r="B24" s="11" t="s">
        <v>828</v>
      </c>
      <c r="C24" s="12">
        <v>2015</v>
      </c>
      <c r="D24" s="12">
        <v>1</v>
      </c>
      <c r="E24" s="12" t="str">
        <f t="shared" si="0"/>
        <v>A078.1</v>
      </c>
      <c r="F24" s="11" t="s">
        <v>2116</v>
      </c>
      <c r="G24" s="12" t="s">
        <v>2117</v>
      </c>
      <c r="H24" s="11" t="s">
        <v>2147</v>
      </c>
      <c r="I24" s="11" t="s">
        <v>2147</v>
      </c>
      <c r="J24" s="12" t="s">
        <v>2135</v>
      </c>
      <c r="K24" s="12" t="s">
        <v>2014</v>
      </c>
      <c r="L24" s="11" t="s">
        <v>2051</v>
      </c>
      <c r="M24" s="12" t="s">
        <v>2013</v>
      </c>
      <c r="N24" s="12" t="s">
        <v>2053</v>
      </c>
      <c r="O24" s="12" t="s">
        <v>1972</v>
      </c>
      <c r="P24" s="17" t="s">
        <v>2015</v>
      </c>
      <c r="Q24" s="12" t="s">
        <v>2016</v>
      </c>
      <c r="R24" s="13" t="s">
        <v>2014</v>
      </c>
      <c r="S24" s="13">
        <v>7</v>
      </c>
      <c r="T24" s="13">
        <v>7</v>
      </c>
      <c r="U24" s="13" t="s">
        <v>2018</v>
      </c>
      <c r="V24" s="11" t="s">
        <v>2019</v>
      </c>
      <c r="W24" s="11" t="s">
        <v>1972</v>
      </c>
      <c r="X24" s="14">
        <v>1</v>
      </c>
      <c r="Y24" s="14">
        <v>1</v>
      </c>
      <c r="Z24" s="14">
        <v>0</v>
      </c>
      <c r="AA24" s="14">
        <v>1</v>
      </c>
      <c r="AB24" s="14">
        <v>1</v>
      </c>
      <c r="AC24" s="14">
        <v>0</v>
      </c>
      <c r="AD24" s="14">
        <v>0</v>
      </c>
      <c r="AE24" s="14">
        <v>0</v>
      </c>
      <c r="AF24" s="14">
        <v>0</v>
      </c>
      <c r="AG24" s="14">
        <v>0</v>
      </c>
      <c r="AH24" s="14">
        <v>0</v>
      </c>
      <c r="AI24" s="14">
        <v>0</v>
      </c>
      <c r="AJ24" s="14">
        <v>0</v>
      </c>
      <c r="AK24" s="12" t="s">
        <v>2020</v>
      </c>
      <c r="AL24" s="15"/>
    </row>
    <row r="25" spans="1:38" ht="12" customHeight="1" x14ac:dyDescent="0.2">
      <c r="A25" s="12" t="s">
        <v>1942</v>
      </c>
      <c r="B25" s="11" t="s">
        <v>828</v>
      </c>
      <c r="C25" s="12">
        <v>2015</v>
      </c>
      <c r="D25" s="12">
        <v>2</v>
      </c>
      <c r="E25" s="12" t="str">
        <f t="shared" si="0"/>
        <v>A078.2</v>
      </c>
      <c r="F25" s="11" t="s">
        <v>2116</v>
      </c>
      <c r="G25" s="12" t="s">
        <v>2117</v>
      </c>
      <c r="H25" s="11" t="s">
        <v>2148</v>
      </c>
      <c r="I25" s="11" t="s">
        <v>2149</v>
      </c>
      <c r="J25" s="12" t="s">
        <v>2135</v>
      </c>
      <c r="K25" s="12" t="s">
        <v>2014</v>
      </c>
      <c r="L25" s="11" t="s">
        <v>2041</v>
      </c>
      <c r="M25" s="12" t="s">
        <v>2013</v>
      </c>
      <c r="N25" s="12" t="s">
        <v>2054</v>
      </c>
      <c r="O25" s="12" t="s">
        <v>1972</v>
      </c>
      <c r="P25" s="17" t="s">
        <v>2015</v>
      </c>
      <c r="Q25" s="12" t="s">
        <v>2016</v>
      </c>
      <c r="R25" s="13" t="s">
        <v>2014</v>
      </c>
      <c r="S25" s="13">
        <v>7</v>
      </c>
      <c r="T25" s="13">
        <v>7</v>
      </c>
      <c r="U25" s="13" t="s">
        <v>2018</v>
      </c>
      <c r="V25" s="11" t="s">
        <v>2019</v>
      </c>
      <c r="W25" s="11" t="s">
        <v>1972</v>
      </c>
      <c r="X25" s="14">
        <v>1</v>
      </c>
      <c r="Y25" s="14">
        <v>1</v>
      </c>
      <c r="Z25" s="14">
        <v>0</v>
      </c>
      <c r="AA25" s="14">
        <v>1</v>
      </c>
      <c r="AB25" s="14">
        <v>1</v>
      </c>
      <c r="AC25" s="14">
        <v>0</v>
      </c>
      <c r="AD25" s="14">
        <v>0</v>
      </c>
      <c r="AE25" s="14">
        <v>0</v>
      </c>
      <c r="AF25" s="14">
        <v>0</v>
      </c>
      <c r="AG25" s="14">
        <v>0</v>
      </c>
      <c r="AH25" s="14">
        <v>0</v>
      </c>
      <c r="AI25" s="14">
        <v>0</v>
      </c>
      <c r="AJ25" s="14">
        <v>0</v>
      </c>
      <c r="AK25" s="12" t="s">
        <v>2020</v>
      </c>
      <c r="AL25" s="15"/>
    </row>
    <row r="26" spans="1:38" ht="12" customHeight="1" x14ac:dyDescent="0.2">
      <c r="A26" s="12" t="s">
        <v>1947</v>
      </c>
      <c r="B26" s="11" t="s">
        <v>529</v>
      </c>
      <c r="C26" s="12">
        <v>2015</v>
      </c>
      <c r="D26" s="12">
        <v>1</v>
      </c>
      <c r="E26" s="12" t="str">
        <f t="shared" si="0"/>
        <v>A083.1</v>
      </c>
      <c r="F26" s="11" t="s">
        <v>2116</v>
      </c>
      <c r="G26" s="12" t="s">
        <v>2117</v>
      </c>
      <c r="H26" s="11" t="s">
        <v>2150</v>
      </c>
      <c r="I26" s="11" t="s">
        <v>2150</v>
      </c>
      <c r="J26" s="12" t="s">
        <v>2120</v>
      </c>
      <c r="K26" s="12" t="s">
        <v>2014</v>
      </c>
      <c r="L26" s="11" t="s">
        <v>2034</v>
      </c>
      <c r="M26" s="12" t="s">
        <v>2013</v>
      </c>
      <c r="N26" s="12" t="s">
        <v>2017</v>
      </c>
      <c r="O26" s="12" t="s">
        <v>1972</v>
      </c>
      <c r="P26" s="17" t="s">
        <v>2015</v>
      </c>
      <c r="Q26" s="12" t="s">
        <v>2016</v>
      </c>
      <c r="R26" s="13" t="s">
        <v>2014</v>
      </c>
      <c r="S26" s="13">
        <v>2</v>
      </c>
      <c r="T26" s="13">
        <v>42</v>
      </c>
      <c r="U26" s="13" t="s">
        <v>2018</v>
      </c>
      <c r="V26" s="11" t="s">
        <v>2024</v>
      </c>
      <c r="W26" s="11" t="s">
        <v>2019</v>
      </c>
      <c r="X26" s="14">
        <v>0</v>
      </c>
      <c r="Y26" s="14">
        <v>1</v>
      </c>
      <c r="Z26" s="14">
        <v>0</v>
      </c>
      <c r="AA26" s="14">
        <v>1</v>
      </c>
      <c r="AB26" s="14">
        <v>0</v>
      </c>
      <c r="AC26" s="14">
        <v>0</v>
      </c>
      <c r="AD26" s="14">
        <v>0</v>
      </c>
      <c r="AE26" s="14">
        <v>0</v>
      </c>
      <c r="AF26" s="14">
        <v>0</v>
      </c>
      <c r="AG26" s="14">
        <v>0</v>
      </c>
      <c r="AH26" s="14">
        <v>0</v>
      </c>
      <c r="AI26" s="14">
        <v>1</v>
      </c>
      <c r="AJ26" s="14">
        <v>1</v>
      </c>
      <c r="AK26" s="12" t="s">
        <v>2020</v>
      </c>
      <c r="AL26" s="15" t="s">
        <v>2050</v>
      </c>
    </row>
    <row r="27" spans="1:38" ht="12" customHeight="1" x14ac:dyDescent="0.2">
      <c r="A27" s="12" t="s">
        <v>1956</v>
      </c>
      <c r="B27" s="11" t="s">
        <v>161</v>
      </c>
      <c r="C27" s="12">
        <v>2020</v>
      </c>
      <c r="D27" s="12">
        <v>1</v>
      </c>
      <c r="E27" s="12" t="str">
        <f t="shared" si="0"/>
        <v>A092.1</v>
      </c>
      <c r="F27" s="11" t="s">
        <v>2116</v>
      </c>
      <c r="G27" s="12" t="s">
        <v>2117</v>
      </c>
      <c r="H27" s="30" t="s">
        <v>2151</v>
      </c>
      <c r="I27" s="30" t="s">
        <v>2151</v>
      </c>
      <c r="J27" s="12" t="s">
        <v>2120</v>
      </c>
      <c r="K27" s="12" t="s">
        <v>2152</v>
      </c>
      <c r="L27" s="11"/>
      <c r="M27" s="12" t="s">
        <v>2013</v>
      </c>
      <c r="N27" s="12" t="s">
        <v>2053</v>
      </c>
      <c r="O27" s="12" t="s">
        <v>1972</v>
      </c>
      <c r="P27" s="17" t="s">
        <v>2015</v>
      </c>
      <c r="Q27" s="12" t="s">
        <v>2016</v>
      </c>
      <c r="R27" s="13" t="s">
        <v>2014</v>
      </c>
      <c r="S27" s="13">
        <v>7</v>
      </c>
      <c r="T27" s="13">
        <v>28</v>
      </c>
      <c r="U27" s="13" t="s">
        <v>2018</v>
      </c>
      <c r="V27" s="11" t="s">
        <v>2019</v>
      </c>
      <c r="W27" s="11" t="s">
        <v>1972</v>
      </c>
      <c r="X27" s="14">
        <v>1</v>
      </c>
      <c r="Y27" s="14">
        <v>1</v>
      </c>
      <c r="Z27" s="14">
        <v>0</v>
      </c>
      <c r="AA27" s="14">
        <v>0</v>
      </c>
      <c r="AB27" s="14">
        <v>1</v>
      </c>
      <c r="AC27" s="14">
        <v>0</v>
      </c>
      <c r="AD27" s="14">
        <v>0</v>
      </c>
      <c r="AE27" s="14">
        <v>0</v>
      </c>
      <c r="AF27" s="14">
        <v>0</v>
      </c>
      <c r="AG27" s="14">
        <v>0</v>
      </c>
      <c r="AH27" s="14">
        <v>0</v>
      </c>
      <c r="AI27" s="14">
        <v>1</v>
      </c>
      <c r="AJ27" s="14">
        <v>1</v>
      </c>
      <c r="AK27" s="12" t="s">
        <v>2020</v>
      </c>
      <c r="AL27" s="15" t="s">
        <v>2050</v>
      </c>
    </row>
    <row r="28" spans="1:38" ht="12" customHeight="1" x14ac:dyDescent="0.2">
      <c r="A28" s="12" t="s">
        <v>1960</v>
      </c>
      <c r="B28" s="11" t="s">
        <v>1659</v>
      </c>
      <c r="C28" s="12">
        <v>2005</v>
      </c>
      <c r="D28" s="12">
        <v>1</v>
      </c>
      <c r="E28" s="12" t="str">
        <f t="shared" si="0"/>
        <v>A096.1</v>
      </c>
      <c r="F28" s="11" t="s">
        <v>2116</v>
      </c>
      <c r="G28" s="12" t="s">
        <v>2117</v>
      </c>
      <c r="H28" s="11" t="s">
        <v>2153</v>
      </c>
      <c r="I28" s="18" t="s">
        <v>2137</v>
      </c>
      <c r="J28" s="12" t="s">
        <v>2135</v>
      </c>
      <c r="K28" s="12" t="s">
        <v>2014</v>
      </c>
      <c r="L28" s="11" t="s">
        <v>2041</v>
      </c>
      <c r="M28" s="12" t="s">
        <v>2013</v>
      </c>
      <c r="N28" s="12" t="s">
        <v>2017</v>
      </c>
      <c r="O28" s="12" t="s">
        <v>1972</v>
      </c>
      <c r="P28" s="11" t="s">
        <v>2055</v>
      </c>
      <c r="Q28" s="12" t="s">
        <v>2016</v>
      </c>
      <c r="R28" s="13" t="s">
        <v>2014</v>
      </c>
      <c r="S28" s="13">
        <v>21</v>
      </c>
      <c r="T28" s="13">
        <v>21</v>
      </c>
      <c r="U28" s="13" t="s">
        <v>2018</v>
      </c>
      <c r="V28" s="11" t="s">
        <v>2019</v>
      </c>
      <c r="W28" s="11" t="s">
        <v>1972</v>
      </c>
      <c r="X28" s="14">
        <v>1</v>
      </c>
      <c r="Y28" s="14">
        <v>0</v>
      </c>
      <c r="Z28" s="14">
        <v>0</v>
      </c>
      <c r="AA28" s="14">
        <v>0</v>
      </c>
      <c r="AB28" s="14">
        <v>0</v>
      </c>
      <c r="AC28" s="14">
        <v>0</v>
      </c>
      <c r="AD28" s="14">
        <v>0</v>
      </c>
      <c r="AE28" s="14">
        <v>0</v>
      </c>
      <c r="AF28" s="14">
        <v>0</v>
      </c>
      <c r="AG28" s="14">
        <v>0</v>
      </c>
      <c r="AH28" s="14">
        <v>0</v>
      </c>
      <c r="AI28" s="14">
        <v>0</v>
      </c>
      <c r="AJ28" s="14">
        <v>0</v>
      </c>
      <c r="AK28" s="12" t="s">
        <v>2020</v>
      </c>
      <c r="AL28" s="15" t="s">
        <v>2056</v>
      </c>
    </row>
    <row r="29" spans="1:38" ht="12" customHeight="1" x14ac:dyDescent="0.2">
      <c r="A29" s="12" t="s">
        <v>1960</v>
      </c>
      <c r="B29" s="11" t="s">
        <v>1659</v>
      </c>
      <c r="C29" s="12">
        <v>2005</v>
      </c>
      <c r="D29" s="12">
        <v>1</v>
      </c>
      <c r="E29" s="12" t="str">
        <f t="shared" si="0"/>
        <v>A096.1</v>
      </c>
      <c r="F29" s="11" t="s">
        <v>2116</v>
      </c>
      <c r="G29" s="12" t="s">
        <v>2117</v>
      </c>
      <c r="H29" s="11" t="s">
        <v>2145</v>
      </c>
      <c r="I29" s="11" t="s">
        <v>2134</v>
      </c>
      <c r="J29" s="12" t="s">
        <v>2135</v>
      </c>
      <c r="K29" s="12" t="s">
        <v>2014</v>
      </c>
      <c r="L29" s="11" t="s">
        <v>2041</v>
      </c>
      <c r="M29" s="12" t="s">
        <v>2013</v>
      </c>
      <c r="N29" s="12" t="s">
        <v>2017</v>
      </c>
      <c r="O29" s="12" t="s">
        <v>1972</v>
      </c>
      <c r="P29" s="11" t="s">
        <v>2055</v>
      </c>
      <c r="Q29" s="12" t="s">
        <v>2016</v>
      </c>
      <c r="R29" s="13" t="s">
        <v>2014</v>
      </c>
      <c r="S29" s="13">
        <v>21</v>
      </c>
      <c r="T29" s="13">
        <v>21</v>
      </c>
      <c r="U29" s="13" t="s">
        <v>2018</v>
      </c>
      <c r="V29" s="11" t="s">
        <v>2019</v>
      </c>
      <c r="W29" s="11" t="s">
        <v>1972</v>
      </c>
      <c r="X29" s="14">
        <v>1</v>
      </c>
      <c r="Y29" s="14">
        <v>0</v>
      </c>
      <c r="Z29" s="14">
        <v>0</v>
      </c>
      <c r="AA29" s="14">
        <v>0</v>
      </c>
      <c r="AB29" s="14">
        <v>0</v>
      </c>
      <c r="AC29" s="14">
        <v>0</v>
      </c>
      <c r="AD29" s="14">
        <v>0</v>
      </c>
      <c r="AE29" s="14">
        <v>0</v>
      </c>
      <c r="AF29" s="14">
        <v>0</v>
      </c>
      <c r="AG29" s="14">
        <v>0</v>
      </c>
      <c r="AH29" s="14">
        <v>0</v>
      </c>
      <c r="AI29" s="14">
        <v>0</v>
      </c>
      <c r="AJ29" s="14">
        <v>0</v>
      </c>
      <c r="AK29" s="12" t="s">
        <v>2020</v>
      </c>
      <c r="AL29" s="15" t="s">
        <v>2056</v>
      </c>
    </row>
    <row r="30" spans="1:38" ht="12" customHeight="1" x14ac:dyDescent="0.2">
      <c r="A30" s="12" t="s">
        <v>1961</v>
      </c>
      <c r="B30" s="11" t="s">
        <v>33</v>
      </c>
      <c r="C30" s="12">
        <v>2021</v>
      </c>
      <c r="D30" s="12">
        <v>1</v>
      </c>
      <c r="E30" s="12" t="str">
        <f t="shared" si="0"/>
        <v>A097.1</v>
      </c>
      <c r="F30" s="11" t="s">
        <v>2116</v>
      </c>
      <c r="G30" s="12" t="s">
        <v>2117</v>
      </c>
      <c r="H30" s="11" t="s">
        <v>2147</v>
      </c>
      <c r="I30" s="11" t="s">
        <v>2147</v>
      </c>
      <c r="J30" s="12" t="s">
        <v>2135</v>
      </c>
      <c r="K30" s="12" t="s">
        <v>2014</v>
      </c>
      <c r="L30" s="11" t="s">
        <v>2051</v>
      </c>
      <c r="M30" s="12" t="s">
        <v>2013</v>
      </c>
      <c r="N30" s="12" t="s">
        <v>2017</v>
      </c>
      <c r="O30" s="12" t="s">
        <v>1972</v>
      </c>
      <c r="P30" s="17" t="s">
        <v>2015</v>
      </c>
      <c r="Q30" s="12" t="s">
        <v>2016</v>
      </c>
      <c r="R30" s="13" t="s">
        <v>2014</v>
      </c>
      <c r="S30" s="13">
        <v>10</v>
      </c>
      <c r="T30" s="13">
        <v>10</v>
      </c>
      <c r="U30" s="13" t="s">
        <v>2018</v>
      </c>
      <c r="V30" s="11" t="s">
        <v>2019</v>
      </c>
      <c r="W30" s="11" t="s">
        <v>1972</v>
      </c>
      <c r="X30" s="14">
        <v>1</v>
      </c>
      <c r="Y30" s="14">
        <v>0</v>
      </c>
      <c r="Z30" s="14">
        <v>0</v>
      </c>
      <c r="AA30" s="14">
        <v>1</v>
      </c>
      <c r="AB30" s="14">
        <v>1</v>
      </c>
      <c r="AC30" s="14">
        <v>0</v>
      </c>
      <c r="AD30" s="14">
        <v>0</v>
      </c>
      <c r="AE30" s="14">
        <v>0</v>
      </c>
      <c r="AF30" s="14">
        <v>1</v>
      </c>
      <c r="AG30" s="14">
        <v>0</v>
      </c>
      <c r="AH30" s="14">
        <v>1</v>
      </c>
      <c r="AI30" s="14">
        <v>0</v>
      </c>
      <c r="AJ30" s="14">
        <v>0</v>
      </c>
      <c r="AK30" s="12" t="s">
        <v>2020</v>
      </c>
      <c r="AL30" s="15" t="s">
        <v>2057</v>
      </c>
    </row>
    <row r="31" spans="1:38" ht="12" customHeight="1" x14ac:dyDescent="0.2">
      <c r="A31" s="12" t="s">
        <v>1961</v>
      </c>
      <c r="B31" s="11" t="s">
        <v>33</v>
      </c>
      <c r="C31" s="12">
        <v>2021</v>
      </c>
      <c r="D31" s="12">
        <v>2</v>
      </c>
      <c r="E31" s="12" t="str">
        <f t="shared" si="0"/>
        <v>A097.2</v>
      </c>
      <c r="F31" s="11" t="s">
        <v>2116</v>
      </c>
      <c r="G31" s="12" t="s">
        <v>2117</v>
      </c>
      <c r="H31" s="11" t="s">
        <v>2148</v>
      </c>
      <c r="I31" s="11" t="s">
        <v>2149</v>
      </c>
      <c r="J31" s="12" t="s">
        <v>2135</v>
      </c>
      <c r="K31" s="12" t="s">
        <v>2014</v>
      </c>
      <c r="L31" s="11" t="s">
        <v>2041</v>
      </c>
      <c r="M31" s="12" t="s">
        <v>2013</v>
      </c>
      <c r="N31" s="12" t="s">
        <v>2017</v>
      </c>
      <c r="O31" s="12" t="s">
        <v>1972</v>
      </c>
      <c r="P31" s="17" t="s">
        <v>2015</v>
      </c>
      <c r="Q31" s="12" t="s">
        <v>2016</v>
      </c>
      <c r="R31" s="13" t="s">
        <v>2014</v>
      </c>
      <c r="S31" s="13">
        <v>10</v>
      </c>
      <c r="T31" s="13">
        <v>10</v>
      </c>
      <c r="U31" s="13" t="s">
        <v>2018</v>
      </c>
      <c r="V31" s="11" t="s">
        <v>2019</v>
      </c>
      <c r="W31" s="11" t="s">
        <v>1972</v>
      </c>
      <c r="X31" s="14">
        <v>1</v>
      </c>
      <c r="Y31" s="14">
        <v>0</v>
      </c>
      <c r="Z31" s="14">
        <v>0</v>
      </c>
      <c r="AA31" s="14">
        <v>1</v>
      </c>
      <c r="AB31" s="14">
        <v>1</v>
      </c>
      <c r="AC31" s="14">
        <v>0</v>
      </c>
      <c r="AD31" s="14">
        <v>0</v>
      </c>
      <c r="AE31" s="14">
        <v>0</v>
      </c>
      <c r="AF31" s="14">
        <v>1</v>
      </c>
      <c r="AG31" s="14">
        <v>0</v>
      </c>
      <c r="AH31" s="14">
        <v>1</v>
      </c>
      <c r="AI31" s="14">
        <v>0</v>
      </c>
      <c r="AJ31" s="14">
        <v>0</v>
      </c>
      <c r="AK31" s="12" t="s">
        <v>2020</v>
      </c>
      <c r="AL31" s="15"/>
    </row>
    <row r="32" spans="1:38" ht="12" customHeight="1" x14ac:dyDescent="0.2">
      <c r="A32" s="12" t="s">
        <v>1961</v>
      </c>
      <c r="B32" s="11" t="s">
        <v>33</v>
      </c>
      <c r="C32" s="12">
        <v>2021</v>
      </c>
      <c r="D32" s="12">
        <v>3</v>
      </c>
      <c r="E32" s="12" t="str">
        <f t="shared" si="0"/>
        <v>A097.3</v>
      </c>
      <c r="F32" s="11" t="s">
        <v>2116</v>
      </c>
      <c r="G32" s="12" t="s">
        <v>2117</v>
      </c>
      <c r="H32" s="11" t="s">
        <v>2154</v>
      </c>
      <c r="I32" s="11" t="s">
        <v>2155</v>
      </c>
      <c r="J32" s="12" t="s">
        <v>2135</v>
      </c>
      <c r="K32" s="12" t="s">
        <v>2014</v>
      </c>
      <c r="L32" s="11" t="s">
        <v>2051</v>
      </c>
      <c r="M32" s="12" t="s">
        <v>2013</v>
      </c>
      <c r="N32" s="12" t="s">
        <v>2017</v>
      </c>
      <c r="O32" s="12" t="s">
        <v>1972</v>
      </c>
      <c r="P32" s="17" t="s">
        <v>2015</v>
      </c>
      <c r="Q32" s="12" t="s">
        <v>2016</v>
      </c>
      <c r="R32" s="13" t="s">
        <v>2014</v>
      </c>
      <c r="S32" s="13">
        <v>10</v>
      </c>
      <c r="T32" s="13">
        <v>10</v>
      </c>
      <c r="U32" s="13" t="s">
        <v>2018</v>
      </c>
      <c r="V32" s="11" t="s">
        <v>2019</v>
      </c>
      <c r="W32" s="11" t="s">
        <v>1972</v>
      </c>
      <c r="X32" s="14">
        <v>1</v>
      </c>
      <c r="Y32" s="14">
        <v>0</v>
      </c>
      <c r="Z32" s="14">
        <v>0</v>
      </c>
      <c r="AA32" s="14">
        <v>1</v>
      </c>
      <c r="AB32" s="14">
        <v>1</v>
      </c>
      <c r="AC32" s="14">
        <v>0</v>
      </c>
      <c r="AD32" s="14">
        <v>0</v>
      </c>
      <c r="AE32" s="14">
        <v>0</v>
      </c>
      <c r="AF32" s="14">
        <v>1</v>
      </c>
      <c r="AG32" s="14">
        <v>0</v>
      </c>
      <c r="AH32" s="14">
        <v>1</v>
      </c>
      <c r="AI32" s="14">
        <v>0</v>
      </c>
      <c r="AJ32" s="14">
        <v>0</v>
      </c>
      <c r="AK32" s="12" t="s">
        <v>2020</v>
      </c>
      <c r="AL32" s="15"/>
    </row>
    <row r="33" spans="1:38" ht="12" customHeight="1" x14ac:dyDescent="0.2">
      <c r="A33" s="12" t="s">
        <v>1961</v>
      </c>
      <c r="B33" s="11" t="s">
        <v>33</v>
      </c>
      <c r="C33" s="12">
        <v>2021</v>
      </c>
      <c r="D33" s="12">
        <v>4</v>
      </c>
      <c r="E33" s="12" t="str">
        <f t="shared" si="0"/>
        <v>A097.4</v>
      </c>
      <c r="F33" s="11" t="s">
        <v>2116</v>
      </c>
      <c r="G33" s="12" t="s">
        <v>2117</v>
      </c>
      <c r="H33" s="11" t="s">
        <v>2154</v>
      </c>
      <c r="I33" s="11" t="s">
        <v>2155</v>
      </c>
      <c r="J33" s="12" t="s">
        <v>2135</v>
      </c>
      <c r="K33" s="12" t="s">
        <v>2014</v>
      </c>
      <c r="L33" s="11" t="s">
        <v>2041</v>
      </c>
      <c r="M33" s="12" t="s">
        <v>2013</v>
      </c>
      <c r="N33" s="12" t="s">
        <v>2017</v>
      </c>
      <c r="O33" s="12" t="s">
        <v>1972</v>
      </c>
      <c r="P33" s="17" t="s">
        <v>2015</v>
      </c>
      <c r="Q33" s="12" t="s">
        <v>2016</v>
      </c>
      <c r="R33" s="13" t="s">
        <v>2014</v>
      </c>
      <c r="S33" s="13">
        <v>10</v>
      </c>
      <c r="T33" s="13">
        <v>10</v>
      </c>
      <c r="U33" s="13" t="s">
        <v>2018</v>
      </c>
      <c r="V33" s="11" t="s">
        <v>2019</v>
      </c>
      <c r="W33" s="11" t="s">
        <v>1972</v>
      </c>
      <c r="X33" s="14">
        <v>1</v>
      </c>
      <c r="Y33" s="14">
        <v>0</v>
      </c>
      <c r="Z33" s="14">
        <v>0</v>
      </c>
      <c r="AA33" s="14">
        <v>1</v>
      </c>
      <c r="AB33" s="14">
        <v>1</v>
      </c>
      <c r="AC33" s="14">
        <v>0</v>
      </c>
      <c r="AD33" s="14">
        <v>0</v>
      </c>
      <c r="AE33" s="14">
        <v>0</v>
      </c>
      <c r="AF33" s="14">
        <v>1</v>
      </c>
      <c r="AG33" s="14">
        <v>0</v>
      </c>
      <c r="AH33" s="14">
        <v>1</v>
      </c>
      <c r="AI33" s="14">
        <v>0</v>
      </c>
      <c r="AJ33" s="14">
        <v>0</v>
      </c>
      <c r="AK33" s="12" t="s">
        <v>2020</v>
      </c>
      <c r="AL33" s="15"/>
    </row>
    <row r="34" spans="1:38" ht="12" customHeight="1" x14ac:dyDescent="0.2">
      <c r="A34" s="12" t="s">
        <v>1962</v>
      </c>
      <c r="B34" s="11" t="s">
        <v>1347</v>
      </c>
      <c r="C34" s="12">
        <v>2010</v>
      </c>
      <c r="D34" s="12">
        <v>1</v>
      </c>
      <c r="E34" s="12" t="str">
        <f t="shared" si="0"/>
        <v>A098.1</v>
      </c>
      <c r="F34" s="11" t="s">
        <v>2116</v>
      </c>
      <c r="G34" s="12" t="s">
        <v>2117</v>
      </c>
      <c r="H34" s="11" t="s">
        <v>2136</v>
      </c>
      <c r="I34" s="11" t="s">
        <v>2137</v>
      </c>
      <c r="J34" s="12" t="s">
        <v>2135</v>
      </c>
      <c r="K34" s="12" t="s">
        <v>2014</v>
      </c>
      <c r="L34" s="11" t="s">
        <v>2041</v>
      </c>
      <c r="M34" s="12" t="s">
        <v>2013</v>
      </c>
      <c r="N34" s="12" t="s">
        <v>2053</v>
      </c>
      <c r="O34" s="12" t="s">
        <v>1972</v>
      </c>
      <c r="P34" s="17" t="s">
        <v>2015</v>
      </c>
      <c r="Q34" s="12" t="s">
        <v>2016</v>
      </c>
      <c r="R34" s="13" t="s">
        <v>2014</v>
      </c>
      <c r="S34" s="13">
        <v>28</v>
      </c>
      <c r="T34" s="13">
        <v>28</v>
      </c>
      <c r="U34" s="13" t="s">
        <v>2018</v>
      </c>
      <c r="V34" s="11" t="s">
        <v>2019</v>
      </c>
      <c r="W34" s="11" t="s">
        <v>1972</v>
      </c>
      <c r="X34" s="14">
        <v>1</v>
      </c>
      <c r="Y34" s="14">
        <v>1</v>
      </c>
      <c r="Z34" s="14">
        <v>0</v>
      </c>
      <c r="AA34" s="14">
        <v>1</v>
      </c>
      <c r="AB34" s="14">
        <v>1</v>
      </c>
      <c r="AC34" s="14">
        <v>0</v>
      </c>
      <c r="AD34" s="14">
        <v>0</v>
      </c>
      <c r="AE34" s="14">
        <v>0</v>
      </c>
      <c r="AF34" s="14">
        <v>0</v>
      </c>
      <c r="AG34" s="14">
        <v>0</v>
      </c>
      <c r="AH34" s="14">
        <v>0</v>
      </c>
      <c r="AI34" s="14">
        <v>0</v>
      </c>
      <c r="AJ34" s="14">
        <v>0</v>
      </c>
      <c r="AK34" s="12" t="s">
        <v>2020</v>
      </c>
      <c r="AL34" s="15" t="s">
        <v>2058</v>
      </c>
    </row>
    <row r="35" spans="1:38" ht="12" customHeight="1" x14ac:dyDescent="0.2">
      <c r="A35" s="12" t="s">
        <v>1962</v>
      </c>
      <c r="B35" s="11" t="s">
        <v>1347</v>
      </c>
      <c r="C35" s="12">
        <v>2010</v>
      </c>
      <c r="D35" s="12">
        <v>1</v>
      </c>
      <c r="E35" s="12" t="str">
        <f t="shared" si="0"/>
        <v>A098.1</v>
      </c>
      <c r="F35" s="11" t="s">
        <v>2116</v>
      </c>
      <c r="G35" s="12" t="s">
        <v>2117</v>
      </c>
      <c r="H35" s="11" t="s">
        <v>2156</v>
      </c>
      <c r="I35" s="11" t="s">
        <v>2156</v>
      </c>
      <c r="J35" s="12" t="s">
        <v>2135</v>
      </c>
      <c r="K35" s="12" t="s">
        <v>2014</v>
      </c>
      <c r="L35" s="11" t="s">
        <v>2051</v>
      </c>
      <c r="M35" s="12" t="s">
        <v>2013</v>
      </c>
      <c r="N35" s="12" t="s">
        <v>2053</v>
      </c>
      <c r="O35" s="12" t="s">
        <v>1972</v>
      </c>
      <c r="P35" s="17" t="s">
        <v>2015</v>
      </c>
      <c r="Q35" s="12" t="s">
        <v>2016</v>
      </c>
      <c r="R35" s="13" t="s">
        <v>2014</v>
      </c>
      <c r="S35" s="13">
        <v>28</v>
      </c>
      <c r="T35" s="13">
        <v>28</v>
      </c>
      <c r="U35" s="13" t="s">
        <v>2018</v>
      </c>
      <c r="V35" s="11" t="s">
        <v>2019</v>
      </c>
      <c r="W35" s="11" t="s">
        <v>1972</v>
      </c>
      <c r="X35" s="14">
        <v>1</v>
      </c>
      <c r="Y35" s="14">
        <v>1</v>
      </c>
      <c r="Z35" s="14">
        <v>0</v>
      </c>
      <c r="AA35" s="14">
        <v>1</v>
      </c>
      <c r="AB35" s="14">
        <v>1</v>
      </c>
      <c r="AC35" s="14">
        <v>0</v>
      </c>
      <c r="AD35" s="14">
        <v>0</v>
      </c>
      <c r="AE35" s="14">
        <v>0</v>
      </c>
      <c r="AF35" s="14">
        <v>0</v>
      </c>
      <c r="AG35" s="14">
        <v>0</v>
      </c>
      <c r="AH35" s="14">
        <v>0</v>
      </c>
      <c r="AI35" s="14">
        <v>0</v>
      </c>
      <c r="AJ35" s="14">
        <v>0</v>
      </c>
      <c r="AK35" s="12" t="s">
        <v>2020</v>
      </c>
      <c r="AL35" s="15" t="s">
        <v>2058</v>
      </c>
    </row>
    <row r="36" spans="1:38" ht="12" customHeight="1" x14ac:dyDescent="0.2">
      <c r="A36" s="12" t="s">
        <v>1967</v>
      </c>
      <c r="B36" s="11" t="s">
        <v>1573</v>
      </c>
      <c r="C36" s="12">
        <v>2007</v>
      </c>
      <c r="D36" s="12">
        <v>1</v>
      </c>
      <c r="E36" s="12" t="str">
        <f t="shared" si="0"/>
        <v>A103.1</v>
      </c>
      <c r="F36" s="11" t="s">
        <v>2116</v>
      </c>
      <c r="G36" s="12" t="s">
        <v>2117</v>
      </c>
      <c r="H36" s="11" t="s">
        <v>2145</v>
      </c>
      <c r="I36" s="11" t="s">
        <v>2134</v>
      </c>
      <c r="J36" s="12" t="s">
        <v>2135</v>
      </c>
      <c r="K36" s="12" t="s">
        <v>2014</v>
      </c>
      <c r="L36" s="11" t="s">
        <v>2041</v>
      </c>
      <c r="M36" s="12" t="s">
        <v>2013</v>
      </c>
      <c r="N36" s="12" t="s">
        <v>2014</v>
      </c>
      <c r="O36" s="12" t="s">
        <v>1972</v>
      </c>
      <c r="P36" s="17" t="s">
        <v>2015</v>
      </c>
      <c r="Q36" s="12" t="s">
        <v>2016</v>
      </c>
      <c r="R36" s="13" t="s">
        <v>2014</v>
      </c>
      <c r="S36" s="13">
        <v>30</v>
      </c>
      <c r="T36" s="13">
        <v>30</v>
      </c>
      <c r="U36" s="13" t="s">
        <v>2018</v>
      </c>
      <c r="V36" s="11" t="s">
        <v>2059</v>
      </c>
      <c r="W36" s="11" t="s">
        <v>1972</v>
      </c>
      <c r="X36" s="14">
        <v>1</v>
      </c>
      <c r="Y36" s="14">
        <v>0</v>
      </c>
      <c r="Z36" s="14">
        <v>0</v>
      </c>
      <c r="AA36" s="14">
        <v>0</v>
      </c>
      <c r="AB36" s="14">
        <v>0</v>
      </c>
      <c r="AC36" s="14">
        <v>0</v>
      </c>
      <c r="AD36" s="14">
        <v>0</v>
      </c>
      <c r="AE36" s="14">
        <v>0</v>
      </c>
      <c r="AF36" s="14">
        <v>0</v>
      </c>
      <c r="AG36" s="14">
        <v>0</v>
      </c>
      <c r="AH36" s="14">
        <v>0</v>
      </c>
      <c r="AI36" s="14">
        <v>0</v>
      </c>
      <c r="AJ36" s="14">
        <v>0</v>
      </c>
      <c r="AK36" s="12" t="s">
        <v>2025</v>
      </c>
      <c r="AL36" s="15"/>
    </row>
    <row r="37" spans="1:38" ht="12" customHeight="1" x14ac:dyDescent="0.2">
      <c r="A37" s="12" t="s">
        <v>1967</v>
      </c>
      <c r="B37" s="11" t="s">
        <v>1573</v>
      </c>
      <c r="C37" s="12">
        <v>2007</v>
      </c>
      <c r="D37" s="12">
        <v>2</v>
      </c>
      <c r="E37" s="12" t="str">
        <f t="shared" si="0"/>
        <v>A103.2</v>
      </c>
      <c r="F37" s="11" t="s">
        <v>2116</v>
      </c>
      <c r="G37" s="12" t="s">
        <v>2117</v>
      </c>
      <c r="H37" s="11" t="s">
        <v>2157</v>
      </c>
      <c r="I37" s="11" t="s">
        <v>2158</v>
      </c>
      <c r="J37" s="12" t="s">
        <v>2135</v>
      </c>
      <c r="K37" s="12" t="s">
        <v>2014</v>
      </c>
      <c r="L37" s="11" t="s">
        <v>2041</v>
      </c>
      <c r="M37" s="12" t="s">
        <v>2013</v>
      </c>
      <c r="N37" s="12" t="s">
        <v>2014</v>
      </c>
      <c r="O37" s="12" t="s">
        <v>1972</v>
      </c>
      <c r="P37" s="17" t="s">
        <v>2015</v>
      </c>
      <c r="Q37" s="12" t="s">
        <v>2016</v>
      </c>
      <c r="R37" s="13" t="s">
        <v>2014</v>
      </c>
      <c r="S37" s="13">
        <v>30</v>
      </c>
      <c r="T37" s="13">
        <v>30</v>
      </c>
      <c r="U37" s="13" t="s">
        <v>2018</v>
      </c>
      <c r="V37" s="11" t="s">
        <v>2059</v>
      </c>
      <c r="W37" s="11" t="s">
        <v>1972</v>
      </c>
      <c r="X37" s="14">
        <v>1</v>
      </c>
      <c r="Y37" s="14">
        <v>0</v>
      </c>
      <c r="Z37" s="14">
        <v>0</v>
      </c>
      <c r="AA37" s="14">
        <v>0</v>
      </c>
      <c r="AB37" s="14">
        <v>0</v>
      </c>
      <c r="AC37" s="14">
        <v>0</v>
      </c>
      <c r="AD37" s="14">
        <v>0</v>
      </c>
      <c r="AE37" s="14">
        <v>0</v>
      </c>
      <c r="AF37" s="14">
        <v>0</v>
      </c>
      <c r="AG37" s="14">
        <v>0</v>
      </c>
      <c r="AH37" s="14">
        <v>0</v>
      </c>
      <c r="AI37" s="14">
        <v>0</v>
      </c>
      <c r="AJ37" s="14">
        <v>0</v>
      </c>
      <c r="AK37" s="12" t="s">
        <v>2025</v>
      </c>
      <c r="AL37" s="15"/>
    </row>
    <row r="38" spans="1:38" ht="12" customHeight="1" x14ac:dyDescent="0.2">
      <c r="A38" s="12" t="s">
        <v>1968</v>
      </c>
      <c r="B38" s="11" t="s">
        <v>1609</v>
      </c>
      <c r="C38" s="12">
        <v>2006</v>
      </c>
      <c r="D38" s="12">
        <v>1</v>
      </c>
      <c r="E38" s="12" t="str">
        <f t="shared" si="0"/>
        <v>A104.1</v>
      </c>
      <c r="F38" s="11" t="s">
        <v>2116</v>
      </c>
      <c r="G38" s="12" t="s">
        <v>2117</v>
      </c>
      <c r="H38" s="11" t="s">
        <v>2145</v>
      </c>
      <c r="I38" s="11" t="s">
        <v>2134</v>
      </c>
      <c r="J38" s="12" t="s">
        <v>2135</v>
      </c>
      <c r="K38" s="12" t="s">
        <v>2014</v>
      </c>
      <c r="L38" s="11" t="s">
        <v>2041</v>
      </c>
      <c r="M38" s="12" t="s">
        <v>2013</v>
      </c>
      <c r="N38" s="12" t="s">
        <v>2014</v>
      </c>
      <c r="O38" s="12" t="s">
        <v>1972</v>
      </c>
      <c r="P38" s="17" t="s">
        <v>2015</v>
      </c>
      <c r="Q38" s="12" t="s">
        <v>2016</v>
      </c>
      <c r="R38" s="13" t="s">
        <v>2014</v>
      </c>
      <c r="S38" s="13">
        <v>30</v>
      </c>
      <c r="T38" s="13">
        <v>30</v>
      </c>
      <c r="U38" s="13" t="s">
        <v>2018</v>
      </c>
      <c r="V38" s="11" t="s">
        <v>2059</v>
      </c>
      <c r="W38" s="11" t="s">
        <v>1972</v>
      </c>
      <c r="X38" s="14">
        <v>1</v>
      </c>
      <c r="Y38" s="14">
        <v>0</v>
      </c>
      <c r="Z38" s="14">
        <v>0</v>
      </c>
      <c r="AA38" s="14">
        <v>0</v>
      </c>
      <c r="AB38" s="14">
        <v>0</v>
      </c>
      <c r="AC38" s="14">
        <v>0</v>
      </c>
      <c r="AD38" s="14">
        <v>0</v>
      </c>
      <c r="AE38" s="14">
        <v>0</v>
      </c>
      <c r="AF38" s="14">
        <v>0</v>
      </c>
      <c r="AG38" s="14">
        <v>0</v>
      </c>
      <c r="AH38" s="14">
        <v>0</v>
      </c>
      <c r="AI38" s="14">
        <v>0</v>
      </c>
      <c r="AJ38" s="14">
        <v>0</v>
      </c>
      <c r="AK38" s="12" t="s">
        <v>2025</v>
      </c>
      <c r="AL38" s="15"/>
    </row>
    <row r="39" spans="1:38" ht="12" customHeight="1" x14ac:dyDescent="0.2">
      <c r="A39" s="12" t="s">
        <v>1969</v>
      </c>
      <c r="B39" s="11" t="s">
        <v>1827</v>
      </c>
      <c r="C39" s="12">
        <v>2020</v>
      </c>
      <c r="D39" s="12">
        <v>1</v>
      </c>
      <c r="E39" s="12" t="str">
        <f t="shared" si="0"/>
        <v>A105.1</v>
      </c>
      <c r="F39" s="11" t="s">
        <v>2116</v>
      </c>
      <c r="G39" s="12" t="s">
        <v>2117</v>
      </c>
      <c r="H39" s="11" t="s">
        <v>2159</v>
      </c>
      <c r="I39" s="11" t="s">
        <v>2159</v>
      </c>
      <c r="J39" s="12" t="s">
        <v>2120</v>
      </c>
      <c r="K39" s="12" t="s">
        <v>2129</v>
      </c>
      <c r="L39" s="11" t="s">
        <v>2060</v>
      </c>
      <c r="M39" s="12" t="s">
        <v>2013</v>
      </c>
      <c r="N39" s="12" t="s">
        <v>2014</v>
      </c>
      <c r="O39" s="12" t="s">
        <v>1972</v>
      </c>
      <c r="P39" s="17" t="s">
        <v>2015</v>
      </c>
      <c r="Q39" s="12" t="s">
        <v>2016</v>
      </c>
      <c r="R39" s="13" t="s">
        <v>2014</v>
      </c>
      <c r="S39" s="13">
        <v>42</v>
      </c>
      <c r="T39" s="13">
        <v>42</v>
      </c>
      <c r="U39" s="13" t="s">
        <v>2018</v>
      </c>
      <c r="V39" s="11" t="s">
        <v>2024</v>
      </c>
      <c r="W39" s="11" t="s">
        <v>1972</v>
      </c>
      <c r="X39" s="14">
        <v>0</v>
      </c>
      <c r="Y39" s="14">
        <v>0</v>
      </c>
      <c r="Z39" s="14">
        <v>0</v>
      </c>
      <c r="AA39" s="14">
        <v>0</v>
      </c>
      <c r="AB39" s="14">
        <v>0</v>
      </c>
      <c r="AC39" s="14">
        <v>0</v>
      </c>
      <c r="AD39" s="14">
        <v>0</v>
      </c>
      <c r="AE39" s="14">
        <v>0</v>
      </c>
      <c r="AF39" s="14">
        <v>0</v>
      </c>
      <c r="AG39" s="14">
        <v>0</v>
      </c>
      <c r="AH39" s="14">
        <v>0</v>
      </c>
      <c r="AI39" s="14">
        <v>0</v>
      </c>
      <c r="AJ39" s="14">
        <v>0</v>
      </c>
      <c r="AK39" s="12" t="s">
        <v>2025</v>
      </c>
      <c r="AL39" s="15"/>
    </row>
    <row r="40" spans="1:38" ht="12" customHeight="1" x14ac:dyDescent="0.2">
      <c r="A40" s="12" t="s">
        <v>1970</v>
      </c>
      <c r="B40" s="11" t="s">
        <v>1826</v>
      </c>
      <c r="C40" s="12">
        <v>2021</v>
      </c>
      <c r="D40" s="12">
        <v>1</v>
      </c>
      <c r="E40" s="12" t="str">
        <f t="shared" si="0"/>
        <v>A106.1</v>
      </c>
      <c r="F40" s="11" t="s">
        <v>2116</v>
      </c>
      <c r="G40" s="12" t="s">
        <v>2117</v>
      </c>
      <c r="H40" s="30" t="s">
        <v>2160</v>
      </c>
      <c r="I40" s="30" t="s">
        <v>2160</v>
      </c>
      <c r="J40" s="12" t="s">
        <v>2120</v>
      </c>
      <c r="K40" s="12" t="s">
        <v>2125</v>
      </c>
      <c r="L40" s="11"/>
      <c r="M40" s="12" t="s">
        <v>2013</v>
      </c>
      <c r="N40" s="12" t="s">
        <v>2053</v>
      </c>
      <c r="O40" s="12" t="s">
        <v>1972</v>
      </c>
      <c r="P40" s="17" t="s">
        <v>2015</v>
      </c>
      <c r="Q40" s="12" t="s">
        <v>2016</v>
      </c>
      <c r="R40" s="13" t="s">
        <v>2014</v>
      </c>
      <c r="S40" s="13">
        <v>14</v>
      </c>
      <c r="T40" s="13">
        <v>14</v>
      </c>
      <c r="U40" s="13" t="s">
        <v>2018</v>
      </c>
      <c r="V40" s="11" t="s">
        <v>2019</v>
      </c>
      <c r="W40" s="11" t="s">
        <v>2061</v>
      </c>
      <c r="X40" s="14">
        <v>1</v>
      </c>
      <c r="Y40" s="14">
        <v>0</v>
      </c>
      <c r="Z40" s="14">
        <v>0</v>
      </c>
      <c r="AA40" s="14">
        <v>0</v>
      </c>
      <c r="AB40" s="14">
        <v>1</v>
      </c>
      <c r="AC40" s="14">
        <v>0</v>
      </c>
      <c r="AD40" s="14">
        <v>0</v>
      </c>
      <c r="AE40" s="14">
        <v>0</v>
      </c>
      <c r="AF40" s="14">
        <v>0</v>
      </c>
      <c r="AG40" s="14">
        <v>0</v>
      </c>
      <c r="AH40" s="14">
        <v>0</v>
      </c>
      <c r="AI40" s="14">
        <v>0</v>
      </c>
      <c r="AJ40" s="14">
        <v>0</v>
      </c>
      <c r="AK40" s="12" t="s">
        <v>2020</v>
      </c>
      <c r="AL40" s="15" t="s">
        <v>2062</v>
      </c>
    </row>
    <row r="41" spans="1:38" ht="12" customHeight="1" x14ac:dyDescent="0.2">
      <c r="A41" s="12" t="s">
        <v>1971</v>
      </c>
      <c r="B41" s="11" t="s">
        <v>1828</v>
      </c>
      <c r="C41" s="12">
        <v>2021</v>
      </c>
      <c r="D41" s="12">
        <v>1</v>
      </c>
      <c r="E41" s="12" t="str">
        <f t="shared" si="0"/>
        <v>A107.1</v>
      </c>
      <c r="F41" s="11" t="s">
        <v>2116</v>
      </c>
      <c r="G41" s="12" t="s">
        <v>2117</v>
      </c>
      <c r="H41" s="11" t="s">
        <v>2161</v>
      </c>
      <c r="I41" s="11" t="s">
        <v>2161</v>
      </c>
      <c r="J41" s="12" t="s">
        <v>2120</v>
      </c>
      <c r="K41" s="12" t="s">
        <v>2125</v>
      </c>
      <c r="L41" s="11" t="s">
        <v>2063</v>
      </c>
      <c r="M41" s="12" t="s">
        <v>2013</v>
      </c>
      <c r="N41" s="12" t="s">
        <v>2064</v>
      </c>
      <c r="O41" s="12" t="s">
        <v>1972</v>
      </c>
      <c r="P41" s="11" t="s">
        <v>2015</v>
      </c>
      <c r="Q41" s="12" t="s">
        <v>2016</v>
      </c>
      <c r="R41" s="13" t="s">
        <v>2014</v>
      </c>
      <c r="S41" s="13">
        <v>3</v>
      </c>
      <c r="T41" s="13">
        <v>42</v>
      </c>
      <c r="U41" s="13" t="s">
        <v>2018</v>
      </c>
      <c r="V41" s="11" t="s">
        <v>2024</v>
      </c>
      <c r="W41" s="11"/>
      <c r="X41" s="14">
        <v>0</v>
      </c>
      <c r="Y41" s="14">
        <v>0</v>
      </c>
      <c r="Z41" s="14">
        <v>0</v>
      </c>
      <c r="AA41" s="14">
        <v>0</v>
      </c>
      <c r="AB41" s="14">
        <v>0</v>
      </c>
      <c r="AC41" s="14">
        <v>0</v>
      </c>
      <c r="AD41" s="14">
        <v>0</v>
      </c>
      <c r="AE41" s="14">
        <v>0</v>
      </c>
      <c r="AF41" s="14">
        <v>0</v>
      </c>
      <c r="AG41" s="14">
        <v>0</v>
      </c>
      <c r="AH41" s="14">
        <v>0</v>
      </c>
      <c r="AI41" s="14">
        <v>0</v>
      </c>
      <c r="AJ41" s="14">
        <v>0</v>
      </c>
      <c r="AK41" s="12" t="s">
        <v>2025</v>
      </c>
      <c r="AL41" s="15"/>
    </row>
    <row r="42" spans="1:38" ht="12" customHeight="1" x14ac:dyDescent="0.2">
      <c r="A42" s="13" t="s">
        <v>1865</v>
      </c>
      <c r="B42" s="28" t="s">
        <v>801</v>
      </c>
      <c r="C42" s="29">
        <v>2016</v>
      </c>
      <c r="D42" s="29">
        <v>1</v>
      </c>
      <c r="E42" s="12" t="str">
        <f t="shared" si="0"/>
        <v>A001.1</v>
      </c>
      <c r="F42" s="11" t="s">
        <v>2116</v>
      </c>
      <c r="G42" s="12" t="s">
        <v>2117</v>
      </c>
      <c r="H42" s="11" t="s">
        <v>2162</v>
      </c>
      <c r="I42" s="11" t="s">
        <v>2163</v>
      </c>
      <c r="J42" s="12" t="s">
        <v>2120</v>
      </c>
      <c r="K42" s="12" t="s">
        <v>2014</v>
      </c>
      <c r="L42" s="11" t="s">
        <v>2014</v>
      </c>
      <c r="M42" s="12" t="s">
        <v>2065</v>
      </c>
      <c r="N42" s="12" t="s">
        <v>2027</v>
      </c>
      <c r="O42" s="12" t="s">
        <v>2066</v>
      </c>
      <c r="P42" s="11" t="s">
        <v>2038</v>
      </c>
      <c r="Q42" s="12" t="s">
        <v>2039</v>
      </c>
      <c r="R42" s="13" t="s">
        <v>2067</v>
      </c>
      <c r="S42" s="12">
        <v>28</v>
      </c>
      <c r="T42" s="12">
        <v>28</v>
      </c>
      <c r="U42" s="13" t="s">
        <v>2018</v>
      </c>
      <c r="V42" s="11" t="s">
        <v>2030</v>
      </c>
      <c r="W42" s="11" t="s">
        <v>1972</v>
      </c>
      <c r="X42" s="14">
        <v>0</v>
      </c>
      <c r="Y42" s="14">
        <v>0</v>
      </c>
      <c r="Z42" s="14">
        <v>0</v>
      </c>
      <c r="AA42" s="14">
        <v>0</v>
      </c>
      <c r="AB42" s="14">
        <v>0</v>
      </c>
      <c r="AC42" s="14">
        <v>0</v>
      </c>
      <c r="AD42" s="14">
        <v>0</v>
      </c>
      <c r="AE42" s="14">
        <v>0</v>
      </c>
      <c r="AF42" s="14">
        <v>0</v>
      </c>
      <c r="AG42" s="14">
        <v>0</v>
      </c>
      <c r="AH42" s="14">
        <v>0</v>
      </c>
      <c r="AI42" s="14">
        <v>0</v>
      </c>
      <c r="AJ42" s="14">
        <v>0</v>
      </c>
      <c r="AK42" s="12" t="s">
        <v>2025</v>
      </c>
      <c r="AL42" s="15"/>
    </row>
    <row r="43" spans="1:38" ht="12" customHeight="1" x14ac:dyDescent="0.2">
      <c r="A43" s="12" t="s">
        <v>1866</v>
      </c>
      <c r="B43" s="11" t="s">
        <v>195</v>
      </c>
      <c r="C43" s="12">
        <v>2020</v>
      </c>
      <c r="D43" s="12">
        <v>1</v>
      </c>
      <c r="E43" s="12" t="str">
        <f t="shared" si="0"/>
        <v>A002.1</v>
      </c>
      <c r="F43" s="11" t="s">
        <v>2116</v>
      </c>
      <c r="G43" s="12" t="s">
        <v>2117</v>
      </c>
      <c r="H43" s="11" t="s">
        <v>2164</v>
      </c>
      <c r="I43" s="11" t="s">
        <v>2164</v>
      </c>
      <c r="J43" s="12" t="s">
        <v>2135</v>
      </c>
      <c r="K43" s="12" t="s">
        <v>2014</v>
      </c>
      <c r="L43" s="11" t="s">
        <v>2068</v>
      </c>
      <c r="M43" s="12" t="s">
        <v>2065</v>
      </c>
      <c r="N43" s="12" t="s">
        <v>2027</v>
      </c>
      <c r="O43" s="12" t="s">
        <v>2066</v>
      </c>
      <c r="P43" s="11" t="s">
        <v>2015</v>
      </c>
      <c r="Q43" s="12" t="s">
        <v>2016</v>
      </c>
      <c r="R43" s="13" t="s">
        <v>2022</v>
      </c>
      <c r="S43" s="12">
        <v>28</v>
      </c>
      <c r="T43" s="13">
        <v>28</v>
      </c>
      <c r="U43" s="13" t="s">
        <v>2018</v>
      </c>
      <c r="V43" s="11" t="s">
        <v>2024</v>
      </c>
      <c r="W43" s="11" t="s">
        <v>1972</v>
      </c>
      <c r="X43" s="14">
        <v>0</v>
      </c>
      <c r="Y43" s="14">
        <v>0</v>
      </c>
      <c r="Z43" s="14">
        <v>0</v>
      </c>
      <c r="AA43" s="14">
        <v>0</v>
      </c>
      <c r="AB43" s="14">
        <v>0</v>
      </c>
      <c r="AC43" s="14">
        <v>0</v>
      </c>
      <c r="AD43" s="14">
        <v>0</v>
      </c>
      <c r="AE43" s="14">
        <v>0</v>
      </c>
      <c r="AF43" s="14">
        <v>0</v>
      </c>
      <c r="AG43" s="14">
        <v>0</v>
      </c>
      <c r="AH43" s="14">
        <v>0</v>
      </c>
      <c r="AI43" s="14">
        <v>0</v>
      </c>
      <c r="AJ43" s="14">
        <v>0</v>
      </c>
      <c r="AK43" s="12" t="s">
        <v>2025</v>
      </c>
      <c r="AL43" s="15"/>
    </row>
    <row r="44" spans="1:38" ht="12" customHeight="1" x14ac:dyDescent="0.2">
      <c r="A44" s="12" t="s">
        <v>1866</v>
      </c>
      <c r="B44" s="11" t="s">
        <v>195</v>
      </c>
      <c r="C44" s="12">
        <v>2020</v>
      </c>
      <c r="D44" s="12">
        <v>2</v>
      </c>
      <c r="E44" s="12" t="str">
        <f t="shared" si="0"/>
        <v>A002.2</v>
      </c>
      <c r="F44" s="11" t="s">
        <v>2116</v>
      </c>
      <c r="G44" s="12" t="s">
        <v>2117</v>
      </c>
      <c r="H44" s="11" t="s">
        <v>2165</v>
      </c>
      <c r="I44" s="11" t="s">
        <v>2158</v>
      </c>
      <c r="J44" s="12" t="s">
        <v>2135</v>
      </c>
      <c r="K44" s="12" t="s">
        <v>2014</v>
      </c>
      <c r="L44" s="11" t="s">
        <v>2041</v>
      </c>
      <c r="M44" s="12" t="s">
        <v>2065</v>
      </c>
      <c r="N44" s="12" t="s">
        <v>2027</v>
      </c>
      <c r="O44" s="12" t="s">
        <v>2066</v>
      </c>
      <c r="P44" s="11" t="s">
        <v>2015</v>
      </c>
      <c r="Q44" s="12" t="s">
        <v>2016</v>
      </c>
      <c r="R44" s="13" t="s">
        <v>2022</v>
      </c>
      <c r="S44" s="12">
        <v>28</v>
      </c>
      <c r="T44" s="13">
        <v>28</v>
      </c>
      <c r="U44" s="13" t="s">
        <v>2018</v>
      </c>
      <c r="V44" s="11" t="s">
        <v>2024</v>
      </c>
      <c r="W44" s="11" t="s">
        <v>1972</v>
      </c>
      <c r="X44" s="14">
        <v>0</v>
      </c>
      <c r="Y44" s="14">
        <v>0</v>
      </c>
      <c r="Z44" s="14">
        <v>0</v>
      </c>
      <c r="AA44" s="14">
        <v>0</v>
      </c>
      <c r="AB44" s="14">
        <v>0</v>
      </c>
      <c r="AC44" s="14">
        <v>0</v>
      </c>
      <c r="AD44" s="14">
        <v>0</v>
      </c>
      <c r="AE44" s="14">
        <v>0</v>
      </c>
      <c r="AF44" s="14">
        <v>0</v>
      </c>
      <c r="AG44" s="14">
        <v>0</v>
      </c>
      <c r="AH44" s="14">
        <v>0</v>
      </c>
      <c r="AI44" s="14">
        <v>0</v>
      </c>
      <c r="AJ44" s="14">
        <v>0</v>
      </c>
      <c r="AK44" s="12" t="s">
        <v>2025</v>
      </c>
      <c r="AL44" s="15"/>
    </row>
    <row r="45" spans="1:38" ht="12" customHeight="1" x14ac:dyDescent="0.2">
      <c r="A45" s="12" t="s">
        <v>1871</v>
      </c>
      <c r="B45" s="11" t="s">
        <v>1518</v>
      </c>
      <c r="C45" s="12">
        <v>2008</v>
      </c>
      <c r="D45" s="12">
        <v>1</v>
      </c>
      <c r="E45" s="12" t="str">
        <f t="shared" si="0"/>
        <v>A007.1</v>
      </c>
      <c r="F45" s="11" t="s">
        <v>2116</v>
      </c>
      <c r="G45" s="12" t="s">
        <v>2117</v>
      </c>
      <c r="H45" s="11" t="s">
        <v>2134</v>
      </c>
      <c r="I45" s="11" t="s">
        <v>2134</v>
      </c>
      <c r="J45" s="12" t="s">
        <v>2135</v>
      </c>
      <c r="K45" s="12" t="s">
        <v>2014</v>
      </c>
      <c r="L45" s="11" t="s">
        <v>2041</v>
      </c>
      <c r="M45" s="12" t="s">
        <v>2065</v>
      </c>
      <c r="N45" s="12" t="s">
        <v>2069</v>
      </c>
      <c r="O45" s="12" t="s">
        <v>2070</v>
      </c>
      <c r="P45" s="18" t="s">
        <v>2055</v>
      </c>
      <c r="Q45" s="12" t="s">
        <v>2016</v>
      </c>
      <c r="R45" s="13" t="s">
        <v>2014</v>
      </c>
      <c r="S45" s="13">
        <v>28</v>
      </c>
      <c r="T45" s="13">
        <v>28</v>
      </c>
      <c r="U45" s="13" t="s">
        <v>2018</v>
      </c>
      <c r="V45" s="11" t="s">
        <v>2030</v>
      </c>
      <c r="W45" s="11" t="s">
        <v>2019</v>
      </c>
      <c r="X45" s="14">
        <v>1</v>
      </c>
      <c r="Y45" s="14">
        <v>0</v>
      </c>
      <c r="Z45" s="14">
        <v>0</v>
      </c>
      <c r="AA45" s="14">
        <v>0</v>
      </c>
      <c r="AB45" s="14">
        <v>0</v>
      </c>
      <c r="AC45" s="14">
        <v>0</v>
      </c>
      <c r="AD45" s="14">
        <v>0</v>
      </c>
      <c r="AE45" s="14">
        <v>0</v>
      </c>
      <c r="AF45" s="14">
        <v>0</v>
      </c>
      <c r="AG45" s="14">
        <v>0</v>
      </c>
      <c r="AH45" s="14">
        <v>0</v>
      </c>
      <c r="AI45" s="14">
        <v>0</v>
      </c>
      <c r="AJ45" s="14">
        <v>0</v>
      </c>
      <c r="AK45" s="12" t="s">
        <v>2020</v>
      </c>
      <c r="AL45" s="15"/>
    </row>
    <row r="46" spans="1:38" ht="12" customHeight="1" x14ac:dyDescent="0.2">
      <c r="A46" s="12" t="s">
        <v>1871</v>
      </c>
      <c r="B46" s="11" t="s">
        <v>1518</v>
      </c>
      <c r="C46" s="12">
        <v>2008</v>
      </c>
      <c r="D46" s="12">
        <v>2</v>
      </c>
      <c r="E46" s="12" t="str">
        <f t="shared" si="0"/>
        <v>A007.2</v>
      </c>
      <c r="F46" s="11" t="s">
        <v>2116</v>
      </c>
      <c r="G46" s="12" t="s">
        <v>2117</v>
      </c>
      <c r="H46" s="11" t="s">
        <v>2166</v>
      </c>
      <c r="I46" s="11" t="s">
        <v>2166</v>
      </c>
      <c r="J46" s="12" t="s">
        <v>2120</v>
      </c>
      <c r="K46" s="12" t="s">
        <v>2014</v>
      </c>
      <c r="L46" s="11" t="s">
        <v>2021</v>
      </c>
      <c r="M46" s="12" t="s">
        <v>2065</v>
      </c>
      <c r="N46" s="12" t="s">
        <v>2069</v>
      </c>
      <c r="O46" s="12" t="s">
        <v>2070</v>
      </c>
      <c r="P46" s="11" t="s">
        <v>2055</v>
      </c>
      <c r="Q46" s="12" t="s">
        <v>2016</v>
      </c>
      <c r="R46" s="13" t="s">
        <v>2014</v>
      </c>
      <c r="S46" s="13">
        <v>28</v>
      </c>
      <c r="T46" s="13">
        <v>28</v>
      </c>
      <c r="U46" s="13" t="s">
        <v>2018</v>
      </c>
      <c r="V46" s="11" t="s">
        <v>2030</v>
      </c>
      <c r="W46" s="11" t="s">
        <v>2019</v>
      </c>
      <c r="X46" s="14">
        <v>0</v>
      </c>
      <c r="Y46" s="14">
        <v>0</v>
      </c>
      <c r="Z46" s="14">
        <v>0</v>
      </c>
      <c r="AA46" s="14">
        <v>0</v>
      </c>
      <c r="AB46" s="14">
        <v>0</v>
      </c>
      <c r="AC46" s="14">
        <v>0</v>
      </c>
      <c r="AD46" s="14">
        <v>0</v>
      </c>
      <c r="AE46" s="14">
        <v>0</v>
      </c>
      <c r="AF46" s="14">
        <v>0</v>
      </c>
      <c r="AG46" s="14">
        <v>0</v>
      </c>
      <c r="AH46" s="14">
        <v>0</v>
      </c>
      <c r="AI46" s="14">
        <v>0</v>
      </c>
      <c r="AJ46" s="14">
        <v>0</v>
      </c>
      <c r="AK46" s="12" t="s">
        <v>2025</v>
      </c>
      <c r="AL46" s="15"/>
    </row>
    <row r="47" spans="1:38" ht="12" customHeight="1" x14ac:dyDescent="0.2">
      <c r="A47" s="12" t="s">
        <v>1871</v>
      </c>
      <c r="B47" s="11" t="s">
        <v>1518</v>
      </c>
      <c r="C47" s="12">
        <v>2008</v>
      </c>
      <c r="D47" s="12">
        <v>3</v>
      </c>
      <c r="E47" s="12" t="str">
        <f t="shared" si="0"/>
        <v>A007.3</v>
      </c>
      <c r="F47" s="11" t="s">
        <v>2116</v>
      </c>
      <c r="G47" s="12" t="s">
        <v>2117</v>
      </c>
      <c r="H47" s="11" t="s">
        <v>2128</v>
      </c>
      <c r="I47" s="11" t="s">
        <v>2128</v>
      </c>
      <c r="J47" s="12" t="s">
        <v>2120</v>
      </c>
      <c r="K47" s="12" t="s">
        <v>2129</v>
      </c>
      <c r="L47" s="11" t="s">
        <v>2032</v>
      </c>
      <c r="M47" s="12" t="s">
        <v>2065</v>
      </c>
      <c r="N47" s="12" t="s">
        <v>2069</v>
      </c>
      <c r="O47" s="12" t="s">
        <v>2070</v>
      </c>
      <c r="P47" s="11" t="s">
        <v>2055</v>
      </c>
      <c r="Q47" s="12" t="s">
        <v>2016</v>
      </c>
      <c r="R47" s="13" t="s">
        <v>2014</v>
      </c>
      <c r="S47" s="13">
        <v>28</v>
      </c>
      <c r="T47" s="13">
        <v>28</v>
      </c>
      <c r="U47" s="13" t="s">
        <v>2018</v>
      </c>
      <c r="V47" s="11" t="s">
        <v>2030</v>
      </c>
      <c r="W47" s="11" t="s">
        <v>2019</v>
      </c>
      <c r="X47" s="14">
        <v>0</v>
      </c>
      <c r="Y47" s="14">
        <v>0</v>
      </c>
      <c r="Z47" s="14">
        <v>0</v>
      </c>
      <c r="AA47" s="14">
        <v>0</v>
      </c>
      <c r="AB47" s="14">
        <v>0</v>
      </c>
      <c r="AC47" s="14">
        <v>0</v>
      </c>
      <c r="AD47" s="14">
        <v>0</v>
      </c>
      <c r="AE47" s="14">
        <v>0</v>
      </c>
      <c r="AF47" s="14">
        <v>0</v>
      </c>
      <c r="AG47" s="14">
        <v>0</v>
      </c>
      <c r="AH47" s="14">
        <v>0</v>
      </c>
      <c r="AI47" s="14">
        <v>0</v>
      </c>
      <c r="AJ47" s="14">
        <v>0</v>
      </c>
      <c r="AK47" s="12" t="s">
        <v>2025</v>
      </c>
      <c r="AL47" s="15"/>
    </row>
    <row r="48" spans="1:38" ht="12" customHeight="1" x14ac:dyDescent="0.2">
      <c r="A48" s="12" t="s">
        <v>1872</v>
      </c>
      <c r="B48" s="11" t="s">
        <v>1295</v>
      </c>
      <c r="C48" s="12">
        <v>2011</v>
      </c>
      <c r="D48" s="12">
        <v>1</v>
      </c>
      <c r="E48" s="12" t="str">
        <f t="shared" si="0"/>
        <v>A008.1</v>
      </c>
      <c r="F48" s="11" t="s">
        <v>2116</v>
      </c>
      <c r="G48" s="12" t="s">
        <v>2117</v>
      </c>
      <c r="H48" s="11" t="s">
        <v>2134</v>
      </c>
      <c r="I48" s="11" t="s">
        <v>2134</v>
      </c>
      <c r="J48" s="12" t="s">
        <v>2135</v>
      </c>
      <c r="K48" s="12" t="s">
        <v>2014</v>
      </c>
      <c r="L48" s="11" t="s">
        <v>2041</v>
      </c>
      <c r="M48" s="12" t="s">
        <v>2065</v>
      </c>
      <c r="N48" s="12" t="s">
        <v>2027</v>
      </c>
      <c r="O48" s="12" t="s">
        <v>2066</v>
      </c>
      <c r="P48" s="11" t="s">
        <v>2038</v>
      </c>
      <c r="Q48" s="12" t="s">
        <v>2039</v>
      </c>
      <c r="R48" s="13" t="s">
        <v>2014</v>
      </c>
      <c r="S48" s="13">
        <v>7</v>
      </c>
      <c r="T48" s="13">
        <v>7</v>
      </c>
      <c r="U48" s="13" t="s">
        <v>2018</v>
      </c>
      <c r="V48" s="11" t="s">
        <v>2071</v>
      </c>
      <c r="W48" s="11" t="s">
        <v>2019</v>
      </c>
      <c r="X48" s="14">
        <v>0</v>
      </c>
      <c r="Y48" s="14">
        <v>0</v>
      </c>
      <c r="Z48" s="14">
        <v>0</v>
      </c>
      <c r="AA48" s="14">
        <v>1</v>
      </c>
      <c r="AB48" s="14">
        <v>1</v>
      </c>
      <c r="AC48" s="14">
        <v>0</v>
      </c>
      <c r="AD48" s="14">
        <v>0</v>
      </c>
      <c r="AE48" s="14">
        <v>1</v>
      </c>
      <c r="AF48" s="14">
        <v>0</v>
      </c>
      <c r="AG48" s="14">
        <v>0</v>
      </c>
      <c r="AH48" s="14">
        <v>1</v>
      </c>
      <c r="AI48" s="14">
        <v>0</v>
      </c>
      <c r="AJ48" s="14">
        <v>0</v>
      </c>
      <c r="AK48" s="12" t="s">
        <v>2025</v>
      </c>
      <c r="AL48" s="15" t="s">
        <v>2072</v>
      </c>
    </row>
    <row r="49" spans="1:38" ht="12" customHeight="1" x14ac:dyDescent="0.2">
      <c r="A49" s="12" t="s">
        <v>1872</v>
      </c>
      <c r="B49" s="11" t="s">
        <v>1295</v>
      </c>
      <c r="C49" s="12">
        <v>2011</v>
      </c>
      <c r="D49" s="12">
        <v>1</v>
      </c>
      <c r="E49" s="12" t="str">
        <f t="shared" si="0"/>
        <v>A008.1</v>
      </c>
      <c r="F49" s="11" t="s">
        <v>2116</v>
      </c>
      <c r="G49" s="12" t="s">
        <v>2117</v>
      </c>
      <c r="H49" s="11" t="s">
        <v>2122</v>
      </c>
      <c r="I49" s="11" t="s">
        <v>2122</v>
      </c>
      <c r="J49" s="12" t="s">
        <v>2120</v>
      </c>
      <c r="K49" s="12" t="s">
        <v>2014</v>
      </c>
      <c r="L49" s="11" t="s">
        <v>2021</v>
      </c>
      <c r="M49" s="12" t="s">
        <v>2065</v>
      </c>
      <c r="N49" s="12" t="s">
        <v>2027</v>
      </c>
      <c r="O49" s="12" t="s">
        <v>2066</v>
      </c>
      <c r="P49" s="11" t="s">
        <v>2038</v>
      </c>
      <c r="Q49" s="12" t="s">
        <v>2039</v>
      </c>
      <c r="R49" s="13" t="s">
        <v>2014</v>
      </c>
      <c r="S49" s="13">
        <v>7</v>
      </c>
      <c r="T49" s="13">
        <v>7</v>
      </c>
      <c r="U49" s="13" t="s">
        <v>2018</v>
      </c>
      <c r="V49" s="11" t="s">
        <v>2071</v>
      </c>
      <c r="W49" s="11" t="s">
        <v>2019</v>
      </c>
      <c r="X49" s="14">
        <v>0</v>
      </c>
      <c r="Y49" s="14">
        <v>0</v>
      </c>
      <c r="Z49" s="14">
        <v>0</v>
      </c>
      <c r="AA49" s="14">
        <v>0</v>
      </c>
      <c r="AB49" s="14">
        <v>1</v>
      </c>
      <c r="AC49" s="14">
        <v>0</v>
      </c>
      <c r="AD49" s="14">
        <v>0</v>
      </c>
      <c r="AE49" s="14">
        <v>1</v>
      </c>
      <c r="AF49" s="14">
        <v>0</v>
      </c>
      <c r="AG49" s="14">
        <v>0</v>
      </c>
      <c r="AH49" s="14">
        <v>1</v>
      </c>
      <c r="AI49" s="14">
        <v>0</v>
      </c>
      <c r="AJ49" s="14">
        <v>0</v>
      </c>
      <c r="AK49" s="12" t="s">
        <v>2025</v>
      </c>
      <c r="AL49" s="15" t="s">
        <v>2072</v>
      </c>
    </row>
    <row r="50" spans="1:38" ht="12" customHeight="1" x14ac:dyDescent="0.2">
      <c r="A50" s="12" t="s">
        <v>1874</v>
      </c>
      <c r="B50" s="11" t="s">
        <v>1225</v>
      </c>
      <c r="C50" s="12">
        <v>2012</v>
      </c>
      <c r="D50" s="12">
        <v>1</v>
      </c>
      <c r="E50" s="12" t="str">
        <f t="shared" si="0"/>
        <v>A010.1</v>
      </c>
      <c r="F50" s="11" t="s">
        <v>2167</v>
      </c>
      <c r="G50" s="12" t="s">
        <v>2117</v>
      </c>
      <c r="H50" s="11" t="s">
        <v>2137</v>
      </c>
      <c r="I50" s="11" t="s">
        <v>2137</v>
      </c>
      <c r="J50" s="12" t="s">
        <v>2135</v>
      </c>
      <c r="K50" s="12" t="s">
        <v>2014</v>
      </c>
      <c r="L50" s="11" t="s">
        <v>2041</v>
      </c>
      <c r="M50" s="12" t="s">
        <v>2065</v>
      </c>
      <c r="N50" s="12" t="s">
        <v>2069</v>
      </c>
      <c r="O50" s="12" t="s">
        <v>2064</v>
      </c>
      <c r="P50" s="11" t="s">
        <v>2038</v>
      </c>
      <c r="Q50" s="12" t="s">
        <v>2039</v>
      </c>
      <c r="R50" s="13" t="s">
        <v>2014</v>
      </c>
      <c r="S50" s="13">
        <v>28</v>
      </c>
      <c r="T50" s="13">
        <v>28</v>
      </c>
      <c r="U50" s="13" t="s">
        <v>2018</v>
      </c>
      <c r="V50" s="11" t="s">
        <v>2030</v>
      </c>
      <c r="W50" s="11" t="s">
        <v>1972</v>
      </c>
      <c r="X50" s="14">
        <v>0</v>
      </c>
      <c r="Y50" s="14">
        <v>0</v>
      </c>
      <c r="Z50" s="14">
        <v>0</v>
      </c>
      <c r="AA50" s="14">
        <v>0</v>
      </c>
      <c r="AB50" s="14">
        <v>0</v>
      </c>
      <c r="AC50" s="14">
        <v>0</v>
      </c>
      <c r="AD50" s="14">
        <v>0</v>
      </c>
      <c r="AE50" s="14">
        <v>0</v>
      </c>
      <c r="AF50" s="14">
        <v>0</v>
      </c>
      <c r="AG50" s="14">
        <v>0</v>
      </c>
      <c r="AH50" s="14">
        <v>0</v>
      </c>
      <c r="AI50" s="14">
        <v>0</v>
      </c>
      <c r="AJ50" s="14">
        <v>0</v>
      </c>
      <c r="AK50" s="12" t="s">
        <v>2025</v>
      </c>
      <c r="AL50" s="15"/>
    </row>
    <row r="51" spans="1:38" ht="12" customHeight="1" x14ac:dyDescent="0.2">
      <c r="A51" s="12" t="s">
        <v>1875</v>
      </c>
      <c r="B51" s="11" t="s">
        <v>546</v>
      </c>
      <c r="C51" s="12">
        <v>2018</v>
      </c>
      <c r="D51" s="12">
        <v>1</v>
      </c>
      <c r="E51" s="12" t="str">
        <f t="shared" si="0"/>
        <v>A011.1</v>
      </c>
      <c r="F51" s="11" t="s">
        <v>2116</v>
      </c>
      <c r="G51" s="12" t="s">
        <v>2117</v>
      </c>
      <c r="H51" s="11" t="s">
        <v>2168</v>
      </c>
      <c r="I51" s="11" t="s">
        <v>2168</v>
      </c>
      <c r="J51" s="12" t="s">
        <v>2120</v>
      </c>
      <c r="K51" s="12" t="s">
        <v>2169</v>
      </c>
      <c r="L51" s="11" t="s">
        <v>2073</v>
      </c>
      <c r="M51" s="12" t="s">
        <v>2065</v>
      </c>
      <c r="N51" s="12" t="s">
        <v>2069</v>
      </c>
      <c r="O51" s="12" t="s">
        <v>2064</v>
      </c>
      <c r="P51" s="11" t="s">
        <v>2015</v>
      </c>
      <c r="Q51" s="12" t="s">
        <v>2016</v>
      </c>
      <c r="R51" s="13" t="s">
        <v>2014</v>
      </c>
      <c r="S51" s="13">
        <v>14</v>
      </c>
      <c r="T51" s="13">
        <v>28</v>
      </c>
      <c r="U51" s="13" t="s">
        <v>2074</v>
      </c>
      <c r="V51" s="11" t="s">
        <v>2019</v>
      </c>
      <c r="W51" s="11" t="s">
        <v>1972</v>
      </c>
      <c r="X51" s="14">
        <v>0</v>
      </c>
      <c r="Y51" s="14">
        <v>0</v>
      </c>
      <c r="Z51" s="14">
        <v>0</v>
      </c>
      <c r="AA51" s="14">
        <v>0</v>
      </c>
      <c r="AB51" s="14">
        <v>0</v>
      </c>
      <c r="AC51" s="14">
        <v>0</v>
      </c>
      <c r="AD51" s="14">
        <v>0</v>
      </c>
      <c r="AE51" s="14">
        <v>1</v>
      </c>
      <c r="AF51" s="14">
        <v>0</v>
      </c>
      <c r="AG51" s="14">
        <v>0</v>
      </c>
      <c r="AH51" s="14">
        <v>0</v>
      </c>
      <c r="AI51" s="14">
        <v>0</v>
      </c>
      <c r="AJ51" s="14">
        <v>0</v>
      </c>
      <c r="AK51" s="12" t="s">
        <v>2020</v>
      </c>
      <c r="AL51" s="15"/>
    </row>
    <row r="52" spans="1:38" ht="12" customHeight="1" x14ac:dyDescent="0.2">
      <c r="A52" s="12" t="s">
        <v>1876</v>
      </c>
      <c r="B52" s="11" t="s">
        <v>1217</v>
      </c>
      <c r="C52" s="12">
        <v>2012</v>
      </c>
      <c r="D52" s="12">
        <v>1</v>
      </c>
      <c r="E52" s="12" t="str">
        <f t="shared" si="0"/>
        <v>A012.1</v>
      </c>
      <c r="F52" s="11" t="s">
        <v>2116</v>
      </c>
      <c r="G52" s="12" t="s">
        <v>2117</v>
      </c>
      <c r="H52" s="11" t="s">
        <v>2153</v>
      </c>
      <c r="I52" s="11" t="s">
        <v>2137</v>
      </c>
      <c r="J52" s="12" t="s">
        <v>2135</v>
      </c>
      <c r="K52" s="12" t="s">
        <v>2014</v>
      </c>
      <c r="L52" s="11" t="s">
        <v>2041</v>
      </c>
      <c r="M52" s="12" t="s">
        <v>2065</v>
      </c>
      <c r="N52" s="12" t="s">
        <v>2069</v>
      </c>
      <c r="O52" s="12" t="s">
        <v>2064</v>
      </c>
      <c r="P52" s="11" t="s">
        <v>2028</v>
      </c>
      <c r="Q52" s="12" t="s">
        <v>2029</v>
      </c>
      <c r="R52" s="13" t="s">
        <v>2014</v>
      </c>
      <c r="S52" s="13">
        <v>2</v>
      </c>
      <c r="T52" s="13">
        <v>2</v>
      </c>
      <c r="U52" s="13" t="s">
        <v>2018</v>
      </c>
      <c r="V52" s="11" t="s">
        <v>2030</v>
      </c>
      <c r="W52" s="11" t="s">
        <v>2019</v>
      </c>
      <c r="X52" s="14">
        <v>0</v>
      </c>
      <c r="Y52" s="14">
        <v>1</v>
      </c>
      <c r="Z52" s="14">
        <v>0</v>
      </c>
      <c r="AA52" s="14">
        <v>0</v>
      </c>
      <c r="AB52" s="14">
        <v>0</v>
      </c>
      <c r="AC52" s="14">
        <v>1</v>
      </c>
      <c r="AD52" s="14">
        <v>0</v>
      </c>
      <c r="AE52" s="14">
        <v>1</v>
      </c>
      <c r="AF52" s="14">
        <v>0</v>
      </c>
      <c r="AG52" s="14">
        <v>0</v>
      </c>
      <c r="AH52" s="14">
        <v>0</v>
      </c>
      <c r="AI52" s="14">
        <v>0</v>
      </c>
      <c r="AJ52" s="14">
        <v>0</v>
      </c>
      <c r="AK52" s="12" t="s">
        <v>2020</v>
      </c>
      <c r="AL52" s="15" t="s">
        <v>2075</v>
      </c>
    </row>
    <row r="53" spans="1:38" ht="12" customHeight="1" x14ac:dyDescent="0.2">
      <c r="A53" s="12" t="s">
        <v>1876</v>
      </c>
      <c r="B53" s="11" t="s">
        <v>1217</v>
      </c>
      <c r="C53" s="12">
        <v>2012</v>
      </c>
      <c r="D53" s="12">
        <v>2</v>
      </c>
      <c r="E53" s="12" t="str">
        <f t="shared" si="0"/>
        <v>A012.2</v>
      </c>
      <c r="F53" s="11" t="s">
        <v>2116</v>
      </c>
      <c r="G53" s="12" t="s">
        <v>2117</v>
      </c>
      <c r="H53" s="11" t="s">
        <v>2156</v>
      </c>
      <c r="I53" s="11" t="s">
        <v>2156</v>
      </c>
      <c r="J53" s="12" t="s">
        <v>2135</v>
      </c>
      <c r="K53" s="12" t="s">
        <v>2014</v>
      </c>
      <c r="L53" s="11" t="s">
        <v>2051</v>
      </c>
      <c r="M53" s="12" t="s">
        <v>2065</v>
      </c>
      <c r="N53" s="12" t="s">
        <v>2069</v>
      </c>
      <c r="O53" s="12" t="s">
        <v>2064</v>
      </c>
      <c r="P53" s="11" t="s">
        <v>2028</v>
      </c>
      <c r="Q53" s="12" t="s">
        <v>2029</v>
      </c>
      <c r="R53" s="13" t="s">
        <v>2014</v>
      </c>
      <c r="S53" s="13">
        <v>2</v>
      </c>
      <c r="T53" s="13">
        <v>2</v>
      </c>
      <c r="U53" s="13" t="s">
        <v>2018</v>
      </c>
      <c r="V53" s="11" t="s">
        <v>2030</v>
      </c>
      <c r="W53" s="11" t="s">
        <v>2019</v>
      </c>
      <c r="X53" s="14">
        <v>0</v>
      </c>
      <c r="Y53" s="14">
        <v>1</v>
      </c>
      <c r="Z53" s="14">
        <v>0</v>
      </c>
      <c r="AA53" s="14">
        <v>0</v>
      </c>
      <c r="AB53" s="14">
        <v>0</v>
      </c>
      <c r="AC53" s="14">
        <v>1</v>
      </c>
      <c r="AD53" s="14">
        <v>0</v>
      </c>
      <c r="AE53" s="14">
        <v>1</v>
      </c>
      <c r="AF53" s="14">
        <v>0</v>
      </c>
      <c r="AG53" s="14">
        <v>0</v>
      </c>
      <c r="AH53" s="14">
        <v>0</v>
      </c>
      <c r="AI53" s="14">
        <v>0</v>
      </c>
      <c r="AJ53" s="14">
        <v>0</v>
      </c>
      <c r="AK53" s="12" t="s">
        <v>2020</v>
      </c>
      <c r="AL53" s="15" t="s">
        <v>2075</v>
      </c>
    </row>
    <row r="54" spans="1:38" ht="12" customHeight="1" x14ac:dyDescent="0.2">
      <c r="A54" s="12" t="s">
        <v>1877</v>
      </c>
      <c r="B54" s="11" t="s">
        <v>204</v>
      </c>
      <c r="C54" s="12">
        <v>2020</v>
      </c>
      <c r="D54" s="12">
        <v>1</v>
      </c>
      <c r="E54" s="12" t="str">
        <f t="shared" si="0"/>
        <v>A013.1</v>
      </c>
      <c r="F54" s="11" t="s">
        <v>2116</v>
      </c>
      <c r="G54" s="12" t="s">
        <v>2117</v>
      </c>
      <c r="H54" s="11" t="s">
        <v>2147</v>
      </c>
      <c r="I54" s="11" t="s">
        <v>2147</v>
      </c>
      <c r="J54" s="12" t="s">
        <v>2135</v>
      </c>
      <c r="K54" s="12" t="s">
        <v>2014</v>
      </c>
      <c r="L54" s="11" t="s">
        <v>2051</v>
      </c>
      <c r="M54" s="12" t="s">
        <v>2065</v>
      </c>
      <c r="N54" s="12" t="s">
        <v>2069</v>
      </c>
      <c r="O54" s="12" t="s">
        <v>2064</v>
      </c>
      <c r="P54" s="11" t="s">
        <v>2055</v>
      </c>
      <c r="Q54" s="12" t="s">
        <v>2016</v>
      </c>
      <c r="R54" s="13" t="s">
        <v>2014</v>
      </c>
      <c r="S54" s="13">
        <v>3</v>
      </c>
      <c r="T54" s="13">
        <v>3</v>
      </c>
      <c r="U54" s="13" t="s">
        <v>2018</v>
      </c>
      <c r="V54" s="11" t="s">
        <v>2024</v>
      </c>
      <c r="W54" s="11" t="s">
        <v>1972</v>
      </c>
      <c r="X54" s="14">
        <v>1</v>
      </c>
      <c r="Y54" s="14">
        <v>0</v>
      </c>
      <c r="Z54" s="14">
        <v>0</v>
      </c>
      <c r="AA54" s="14">
        <v>0</v>
      </c>
      <c r="AB54" s="14">
        <v>0</v>
      </c>
      <c r="AC54" s="14">
        <v>0</v>
      </c>
      <c r="AD54" s="14">
        <v>0</v>
      </c>
      <c r="AE54" s="14">
        <v>0</v>
      </c>
      <c r="AF54" s="14">
        <v>0</v>
      </c>
      <c r="AG54" s="14">
        <v>0</v>
      </c>
      <c r="AH54" s="14">
        <v>0</v>
      </c>
      <c r="AI54" s="14">
        <v>0</v>
      </c>
      <c r="AJ54" s="14">
        <v>0</v>
      </c>
      <c r="AK54" s="12" t="s">
        <v>2025</v>
      </c>
      <c r="AL54" s="15"/>
    </row>
    <row r="55" spans="1:38" ht="12" customHeight="1" x14ac:dyDescent="0.2">
      <c r="A55" s="12" t="s">
        <v>1878</v>
      </c>
      <c r="B55" s="11" t="s">
        <v>231</v>
      </c>
      <c r="C55" s="12">
        <v>2020</v>
      </c>
      <c r="D55" s="12">
        <v>1</v>
      </c>
      <c r="E55" s="12" t="str">
        <f t="shared" si="0"/>
        <v>A014.1</v>
      </c>
      <c r="F55" s="11" t="s">
        <v>2116</v>
      </c>
      <c r="G55" s="12" t="s">
        <v>2117</v>
      </c>
      <c r="H55" s="11" t="s">
        <v>2134</v>
      </c>
      <c r="I55" s="11" t="s">
        <v>2134</v>
      </c>
      <c r="J55" s="12" t="s">
        <v>2135</v>
      </c>
      <c r="K55" s="12" t="s">
        <v>2014</v>
      </c>
      <c r="L55" s="11" t="s">
        <v>2041</v>
      </c>
      <c r="M55" s="12" t="s">
        <v>2065</v>
      </c>
      <c r="N55" s="12" t="s">
        <v>2069</v>
      </c>
      <c r="O55" s="12" t="s">
        <v>2064</v>
      </c>
      <c r="P55" s="11" t="s">
        <v>2015</v>
      </c>
      <c r="Q55" s="12" t="s">
        <v>2016</v>
      </c>
      <c r="R55" s="13" t="s">
        <v>2014</v>
      </c>
      <c r="S55" s="13">
        <v>30</v>
      </c>
      <c r="T55" s="13">
        <v>30</v>
      </c>
      <c r="U55" s="13" t="s">
        <v>2018</v>
      </c>
      <c r="V55" s="11" t="s">
        <v>2024</v>
      </c>
      <c r="W55" s="11" t="s">
        <v>2019</v>
      </c>
      <c r="X55" s="14">
        <v>1</v>
      </c>
      <c r="Y55" s="14">
        <v>1</v>
      </c>
      <c r="Z55" s="14">
        <v>0</v>
      </c>
      <c r="AA55" s="14">
        <v>0</v>
      </c>
      <c r="AB55" s="14">
        <v>0</v>
      </c>
      <c r="AC55" s="14">
        <v>0</v>
      </c>
      <c r="AD55" s="14">
        <v>0</v>
      </c>
      <c r="AE55" s="14">
        <v>0</v>
      </c>
      <c r="AF55" s="14">
        <v>1</v>
      </c>
      <c r="AG55" s="14">
        <v>0</v>
      </c>
      <c r="AH55" s="14">
        <v>0</v>
      </c>
      <c r="AI55" s="14">
        <v>0</v>
      </c>
      <c r="AJ55" s="14">
        <v>0</v>
      </c>
      <c r="AK55" s="12" t="s">
        <v>2020</v>
      </c>
      <c r="AL55" s="15" t="s">
        <v>2076</v>
      </c>
    </row>
    <row r="56" spans="1:38" ht="12" customHeight="1" x14ac:dyDescent="0.2">
      <c r="A56" s="12" t="s">
        <v>1879</v>
      </c>
      <c r="B56" s="11" t="s">
        <v>337</v>
      </c>
      <c r="C56" s="12">
        <v>2019</v>
      </c>
      <c r="D56" s="12">
        <v>1</v>
      </c>
      <c r="E56" s="12" t="str">
        <f t="shared" si="0"/>
        <v>A015.1</v>
      </c>
      <c r="F56" s="11" t="s">
        <v>2116</v>
      </c>
      <c r="G56" s="12" t="s">
        <v>2117</v>
      </c>
      <c r="H56" s="11" t="s">
        <v>2170</v>
      </c>
      <c r="I56" s="11" t="s">
        <v>2170</v>
      </c>
      <c r="J56" s="12" t="s">
        <v>2120</v>
      </c>
      <c r="K56" s="12" t="s">
        <v>2121</v>
      </c>
      <c r="L56" s="11" t="s">
        <v>2077</v>
      </c>
      <c r="M56" s="12" t="s">
        <v>2065</v>
      </c>
      <c r="N56" s="12" t="s">
        <v>2027</v>
      </c>
      <c r="O56" s="12" t="s">
        <v>2066</v>
      </c>
      <c r="P56" s="11" t="s">
        <v>2038</v>
      </c>
      <c r="Q56" s="12" t="s">
        <v>2039</v>
      </c>
      <c r="R56" s="13" t="s">
        <v>2014</v>
      </c>
      <c r="S56" s="13">
        <v>28</v>
      </c>
      <c r="T56" s="13">
        <v>28</v>
      </c>
      <c r="U56" s="13" t="s">
        <v>2018</v>
      </c>
      <c r="V56" s="11" t="s">
        <v>2019</v>
      </c>
      <c r="W56" s="11" t="s">
        <v>1972</v>
      </c>
      <c r="X56" s="14">
        <v>0</v>
      </c>
      <c r="Y56" s="14">
        <v>0</v>
      </c>
      <c r="Z56" s="14">
        <v>0</v>
      </c>
      <c r="AA56" s="14">
        <v>0</v>
      </c>
      <c r="AB56" s="14">
        <v>1</v>
      </c>
      <c r="AC56" s="14">
        <v>0</v>
      </c>
      <c r="AD56" s="14">
        <v>0</v>
      </c>
      <c r="AE56" s="14">
        <v>1</v>
      </c>
      <c r="AF56" s="14">
        <v>0</v>
      </c>
      <c r="AG56" s="14">
        <v>1</v>
      </c>
      <c r="AH56" s="14">
        <v>0</v>
      </c>
      <c r="AI56" s="14">
        <v>0</v>
      </c>
      <c r="AJ56" s="14">
        <v>0</v>
      </c>
      <c r="AK56" s="12" t="s">
        <v>2020</v>
      </c>
      <c r="AL56" s="15" t="s">
        <v>2078</v>
      </c>
    </row>
    <row r="57" spans="1:38" ht="12" customHeight="1" x14ac:dyDescent="0.2">
      <c r="A57" s="12" t="s">
        <v>1880</v>
      </c>
      <c r="B57" s="11" t="s">
        <v>1163</v>
      </c>
      <c r="C57" s="12">
        <v>2012</v>
      </c>
      <c r="D57" s="12">
        <v>1</v>
      </c>
      <c r="E57" s="12" t="str">
        <f t="shared" si="0"/>
        <v>A016.1</v>
      </c>
      <c r="F57" s="11" t="s">
        <v>2116</v>
      </c>
      <c r="G57" s="12" t="s">
        <v>2117</v>
      </c>
      <c r="H57" s="11" t="s">
        <v>2145</v>
      </c>
      <c r="I57" s="11" t="s">
        <v>2134</v>
      </c>
      <c r="J57" s="12" t="s">
        <v>2135</v>
      </c>
      <c r="K57" s="12" t="s">
        <v>2014</v>
      </c>
      <c r="L57" s="11" t="s">
        <v>2041</v>
      </c>
      <c r="M57" s="12" t="s">
        <v>2065</v>
      </c>
      <c r="N57" s="12" t="s">
        <v>2027</v>
      </c>
      <c r="O57" s="12" t="s">
        <v>2066</v>
      </c>
      <c r="P57" s="11" t="s">
        <v>2028</v>
      </c>
      <c r="Q57" s="12" t="s">
        <v>2029</v>
      </c>
      <c r="R57" s="13" t="s">
        <v>2014</v>
      </c>
      <c r="S57" s="13">
        <v>2</v>
      </c>
      <c r="T57" s="13">
        <v>8</v>
      </c>
      <c r="U57" s="13" t="s">
        <v>2018</v>
      </c>
      <c r="V57" s="11" t="s">
        <v>2030</v>
      </c>
      <c r="W57" s="11" t="s">
        <v>2019</v>
      </c>
      <c r="X57" s="14">
        <v>0</v>
      </c>
      <c r="Y57" s="14">
        <v>0</v>
      </c>
      <c r="Z57" s="14">
        <v>0</v>
      </c>
      <c r="AA57" s="14">
        <v>0</v>
      </c>
      <c r="AB57" s="14">
        <v>0</v>
      </c>
      <c r="AC57" s="14">
        <v>0</v>
      </c>
      <c r="AD57" s="14">
        <v>0</v>
      </c>
      <c r="AE57" s="14">
        <v>0</v>
      </c>
      <c r="AF57" s="14">
        <v>0</v>
      </c>
      <c r="AG57" s="14">
        <v>0</v>
      </c>
      <c r="AH57" s="14">
        <v>0</v>
      </c>
      <c r="AI57" s="14">
        <v>0</v>
      </c>
      <c r="AJ57" s="14">
        <v>0</v>
      </c>
      <c r="AK57" s="12" t="s">
        <v>2025</v>
      </c>
      <c r="AL57" s="15"/>
    </row>
    <row r="58" spans="1:38" ht="12" customHeight="1" x14ac:dyDescent="0.2">
      <c r="A58" s="12" t="s">
        <v>1880</v>
      </c>
      <c r="B58" s="11" t="s">
        <v>1163</v>
      </c>
      <c r="C58" s="12">
        <v>2012</v>
      </c>
      <c r="D58" s="12">
        <v>2</v>
      </c>
      <c r="E58" s="12" t="str">
        <f t="shared" si="0"/>
        <v>A016.2</v>
      </c>
      <c r="F58" s="11" t="s">
        <v>2116</v>
      </c>
      <c r="G58" s="12" t="s">
        <v>2117</v>
      </c>
      <c r="H58" s="11" t="s">
        <v>2157</v>
      </c>
      <c r="I58" s="11" t="s">
        <v>2158</v>
      </c>
      <c r="J58" s="12" t="s">
        <v>2135</v>
      </c>
      <c r="K58" s="12" t="s">
        <v>2014</v>
      </c>
      <c r="L58" s="11" t="s">
        <v>2041</v>
      </c>
      <c r="M58" s="12" t="s">
        <v>2065</v>
      </c>
      <c r="N58" s="12" t="s">
        <v>2027</v>
      </c>
      <c r="O58" s="12" t="s">
        <v>2066</v>
      </c>
      <c r="P58" s="11" t="s">
        <v>2028</v>
      </c>
      <c r="Q58" s="12" t="s">
        <v>2029</v>
      </c>
      <c r="R58" s="13" t="s">
        <v>2014</v>
      </c>
      <c r="S58" s="13">
        <v>2</v>
      </c>
      <c r="T58" s="13">
        <v>8</v>
      </c>
      <c r="U58" s="13" t="s">
        <v>2018</v>
      </c>
      <c r="V58" s="11" t="s">
        <v>2030</v>
      </c>
      <c r="W58" s="11" t="s">
        <v>2019</v>
      </c>
      <c r="X58" s="14">
        <v>0</v>
      </c>
      <c r="Y58" s="14">
        <v>0</v>
      </c>
      <c r="Z58" s="14">
        <v>0</v>
      </c>
      <c r="AA58" s="14">
        <v>0</v>
      </c>
      <c r="AB58" s="14">
        <v>0</v>
      </c>
      <c r="AC58" s="14">
        <v>0</v>
      </c>
      <c r="AD58" s="14">
        <v>0</v>
      </c>
      <c r="AE58" s="14">
        <v>0</v>
      </c>
      <c r="AF58" s="14">
        <v>0</v>
      </c>
      <c r="AG58" s="14">
        <v>0</v>
      </c>
      <c r="AH58" s="14">
        <v>0</v>
      </c>
      <c r="AI58" s="14">
        <v>0</v>
      </c>
      <c r="AJ58" s="14">
        <v>0</v>
      </c>
      <c r="AK58" s="12" t="s">
        <v>2025</v>
      </c>
      <c r="AL58" s="15"/>
    </row>
    <row r="59" spans="1:38" ht="12" customHeight="1" x14ac:dyDescent="0.2">
      <c r="A59" s="12" t="s">
        <v>1883</v>
      </c>
      <c r="B59" s="11" t="s">
        <v>453</v>
      </c>
      <c r="C59" s="12">
        <v>2019</v>
      </c>
      <c r="D59" s="12">
        <v>1</v>
      </c>
      <c r="E59" s="12" t="str">
        <f t="shared" si="0"/>
        <v>A019.1</v>
      </c>
      <c r="F59" s="11" t="s">
        <v>2116</v>
      </c>
      <c r="G59" s="12" t="s">
        <v>2117</v>
      </c>
      <c r="H59" s="11" t="s">
        <v>2171</v>
      </c>
      <c r="I59" s="11" t="s">
        <v>2171</v>
      </c>
      <c r="J59" s="12" t="s">
        <v>2120</v>
      </c>
      <c r="K59" s="12" t="s">
        <v>2172</v>
      </c>
      <c r="L59" s="11"/>
      <c r="M59" s="12" t="s">
        <v>2065</v>
      </c>
      <c r="N59" s="12" t="s">
        <v>2027</v>
      </c>
      <c r="O59" s="12" t="s">
        <v>2066</v>
      </c>
      <c r="P59" s="11" t="s">
        <v>2038</v>
      </c>
      <c r="Q59" s="12" t="s">
        <v>2039</v>
      </c>
      <c r="R59" s="13" t="s">
        <v>2014</v>
      </c>
      <c r="S59" s="13">
        <v>2</v>
      </c>
      <c r="T59" s="13">
        <v>2</v>
      </c>
      <c r="U59" s="13" t="s">
        <v>2018</v>
      </c>
      <c r="V59" s="11" t="s">
        <v>2019</v>
      </c>
      <c r="W59" s="11" t="s">
        <v>1972</v>
      </c>
      <c r="X59" s="14">
        <v>0</v>
      </c>
      <c r="Y59" s="14">
        <v>0</v>
      </c>
      <c r="Z59" s="14">
        <v>0</v>
      </c>
      <c r="AA59" s="14">
        <v>0</v>
      </c>
      <c r="AB59" s="14">
        <v>0</v>
      </c>
      <c r="AC59" s="14">
        <v>0</v>
      </c>
      <c r="AD59" s="14">
        <v>0</v>
      </c>
      <c r="AE59" s="14">
        <v>1</v>
      </c>
      <c r="AF59" s="14">
        <v>0</v>
      </c>
      <c r="AG59" s="14">
        <v>1</v>
      </c>
      <c r="AH59" s="14">
        <v>1</v>
      </c>
      <c r="AI59" s="14">
        <v>0</v>
      </c>
      <c r="AJ59" s="14">
        <v>0</v>
      </c>
      <c r="AK59" s="12" t="s">
        <v>2020</v>
      </c>
      <c r="AL59" s="15" t="s">
        <v>2079</v>
      </c>
    </row>
    <row r="60" spans="1:38" ht="12" customHeight="1" x14ac:dyDescent="0.2">
      <c r="A60" s="12" t="s">
        <v>1883</v>
      </c>
      <c r="B60" s="11" t="s">
        <v>453</v>
      </c>
      <c r="C60" s="12">
        <v>2019</v>
      </c>
      <c r="D60" s="12">
        <v>2</v>
      </c>
      <c r="E60" s="12" t="str">
        <f t="shared" si="0"/>
        <v>A019.2</v>
      </c>
      <c r="F60" s="11" t="s">
        <v>2116</v>
      </c>
      <c r="G60" s="12" t="s">
        <v>2117</v>
      </c>
      <c r="H60" s="11" t="s">
        <v>2173</v>
      </c>
      <c r="I60" s="11" t="s">
        <v>2173</v>
      </c>
      <c r="J60" s="12" t="s">
        <v>2120</v>
      </c>
      <c r="K60" s="12" t="s">
        <v>2125</v>
      </c>
      <c r="L60" s="18" t="s">
        <v>2063</v>
      </c>
      <c r="M60" s="12" t="s">
        <v>2065</v>
      </c>
      <c r="N60" s="12" t="s">
        <v>2027</v>
      </c>
      <c r="O60" s="12" t="s">
        <v>2066</v>
      </c>
      <c r="P60" s="11" t="s">
        <v>2038</v>
      </c>
      <c r="Q60" s="12" t="s">
        <v>2039</v>
      </c>
      <c r="R60" s="13" t="s">
        <v>2014</v>
      </c>
      <c r="S60" s="13">
        <v>2</v>
      </c>
      <c r="T60" s="13">
        <v>2</v>
      </c>
      <c r="U60" s="13" t="s">
        <v>2018</v>
      </c>
      <c r="V60" s="11" t="s">
        <v>2019</v>
      </c>
      <c r="W60" s="11" t="s">
        <v>1972</v>
      </c>
      <c r="X60" s="14">
        <v>0</v>
      </c>
      <c r="Y60" s="14">
        <v>0</v>
      </c>
      <c r="Z60" s="14">
        <v>0</v>
      </c>
      <c r="AA60" s="14">
        <v>0</v>
      </c>
      <c r="AB60" s="14">
        <v>0</v>
      </c>
      <c r="AC60" s="14">
        <v>0</v>
      </c>
      <c r="AD60" s="14">
        <v>0</v>
      </c>
      <c r="AE60" s="14">
        <v>1</v>
      </c>
      <c r="AF60" s="14">
        <v>0</v>
      </c>
      <c r="AG60" s="14">
        <v>1</v>
      </c>
      <c r="AH60" s="14">
        <v>1</v>
      </c>
      <c r="AI60" s="14">
        <v>0</v>
      </c>
      <c r="AJ60" s="14">
        <v>0</v>
      </c>
      <c r="AK60" s="12" t="s">
        <v>2020</v>
      </c>
      <c r="AL60" s="15"/>
    </row>
    <row r="61" spans="1:38" ht="12" customHeight="1" x14ac:dyDescent="0.2">
      <c r="A61" s="12" t="s">
        <v>1884</v>
      </c>
      <c r="B61" s="28" t="s">
        <v>1118</v>
      </c>
      <c r="C61" s="12">
        <v>2013</v>
      </c>
      <c r="D61" s="12">
        <v>1</v>
      </c>
      <c r="E61" s="12" t="str">
        <f t="shared" si="0"/>
        <v>A020.1</v>
      </c>
      <c r="F61" s="11" t="s">
        <v>2116</v>
      </c>
      <c r="G61" s="12" t="s">
        <v>2117</v>
      </c>
      <c r="H61" s="11" t="s">
        <v>2145</v>
      </c>
      <c r="I61" s="11" t="s">
        <v>2145</v>
      </c>
      <c r="J61" s="12" t="s">
        <v>2135</v>
      </c>
      <c r="K61" s="12" t="s">
        <v>2014</v>
      </c>
      <c r="L61" s="11" t="s">
        <v>2041</v>
      </c>
      <c r="M61" s="12" t="s">
        <v>2065</v>
      </c>
      <c r="N61" s="12" t="s">
        <v>2027</v>
      </c>
      <c r="O61" s="12" t="s">
        <v>2066</v>
      </c>
      <c r="P61" s="11" t="s">
        <v>2038</v>
      </c>
      <c r="Q61" s="12" t="s">
        <v>2039</v>
      </c>
      <c r="R61" s="13" t="s">
        <v>2014</v>
      </c>
      <c r="S61" s="13">
        <v>4</v>
      </c>
      <c r="T61" s="13">
        <v>4</v>
      </c>
      <c r="U61" s="13" t="s">
        <v>2018</v>
      </c>
      <c r="V61" s="11" t="s">
        <v>2019</v>
      </c>
      <c r="W61" s="11" t="s">
        <v>1972</v>
      </c>
      <c r="X61" s="14">
        <v>0</v>
      </c>
      <c r="Y61" s="14">
        <v>0</v>
      </c>
      <c r="Z61" s="14">
        <v>1</v>
      </c>
      <c r="AA61" s="14">
        <v>0</v>
      </c>
      <c r="AB61" s="14">
        <v>0</v>
      </c>
      <c r="AC61" s="14">
        <v>0</v>
      </c>
      <c r="AD61" s="14">
        <v>0</v>
      </c>
      <c r="AE61" s="14">
        <v>1</v>
      </c>
      <c r="AF61" s="14">
        <v>0</v>
      </c>
      <c r="AG61" s="14">
        <v>0</v>
      </c>
      <c r="AH61" s="14">
        <v>1</v>
      </c>
      <c r="AI61" s="14">
        <v>0</v>
      </c>
      <c r="AJ61" s="14">
        <v>0</v>
      </c>
      <c r="AK61" s="12" t="s">
        <v>2025</v>
      </c>
      <c r="AL61" s="15" t="s">
        <v>2080</v>
      </c>
    </row>
    <row r="62" spans="1:38" ht="12" customHeight="1" x14ac:dyDescent="0.2">
      <c r="A62" s="12" t="s">
        <v>1884</v>
      </c>
      <c r="B62" s="28" t="s">
        <v>1118</v>
      </c>
      <c r="C62" s="12">
        <v>2013</v>
      </c>
      <c r="D62" s="12">
        <v>2</v>
      </c>
      <c r="E62" s="12" t="str">
        <f t="shared" si="0"/>
        <v>A020.2</v>
      </c>
      <c r="F62" s="11" t="s">
        <v>2116</v>
      </c>
      <c r="G62" s="12" t="s">
        <v>2117</v>
      </c>
      <c r="H62" s="11" t="s">
        <v>2122</v>
      </c>
      <c r="I62" s="11" t="s">
        <v>2122</v>
      </c>
      <c r="J62" s="12" t="s">
        <v>2120</v>
      </c>
      <c r="K62" s="12" t="s">
        <v>2014</v>
      </c>
      <c r="L62" s="12" t="s">
        <v>2021</v>
      </c>
      <c r="M62" s="12" t="s">
        <v>2065</v>
      </c>
      <c r="N62" s="12" t="s">
        <v>2027</v>
      </c>
      <c r="O62" s="12" t="s">
        <v>2066</v>
      </c>
      <c r="P62" s="11" t="s">
        <v>2038</v>
      </c>
      <c r="Q62" s="12" t="s">
        <v>2039</v>
      </c>
      <c r="R62" s="13" t="s">
        <v>2014</v>
      </c>
      <c r="S62" s="13">
        <v>4</v>
      </c>
      <c r="T62" s="13">
        <v>4</v>
      </c>
      <c r="U62" s="13" t="s">
        <v>2018</v>
      </c>
      <c r="V62" s="11" t="s">
        <v>2019</v>
      </c>
      <c r="W62" s="11" t="s">
        <v>1972</v>
      </c>
      <c r="X62" s="14">
        <v>0</v>
      </c>
      <c r="Y62" s="14">
        <v>0</v>
      </c>
      <c r="Z62" s="14">
        <v>1</v>
      </c>
      <c r="AA62" s="14">
        <v>0</v>
      </c>
      <c r="AB62" s="14">
        <v>0</v>
      </c>
      <c r="AC62" s="14">
        <v>0</v>
      </c>
      <c r="AD62" s="14">
        <v>0</v>
      </c>
      <c r="AE62" s="14">
        <v>1</v>
      </c>
      <c r="AF62" s="14">
        <v>0</v>
      </c>
      <c r="AG62" s="14">
        <v>0</v>
      </c>
      <c r="AH62" s="14">
        <v>1</v>
      </c>
      <c r="AI62" s="14">
        <v>0</v>
      </c>
      <c r="AJ62" s="14">
        <v>0</v>
      </c>
      <c r="AK62" s="12" t="s">
        <v>2025</v>
      </c>
      <c r="AL62" s="15" t="s">
        <v>2080</v>
      </c>
    </row>
    <row r="63" spans="1:38" ht="12" customHeight="1" x14ac:dyDescent="0.2">
      <c r="A63" s="12" t="s">
        <v>1885</v>
      </c>
      <c r="B63" s="11" t="s">
        <v>1369</v>
      </c>
      <c r="C63" s="12">
        <v>2010</v>
      </c>
      <c r="D63" s="12">
        <v>1</v>
      </c>
      <c r="E63" s="12" t="str">
        <f t="shared" si="0"/>
        <v>A021.1</v>
      </c>
      <c r="F63" s="11" t="s">
        <v>2167</v>
      </c>
      <c r="G63" s="12" t="s">
        <v>2174</v>
      </c>
      <c r="H63" s="11" t="s">
        <v>2175</v>
      </c>
      <c r="I63" s="11" t="s">
        <v>2085</v>
      </c>
      <c r="J63" s="12" t="s">
        <v>2135</v>
      </c>
      <c r="K63" s="12" t="s">
        <v>2014</v>
      </c>
      <c r="L63" s="11" t="s">
        <v>2041</v>
      </c>
      <c r="M63" s="12" t="s">
        <v>2065</v>
      </c>
      <c r="N63" s="12" t="s">
        <v>2014</v>
      </c>
      <c r="O63" s="12" t="s">
        <v>2064</v>
      </c>
      <c r="P63" s="11" t="s">
        <v>2015</v>
      </c>
      <c r="Q63" s="12" t="s">
        <v>2016</v>
      </c>
      <c r="R63" s="13" t="s">
        <v>2014</v>
      </c>
      <c r="S63" s="13">
        <v>2</v>
      </c>
      <c r="T63" s="13">
        <v>60</v>
      </c>
      <c r="U63" s="13" t="s">
        <v>2044</v>
      </c>
      <c r="V63" s="11" t="s">
        <v>2019</v>
      </c>
      <c r="W63" s="11" t="s">
        <v>1972</v>
      </c>
      <c r="X63" s="14">
        <v>1</v>
      </c>
      <c r="Y63" s="14">
        <v>0</v>
      </c>
      <c r="Z63" s="14">
        <v>0</v>
      </c>
      <c r="AA63" s="14">
        <v>0</v>
      </c>
      <c r="AB63" s="14">
        <v>0</v>
      </c>
      <c r="AC63" s="14">
        <v>0</v>
      </c>
      <c r="AD63" s="14">
        <v>0</v>
      </c>
      <c r="AE63" s="14">
        <v>0</v>
      </c>
      <c r="AF63" s="14">
        <v>0</v>
      </c>
      <c r="AG63" s="14">
        <v>0</v>
      </c>
      <c r="AH63" s="14">
        <v>0</v>
      </c>
      <c r="AI63" s="14">
        <v>0</v>
      </c>
      <c r="AJ63" s="14">
        <v>0</v>
      </c>
      <c r="AK63" s="12" t="s">
        <v>2020</v>
      </c>
      <c r="AL63" s="15" t="s">
        <v>2081</v>
      </c>
    </row>
    <row r="64" spans="1:38" ht="12" customHeight="1" x14ac:dyDescent="0.2">
      <c r="A64" s="12" t="s">
        <v>1885</v>
      </c>
      <c r="B64" s="11" t="s">
        <v>1369</v>
      </c>
      <c r="C64" s="12">
        <v>2010</v>
      </c>
      <c r="D64" s="12">
        <v>2</v>
      </c>
      <c r="E64" s="12" t="str">
        <f t="shared" si="0"/>
        <v>A021.2</v>
      </c>
      <c r="F64" s="11" t="s">
        <v>2176</v>
      </c>
      <c r="G64" s="12" t="s">
        <v>2174</v>
      </c>
      <c r="H64" s="11" t="s">
        <v>2175</v>
      </c>
      <c r="I64" s="11" t="s">
        <v>2085</v>
      </c>
      <c r="J64" s="12" t="s">
        <v>2135</v>
      </c>
      <c r="K64" s="12" t="s">
        <v>2014</v>
      </c>
      <c r="L64" s="11" t="s">
        <v>2041</v>
      </c>
      <c r="M64" s="12" t="s">
        <v>2065</v>
      </c>
      <c r="N64" s="12" t="s">
        <v>2014</v>
      </c>
      <c r="O64" s="12" t="s">
        <v>2064</v>
      </c>
      <c r="P64" s="11" t="s">
        <v>2055</v>
      </c>
      <c r="Q64" s="12" t="s">
        <v>2016</v>
      </c>
      <c r="R64" s="13" t="s">
        <v>2014</v>
      </c>
      <c r="S64" s="13" t="s">
        <v>1972</v>
      </c>
      <c r="T64" s="13" t="s">
        <v>1972</v>
      </c>
      <c r="U64" s="13" t="s">
        <v>2044</v>
      </c>
      <c r="V64" s="11" t="s">
        <v>2019</v>
      </c>
      <c r="W64" s="11" t="s">
        <v>1972</v>
      </c>
      <c r="X64" s="14">
        <v>1</v>
      </c>
      <c r="Y64" s="14">
        <v>0</v>
      </c>
      <c r="Z64" s="14">
        <v>0</v>
      </c>
      <c r="AA64" s="14">
        <v>0</v>
      </c>
      <c r="AB64" s="14">
        <v>0</v>
      </c>
      <c r="AC64" s="14">
        <v>0</v>
      </c>
      <c r="AD64" s="14">
        <v>0</v>
      </c>
      <c r="AE64" s="14">
        <v>0</v>
      </c>
      <c r="AF64" s="14">
        <v>0</v>
      </c>
      <c r="AG64" s="14">
        <v>0</v>
      </c>
      <c r="AH64" s="14">
        <v>0</v>
      </c>
      <c r="AI64" s="14">
        <v>0</v>
      </c>
      <c r="AJ64" s="14">
        <v>0</v>
      </c>
      <c r="AK64" s="12" t="s">
        <v>2020</v>
      </c>
      <c r="AL64" s="15" t="s">
        <v>2082</v>
      </c>
    </row>
    <row r="65" spans="1:38" ht="12" customHeight="1" x14ac:dyDescent="0.2">
      <c r="A65" s="12" t="s">
        <v>1886</v>
      </c>
      <c r="B65" s="11" t="s">
        <v>1541</v>
      </c>
      <c r="C65" s="12">
        <v>2008</v>
      </c>
      <c r="D65" s="12">
        <v>1</v>
      </c>
      <c r="E65" s="12" t="str">
        <f t="shared" si="0"/>
        <v>A022.1</v>
      </c>
      <c r="F65" s="11" t="s">
        <v>2167</v>
      </c>
      <c r="G65" s="12" t="s">
        <v>2174</v>
      </c>
      <c r="H65" s="11" t="s">
        <v>2175</v>
      </c>
      <c r="I65" s="11" t="s">
        <v>2085</v>
      </c>
      <c r="J65" s="12" t="s">
        <v>2135</v>
      </c>
      <c r="K65" s="12" t="s">
        <v>2014</v>
      </c>
      <c r="L65" s="11" t="s">
        <v>2041</v>
      </c>
      <c r="M65" s="12" t="s">
        <v>2065</v>
      </c>
      <c r="N65" s="12" t="s">
        <v>2014</v>
      </c>
      <c r="O65" s="12" t="s">
        <v>2064</v>
      </c>
      <c r="P65" s="11" t="s">
        <v>2015</v>
      </c>
      <c r="Q65" s="12" t="s">
        <v>2016</v>
      </c>
      <c r="R65" s="13" t="s">
        <v>2014</v>
      </c>
      <c r="S65" s="13">
        <v>1</v>
      </c>
      <c r="T65" s="13">
        <v>14</v>
      </c>
      <c r="U65" s="13" t="s">
        <v>2044</v>
      </c>
      <c r="V65" s="11" t="s">
        <v>2019</v>
      </c>
      <c r="W65" s="11" t="s">
        <v>1972</v>
      </c>
      <c r="X65" s="14">
        <v>1</v>
      </c>
      <c r="Y65" s="14">
        <v>0</v>
      </c>
      <c r="Z65" s="14">
        <v>0</v>
      </c>
      <c r="AA65" s="14">
        <v>0</v>
      </c>
      <c r="AB65" s="14">
        <v>0</v>
      </c>
      <c r="AC65" s="14">
        <v>0</v>
      </c>
      <c r="AD65" s="14">
        <v>0</v>
      </c>
      <c r="AE65" s="14">
        <v>1</v>
      </c>
      <c r="AF65" s="14">
        <v>0</v>
      </c>
      <c r="AG65" s="14">
        <v>0</v>
      </c>
      <c r="AH65" s="14">
        <v>0</v>
      </c>
      <c r="AI65" s="14">
        <v>0</v>
      </c>
      <c r="AJ65" s="14">
        <v>1</v>
      </c>
      <c r="AK65" s="12" t="s">
        <v>2025</v>
      </c>
      <c r="AL65" s="15" t="s">
        <v>2083</v>
      </c>
    </row>
    <row r="66" spans="1:38" ht="12" customHeight="1" x14ac:dyDescent="0.2">
      <c r="A66" s="12" t="s">
        <v>1887</v>
      </c>
      <c r="B66" s="11" t="s">
        <v>1134</v>
      </c>
      <c r="C66" s="12">
        <v>2013</v>
      </c>
      <c r="D66" s="12">
        <v>1</v>
      </c>
      <c r="E66" s="12" t="str">
        <f t="shared" ref="E66:E129" si="1">CONCATENATE(A66,".",D66)</f>
        <v>A023.1</v>
      </c>
      <c r="F66" s="11" t="s">
        <v>2167</v>
      </c>
      <c r="G66" s="12" t="s">
        <v>2174</v>
      </c>
      <c r="H66" s="11" t="s">
        <v>2175</v>
      </c>
      <c r="I66" s="11" t="s">
        <v>2085</v>
      </c>
      <c r="J66" s="12" t="s">
        <v>2135</v>
      </c>
      <c r="K66" s="12" t="s">
        <v>2014</v>
      </c>
      <c r="L66" s="11" t="s">
        <v>2041</v>
      </c>
      <c r="M66" s="12" t="s">
        <v>2065</v>
      </c>
      <c r="N66" s="12" t="s">
        <v>2014</v>
      </c>
      <c r="O66" s="12" t="s">
        <v>2064</v>
      </c>
      <c r="P66" s="11" t="s">
        <v>2043</v>
      </c>
      <c r="Q66" s="12" t="s">
        <v>2016</v>
      </c>
      <c r="R66" s="13" t="s">
        <v>2014</v>
      </c>
      <c r="S66" s="13">
        <v>14</v>
      </c>
      <c r="T66" s="13">
        <v>56</v>
      </c>
      <c r="U66" s="13" t="s">
        <v>2018</v>
      </c>
      <c r="V66" s="11" t="s">
        <v>2071</v>
      </c>
      <c r="W66" s="11" t="s">
        <v>1972</v>
      </c>
      <c r="X66" s="14">
        <v>0</v>
      </c>
      <c r="Y66" s="14">
        <v>0</v>
      </c>
      <c r="Z66" s="14">
        <v>0</v>
      </c>
      <c r="AA66" s="14">
        <v>0</v>
      </c>
      <c r="AB66" s="14">
        <v>0</v>
      </c>
      <c r="AC66" s="14">
        <v>0</v>
      </c>
      <c r="AD66" s="14">
        <v>0</v>
      </c>
      <c r="AE66" s="14">
        <v>0</v>
      </c>
      <c r="AF66" s="14">
        <v>0</v>
      </c>
      <c r="AG66" s="14">
        <v>0</v>
      </c>
      <c r="AH66" s="14">
        <v>0</v>
      </c>
      <c r="AI66" s="14">
        <v>0</v>
      </c>
      <c r="AJ66" s="14">
        <v>0</v>
      </c>
      <c r="AK66" s="12" t="s">
        <v>2025</v>
      </c>
      <c r="AL66" s="15" t="s">
        <v>2084</v>
      </c>
    </row>
    <row r="67" spans="1:38" ht="12" customHeight="1" x14ac:dyDescent="0.2">
      <c r="A67" s="12" t="s">
        <v>1890</v>
      </c>
      <c r="B67" s="11" t="s">
        <v>763</v>
      </c>
      <c r="C67" s="12">
        <v>2016</v>
      </c>
      <c r="D67" s="12">
        <v>1</v>
      </c>
      <c r="E67" s="12" t="str">
        <f t="shared" si="1"/>
        <v>A026.1</v>
      </c>
      <c r="F67" s="11" t="s">
        <v>2116</v>
      </c>
      <c r="G67" s="12" t="s">
        <v>2177</v>
      </c>
      <c r="H67" s="11" t="s">
        <v>2178</v>
      </c>
      <c r="I67" s="11" t="s">
        <v>2085</v>
      </c>
      <c r="J67" s="12" t="s">
        <v>2085</v>
      </c>
      <c r="K67" s="12" t="s">
        <v>2085</v>
      </c>
      <c r="L67" s="11" t="s">
        <v>2085</v>
      </c>
      <c r="M67" s="12" t="s">
        <v>2065</v>
      </c>
      <c r="N67" s="12" t="s">
        <v>2014</v>
      </c>
      <c r="O67" s="11" t="s">
        <v>2086</v>
      </c>
      <c r="P67" s="11" t="s">
        <v>2015</v>
      </c>
      <c r="Q67" s="12" t="s">
        <v>2016</v>
      </c>
      <c r="R67" s="13" t="s">
        <v>2014</v>
      </c>
      <c r="S67" s="13">
        <v>2</v>
      </c>
      <c r="T67" s="13">
        <v>28</v>
      </c>
      <c r="U67" s="13" t="s">
        <v>2018</v>
      </c>
      <c r="V67" s="11" t="s">
        <v>2019</v>
      </c>
      <c r="W67" s="11" t="s">
        <v>1972</v>
      </c>
      <c r="X67" s="14">
        <v>0</v>
      </c>
      <c r="Y67" s="14">
        <v>1</v>
      </c>
      <c r="Z67" s="14">
        <v>0</v>
      </c>
      <c r="AA67" s="14">
        <v>1</v>
      </c>
      <c r="AB67" s="14">
        <v>1</v>
      </c>
      <c r="AC67" s="14">
        <v>0</v>
      </c>
      <c r="AD67" s="14">
        <v>0</v>
      </c>
      <c r="AE67" s="14">
        <v>0</v>
      </c>
      <c r="AF67" s="14">
        <v>0</v>
      </c>
      <c r="AG67" s="14">
        <v>0</v>
      </c>
      <c r="AH67" s="14">
        <v>0</v>
      </c>
      <c r="AI67" s="14">
        <v>0</v>
      </c>
      <c r="AJ67" s="14">
        <v>0</v>
      </c>
      <c r="AK67" s="12" t="s">
        <v>2025</v>
      </c>
      <c r="AL67" s="15"/>
    </row>
    <row r="68" spans="1:38" ht="12" customHeight="1" x14ac:dyDescent="0.2">
      <c r="A68" s="12" t="s">
        <v>1892</v>
      </c>
      <c r="B68" s="11" t="s">
        <v>178</v>
      </c>
      <c r="C68" s="12">
        <v>2020</v>
      </c>
      <c r="D68" s="12">
        <v>1</v>
      </c>
      <c r="E68" s="12" t="str">
        <f t="shared" si="1"/>
        <v>A028.1</v>
      </c>
      <c r="F68" s="11" t="s">
        <v>2116</v>
      </c>
      <c r="G68" s="12" t="s">
        <v>2117</v>
      </c>
      <c r="H68" s="11" t="s">
        <v>2179</v>
      </c>
      <c r="I68" s="11" t="s">
        <v>2180</v>
      </c>
      <c r="J68" s="12" t="s">
        <v>2135</v>
      </c>
      <c r="K68" s="12" t="s">
        <v>2014</v>
      </c>
      <c r="L68" s="11" t="s">
        <v>2051</v>
      </c>
      <c r="M68" s="12" t="s">
        <v>2065</v>
      </c>
      <c r="N68" s="12" t="s">
        <v>1972</v>
      </c>
      <c r="O68" s="12" t="s">
        <v>2064</v>
      </c>
      <c r="P68" s="11" t="s">
        <v>2015</v>
      </c>
      <c r="Q68" s="12" t="s">
        <v>2016</v>
      </c>
      <c r="R68" s="13" t="s">
        <v>2022</v>
      </c>
      <c r="S68" s="13">
        <v>28</v>
      </c>
      <c r="T68" s="13">
        <v>28</v>
      </c>
      <c r="U68" s="13" t="s">
        <v>2018</v>
      </c>
      <c r="V68" s="11" t="s">
        <v>2024</v>
      </c>
      <c r="W68" s="11" t="s">
        <v>2019</v>
      </c>
      <c r="X68" s="14">
        <v>0</v>
      </c>
      <c r="Y68" s="14">
        <v>0</v>
      </c>
      <c r="Z68" s="14">
        <v>0</v>
      </c>
      <c r="AA68" s="14">
        <v>0</v>
      </c>
      <c r="AB68" s="14">
        <v>0</v>
      </c>
      <c r="AC68" s="14">
        <v>0</v>
      </c>
      <c r="AD68" s="14">
        <v>0</v>
      </c>
      <c r="AE68" s="14">
        <v>0</v>
      </c>
      <c r="AF68" s="14">
        <v>0</v>
      </c>
      <c r="AG68" s="14">
        <v>0</v>
      </c>
      <c r="AH68" s="14">
        <v>0</v>
      </c>
      <c r="AI68" s="14">
        <v>0</v>
      </c>
      <c r="AJ68" s="14">
        <v>0</v>
      </c>
      <c r="AK68" s="14" t="s">
        <v>2025</v>
      </c>
      <c r="AL68" s="15"/>
    </row>
    <row r="69" spans="1:38" ht="12" customHeight="1" x14ac:dyDescent="0.2">
      <c r="A69" s="12" t="s">
        <v>1893</v>
      </c>
      <c r="B69" s="11" t="s">
        <v>1523</v>
      </c>
      <c r="C69" s="12">
        <v>2008</v>
      </c>
      <c r="D69" s="12">
        <v>1</v>
      </c>
      <c r="E69" s="12" t="str">
        <f t="shared" si="1"/>
        <v>A029.1</v>
      </c>
      <c r="F69" s="11" t="s">
        <v>2116</v>
      </c>
      <c r="G69" s="12" t="s">
        <v>2117</v>
      </c>
      <c r="H69" s="11" t="s">
        <v>2145</v>
      </c>
      <c r="I69" s="11" t="s">
        <v>2134</v>
      </c>
      <c r="J69" s="12" t="s">
        <v>2135</v>
      </c>
      <c r="K69" s="12" t="s">
        <v>2014</v>
      </c>
      <c r="L69" s="11" t="s">
        <v>2041</v>
      </c>
      <c r="M69" s="12" t="s">
        <v>2065</v>
      </c>
      <c r="N69" s="12" t="s">
        <v>1972</v>
      </c>
      <c r="O69" s="12" t="s">
        <v>2087</v>
      </c>
      <c r="P69" s="11" t="s">
        <v>2055</v>
      </c>
      <c r="Q69" s="12" t="s">
        <v>2016</v>
      </c>
      <c r="R69" s="13" t="s">
        <v>2014</v>
      </c>
      <c r="S69" s="13">
        <v>28</v>
      </c>
      <c r="T69" s="13">
        <v>28</v>
      </c>
      <c r="U69" s="13" t="s">
        <v>2018</v>
      </c>
      <c r="V69" s="11" t="s">
        <v>2030</v>
      </c>
      <c r="W69" s="11" t="s">
        <v>1972</v>
      </c>
      <c r="X69" s="14">
        <v>0</v>
      </c>
      <c r="Y69" s="14">
        <v>0</v>
      </c>
      <c r="Z69" s="14">
        <v>0</v>
      </c>
      <c r="AA69" s="14">
        <v>0</v>
      </c>
      <c r="AB69" s="14">
        <v>0</v>
      </c>
      <c r="AC69" s="14">
        <v>0</v>
      </c>
      <c r="AD69" s="14">
        <v>0</v>
      </c>
      <c r="AE69" s="14">
        <v>0</v>
      </c>
      <c r="AF69" s="14">
        <v>0</v>
      </c>
      <c r="AG69" s="14">
        <v>0</v>
      </c>
      <c r="AH69" s="14">
        <v>0</v>
      </c>
      <c r="AI69" s="14">
        <v>0</v>
      </c>
      <c r="AJ69" s="14">
        <v>0</v>
      </c>
      <c r="AK69" s="12" t="s">
        <v>2025</v>
      </c>
      <c r="AL69" s="15"/>
    </row>
    <row r="70" spans="1:38" ht="12" customHeight="1" x14ac:dyDescent="0.2">
      <c r="A70" s="12" t="s">
        <v>1893</v>
      </c>
      <c r="B70" s="11" t="s">
        <v>1523</v>
      </c>
      <c r="C70" s="12">
        <v>2008</v>
      </c>
      <c r="D70" s="12">
        <v>2</v>
      </c>
      <c r="E70" s="12" t="str">
        <f t="shared" si="1"/>
        <v>A029.2</v>
      </c>
      <c r="F70" s="11" t="s">
        <v>2116</v>
      </c>
      <c r="G70" s="12" t="s">
        <v>2117</v>
      </c>
      <c r="H70" s="31" t="s">
        <v>2166</v>
      </c>
      <c r="I70" s="12" t="s">
        <v>2166</v>
      </c>
      <c r="J70" s="12" t="s">
        <v>2120</v>
      </c>
      <c r="K70" s="12" t="s">
        <v>2014</v>
      </c>
      <c r="L70" s="11" t="s">
        <v>2021</v>
      </c>
      <c r="M70" s="12" t="s">
        <v>2065</v>
      </c>
      <c r="N70" s="12" t="s">
        <v>1972</v>
      </c>
      <c r="O70" s="12" t="s">
        <v>2087</v>
      </c>
      <c r="P70" s="11" t="s">
        <v>2055</v>
      </c>
      <c r="Q70" s="12" t="s">
        <v>2016</v>
      </c>
      <c r="R70" s="13" t="s">
        <v>2014</v>
      </c>
      <c r="S70" s="13">
        <v>28</v>
      </c>
      <c r="T70" s="13">
        <v>28</v>
      </c>
      <c r="U70" s="13" t="s">
        <v>2018</v>
      </c>
      <c r="V70" s="11" t="s">
        <v>2030</v>
      </c>
      <c r="W70" s="11" t="s">
        <v>1972</v>
      </c>
      <c r="X70" s="14">
        <v>0</v>
      </c>
      <c r="Y70" s="14">
        <v>0</v>
      </c>
      <c r="Z70" s="14">
        <v>0</v>
      </c>
      <c r="AA70" s="14">
        <v>0</v>
      </c>
      <c r="AB70" s="14">
        <v>0</v>
      </c>
      <c r="AC70" s="14">
        <v>0</v>
      </c>
      <c r="AD70" s="14">
        <v>0</v>
      </c>
      <c r="AE70" s="14">
        <v>0</v>
      </c>
      <c r="AF70" s="14">
        <v>0</v>
      </c>
      <c r="AG70" s="14">
        <v>0</v>
      </c>
      <c r="AH70" s="14">
        <v>0</v>
      </c>
      <c r="AI70" s="14">
        <v>0</v>
      </c>
      <c r="AJ70" s="14">
        <v>0</v>
      </c>
      <c r="AK70" s="12" t="s">
        <v>2025</v>
      </c>
      <c r="AL70" s="15"/>
    </row>
    <row r="71" spans="1:38" ht="12" customHeight="1" x14ac:dyDescent="0.2">
      <c r="A71" s="12" t="s">
        <v>1893</v>
      </c>
      <c r="B71" s="11" t="s">
        <v>1523</v>
      </c>
      <c r="C71" s="12">
        <v>2008</v>
      </c>
      <c r="D71" s="12">
        <v>3</v>
      </c>
      <c r="E71" s="12" t="str">
        <f t="shared" si="1"/>
        <v>A029.3</v>
      </c>
      <c r="F71" s="11" t="s">
        <v>2116</v>
      </c>
      <c r="G71" s="12" t="s">
        <v>2117</v>
      </c>
      <c r="H71" s="31" t="s">
        <v>2181</v>
      </c>
      <c r="I71" s="11" t="s">
        <v>2181</v>
      </c>
      <c r="J71" s="12" t="s">
        <v>2120</v>
      </c>
      <c r="K71" s="12" t="s">
        <v>2129</v>
      </c>
      <c r="L71" s="11" t="s">
        <v>2032</v>
      </c>
      <c r="M71" s="12" t="s">
        <v>2065</v>
      </c>
      <c r="N71" s="12" t="s">
        <v>1972</v>
      </c>
      <c r="O71" s="12" t="s">
        <v>2087</v>
      </c>
      <c r="P71" s="11" t="s">
        <v>2055</v>
      </c>
      <c r="Q71" s="12" t="s">
        <v>2016</v>
      </c>
      <c r="R71" s="13" t="s">
        <v>2014</v>
      </c>
      <c r="S71" s="13">
        <v>28</v>
      </c>
      <c r="T71" s="13">
        <v>28</v>
      </c>
      <c r="U71" s="13" t="s">
        <v>2018</v>
      </c>
      <c r="V71" s="11" t="s">
        <v>2030</v>
      </c>
      <c r="W71" s="11" t="s">
        <v>1972</v>
      </c>
      <c r="X71" s="14">
        <v>0</v>
      </c>
      <c r="Y71" s="14">
        <v>0</v>
      </c>
      <c r="Z71" s="14">
        <v>0</v>
      </c>
      <c r="AA71" s="14">
        <v>0</v>
      </c>
      <c r="AB71" s="14">
        <v>0</v>
      </c>
      <c r="AC71" s="14">
        <v>0</v>
      </c>
      <c r="AD71" s="14">
        <v>0</v>
      </c>
      <c r="AE71" s="14">
        <v>0</v>
      </c>
      <c r="AF71" s="14">
        <v>0</v>
      </c>
      <c r="AG71" s="14">
        <v>0</v>
      </c>
      <c r="AH71" s="14">
        <v>0</v>
      </c>
      <c r="AI71" s="14">
        <v>0</v>
      </c>
      <c r="AJ71" s="14">
        <v>0</v>
      </c>
      <c r="AK71" s="12" t="s">
        <v>2025</v>
      </c>
      <c r="AL71" s="15"/>
    </row>
    <row r="72" spans="1:38" ht="12" customHeight="1" x14ac:dyDescent="0.2">
      <c r="A72" s="12" t="s">
        <v>1894</v>
      </c>
      <c r="B72" s="11" t="s">
        <v>48</v>
      </c>
      <c r="C72" s="12">
        <v>2020</v>
      </c>
      <c r="D72" s="12">
        <v>1</v>
      </c>
      <c r="E72" s="12" t="str">
        <f t="shared" si="1"/>
        <v>A030.1</v>
      </c>
      <c r="F72" s="11" t="s">
        <v>2116</v>
      </c>
      <c r="G72" s="12" t="s">
        <v>2117</v>
      </c>
      <c r="H72" s="31" t="s">
        <v>2181</v>
      </c>
      <c r="I72" s="11" t="s">
        <v>2181</v>
      </c>
      <c r="J72" s="12" t="s">
        <v>2120</v>
      </c>
      <c r="K72" s="12" t="s">
        <v>2129</v>
      </c>
      <c r="L72" s="11" t="s">
        <v>2032</v>
      </c>
      <c r="M72" s="12" t="s">
        <v>2065</v>
      </c>
      <c r="N72" s="12" t="s">
        <v>2014</v>
      </c>
      <c r="O72" s="12" t="s">
        <v>2064</v>
      </c>
      <c r="P72" s="11" t="s">
        <v>2015</v>
      </c>
      <c r="Q72" s="12" t="s">
        <v>2016</v>
      </c>
      <c r="R72" s="13" t="s">
        <v>2014</v>
      </c>
      <c r="S72" s="13">
        <v>28</v>
      </c>
      <c r="T72" s="13">
        <v>28</v>
      </c>
      <c r="U72" s="13" t="s">
        <v>2018</v>
      </c>
      <c r="V72" s="11" t="s">
        <v>2019</v>
      </c>
      <c r="W72" s="11" t="s">
        <v>1972</v>
      </c>
      <c r="X72" s="14">
        <v>0</v>
      </c>
      <c r="Y72" s="14">
        <v>0</v>
      </c>
      <c r="Z72" s="14">
        <v>0</v>
      </c>
      <c r="AA72" s="14">
        <v>0</v>
      </c>
      <c r="AB72" s="14">
        <v>1</v>
      </c>
      <c r="AC72" s="14">
        <v>0</v>
      </c>
      <c r="AD72" s="14">
        <v>0</v>
      </c>
      <c r="AE72" s="14">
        <v>0</v>
      </c>
      <c r="AF72" s="14">
        <v>0</v>
      </c>
      <c r="AG72" s="14">
        <v>0</v>
      </c>
      <c r="AH72" s="14">
        <v>0</v>
      </c>
      <c r="AI72" s="14">
        <v>1</v>
      </c>
      <c r="AJ72" s="14">
        <v>1</v>
      </c>
      <c r="AK72" s="12" t="s">
        <v>2020</v>
      </c>
      <c r="AL72" s="15" t="s">
        <v>2048</v>
      </c>
    </row>
    <row r="73" spans="1:38" ht="12" customHeight="1" x14ac:dyDescent="0.2">
      <c r="A73" s="12" t="s">
        <v>1894</v>
      </c>
      <c r="B73" s="11" t="s">
        <v>48</v>
      </c>
      <c r="C73" s="12">
        <v>2020</v>
      </c>
      <c r="D73" s="12">
        <v>1</v>
      </c>
      <c r="E73" s="12" t="str">
        <f t="shared" si="1"/>
        <v>A030.1</v>
      </c>
      <c r="F73" s="11" t="s">
        <v>2116</v>
      </c>
      <c r="G73" s="12" t="s">
        <v>2117</v>
      </c>
      <c r="H73" s="11" t="s">
        <v>2182</v>
      </c>
      <c r="I73" s="11" t="s">
        <v>2182</v>
      </c>
      <c r="J73" s="12" t="s">
        <v>2120</v>
      </c>
      <c r="K73" s="12" t="s">
        <v>2014</v>
      </c>
      <c r="L73" s="11" t="s">
        <v>2014</v>
      </c>
      <c r="M73" s="12" t="s">
        <v>2065</v>
      </c>
      <c r="N73" s="12" t="s">
        <v>2014</v>
      </c>
      <c r="O73" s="12" t="s">
        <v>2064</v>
      </c>
      <c r="P73" s="11" t="s">
        <v>2015</v>
      </c>
      <c r="Q73" s="12" t="s">
        <v>2016</v>
      </c>
      <c r="R73" s="13" t="s">
        <v>2014</v>
      </c>
      <c r="S73" s="13">
        <v>28</v>
      </c>
      <c r="T73" s="13">
        <v>28</v>
      </c>
      <c r="U73" s="13" t="s">
        <v>2018</v>
      </c>
      <c r="V73" s="11" t="s">
        <v>2019</v>
      </c>
      <c r="W73" s="11" t="s">
        <v>1972</v>
      </c>
      <c r="X73" s="14">
        <v>0</v>
      </c>
      <c r="Y73" s="14">
        <v>0</v>
      </c>
      <c r="Z73" s="14">
        <v>0</v>
      </c>
      <c r="AA73" s="14">
        <v>0</v>
      </c>
      <c r="AB73" s="14">
        <v>1</v>
      </c>
      <c r="AC73" s="14">
        <v>0</v>
      </c>
      <c r="AD73" s="14">
        <v>0</v>
      </c>
      <c r="AE73" s="14">
        <v>0</v>
      </c>
      <c r="AF73" s="14">
        <v>0</v>
      </c>
      <c r="AG73" s="14">
        <v>0</v>
      </c>
      <c r="AH73" s="14">
        <v>0</v>
      </c>
      <c r="AI73" s="14">
        <v>0</v>
      </c>
      <c r="AJ73" s="14">
        <v>0</v>
      </c>
      <c r="AK73" s="12" t="s">
        <v>2020</v>
      </c>
      <c r="AL73" s="19"/>
    </row>
    <row r="74" spans="1:38" ht="12" customHeight="1" x14ac:dyDescent="0.2">
      <c r="A74" s="12" t="s">
        <v>1896</v>
      </c>
      <c r="B74" s="11" t="s">
        <v>1551</v>
      </c>
      <c r="C74" s="12">
        <v>2007</v>
      </c>
      <c r="D74" s="12">
        <v>1</v>
      </c>
      <c r="E74" s="12" t="str">
        <f t="shared" si="1"/>
        <v>A032.1</v>
      </c>
      <c r="F74" s="11" t="s">
        <v>2116</v>
      </c>
      <c r="G74" s="12" t="s">
        <v>2117</v>
      </c>
      <c r="H74" s="11" t="s">
        <v>2183</v>
      </c>
      <c r="I74" s="11" t="s">
        <v>2184</v>
      </c>
      <c r="J74" s="12" t="s">
        <v>2120</v>
      </c>
      <c r="K74" s="12" t="s">
        <v>2014</v>
      </c>
      <c r="L74" s="11" t="s">
        <v>2014</v>
      </c>
      <c r="M74" s="12" t="s">
        <v>2065</v>
      </c>
      <c r="N74" s="12" t="s">
        <v>2014</v>
      </c>
      <c r="O74" s="12" t="s">
        <v>2088</v>
      </c>
      <c r="P74" s="11" t="s">
        <v>2015</v>
      </c>
      <c r="Q74" s="12" t="s">
        <v>2016</v>
      </c>
      <c r="R74" s="13" t="s">
        <v>2014</v>
      </c>
      <c r="S74" s="13">
        <v>28</v>
      </c>
      <c r="T74" s="13">
        <v>28</v>
      </c>
      <c r="U74" s="13" t="s">
        <v>2018</v>
      </c>
      <c r="V74" s="11" t="s">
        <v>2030</v>
      </c>
      <c r="W74" s="11" t="s">
        <v>2019</v>
      </c>
      <c r="X74" s="14">
        <v>0</v>
      </c>
      <c r="Y74" s="14">
        <v>0</v>
      </c>
      <c r="Z74" s="14">
        <v>0</v>
      </c>
      <c r="AA74" s="14">
        <v>0</v>
      </c>
      <c r="AB74" s="14">
        <v>0</v>
      </c>
      <c r="AC74" s="14">
        <v>0</v>
      </c>
      <c r="AD74" s="14">
        <v>0</v>
      </c>
      <c r="AE74" s="14">
        <v>0</v>
      </c>
      <c r="AF74" s="14">
        <v>0</v>
      </c>
      <c r="AG74" s="14">
        <v>0</v>
      </c>
      <c r="AH74" s="14">
        <v>0</v>
      </c>
      <c r="AI74" s="14">
        <v>0</v>
      </c>
      <c r="AJ74" s="14">
        <v>0</v>
      </c>
      <c r="AK74" s="12" t="s">
        <v>2025</v>
      </c>
      <c r="AL74" s="15" t="s">
        <v>2089</v>
      </c>
    </row>
    <row r="75" spans="1:38" ht="12" customHeight="1" x14ac:dyDescent="0.2">
      <c r="A75" s="12" t="s">
        <v>1898</v>
      </c>
      <c r="B75" s="11" t="s">
        <v>129</v>
      </c>
      <c r="C75" s="12">
        <v>2020</v>
      </c>
      <c r="D75" s="12">
        <v>1</v>
      </c>
      <c r="E75" s="12" t="str">
        <f t="shared" si="1"/>
        <v>A034.1</v>
      </c>
      <c r="F75" s="11" t="s">
        <v>2116</v>
      </c>
      <c r="G75" s="12" t="s">
        <v>2117</v>
      </c>
      <c r="H75" s="11" t="s">
        <v>2185</v>
      </c>
      <c r="I75" s="11" t="s">
        <v>2186</v>
      </c>
      <c r="J75" s="12" t="s">
        <v>2120</v>
      </c>
      <c r="K75" s="12" t="s">
        <v>2121</v>
      </c>
      <c r="L75" s="11" t="s">
        <v>2012</v>
      </c>
      <c r="M75" s="12" t="s">
        <v>2065</v>
      </c>
      <c r="N75" s="12" t="s">
        <v>2014</v>
      </c>
      <c r="O75" s="12" t="s">
        <v>2064</v>
      </c>
      <c r="P75" s="11" t="s">
        <v>2015</v>
      </c>
      <c r="Q75" s="12" t="s">
        <v>2016</v>
      </c>
      <c r="R75" s="13" t="s">
        <v>2014</v>
      </c>
      <c r="S75" s="13">
        <v>7</v>
      </c>
      <c r="T75" s="13">
        <v>28</v>
      </c>
      <c r="U75" s="13" t="s">
        <v>2018</v>
      </c>
      <c r="V75" s="11" t="s">
        <v>2024</v>
      </c>
      <c r="W75" s="11" t="s">
        <v>2019</v>
      </c>
      <c r="X75" s="14">
        <v>0</v>
      </c>
      <c r="Y75" s="14">
        <v>0</v>
      </c>
      <c r="Z75" s="14">
        <v>0</v>
      </c>
      <c r="AA75" s="14">
        <v>0</v>
      </c>
      <c r="AB75" s="14">
        <v>0</v>
      </c>
      <c r="AC75" s="14">
        <v>0</v>
      </c>
      <c r="AD75" s="14">
        <v>0</v>
      </c>
      <c r="AE75" s="14">
        <v>0</v>
      </c>
      <c r="AF75" s="14">
        <v>0</v>
      </c>
      <c r="AG75" s="14">
        <v>0</v>
      </c>
      <c r="AH75" s="14">
        <v>0</v>
      </c>
      <c r="AI75" s="14">
        <v>0</v>
      </c>
      <c r="AJ75" s="14">
        <v>0</v>
      </c>
      <c r="AK75" s="12" t="s">
        <v>2025</v>
      </c>
      <c r="AL75" s="15"/>
    </row>
    <row r="76" spans="1:38" ht="12" customHeight="1" x14ac:dyDescent="0.2">
      <c r="A76" s="12" t="s">
        <v>1901</v>
      </c>
      <c r="B76" s="11" t="s">
        <v>1513</v>
      </c>
      <c r="C76" s="12">
        <v>2008</v>
      </c>
      <c r="D76" s="12">
        <v>1</v>
      </c>
      <c r="E76" s="12" t="str">
        <f t="shared" si="1"/>
        <v>A037.1</v>
      </c>
      <c r="F76" s="11" t="s">
        <v>2116</v>
      </c>
      <c r="G76" s="12" t="s">
        <v>2117</v>
      </c>
      <c r="H76" s="11" t="s">
        <v>2137</v>
      </c>
      <c r="I76" s="11" t="s">
        <v>2137</v>
      </c>
      <c r="J76" s="12" t="s">
        <v>2135</v>
      </c>
      <c r="K76" s="12" t="s">
        <v>2014</v>
      </c>
      <c r="L76" s="11" t="s">
        <v>2041</v>
      </c>
      <c r="M76" s="12" t="s">
        <v>2065</v>
      </c>
      <c r="N76" s="12" t="s">
        <v>2014</v>
      </c>
      <c r="O76" s="12" t="s">
        <v>2087</v>
      </c>
      <c r="P76" s="11" t="s">
        <v>2055</v>
      </c>
      <c r="Q76" s="12" t="s">
        <v>2016</v>
      </c>
      <c r="R76" s="13" t="s">
        <v>2014</v>
      </c>
      <c r="S76" s="13">
        <v>70</v>
      </c>
      <c r="T76" s="13">
        <v>70</v>
      </c>
      <c r="U76" s="13" t="s">
        <v>2018</v>
      </c>
      <c r="V76" s="11" t="s">
        <v>2030</v>
      </c>
      <c r="W76" s="11" t="s">
        <v>1972</v>
      </c>
      <c r="X76" s="14">
        <v>0</v>
      </c>
      <c r="Y76" s="14">
        <v>0</v>
      </c>
      <c r="Z76" s="14">
        <v>0</v>
      </c>
      <c r="AA76" s="14">
        <v>0</v>
      </c>
      <c r="AB76" s="14">
        <v>0</v>
      </c>
      <c r="AC76" s="14">
        <v>0</v>
      </c>
      <c r="AD76" s="14">
        <v>0</v>
      </c>
      <c r="AE76" s="14">
        <v>0</v>
      </c>
      <c r="AF76" s="14">
        <v>0</v>
      </c>
      <c r="AG76" s="14">
        <v>0</v>
      </c>
      <c r="AH76" s="14">
        <v>0</v>
      </c>
      <c r="AI76" s="14">
        <v>0</v>
      </c>
      <c r="AJ76" s="14">
        <v>0</v>
      </c>
      <c r="AK76" s="12" t="s">
        <v>2025</v>
      </c>
      <c r="AL76" s="15"/>
    </row>
    <row r="77" spans="1:38" ht="12" customHeight="1" x14ac:dyDescent="0.2">
      <c r="A77" s="12" t="s">
        <v>1904</v>
      </c>
      <c r="B77" s="11" t="s">
        <v>1339</v>
      </c>
      <c r="C77" s="12">
        <v>2011</v>
      </c>
      <c r="D77" s="12">
        <v>1</v>
      </c>
      <c r="E77" s="12" t="str">
        <f t="shared" si="1"/>
        <v>A040.1</v>
      </c>
      <c r="F77" s="11" t="s">
        <v>2176</v>
      </c>
      <c r="G77" s="12" t="s">
        <v>2174</v>
      </c>
      <c r="H77" s="11" t="s">
        <v>2175</v>
      </c>
      <c r="I77" s="11" t="s">
        <v>2085</v>
      </c>
      <c r="J77" s="12" t="s">
        <v>2135</v>
      </c>
      <c r="K77" s="12" t="s">
        <v>2014</v>
      </c>
      <c r="L77" s="11" t="s">
        <v>2041</v>
      </c>
      <c r="M77" s="12" t="s">
        <v>2065</v>
      </c>
      <c r="N77" s="12" t="s">
        <v>2014</v>
      </c>
      <c r="O77" s="12" t="s">
        <v>2064</v>
      </c>
      <c r="P77" s="11" t="s">
        <v>2055</v>
      </c>
      <c r="Q77" s="12" t="s">
        <v>2016</v>
      </c>
      <c r="R77" s="13" t="s">
        <v>2014</v>
      </c>
      <c r="S77" s="13" t="s">
        <v>1972</v>
      </c>
      <c r="T77" s="13" t="s">
        <v>1972</v>
      </c>
      <c r="U77" s="13" t="s">
        <v>2018</v>
      </c>
      <c r="V77" s="11" t="s">
        <v>2019</v>
      </c>
      <c r="W77" s="11" t="s">
        <v>1972</v>
      </c>
      <c r="X77" s="14">
        <v>1</v>
      </c>
      <c r="Y77" s="14">
        <v>0</v>
      </c>
      <c r="Z77" s="14">
        <v>0</v>
      </c>
      <c r="AA77" s="14">
        <v>0</v>
      </c>
      <c r="AB77" s="14">
        <v>0</v>
      </c>
      <c r="AC77" s="14">
        <v>0</v>
      </c>
      <c r="AD77" s="14">
        <v>0</v>
      </c>
      <c r="AE77" s="14">
        <v>0</v>
      </c>
      <c r="AF77" s="14">
        <v>0</v>
      </c>
      <c r="AG77" s="14">
        <v>0</v>
      </c>
      <c r="AH77" s="14">
        <v>0</v>
      </c>
      <c r="AI77" s="14">
        <v>0</v>
      </c>
      <c r="AJ77" s="14">
        <v>0</v>
      </c>
      <c r="AK77" s="12" t="s">
        <v>2020</v>
      </c>
      <c r="AL77" s="15"/>
    </row>
    <row r="78" spans="1:38" ht="12" customHeight="1" x14ac:dyDescent="0.2">
      <c r="A78" s="12" t="s">
        <v>1904</v>
      </c>
      <c r="B78" s="11" t="s">
        <v>1339</v>
      </c>
      <c r="C78" s="12">
        <v>2011</v>
      </c>
      <c r="D78" s="12">
        <v>1</v>
      </c>
      <c r="E78" s="12" t="str">
        <f t="shared" si="1"/>
        <v>A040.1</v>
      </c>
      <c r="F78" s="11" t="s">
        <v>2176</v>
      </c>
      <c r="G78" s="12" t="s">
        <v>2174</v>
      </c>
      <c r="H78" s="11" t="s">
        <v>2175</v>
      </c>
      <c r="I78" s="11" t="s">
        <v>2085</v>
      </c>
      <c r="J78" s="12" t="s">
        <v>2135</v>
      </c>
      <c r="K78" s="12" t="s">
        <v>2014</v>
      </c>
      <c r="L78" s="11" t="s">
        <v>2041</v>
      </c>
      <c r="M78" s="12" t="s">
        <v>2065</v>
      </c>
      <c r="N78" s="12" t="s">
        <v>2014</v>
      </c>
      <c r="O78" s="12" t="s">
        <v>2064</v>
      </c>
      <c r="P78" s="11" t="s">
        <v>2090</v>
      </c>
      <c r="Q78" s="12" t="s">
        <v>2016</v>
      </c>
      <c r="R78" s="13" t="s">
        <v>2014</v>
      </c>
      <c r="S78" s="13" t="s">
        <v>1972</v>
      </c>
      <c r="T78" s="13" t="s">
        <v>1972</v>
      </c>
      <c r="U78" s="13" t="s">
        <v>2018</v>
      </c>
      <c r="V78" s="11" t="s">
        <v>2019</v>
      </c>
      <c r="W78" s="11" t="s">
        <v>1972</v>
      </c>
      <c r="X78" s="14">
        <v>1</v>
      </c>
      <c r="Y78" s="14">
        <v>0</v>
      </c>
      <c r="Z78" s="14">
        <v>0</v>
      </c>
      <c r="AA78" s="14">
        <v>0</v>
      </c>
      <c r="AB78" s="14">
        <v>0</v>
      </c>
      <c r="AC78" s="14">
        <v>0</v>
      </c>
      <c r="AD78" s="14">
        <v>0</v>
      </c>
      <c r="AE78" s="14">
        <v>0</v>
      </c>
      <c r="AF78" s="14">
        <v>0</v>
      </c>
      <c r="AG78" s="14">
        <v>0</v>
      </c>
      <c r="AH78" s="14">
        <v>0</v>
      </c>
      <c r="AI78" s="14">
        <v>0</v>
      </c>
      <c r="AJ78" s="14">
        <v>0</v>
      </c>
      <c r="AK78" s="12" t="s">
        <v>2020</v>
      </c>
      <c r="AL78" s="15"/>
    </row>
    <row r="79" spans="1:38" ht="12" customHeight="1" x14ac:dyDescent="0.2">
      <c r="A79" s="12" t="s">
        <v>1908</v>
      </c>
      <c r="B79" s="11" t="s">
        <v>1229</v>
      </c>
      <c r="C79" s="12">
        <v>2012</v>
      </c>
      <c r="D79" s="12">
        <v>1</v>
      </c>
      <c r="E79" s="12" t="str">
        <f t="shared" si="1"/>
        <v>A044.1</v>
      </c>
      <c r="F79" s="11" t="s">
        <v>2167</v>
      </c>
      <c r="G79" s="12" t="s">
        <v>2117</v>
      </c>
      <c r="H79" s="11" t="s">
        <v>2134</v>
      </c>
      <c r="I79" s="11" t="s">
        <v>2134</v>
      </c>
      <c r="J79" s="12" t="s">
        <v>2135</v>
      </c>
      <c r="K79" s="12" t="s">
        <v>2014</v>
      </c>
      <c r="L79" s="11" t="s">
        <v>2041</v>
      </c>
      <c r="M79" s="12" t="s">
        <v>2013</v>
      </c>
      <c r="N79" s="12" t="s">
        <v>2022</v>
      </c>
      <c r="O79" s="12" t="s">
        <v>1972</v>
      </c>
      <c r="P79" s="11" t="s">
        <v>2015</v>
      </c>
      <c r="Q79" s="12" t="s">
        <v>2016</v>
      </c>
      <c r="R79" s="13" t="s">
        <v>2014</v>
      </c>
      <c r="S79" s="13">
        <v>70</v>
      </c>
      <c r="T79" s="13">
        <v>70</v>
      </c>
      <c r="U79" s="13" t="s">
        <v>2018</v>
      </c>
      <c r="V79" s="11" t="s">
        <v>2019</v>
      </c>
      <c r="W79" s="11" t="s">
        <v>1972</v>
      </c>
      <c r="X79" s="14">
        <v>1</v>
      </c>
      <c r="Y79" s="14">
        <v>0</v>
      </c>
      <c r="Z79" s="14">
        <v>0</v>
      </c>
      <c r="AA79" s="14">
        <v>0</v>
      </c>
      <c r="AB79" s="14">
        <v>0</v>
      </c>
      <c r="AC79" s="14">
        <v>0</v>
      </c>
      <c r="AD79" s="14">
        <v>0</v>
      </c>
      <c r="AE79" s="14">
        <v>0</v>
      </c>
      <c r="AF79" s="14">
        <v>0</v>
      </c>
      <c r="AG79" s="14">
        <v>0</v>
      </c>
      <c r="AH79" s="14">
        <v>0</v>
      </c>
      <c r="AI79" s="14">
        <v>1</v>
      </c>
      <c r="AJ79" s="14">
        <v>0</v>
      </c>
      <c r="AK79" s="12" t="s">
        <v>2020</v>
      </c>
      <c r="AL79" s="15" t="s">
        <v>2049</v>
      </c>
    </row>
    <row r="80" spans="1:38" ht="12" customHeight="1" x14ac:dyDescent="0.2">
      <c r="A80" s="12" t="s">
        <v>1909</v>
      </c>
      <c r="B80" s="11" t="s">
        <v>1142</v>
      </c>
      <c r="C80" s="12">
        <v>2013</v>
      </c>
      <c r="D80" s="12">
        <v>1</v>
      </c>
      <c r="E80" s="12" t="str">
        <f t="shared" si="1"/>
        <v>A045.1</v>
      </c>
      <c r="F80" s="11" t="s">
        <v>2116</v>
      </c>
      <c r="G80" s="12" t="s">
        <v>2117</v>
      </c>
      <c r="H80" s="11" t="s">
        <v>2187</v>
      </c>
      <c r="I80" s="11" t="s">
        <v>2134</v>
      </c>
      <c r="J80" s="12" t="s">
        <v>2135</v>
      </c>
      <c r="K80" s="12" t="s">
        <v>2014</v>
      </c>
      <c r="L80" s="11" t="s">
        <v>2041</v>
      </c>
      <c r="M80" s="12" t="s">
        <v>2065</v>
      </c>
      <c r="N80" s="12" t="s">
        <v>2027</v>
      </c>
      <c r="O80" s="12" t="s">
        <v>2066</v>
      </c>
      <c r="P80" s="11" t="s">
        <v>2038</v>
      </c>
      <c r="Q80" s="12" t="s">
        <v>2039</v>
      </c>
      <c r="R80" s="13" t="s">
        <v>2014</v>
      </c>
      <c r="S80" s="13">
        <v>28</v>
      </c>
      <c r="T80" s="13">
        <v>28</v>
      </c>
      <c r="U80" s="13" t="s">
        <v>2018</v>
      </c>
      <c r="V80" s="11" t="s">
        <v>2030</v>
      </c>
      <c r="W80" s="11" t="s">
        <v>2019</v>
      </c>
      <c r="X80" s="14">
        <v>1</v>
      </c>
      <c r="Y80" s="14">
        <v>0</v>
      </c>
      <c r="Z80" s="14">
        <v>0</v>
      </c>
      <c r="AA80" s="14">
        <v>0</v>
      </c>
      <c r="AB80" s="14">
        <v>0</v>
      </c>
      <c r="AC80" s="14">
        <v>0</v>
      </c>
      <c r="AD80" s="14">
        <v>0</v>
      </c>
      <c r="AE80" s="14">
        <v>0</v>
      </c>
      <c r="AF80" s="14">
        <v>0</v>
      </c>
      <c r="AG80" s="14">
        <v>0</v>
      </c>
      <c r="AH80" s="14">
        <v>0</v>
      </c>
      <c r="AI80" s="14">
        <v>0</v>
      </c>
      <c r="AJ80" s="14">
        <v>0</v>
      </c>
      <c r="AK80" s="12" t="s">
        <v>2020</v>
      </c>
      <c r="AL80" s="15"/>
    </row>
    <row r="81" spans="1:38" ht="12" customHeight="1" x14ac:dyDescent="0.2">
      <c r="A81" s="12" t="s">
        <v>1910</v>
      </c>
      <c r="B81" s="11" t="s">
        <v>1390</v>
      </c>
      <c r="C81" s="12">
        <v>2010</v>
      </c>
      <c r="D81" s="12">
        <v>1</v>
      </c>
      <c r="E81" s="12" t="str">
        <f t="shared" si="1"/>
        <v>A046.1</v>
      </c>
      <c r="F81" s="11" t="s">
        <v>2116</v>
      </c>
      <c r="G81" s="12" t="s">
        <v>2117</v>
      </c>
      <c r="H81" s="11" t="s">
        <v>2188</v>
      </c>
      <c r="I81" s="11"/>
      <c r="J81" s="12" t="s">
        <v>2135</v>
      </c>
      <c r="K81" s="12" t="s">
        <v>2014</v>
      </c>
      <c r="L81" s="11" t="s">
        <v>2041</v>
      </c>
      <c r="M81" s="12" t="s">
        <v>2065</v>
      </c>
      <c r="N81" s="12" t="s">
        <v>2027</v>
      </c>
      <c r="O81" s="12" t="s">
        <v>2066</v>
      </c>
      <c r="P81" s="11" t="s">
        <v>2038</v>
      </c>
      <c r="Q81" s="12" t="s">
        <v>2039</v>
      </c>
      <c r="R81" s="13" t="s">
        <v>2014</v>
      </c>
      <c r="S81" s="13">
        <v>2</v>
      </c>
      <c r="T81" s="13">
        <v>2</v>
      </c>
      <c r="U81" s="13" t="s">
        <v>2018</v>
      </c>
      <c r="V81" s="11" t="s">
        <v>2030</v>
      </c>
      <c r="W81" s="11" t="s">
        <v>1972</v>
      </c>
      <c r="X81" s="14">
        <v>0</v>
      </c>
      <c r="Y81" s="14">
        <v>0</v>
      </c>
      <c r="Z81" s="14">
        <v>0</v>
      </c>
      <c r="AA81" s="14">
        <v>0</v>
      </c>
      <c r="AB81" s="14">
        <v>0</v>
      </c>
      <c r="AC81" s="14">
        <v>0</v>
      </c>
      <c r="AD81" s="14">
        <v>0</v>
      </c>
      <c r="AE81" s="14">
        <v>0</v>
      </c>
      <c r="AF81" s="14">
        <v>0</v>
      </c>
      <c r="AG81" s="14">
        <v>0</v>
      </c>
      <c r="AH81" s="14">
        <v>0</v>
      </c>
      <c r="AI81" s="14">
        <v>0</v>
      </c>
      <c r="AJ81" s="14">
        <v>0</v>
      </c>
      <c r="AK81" s="12" t="s">
        <v>2025</v>
      </c>
      <c r="AL81" s="15"/>
    </row>
    <row r="82" spans="1:38" ht="12" customHeight="1" x14ac:dyDescent="0.2">
      <c r="A82" s="12" t="s">
        <v>1910</v>
      </c>
      <c r="B82" s="11" t="s">
        <v>1390</v>
      </c>
      <c r="C82" s="12">
        <v>2010</v>
      </c>
      <c r="D82" s="12">
        <v>2</v>
      </c>
      <c r="E82" s="12" t="str">
        <f t="shared" si="1"/>
        <v>A046.2</v>
      </c>
      <c r="F82" s="11" t="s">
        <v>2116</v>
      </c>
      <c r="G82" s="12" t="s">
        <v>2117</v>
      </c>
      <c r="H82" s="11" t="s">
        <v>2187</v>
      </c>
      <c r="I82" s="11" t="s">
        <v>2134</v>
      </c>
      <c r="J82" s="12" t="s">
        <v>2135</v>
      </c>
      <c r="K82" s="12" t="s">
        <v>2014</v>
      </c>
      <c r="L82" s="11" t="s">
        <v>2041</v>
      </c>
      <c r="M82" s="12" t="s">
        <v>2065</v>
      </c>
      <c r="N82" s="12" t="s">
        <v>2027</v>
      </c>
      <c r="O82" s="12" t="s">
        <v>2066</v>
      </c>
      <c r="P82" s="11" t="s">
        <v>2038</v>
      </c>
      <c r="Q82" s="12" t="s">
        <v>2039</v>
      </c>
      <c r="R82" s="13" t="s">
        <v>2014</v>
      </c>
      <c r="S82" s="13">
        <v>2</v>
      </c>
      <c r="T82" s="13">
        <v>2</v>
      </c>
      <c r="U82" s="13" t="s">
        <v>2018</v>
      </c>
      <c r="V82" s="11" t="s">
        <v>2030</v>
      </c>
      <c r="W82" s="11" t="s">
        <v>1972</v>
      </c>
      <c r="X82" s="14">
        <v>0</v>
      </c>
      <c r="Y82" s="14">
        <v>0</v>
      </c>
      <c r="Z82" s="14">
        <v>0</v>
      </c>
      <c r="AA82" s="14">
        <v>0</v>
      </c>
      <c r="AB82" s="14">
        <v>0</v>
      </c>
      <c r="AC82" s="14">
        <v>0</v>
      </c>
      <c r="AD82" s="14">
        <v>0</v>
      </c>
      <c r="AE82" s="14">
        <v>0</v>
      </c>
      <c r="AF82" s="14">
        <v>0</v>
      </c>
      <c r="AG82" s="14">
        <v>0</v>
      </c>
      <c r="AH82" s="14">
        <v>0</v>
      </c>
      <c r="AI82" s="14">
        <v>0</v>
      </c>
      <c r="AJ82" s="14">
        <v>0</v>
      </c>
      <c r="AK82" s="12" t="s">
        <v>2025</v>
      </c>
      <c r="AL82" s="15"/>
    </row>
    <row r="83" spans="1:38" ht="12" customHeight="1" x14ac:dyDescent="0.2">
      <c r="A83" s="12" t="s">
        <v>1910</v>
      </c>
      <c r="B83" s="11" t="s">
        <v>1390</v>
      </c>
      <c r="C83" s="12">
        <v>2010</v>
      </c>
      <c r="D83" s="12">
        <v>3</v>
      </c>
      <c r="E83" s="12" t="str">
        <f t="shared" si="1"/>
        <v>A046.3</v>
      </c>
      <c r="F83" s="11" t="s">
        <v>2116</v>
      </c>
      <c r="G83" s="12" t="s">
        <v>2117</v>
      </c>
      <c r="H83" s="11" t="s">
        <v>2189</v>
      </c>
      <c r="I83" s="11" t="s">
        <v>2190</v>
      </c>
      <c r="J83" s="12" t="s">
        <v>2135</v>
      </c>
      <c r="K83" s="12" t="s">
        <v>2014</v>
      </c>
      <c r="L83" s="11" t="s">
        <v>2041</v>
      </c>
      <c r="M83" s="12" t="s">
        <v>2065</v>
      </c>
      <c r="N83" s="12" t="s">
        <v>2027</v>
      </c>
      <c r="O83" s="12" t="s">
        <v>2066</v>
      </c>
      <c r="P83" s="11" t="s">
        <v>2038</v>
      </c>
      <c r="Q83" s="12" t="s">
        <v>2039</v>
      </c>
      <c r="R83" s="13" t="s">
        <v>2014</v>
      </c>
      <c r="S83" s="13">
        <v>2</v>
      </c>
      <c r="T83" s="13">
        <v>2</v>
      </c>
      <c r="U83" s="13" t="s">
        <v>2018</v>
      </c>
      <c r="V83" s="11" t="s">
        <v>2030</v>
      </c>
      <c r="W83" s="11" t="s">
        <v>1972</v>
      </c>
      <c r="X83" s="14">
        <v>0</v>
      </c>
      <c r="Y83" s="14">
        <v>0</v>
      </c>
      <c r="Z83" s="14">
        <v>0</v>
      </c>
      <c r="AA83" s="14">
        <v>0</v>
      </c>
      <c r="AB83" s="14">
        <v>0</v>
      </c>
      <c r="AC83" s="14">
        <v>0</v>
      </c>
      <c r="AD83" s="14">
        <v>0</v>
      </c>
      <c r="AE83" s="14">
        <v>0</v>
      </c>
      <c r="AF83" s="14">
        <v>0</v>
      </c>
      <c r="AG83" s="14">
        <v>0</v>
      </c>
      <c r="AH83" s="14">
        <v>0</v>
      </c>
      <c r="AI83" s="14">
        <v>0</v>
      </c>
      <c r="AJ83" s="14">
        <v>0</v>
      </c>
      <c r="AK83" s="12" t="s">
        <v>2025</v>
      </c>
      <c r="AL83" s="15"/>
    </row>
    <row r="84" spans="1:38" ht="12" customHeight="1" x14ac:dyDescent="0.2">
      <c r="A84" s="12" t="s">
        <v>1910</v>
      </c>
      <c r="B84" s="11" t="s">
        <v>1390</v>
      </c>
      <c r="C84" s="12">
        <v>2010</v>
      </c>
      <c r="D84" s="12">
        <v>4</v>
      </c>
      <c r="E84" s="12" t="str">
        <f t="shared" si="1"/>
        <v>A046.4</v>
      </c>
      <c r="F84" s="11" t="s">
        <v>2116</v>
      </c>
      <c r="G84" s="12" t="s">
        <v>2117</v>
      </c>
      <c r="H84" s="11" t="s">
        <v>2191</v>
      </c>
      <c r="I84" s="11" t="s">
        <v>2192</v>
      </c>
      <c r="J84" s="12" t="s">
        <v>2135</v>
      </c>
      <c r="K84" s="12" t="s">
        <v>2014</v>
      </c>
      <c r="L84" s="11" t="s">
        <v>2041</v>
      </c>
      <c r="M84" s="12" t="s">
        <v>2065</v>
      </c>
      <c r="N84" s="12" t="s">
        <v>2027</v>
      </c>
      <c r="O84" s="12" t="s">
        <v>2066</v>
      </c>
      <c r="P84" s="11" t="s">
        <v>2038</v>
      </c>
      <c r="Q84" s="12" t="s">
        <v>2039</v>
      </c>
      <c r="R84" s="13" t="s">
        <v>2014</v>
      </c>
      <c r="S84" s="13">
        <v>2</v>
      </c>
      <c r="T84" s="13">
        <v>2</v>
      </c>
      <c r="U84" s="13" t="s">
        <v>2018</v>
      </c>
      <c r="V84" s="11" t="s">
        <v>2030</v>
      </c>
      <c r="W84" s="11" t="s">
        <v>1972</v>
      </c>
      <c r="X84" s="14">
        <v>0</v>
      </c>
      <c r="Y84" s="14">
        <v>0</v>
      </c>
      <c r="Z84" s="14">
        <v>0</v>
      </c>
      <c r="AA84" s="14">
        <v>0</v>
      </c>
      <c r="AB84" s="14">
        <v>0</v>
      </c>
      <c r="AC84" s="14">
        <v>0</v>
      </c>
      <c r="AD84" s="14">
        <v>0</v>
      </c>
      <c r="AE84" s="14">
        <v>0</v>
      </c>
      <c r="AF84" s="14">
        <v>0</v>
      </c>
      <c r="AG84" s="14">
        <v>0</v>
      </c>
      <c r="AH84" s="14">
        <v>0</v>
      </c>
      <c r="AI84" s="14">
        <v>0</v>
      </c>
      <c r="AJ84" s="14">
        <v>0</v>
      </c>
      <c r="AK84" s="12" t="s">
        <v>2025</v>
      </c>
      <c r="AL84" s="15"/>
    </row>
    <row r="85" spans="1:38" ht="12" customHeight="1" x14ac:dyDescent="0.2">
      <c r="A85" s="12" t="s">
        <v>1910</v>
      </c>
      <c r="B85" s="11" t="s">
        <v>1390</v>
      </c>
      <c r="C85" s="12">
        <v>2010</v>
      </c>
      <c r="D85" s="12">
        <v>5</v>
      </c>
      <c r="E85" s="12" t="str">
        <f t="shared" si="1"/>
        <v>A046.5</v>
      </c>
      <c r="F85" s="11" t="s">
        <v>2116</v>
      </c>
      <c r="G85" s="12" t="s">
        <v>2117</v>
      </c>
      <c r="H85" s="11" t="s">
        <v>2193</v>
      </c>
      <c r="I85" s="11" t="s">
        <v>2194</v>
      </c>
      <c r="J85" s="12" t="s">
        <v>2135</v>
      </c>
      <c r="K85" s="12" t="s">
        <v>2014</v>
      </c>
      <c r="L85" s="11" t="s">
        <v>2041</v>
      </c>
      <c r="M85" s="12" t="s">
        <v>2065</v>
      </c>
      <c r="N85" s="12" t="s">
        <v>2027</v>
      </c>
      <c r="O85" s="12" t="s">
        <v>2066</v>
      </c>
      <c r="P85" s="11" t="s">
        <v>2038</v>
      </c>
      <c r="Q85" s="12" t="s">
        <v>2039</v>
      </c>
      <c r="R85" s="13" t="s">
        <v>2014</v>
      </c>
      <c r="S85" s="13">
        <v>2</v>
      </c>
      <c r="T85" s="13">
        <v>2</v>
      </c>
      <c r="U85" s="13" t="s">
        <v>2018</v>
      </c>
      <c r="V85" s="11" t="s">
        <v>2030</v>
      </c>
      <c r="W85" s="11" t="s">
        <v>1972</v>
      </c>
      <c r="X85" s="14">
        <v>0</v>
      </c>
      <c r="Y85" s="14">
        <v>0</v>
      </c>
      <c r="Z85" s="14">
        <v>0</v>
      </c>
      <c r="AA85" s="14">
        <v>0</v>
      </c>
      <c r="AB85" s="14">
        <v>0</v>
      </c>
      <c r="AC85" s="14">
        <v>0</v>
      </c>
      <c r="AD85" s="14">
        <v>0</v>
      </c>
      <c r="AE85" s="14">
        <v>0</v>
      </c>
      <c r="AF85" s="14">
        <v>0</v>
      </c>
      <c r="AG85" s="14">
        <v>0</v>
      </c>
      <c r="AH85" s="14">
        <v>0</v>
      </c>
      <c r="AI85" s="14">
        <v>0</v>
      </c>
      <c r="AJ85" s="14">
        <v>0</v>
      </c>
      <c r="AK85" s="12" t="s">
        <v>2025</v>
      </c>
      <c r="AL85" s="15"/>
    </row>
    <row r="86" spans="1:38" ht="12" customHeight="1" x14ac:dyDescent="0.2">
      <c r="A86" s="12" t="s">
        <v>1910</v>
      </c>
      <c r="B86" s="11" t="s">
        <v>1390</v>
      </c>
      <c r="C86" s="12">
        <v>2010</v>
      </c>
      <c r="D86" s="12">
        <v>6</v>
      </c>
      <c r="E86" s="12" t="str">
        <f t="shared" si="1"/>
        <v>A046.6</v>
      </c>
      <c r="F86" s="11" t="s">
        <v>2116</v>
      </c>
      <c r="G86" s="12" t="s">
        <v>2117</v>
      </c>
      <c r="H86" s="11" t="s">
        <v>2157</v>
      </c>
      <c r="I86" s="11" t="s">
        <v>2158</v>
      </c>
      <c r="J86" s="12" t="s">
        <v>2135</v>
      </c>
      <c r="K86" s="12" t="s">
        <v>2014</v>
      </c>
      <c r="L86" s="11" t="s">
        <v>2041</v>
      </c>
      <c r="M86" s="12" t="s">
        <v>2065</v>
      </c>
      <c r="N86" s="12" t="s">
        <v>2027</v>
      </c>
      <c r="O86" s="12" t="s">
        <v>2066</v>
      </c>
      <c r="P86" s="11" t="s">
        <v>2038</v>
      </c>
      <c r="Q86" s="12" t="s">
        <v>2039</v>
      </c>
      <c r="R86" s="13" t="s">
        <v>2014</v>
      </c>
      <c r="S86" s="13">
        <v>2</v>
      </c>
      <c r="T86" s="13">
        <v>2</v>
      </c>
      <c r="U86" s="13" t="s">
        <v>2018</v>
      </c>
      <c r="V86" s="11" t="s">
        <v>2030</v>
      </c>
      <c r="W86" s="11" t="s">
        <v>1972</v>
      </c>
      <c r="X86" s="14">
        <v>0</v>
      </c>
      <c r="Y86" s="14">
        <v>0</v>
      </c>
      <c r="Z86" s="14">
        <v>0</v>
      </c>
      <c r="AA86" s="14">
        <v>0</v>
      </c>
      <c r="AB86" s="14">
        <v>0</v>
      </c>
      <c r="AC86" s="14">
        <v>0</v>
      </c>
      <c r="AD86" s="14">
        <v>0</v>
      </c>
      <c r="AE86" s="14">
        <v>0</v>
      </c>
      <c r="AF86" s="14">
        <v>0</v>
      </c>
      <c r="AG86" s="14">
        <v>0</v>
      </c>
      <c r="AH86" s="14">
        <v>0</v>
      </c>
      <c r="AI86" s="14">
        <v>0</v>
      </c>
      <c r="AJ86" s="14">
        <v>0</v>
      </c>
      <c r="AK86" s="12" t="s">
        <v>2025</v>
      </c>
      <c r="AL86" s="15"/>
    </row>
    <row r="87" spans="1:38" ht="12" customHeight="1" x14ac:dyDescent="0.2">
      <c r="A87" s="12" t="s">
        <v>1911</v>
      </c>
      <c r="B87" s="11" t="s">
        <v>824</v>
      </c>
      <c r="C87" s="12">
        <v>2015</v>
      </c>
      <c r="D87" s="12">
        <v>1</v>
      </c>
      <c r="E87" s="12" t="str">
        <f t="shared" si="1"/>
        <v>A047.1</v>
      </c>
      <c r="F87" s="11" t="s">
        <v>2116</v>
      </c>
      <c r="G87" s="12" t="s">
        <v>2117</v>
      </c>
      <c r="H87" s="11" t="s">
        <v>2134</v>
      </c>
      <c r="I87" s="11" t="s">
        <v>2134</v>
      </c>
      <c r="J87" s="12" t="s">
        <v>2135</v>
      </c>
      <c r="K87" s="12" t="s">
        <v>2014</v>
      </c>
      <c r="L87" s="11" t="s">
        <v>2041</v>
      </c>
      <c r="M87" s="12" t="s">
        <v>2065</v>
      </c>
      <c r="N87" s="12" t="s">
        <v>2027</v>
      </c>
      <c r="O87" s="12" t="s">
        <v>2066</v>
      </c>
      <c r="P87" s="11" t="s">
        <v>2038</v>
      </c>
      <c r="Q87" s="12" t="s">
        <v>2039</v>
      </c>
      <c r="R87" s="13" t="s">
        <v>2014</v>
      </c>
      <c r="S87" s="13">
        <v>2</v>
      </c>
      <c r="T87" s="13">
        <v>2</v>
      </c>
      <c r="U87" s="13" t="s">
        <v>2018</v>
      </c>
      <c r="V87" s="11" t="s">
        <v>2030</v>
      </c>
      <c r="W87" s="11" t="s">
        <v>1972</v>
      </c>
      <c r="X87" s="14">
        <v>0</v>
      </c>
      <c r="Y87" s="14">
        <v>0</v>
      </c>
      <c r="Z87" s="14">
        <v>0</v>
      </c>
      <c r="AA87" s="14">
        <v>0</v>
      </c>
      <c r="AB87" s="14">
        <v>0</v>
      </c>
      <c r="AC87" s="14">
        <v>0</v>
      </c>
      <c r="AD87" s="14">
        <v>0</v>
      </c>
      <c r="AE87" s="14">
        <v>0</v>
      </c>
      <c r="AF87" s="14">
        <v>0</v>
      </c>
      <c r="AG87" s="14">
        <v>0</v>
      </c>
      <c r="AH87" s="14">
        <v>0</v>
      </c>
      <c r="AI87" s="14">
        <v>0</v>
      </c>
      <c r="AJ87" s="14">
        <v>0</v>
      </c>
      <c r="AK87" s="12" t="s">
        <v>2025</v>
      </c>
      <c r="AL87" s="15"/>
    </row>
    <row r="88" spans="1:38" ht="12" customHeight="1" x14ac:dyDescent="0.2">
      <c r="A88" s="12" t="s">
        <v>1911</v>
      </c>
      <c r="B88" s="11" t="s">
        <v>824</v>
      </c>
      <c r="C88" s="12">
        <v>2015</v>
      </c>
      <c r="D88" s="12">
        <v>2</v>
      </c>
      <c r="E88" s="12" t="str">
        <f t="shared" si="1"/>
        <v>A047.2</v>
      </c>
      <c r="F88" s="11" t="s">
        <v>2116</v>
      </c>
      <c r="G88" s="12" t="s">
        <v>2117</v>
      </c>
      <c r="H88" s="11" t="s">
        <v>2122</v>
      </c>
      <c r="I88" s="11" t="s">
        <v>2122</v>
      </c>
      <c r="J88" s="12" t="s">
        <v>2120</v>
      </c>
      <c r="K88" s="12" t="s">
        <v>2014</v>
      </c>
      <c r="L88" s="11" t="s">
        <v>2021</v>
      </c>
      <c r="M88" s="12" t="s">
        <v>2065</v>
      </c>
      <c r="N88" s="12" t="s">
        <v>2027</v>
      </c>
      <c r="O88" s="12" t="s">
        <v>2066</v>
      </c>
      <c r="P88" s="11" t="s">
        <v>2038</v>
      </c>
      <c r="Q88" s="12" t="s">
        <v>2039</v>
      </c>
      <c r="R88" s="13" t="s">
        <v>2014</v>
      </c>
      <c r="S88" s="13">
        <v>2</v>
      </c>
      <c r="T88" s="13">
        <v>2</v>
      </c>
      <c r="U88" s="13" t="s">
        <v>2018</v>
      </c>
      <c r="V88" s="11" t="s">
        <v>2030</v>
      </c>
      <c r="W88" s="11" t="s">
        <v>1972</v>
      </c>
      <c r="X88" s="14">
        <v>0</v>
      </c>
      <c r="Y88" s="14">
        <v>0</v>
      </c>
      <c r="Z88" s="14">
        <v>0</v>
      </c>
      <c r="AA88" s="14">
        <v>0</v>
      </c>
      <c r="AB88" s="14">
        <v>0</v>
      </c>
      <c r="AC88" s="14">
        <v>0</v>
      </c>
      <c r="AD88" s="14">
        <v>0</v>
      </c>
      <c r="AE88" s="14">
        <v>0</v>
      </c>
      <c r="AF88" s="14">
        <v>0</v>
      </c>
      <c r="AG88" s="14">
        <v>0</v>
      </c>
      <c r="AH88" s="14">
        <v>0</v>
      </c>
      <c r="AI88" s="14">
        <v>0</v>
      </c>
      <c r="AJ88" s="14">
        <v>0</v>
      </c>
      <c r="AK88" s="12" t="s">
        <v>2025</v>
      </c>
      <c r="AL88" s="15"/>
    </row>
    <row r="89" spans="1:38" ht="12" customHeight="1" x14ac:dyDescent="0.2">
      <c r="A89" s="12" t="s">
        <v>1912</v>
      </c>
      <c r="B89" s="11" t="s">
        <v>1130</v>
      </c>
      <c r="C89" s="12">
        <v>2013</v>
      </c>
      <c r="D89" s="12">
        <v>1</v>
      </c>
      <c r="E89" s="12" t="str">
        <f t="shared" si="1"/>
        <v>A048.1</v>
      </c>
      <c r="F89" s="11" t="s">
        <v>2195</v>
      </c>
      <c r="G89" s="12" t="s">
        <v>2117</v>
      </c>
      <c r="H89" s="11" t="s">
        <v>2153</v>
      </c>
      <c r="I89" s="11" t="s">
        <v>2137</v>
      </c>
      <c r="J89" s="12" t="s">
        <v>2135</v>
      </c>
      <c r="K89" s="12" t="s">
        <v>2014</v>
      </c>
      <c r="L89" s="11" t="s">
        <v>2041</v>
      </c>
      <c r="M89" s="12" t="s">
        <v>2065</v>
      </c>
      <c r="N89" s="12" t="s">
        <v>2014</v>
      </c>
      <c r="O89" s="12" t="s">
        <v>2064</v>
      </c>
      <c r="P89" s="11" t="s">
        <v>2091</v>
      </c>
      <c r="Q89" s="12" t="s">
        <v>2016</v>
      </c>
      <c r="R89" s="13" t="s">
        <v>2014</v>
      </c>
      <c r="S89" s="13">
        <v>1</v>
      </c>
      <c r="T89" s="13">
        <v>7</v>
      </c>
      <c r="U89" s="13" t="s">
        <v>2018</v>
      </c>
      <c r="V89" s="11" t="s">
        <v>2019</v>
      </c>
      <c r="W89" s="11" t="s">
        <v>1972</v>
      </c>
      <c r="X89" s="14">
        <v>1</v>
      </c>
      <c r="Y89" s="14">
        <v>0</v>
      </c>
      <c r="Z89" s="14">
        <v>1</v>
      </c>
      <c r="AA89" s="14">
        <v>0</v>
      </c>
      <c r="AB89" s="14">
        <v>1</v>
      </c>
      <c r="AC89" s="14">
        <v>0</v>
      </c>
      <c r="AD89" s="14">
        <v>0</v>
      </c>
      <c r="AE89" s="14">
        <v>0</v>
      </c>
      <c r="AF89" s="14">
        <v>0</v>
      </c>
      <c r="AG89" s="14">
        <v>0</v>
      </c>
      <c r="AH89" s="14">
        <v>0</v>
      </c>
      <c r="AI89" s="14">
        <v>0</v>
      </c>
      <c r="AJ89" s="14">
        <v>0</v>
      </c>
      <c r="AK89" s="12" t="s">
        <v>2020</v>
      </c>
      <c r="AL89" s="15" t="s">
        <v>2092</v>
      </c>
    </row>
    <row r="90" spans="1:38" ht="12" customHeight="1" x14ac:dyDescent="0.2">
      <c r="A90" s="12" t="s">
        <v>1913</v>
      </c>
      <c r="B90" s="11" t="s">
        <v>1185</v>
      </c>
      <c r="C90" s="12">
        <v>2012</v>
      </c>
      <c r="D90" s="12">
        <v>1</v>
      </c>
      <c r="E90" s="12" t="str">
        <f t="shared" si="1"/>
        <v>A049.1</v>
      </c>
      <c r="F90" s="11" t="s">
        <v>2167</v>
      </c>
      <c r="G90" s="12" t="s">
        <v>2117</v>
      </c>
      <c r="H90" s="11" t="s">
        <v>2196</v>
      </c>
      <c r="I90" s="11" t="s">
        <v>2197</v>
      </c>
      <c r="J90" s="12" t="s">
        <v>2120</v>
      </c>
      <c r="K90" s="12" t="s">
        <v>2121</v>
      </c>
      <c r="L90" s="11" t="s">
        <v>2026</v>
      </c>
      <c r="M90" s="12" t="s">
        <v>2065</v>
      </c>
      <c r="N90" s="12" t="s">
        <v>2014</v>
      </c>
      <c r="O90" s="12" t="s">
        <v>2064</v>
      </c>
      <c r="P90" s="11" t="s">
        <v>2038</v>
      </c>
      <c r="Q90" s="12" t="s">
        <v>2039</v>
      </c>
      <c r="R90" s="13" t="s">
        <v>2014</v>
      </c>
      <c r="S90" s="13">
        <v>2</v>
      </c>
      <c r="T90" s="13">
        <v>2</v>
      </c>
      <c r="U90" s="13" t="s">
        <v>2018</v>
      </c>
      <c r="V90" s="11" t="s">
        <v>2019</v>
      </c>
      <c r="W90" s="11" t="s">
        <v>1972</v>
      </c>
      <c r="X90" s="14">
        <v>0</v>
      </c>
      <c r="Y90" s="14">
        <v>0</v>
      </c>
      <c r="Z90" s="14">
        <v>0</v>
      </c>
      <c r="AA90" s="14">
        <v>0</v>
      </c>
      <c r="AB90" s="14">
        <v>1</v>
      </c>
      <c r="AC90" s="14">
        <v>0</v>
      </c>
      <c r="AD90" s="14">
        <v>0</v>
      </c>
      <c r="AE90" s="14">
        <v>0</v>
      </c>
      <c r="AF90" s="14">
        <v>0</v>
      </c>
      <c r="AG90" s="14">
        <v>0</v>
      </c>
      <c r="AH90" s="14">
        <v>0</v>
      </c>
      <c r="AI90" s="14">
        <v>0</v>
      </c>
      <c r="AJ90" s="14">
        <v>0</v>
      </c>
      <c r="AK90" s="12" t="s">
        <v>2020</v>
      </c>
      <c r="AL90" s="15"/>
    </row>
    <row r="91" spans="1:38" ht="12" customHeight="1" x14ac:dyDescent="0.2">
      <c r="A91" s="12" t="s">
        <v>1917</v>
      </c>
      <c r="B91" s="11" t="s">
        <v>24</v>
      </c>
      <c r="C91" s="12">
        <v>2021</v>
      </c>
      <c r="D91" s="12">
        <v>1</v>
      </c>
      <c r="E91" s="12" t="str">
        <f t="shared" si="1"/>
        <v>A053.1</v>
      </c>
      <c r="F91" s="11" t="s">
        <v>2116</v>
      </c>
      <c r="G91" s="12" t="s">
        <v>2117</v>
      </c>
      <c r="H91" s="11" t="s">
        <v>2145</v>
      </c>
      <c r="I91" s="11" t="s">
        <v>2134</v>
      </c>
      <c r="J91" s="12" t="s">
        <v>2135</v>
      </c>
      <c r="K91" s="12" t="s">
        <v>2014</v>
      </c>
      <c r="L91" s="11" t="s">
        <v>2041</v>
      </c>
      <c r="M91" s="12" t="s">
        <v>2065</v>
      </c>
      <c r="N91" s="12" t="s">
        <v>2093</v>
      </c>
      <c r="O91" s="12" t="s">
        <v>2064</v>
      </c>
      <c r="P91" s="11" t="s">
        <v>2015</v>
      </c>
      <c r="Q91" s="12" t="s">
        <v>2016</v>
      </c>
      <c r="R91" s="13" t="s">
        <v>2014</v>
      </c>
      <c r="S91" s="13">
        <v>2</v>
      </c>
      <c r="T91" s="13">
        <v>7</v>
      </c>
      <c r="U91" s="13" t="s">
        <v>2018</v>
      </c>
      <c r="V91" s="11" t="s">
        <v>2019</v>
      </c>
      <c r="W91" s="11" t="s">
        <v>1972</v>
      </c>
      <c r="X91" s="14">
        <v>1</v>
      </c>
      <c r="Y91" s="14">
        <v>1</v>
      </c>
      <c r="Z91" s="14">
        <v>1</v>
      </c>
      <c r="AA91" s="14">
        <v>0</v>
      </c>
      <c r="AB91" s="14">
        <v>0</v>
      </c>
      <c r="AC91" s="14">
        <v>0</v>
      </c>
      <c r="AD91" s="14">
        <v>0</v>
      </c>
      <c r="AE91" s="14">
        <v>0</v>
      </c>
      <c r="AF91" s="14">
        <v>0</v>
      </c>
      <c r="AG91" s="14">
        <v>0</v>
      </c>
      <c r="AH91" s="14">
        <v>0</v>
      </c>
      <c r="AI91" s="14">
        <v>0</v>
      </c>
      <c r="AJ91" s="14">
        <v>0</v>
      </c>
      <c r="AK91" s="12" t="s">
        <v>2020</v>
      </c>
      <c r="AL91" s="15" t="s">
        <v>2094</v>
      </c>
    </row>
    <row r="92" spans="1:38" ht="12" customHeight="1" x14ac:dyDescent="0.2">
      <c r="A92" s="12" t="s">
        <v>1917</v>
      </c>
      <c r="B92" s="11" t="s">
        <v>24</v>
      </c>
      <c r="C92" s="12">
        <v>2021</v>
      </c>
      <c r="D92" s="12">
        <v>1</v>
      </c>
      <c r="E92" s="12" t="str">
        <f t="shared" si="1"/>
        <v>A053.1</v>
      </c>
      <c r="F92" s="11" t="s">
        <v>2116</v>
      </c>
      <c r="G92" s="12" t="s">
        <v>2117</v>
      </c>
      <c r="H92" s="11" t="s">
        <v>2145</v>
      </c>
      <c r="I92" s="11" t="s">
        <v>2134</v>
      </c>
      <c r="J92" s="12" t="s">
        <v>2135</v>
      </c>
      <c r="K92" s="12" t="s">
        <v>2014</v>
      </c>
      <c r="L92" s="11" t="s">
        <v>2041</v>
      </c>
      <c r="M92" s="12" t="s">
        <v>2065</v>
      </c>
      <c r="N92" s="12" t="s">
        <v>2093</v>
      </c>
      <c r="O92" s="12" t="s">
        <v>2064</v>
      </c>
      <c r="P92" s="11" t="s">
        <v>2043</v>
      </c>
      <c r="Q92" s="12" t="s">
        <v>2016</v>
      </c>
      <c r="R92" s="13" t="s">
        <v>2014</v>
      </c>
      <c r="S92" s="13">
        <v>2</v>
      </c>
      <c r="T92" s="13">
        <v>7</v>
      </c>
      <c r="U92" s="13" t="s">
        <v>2018</v>
      </c>
      <c r="V92" s="11" t="s">
        <v>2019</v>
      </c>
      <c r="W92" s="11" t="s">
        <v>1972</v>
      </c>
      <c r="X92" s="14">
        <v>1</v>
      </c>
      <c r="Y92" s="14">
        <v>1</v>
      </c>
      <c r="Z92" s="14">
        <v>1</v>
      </c>
      <c r="AA92" s="14">
        <v>0</v>
      </c>
      <c r="AB92" s="14">
        <v>0</v>
      </c>
      <c r="AC92" s="14">
        <v>0</v>
      </c>
      <c r="AD92" s="14">
        <v>0</v>
      </c>
      <c r="AE92" s="14">
        <v>0</v>
      </c>
      <c r="AF92" s="14">
        <v>0</v>
      </c>
      <c r="AG92" s="14">
        <v>0</v>
      </c>
      <c r="AH92" s="14">
        <v>0</v>
      </c>
      <c r="AI92" s="14">
        <v>0</v>
      </c>
      <c r="AJ92" s="14">
        <v>0</v>
      </c>
      <c r="AK92" s="12" t="s">
        <v>2020</v>
      </c>
      <c r="AL92" s="15" t="s">
        <v>2094</v>
      </c>
    </row>
    <row r="93" spans="1:38" ht="12" customHeight="1" x14ac:dyDescent="0.2">
      <c r="A93" s="12" t="s">
        <v>1918</v>
      </c>
      <c r="B93" s="11" t="s">
        <v>1626</v>
      </c>
      <c r="C93" s="12">
        <v>2006</v>
      </c>
      <c r="D93" s="12">
        <v>1</v>
      </c>
      <c r="E93" s="12" t="str">
        <f t="shared" si="1"/>
        <v>A054.1</v>
      </c>
      <c r="F93" s="11" t="s">
        <v>2167</v>
      </c>
      <c r="G93" s="12" t="s">
        <v>2174</v>
      </c>
      <c r="H93" s="11" t="s">
        <v>2175</v>
      </c>
      <c r="I93" s="11" t="s">
        <v>2085</v>
      </c>
      <c r="J93" s="12" t="s">
        <v>2135</v>
      </c>
      <c r="K93" s="12" t="s">
        <v>2014</v>
      </c>
      <c r="L93" s="11" t="s">
        <v>2041</v>
      </c>
      <c r="M93" s="12" t="s">
        <v>2065</v>
      </c>
      <c r="N93" s="12" t="s">
        <v>2014</v>
      </c>
      <c r="O93" s="12" t="s">
        <v>2087</v>
      </c>
      <c r="P93" s="11" t="s">
        <v>2055</v>
      </c>
      <c r="Q93" s="12" t="s">
        <v>2016</v>
      </c>
      <c r="R93" s="13" t="s">
        <v>2014</v>
      </c>
      <c r="S93" s="13">
        <v>42</v>
      </c>
      <c r="T93" s="13">
        <v>42</v>
      </c>
      <c r="U93" s="13" t="s">
        <v>2018</v>
      </c>
      <c r="V93" s="11" t="s">
        <v>2019</v>
      </c>
      <c r="W93" s="11" t="s">
        <v>1972</v>
      </c>
      <c r="X93" s="14">
        <v>1</v>
      </c>
      <c r="Y93" s="14">
        <v>0</v>
      </c>
      <c r="Z93" s="14">
        <v>0</v>
      </c>
      <c r="AA93" s="14">
        <v>0</v>
      </c>
      <c r="AB93" s="14">
        <v>0</v>
      </c>
      <c r="AC93" s="14">
        <v>0</v>
      </c>
      <c r="AD93" s="14">
        <v>0</v>
      </c>
      <c r="AE93" s="14">
        <v>0</v>
      </c>
      <c r="AF93" s="14">
        <v>0</v>
      </c>
      <c r="AG93" s="14">
        <v>0</v>
      </c>
      <c r="AH93" s="14">
        <v>0</v>
      </c>
      <c r="AI93" s="14">
        <v>0</v>
      </c>
      <c r="AJ93" s="14">
        <v>0</v>
      </c>
      <c r="AK93" s="12" t="s">
        <v>2025</v>
      </c>
      <c r="AL93" s="15"/>
    </row>
    <row r="94" spans="1:38" ht="12" customHeight="1" x14ac:dyDescent="0.2">
      <c r="A94" s="12" t="s">
        <v>1919</v>
      </c>
      <c r="B94" s="11" t="s">
        <v>104</v>
      </c>
      <c r="C94" s="12">
        <v>2020</v>
      </c>
      <c r="D94" s="12">
        <v>1</v>
      </c>
      <c r="E94" s="12" t="str">
        <f t="shared" si="1"/>
        <v>A055.1</v>
      </c>
      <c r="F94" s="11" t="s">
        <v>2167</v>
      </c>
      <c r="G94" s="12" t="s">
        <v>2174</v>
      </c>
      <c r="H94" s="11" t="s">
        <v>2175</v>
      </c>
      <c r="I94" s="11" t="s">
        <v>2085</v>
      </c>
      <c r="J94" s="12" t="s">
        <v>2135</v>
      </c>
      <c r="K94" s="12" t="s">
        <v>2014</v>
      </c>
      <c r="L94" s="11" t="s">
        <v>2041</v>
      </c>
      <c r="M94" s="12" t="s">
        <v>2065</v>
      </c>
      <c r="N94" s="12" t="s">
        <v>2014</v>
      </c>
      <c r="O94" s="12" t="s">
        <v>2064</v>
      </c>
      <c r="P94" s="11" t="s">
        <v>2015</v>
      </c>
      <c r="Q94" s="12" t="s">
        <v>2016</v>
      </c>
      <c r="R94" s="13" t="s">
        <v>2014</v>
      </c>
      <c r="S94" s="13">
        <v>7</v>
      </c>
      <c r="T94" s="13">
        <v>14</v>
      </c>
      <c r="U94" s="13" t="s">
        <v>2018</v>
      </c>
      <c r="V94" s="11" t="s">
        <v>2019</v>
      </c>
      <c r="W94" s="11" t="s">
        <v>1972</v>
      </c>
      <c r="X94" s="14">
        <v>1</v>
      </c>
      <c r="Y94" s="14">
        <v>0</v>
      </c>
      <c r="Z94" s="14">
        <v>0</v>
      </c>
      <c r="AA94" s="14">
        <v>0</v>
      </c>
      <c r="AB94" s="14">
        <v>0</v>
      </c>
      <c r="AC94" s="14">
        <v>0</v>
      </c>
      <c r="AD94" s="14">
        <v>0</v>
      </c>
      <c r="AE94" s="14">
        <v>0</v>
      </c>
      <c r="AF94" s="14">
        <v>0</v>
      </c>
      <c r="AG94" s="14">
        <v>0</v>
      </c>
      <c r="AH94" s="14">
        <v>0</v>
      </c>
      <c r="AI94" s="14">
        <v>0</v>
      </c>
      <c r="AJ94" s="14">
        <v>0</v>
      </c>
      <c r="AK94" s="12" t="s">
        <v>2020</v>
      </c>
      <c r="AL94" s="15"/>
    </row>
    <row r="95" spans="1:38" ht="12" customHeight="1" x14ac:dyDescent="0.2">
      <c r="A95" s="12" t="s">
        <v>1920</v>
      </c>
      <c r="B95" s="11" t="s">
        <v>1493</v>
      </c>
      <c r="C95" s="12">
        <v>2008</v>
      </c>
      <c r="D95" s="12">
        <v>1</v>
      </c>
      <c r="E95" s="12" t="str">
        <f t="shared" si="1"/>
        <v>A056.1</v>
      </c>
      <c r="F95" s="11" t="s">
        <v>2116</v>
      </c>
      <c r="G95" s="12" t="s">
        <v>2117</v>
      </c>
      <c r="H95" s="11" t="s">
        <v>2145</v>
      </c>
      <c r="I95" s="11" t="s">
        <v>2134</v>
      </c>
      <c r="J95" s="12" t="s">
        <v>2135</v>
      </c>
      <c r="K95" s="12" t="s">
        <v>2014</v>
      </c>
      <c r="L95" s="11" t="s">
        <v>2041</v>
      </c>
      <c r="M95" s="12" t="s">
        <v>2065</v>
      </c>
      <c r="N95" s="12" t="s">
        <v>2027</v>
      </c>
      <c r="O95" s="12" t="s">
        <v>2066</v>
      </c>
      <c r="P95" s="11" t="s">
        <v>2038</v>
      </c>
      <c r="Q95" s="12" t="s">
        <v>2039</v>
      </c>
      <c r="R95" s="13" t="s">
        <v>2014</v>
      </c>
      <c r="S95" s="13">
        <v>2</v>
      </c>
      <c r="T95" s="13">
        <v>7</v>
      </c>
      <c r="U95" s="13" t="s">
        <v>2018</v>
      </c>
      <c r="V95" s="11" t="s">
        <v>2030</v>
      </c>
      <c r="W95" s="11" t="s">
        <v>2019</v>
      </c>
      <c r="X95" s="14">
        <v>0</v>
      </c>
      <c r="Y95" s="14">
        <v>0</v>
      </c>
      <c r="Z95" s="14">
        <v>0</v>
      </c>
      <c r="AA95" s="14">
        <v>0</v>
      </c>
      <c r="AB95" s="14">
        <v>0</v>
      </c>
      <c r="AC95" s="14">
        <v>0</v>
      </c>
      <c r="AD95" s="14">
        <v>0</v>
      </c>
      <c r="AE95" s="14">
        <v>0</v>
      </c>
      <c r="AF95" s="14">
        <v>0</v>
      </c>
      <c r="AG95" s="14">
        <v>0</v>
      </c>
      <c r="AH95" s="14">
        <v>0</v>
      </c>
      <c r="AI95" s="14">
        <v>0</v>
      </c>
      <c r="AJ95" s="14">
        <v>0</v>
      </c>
      <c r="AK95" s="12" t="s">
        <v>2025</v>
      </c>
      <c r="AL95" s="15"/>
    </row>
    <row r="96" spans="1:38" ht="12" customHeight="1" x14ac:dyDescent="0.2">
      <c r="A96" s="12" t="s">
        <v>1922</v>
      </c>
      <c r="B96" s="11" t="s">
        <v>820</v>
      </c>
      <c r="C96" s="12">
        <v>2015</v>
      </c>
      <c r="D96" s="12">
        <v>1</v>
      </c>
      <c r="E96" s="12" t="str">
        <f t="shared" si="1"/>
        <v>A058.1</v>
      </c>
      <c r="F96" s="11" t="s">
        <v>2116</v>
      </c>
      <c r="G96" s="12" t="s">
        <v>2117</v>
      </c>
      <c r="H96" s="11" t="s">
        <v>2193</v>
      </c>
      <c r="I96" s="11" t="s">
        <v>2194</v>
      </c>
      <c r="J96" s="12" t="s">
        <v>2135</v>
      </c>
      <c r="K96" s="12" t="s">
        <v>2014</v>
      </c>
      <c r="L96" s="11" t="s">
        <v>2041</v>
      </c>
      <c r="M96" s="12" t="s">
        <v>2065</v>
      </c>
      <c r="N96" s="12" t="s">
        <v>2014</v>
      </c>
      <c r="O96" s="12" t="s">
        <v>2086</v>
      </c>
      <c r="P96" s="11" t="s">
        <v>2015</v>
      </c>
      <c r="Q96" s="12" t="s">
        <v>2016</v>
      </c>
      <c r="R96" s="13" t="s">
        <v>2014</v>
      </c>
      <c r="S96" s="13">
        <v>14</v>
      </c>
      <c r="T96" s="13">
        <v>14</v>
      </c>
      <c r="U96" s="13" t="s">
        <v>2018</v>
      </c>
      <c r="V96" s="11" t="s">
        <v>2019</v>
      </c>
      <c r="W96" s="11" t="s">
        <v>1972</v>
      </c>
      <c r="X96" s="14">
        <v>0</v>
      </c>
      <c r="Y96" s="14">
        <v>1</v>
      </c>
      <c r="Z96" s="14">
        <v>0</v>
      </c>
      <c r="AA96" s="14">
        <v>1</v>
      </c>
      <c r="AB96" s="14">
        <v>1</v>
      </c>
      <c r="AC96" s="14">
        <v>0</v>
      </c>
      <c r="AD96" s="14">
        <v>0</v>
      </c>
      <c r="AE96" s="14">
        <v>0</v>
      </c>
      <c r="AF96" s="14">
        <v>0</v>
      </c>
      <c r="AG96" s="14">
        <v>0</v>
      </c>
      <c r="AH96" s="14">
        <v>0</v>
      </c>
      <c r="AI96" s="14">
        <v>0</v>
      </c>
      <c r="AJ96" s="14">
        <v>0</v>
      </c>
      <c r="AK96" s="12" t="s">
        <v>2020</v>
      </c>
      <c r="AL96" s="15"/>
    </row>
    <row r="97" spans="1:38" ht="12" customHeight="1" x14ac:dyDescent="0.2">
      <c r="A97" s="12" t="s">
        <v>1922</v>
      </c>
      <c r="B97" s="11" t="s">
        <v>820</v>
      </c>
      <c r="C97" s="12">
        <v>2015</v>
      </c>
      <c r="D97" s="12">
        <v>2</v>
      </c>
      <c r="E97" s="12" t="str">
        <f t="shared" si="1"/>
        <v>A058.2</v>
      </c>
      <c r="F97" s="11" t="s">
        <v>2116</v>
      </c>
      <c r="G97" s="12" t="s">
        <v>2117</v>
      </c>
      <c r="H97" s="11" t="s">
        <v>2198</v>
      </c>
      <c r="I97" s="11" t="s">
        <v>2199</v>
      </c>
      <c r="J97" s="12" t="s">
        <v>2120</v>
      </c>
      <c r="K97" s="12" t="s">
        <v>2014</v>
      </c>
      <c r="L97" s="11" t="s">
        <v>2095</v>
      </c>
      <c r="M97" s="12" t="s">
        <v>2065</v>
      </c>
      <c r="N97" s="12" t="s">
        <v>2014</v>
      </c>
      <c r="O97" s="12" t="s">
        <v>2086</v>
      </c>
      <c r="P97" s="11" t="s">
        <v>2015</v>
      </c>
      <c r="Q97" s="12" t="s">
        <v>2016</v>
      </c>
      <c r="R97" s="13" t="s">
        <v>2014</v>
      </c>
      <c r="S97" s="13">
        <v>14</v>
      </c>
      <c r="T97" s="13">
        <v>14</v>
      </c>
      <c r="U97" s="13" t="s">
        <v>2018</v>
      </c>
      <c r="V97" s="11" t="s">
        <v>2019</v>
      </c>
      <c r="W97" s="11" t="s">
        <v>1972</v>
      </c>
      <c r="X97" s="14">
        <v>0</v>
      </c>
      <c r="Y97" s="14">
        <v>1</v>
      </c>
      <c r="Z97" s="14">
        <v>0</v>
      </c>
      <c r="AA97" s="14">
        <v>1</v>
      </c>
      <c r="AB97" s="14">
        <v>1</v>
      </c>
      <c r="AC97" s="14">
        <v>0</v>
      </c>
      <c r="AD97" s="14">
        <v>0</v>
      </c>
      <c r="AE97" s="14">
        <v>0</v>
      </c>
      <c r="AF97" s="14">
        <v>0</v>
      </c>
      <c r="AG97" s="14">
        <v>0</v>
      </c>
      <c r="AH97" s="14">
        <v>0</v>
      </c>
      <c r="AI97" s="14">
        <v>0</v>
      </c>
      <c r="AJ97" s="14">
        <v>0</v>
      </c>
      <c r="AK97" s="12" t="s">
        <v>2020</v>
      </c>
      <c r="AL97" s="15"/>
    </row>
    <row r="98" spans="1:38" ht="12" customHeight="1" x14ac:dyDescent="0.2">
      <c r="A98" s="12" t="s">
        <v>1923</v>
      </c>
      <c r="B98" s="11" t="s">
        <v>1642</v>
      </c>
      <c r="C98" s="12">
        <v>2005</v>
      </c>
      <c r="D98" s="12">
        <v>1</v>
      </c>
      <c r="E98" s="12" t="str">
        <f t="shared" si="1"/>
        <v>A059.1</v>
      </c>
      <c r="F98" s="11" t="s">
        <v>2176</v>
      </c>
      <c r="G98" s="12" t="s">
        <v>2174</v>
      </c>
      <c r="H98" s="11" t="s">
        <v>2175</v>
      </c>
      <c r="I98" s="11" t="s">
        <v>2085</v>
      </c>
      <c r="J98" s="12" t="s">
        <v>2135</v>
      </c>
      <c r="K98" s="12" t="s">
        <v>2014</v>
      </c>
      <c r="L98" s="11" t="s">
        <v>2041</v>
      </c>
      <c r="M98" s="12" t="s">
        <v>2065</v>
      </c>
      <c r="N98" s="12" t="s">
        <v>2096</v>
      </c>
      <c r="O98" s="12" t="s">
        <v>2096</v>
      </c>
      <c r="P98" s="11" t="s">
        <v>2097</v>
      </c>
      <c r="Q98" s="12" t="s">
        <v>2039</v>
      </c>
      <c r="R98" s="13" t="s">
        <v>2014</v>
      </c>
      <c r="S98" s="13" t="s">
        <v>1972</v>
      </c>
      <c r="T98" s="13" t="s">
        <v>1972</v>
      </c>
      <c r="U98" s="13" t="s">
        <v>2018</v>
      </c>
      <c r="V98" s="11" t="s">
        <v>2019</v>
      </c>
      <c r="W98" s="11" t="s">
        <v>1972</v>
      </c>
      <c r="X98" s="14">
        <v>1</v>
      </c>
      <c r="Y98" s="14">
        <v>0</v>
      </c>
      <c r="Z98" s="14">
        <v>0</v>
      </c>
      <c r="AA98" s="14">
        <v>0</v>
      </c>
      <c r="AB98" s="14">
        <v>0</v>
      </c>
      <c r="AC98" s="14">
        <v>0</v>
      </c>
      <c r="AD98" s="14">
        <v>0</v>
      </c>
      <c r="AE98" s="14">
        <v>0</v>
      </c>
      <c r="AF98" s="14">
        <v>0</v>
      </c>
      <c r="AG98" s="14"/>
      <c r="AH98" s="14">
        <v>0</v>
      </c>
      <c r="AI98" s="14">
        <v>0</v>
      </c>
      <c r="AJ98" s="14">
        <v>0</v>
      </c>
      <c r="AK98" s="12" t="s">
        <v>2025</v>
      </c>
      <c r="AL98" s="15"/>
    </row>
    <row r="99" spans="1:38" ht="12" customHeight="1" x14ac:dyDescent="0.2">
      <c r="A99" s="12" t="s">
        <v>1924</v>
      </c>
      <c r="B99" s="11" t="s">
        <v>1592</v>
      </c>
      <c r="C99" s="12">
        <v>2007</v>
      </c>
      <c r="D99" s="12">
        <v>1</v>
      </c>
      <c r="E99" s="12" t="str">
        <f t="shared" si="1"/>
        <v>A060.1</v>
      </c>
      <c r="F99" s="11" t="s">
        <v>2116</v>
      </c>
      <c r="G99" s="12" t="s">
        <v>2117</v>
      </c>
      <c r="H99" s="11" t="s">
        <v>2200</v>
      </c>
      <c r="I99" s="11" t="s">
        <v>2134</v>
      </c>
      <c r="J99" s="12" t="s">
        <v>2135</v>
      </c>
      <c r="K99" s="12" t="s">
        <v>2014</v>
      </c>
      <c r="L99" s="11" t="s">
        <v>2041</v>
      </c>
      <c r="M99" s="12" t="s">
        <v>2013</v>
      </c>
      <c r="N99" s="12" t="s">
        <v>2022</v>
      </c>
      <c r="O99" s="12" t="s">
        <v>1972</v>
      </c>
      <c r="P99" s="11" t="s">
        <v>2015</v>
      </c>
      <c r="Q99" s="12" t="s">
        <v>2016</v>
      </c>
      <c r="R99" s="13" t="s">
        <v>2014</v>
      </c>
      <c r="S99" s="20">
        <f>6/24</f>
        <v>0.25</v>
      </c>
      <c r="T99" s="13">
        <v>14</v>
      </c>
      <c r="U99" s="13" t="s">
        <v>2018</v>
      </c>
      <c r="V99" s="11" t="s">
        <v>2019</v>
      </c>
      <c r="W99" s="11" t="s">
        <v>1972</v>
      </c>
      <c r="X99" s="14">
        <v>1</v>
      </c>
      <c r="Y99" s="14">
        <v>1</v>
      </c>
      <c r="Z99" s="14">
        <v>0</v>
      </c>
      <c r="AA99" s="14">
        <v>1</v>
      </c>
      <c r="AB99" s="14">
        <v>1</v>
      </c>
      <c r="AC99" s="14">
        <v>0</v>
      </c>
      <c r="AD99" s="14">
        <v>0</v>
      </c>
      <c r="AE99" s="14">
        <v>0</v>
      </c>
      <c r="AF99" s="14">
        <v>0</v>
      </c>
      <c r="AG99" s="14">
        <v>0</v>
      </c>
      <c r="AH99" s="14">
        <v>0</v>
      </c>
      <c r="AI99" s="14">
        <v>0</v>
      </c>
      <c r="AJ99" s="14">
        <v>1</v>
      </c>
      <c r="AK99" s="12" t="s">
        <v>2020</v>
      </c>
      <c r="AL99" s="15" t="s">
        <v>2098</v>
      </c>
    </row>
    <row r="100" spans="1:38" ht="12" customHeight="1" x14ac:dyDescent="0.2">
      <c r="A100" s="12" t="s">
        <v>1927</v>
      </c>
      <c r="B100" s="11" t="s">
        <v>1034</v>
      </c>
      <c r="C100" s="12">
        <v>2014</v>
      </c>
      <c r="D100" s="12">
        <v>1</v>
      </c>
      <c r="E100" s="12" t="str">
        <f t="shared" si="1"/>
        <v>A063.1</v>
      </c>
      <c r="F100" s="11" t="s">
        <v>2116</v>
      </c>
      <c r="G100" s="12" t="s">
        <v>2117</v>
      </c>
      <c r="H100" s="11" t="s">
        <v>2153</v>
      </c>
      <c r="I100" s="11" t="s">
        <v>2137</v>
      </c>
      <c r="J100" s="12" t="s">
        <v>2135</v>
      </c>
      <c r="K100" s="12" t="s">
        <v>2014</v>
      </c>
      <c r="L100" s="11" t="s">
        <v>2041</v>
      </c>
      <c r="M100" s="12" t="s">
        <v>2013</v>
      </c>
      <c r="N100" s="12" t="s">
        <v>2022</v>
      </c>
      <c r="O100" s="12" t="s">
        <v>1972</v>
      </c>
      <c r="P100" s="11" t="s">
        <v>2028</v>
      </c>
      <c r="Q100" s="12" t="s">
        <v>2029</v>
      </c>
      <c r="R100" s="13" t="s">
        <v>2099</v>
      </c>
      <c r="S100" s="13">
        <v>4</v>
      </c>
      <c r="T100" s="13">
        <v>4</v>
      </c>
      <c r="U100" s="13" t="s">
        <v>2018</v>
      </c>
      <c r="V100" s="11" t="s">
        <v>2030</v>
      </c>
      <c r="W100" s="11" t="s">
        <v>1972</v>
      </c>
      <c r="X100" s="14">
        <v>0</v>
      </c>
      <c r="Y100" s="14">
        <v>0</v>
      </c>
      <c r="Z100" s="14">
        <v>0</v>
      </c>
      <c r="AA100" s="14">
        <v>0</v>
      </c>
      <c r="AB100" s="14">
        <v>0</v>
      </c>
      <c r="AC100" s="14">
        <v>0</v>
      </c>
      <c r="AD100" s="14">
        <v>0</v>
      </c>
      <c r="AE100" s="14">
        <v>0</v>
      </c>
      <c r="AF100" s="14">
        <v>0</v>
      </c>
      <c r="AG100" s="14">
        <v>0</v>
      </c>
      <c r="AH100" s="14">
        <v>0</v>
      </c>
      <c r="AI100" s="14">
        <v>0</v>
      </c>
      <c r="AJ100" s="14">
        <v>0</v>
      </c>
      <c r="AK100" s="12" t="s">
        <v>2025</v>
      </c>
      <c r="AL100" s="15"/>
    </row>
    <row r="101" spans="1:38" ht="12" customHeight="1" x14ac:dyDescent="0.2">
      <c r="A101" s="12" t="s">
        <v>1927</v>
      </c>
      <c r="B101" s="11" t="s">
        <v>1034</v>
      </c>
      <c r="C101" s="12">
        <v>2014</v>
      </c>
      <c r="D101" s="12">
        <v>2</v>
      </c>
      <c r="E101" s="12" t="str">
        <f t="shared" si="1"/>
        <v>A063.2</v>
      </c>
      <c r="F101" s="11" t="s">
        <v>2116</v>
      </c>
      <c r="G101" s="12" t="s">
        <v>2117</v>
      </c>
      <c r="H101" s="11" t="s">
        <v>2201</v>
      </c>
      <c r="I101" s="11" t="s">
        <v>2202</v>
      </c>
      <c r="J101" s="12" t="s">
        <v>2135</v>
      </c>
      <c r="K101" s="12" t="s">
        <v>2014</v>
      </c>
      <c r="L101" s="11" t="s">
        <v>2041</v>
      </c>
      <c r="M101" s="12" t="s">
        <v>2013</v>
      </c>
      <c r="N101" s="12" t="s">
        <v>2022</v>
      </c>
      <c r="O101" s="12" t="s">
        <v>1972</v>
      </c>
      <c r="P101" s="11" t="s">
        <v>2028</v>
      </c>
      <c r="Q101" s="12" t="s">
        <v>2029</v>
      </c>
      <c r="R101" s="13" t="s">
        <v>2099</v>
      </c>
      <c r="S101" s="13">
        <v>4</v>
      </c>
      <c r="T101" s="13">
        <v>4</v>
      </c>
      <c r="U101" s="13" t="s">
        <v>2018</v>
      </c>
      <c r="V101" s="11" t="s">
        <v>2030</v>
      </c>
      <c r="W101" s="11" t="s">
        <v>1972</v>
      </c>
      <c r="X101" s="14">
        <v>0</v>
      </c>
      <c r="Y101" s="14">
        <v>0</v>
      </c>
      <c r="Z101" s="14">
        <v>0</v>
      </c>
      <c r="AA101" s="14">
        <v>0</v>
      </c>
      <c r="AB101" s="14">
        <v>0</v>
      </c>
      <c r="AC101" s="14">
        <v>0</v>
      </c>
      <c r="AD101" s="14">
        <v>0</v>
      </c>
      <c r="AE101" s="14">
        <v>0</v>
      </c>
      <c r="AF101" s="14">
        <v>0</v>
      </c>
      <c r="AG101" s="14">
        <v>0</v>
      </c>
      <c r="AH101" s="14">
        <v>0</v>
      </c>
      <c r="AI101" s="14">
        <v>0</v>
      </c>
      <c r="AJ101" s="14">
        <v>0</v>
      </c>
      <c r="AK101" s="12" t="s">
        <v>2025</v>
      </c>
      <c r="AL101" s="15"/>
    </row>
    <row r="102" spans="1:38" ht="12" customHeight="1" x14ac:dyDescent="0.2">
      <c r="A102" s="12" t="s">
        <v>1928</v>
      </c>
      <c r="B102" s="11" t="s">
        <v>984</v>
      </c>
      <c r="C102" s="12">
        <v>2014</v>
      </c>
      <c r="D102" s="12">
        <v>1</v>
      </c>
      <c r="E102" s="12" t="str">
        <f t="shared" si="1"/>
        <v>A064.1</v>
      </c>
      <c r="F102" s="11" t="s">
        <v>2195</v>
      </c>
      <c r="G102" s="12" t="s">
        <v>2117</v>
      </c>
      <c r="H102" s="11" t="s">
        <v>2153</v>
      </c>
      <c r="I102" s="11" t="s">
        <v>2137</v>
      </c>
      <c r="J102" s="12" t="s">
        <v>2135</v>
      </c>
      <c r="K102" s="12" t="s">
        <v>2014</v>
      </c>
      <c r="L102" s="11" t="s">
        <v>2041</v>
      </c>
      <c r="M102" s="12" t="s">
        <v>2065</v>
      </c>
      <c r="N102" s="12" t="s">
        <v>2014</v>
      </c>
      <c r="O102" s="12" t="s">
        <v>2064</v>
      </c>
      <c r="P102" s="11" t="s">
        <v>2091</v>
      </c>
      <c r="Q102" s="12" t="s">
        <v>2016</v>
      </c>
      <c r="R102" s="13" t="s">
        <v>2014</v>
      </c>
      <c r="S102" s="13">
        <v>7</v>
      </c>
      <c r="T102" s="13">
        <v>28</v>
      </c>
      <c r="U102" s="12" t="s">
        <v>2018</v>
      </c>
      <c r="V102" s="17" t="s">
        <v>2019</v>
      </c>
      <c r="W102" s="11" t="s">
        <v>1972</v>
      </c>
      <c r="X102" s="14">
        <v>1</v>
      </c>
      <c r="Y102" s="14">
        <v>0</v>
      </c>
      <c r="Z102" s="14">
        <v>0</v>
      </c>
      <c r="AA102" s="14">
        <v>0</v>
      </c>
      <c r="AB102" s="14">
        <v>0</v>
      </c>
      <c r="AC102" s="14">
        <v>0</v>
      </c>
      <c r="AD102" s="14">
        <v>0</v>
      </c>
      <c r="AE102" s="14">
        <v>0</v>
      </c>
      <c r="AF102" s="14">
        <v>0</v>
      </c>
      <c r="AG102" s="14">
        <v>0</v>
      </c>
      <c r="AH102" s="14">
        <v>0</v>
      </c>
      <c r="AI102" s="14">
        <v>0</v>
      </c>
      <c r="AJ102" s="14">
        <v>0</v>
      </c>
      <c r="AK102" s="12" t="s">
        <v>2020</v>
      </c>
      <c r="AL102" s="15"/>
    </row>
    <row r="103" spans="1:38" ht="12" customHeight="1" x14ac:dyDescent="0.2">
      <c r="A103" s="12" t="s">
        <v>1928</v>
      </c>
      <c r="B103" s="11" t="s">
        <v>984</v>
      </c>
      <c r="C103" s="12">
        <v>2014</v>
      </c>
      <c r="D103" s="12">
        <v>2</v>
      </c>
      <c r="E103" s="12" t="str">
        <f t="shared" si="1"/>
        <v>A064.2</v>
      </c>
      <c r="F103" s="11" t="s">
        <v>2195</v>
      </c>
      <c r="G103" s="12" t="s">
        <v>2117</v>
      </c>
      <c r="H103" s="11" t="s">
        <v>2157</v>
      </c>
      <c r="I103" s="11" t="s">
        <v>2158</v>
      </c>
      <c r="J103" s="12" t="s">
        <v>2135</v>
      </c>
      <c r="K103" s="12" t="s">
        <v>2014</v>
      </c>
      <c r="L103" s="11" t="s">
        <v>2041</v>
      </c>
      <c r="M103" s="12" t="s">
        <v>2065</v>
      </c>
      <c r="N103" s="12" t="s">
        <v>2014</v>
      </c>
      <c r="O103" s="12" t="s">
        <v>2064</v>
      </c>
      <c r="P103" s="11" t="s">
        <v>2091</v>
      </c>
      <c r="Q103" s="12" t="s">
        <v>2016</v>
      </c>
      <c r="R103" s="13" t="s">
        <v>2014</v>
      </c>
      <c r="S103" s="13">
        <v>7</v>
      </c>
      <c r="T103" s="13">
        <v>28</v>
      </c>
      <c r="U103" s="12" t="s">
        <v>2018</v>
      </c>
      <c r="V103" s="17" t="s">
        <v>2019</v>
      </c>
      <c r="W103" s="11" t="s">
        <v>1972</v>
      </c>
      <c r="X103" s="14">
        <v>1</v>
      </c>
      <c r="Y103" s="14">
        <v>0</v>
      </c>
      <c r="Z103" s="14">
        <v>0</v>
      </c>
      <c r="AA103" s="14">
        <v>0</v>
      </c>
      <c r="AB103" s="14">
        <v>0</v>
      </c>
      <c r="AC103" s="14">
        <v>0</v>
      </c>
      <c r="AD103" s="14">
        <v>0</v>
      </c>
      <c r="AE103" s="14">
        <v>0</v>
      </c>
      <c r="AF103" s="14">
        <v>0</v>
      </c>
      <c r="AG103" s="14">
        <v>0</v>
      </c>
      <c r="AH103" s="14">
        <v>0</v>
      </c>
      <c r="AI103" s="14">
        <v>0</v>
      </c>
      <c r="AJ103" s="14">
        <v>0</v>
      </c>
      <c r="AK103" s="12" t="s">
        <v>2020</v>
      </c>
      <c r="AL103" s="15"/>
    </row>
    <row r="104" spans="1:38" ht="12" customHeight="1" x14ac:dyDescent="0.2">
      <c r="A104" s="12" t="s">
        <v>1928</v>
      </c>
      <c r="B104" s="11" t="s">
        <v>984</v>
      </c>
      <c r="C104" s="12">
        <v>2014</v>
      </c>
      <c r="D104" s="12">
        <v>2</v>
      </c>
      <c r="E104" s="12" t="str">
        <f t="shared" si="1"/>
        <v>A064.2</v>
      </c>
      <c r="F104" s="11" t="s">
        <v>2176</v>
      </c>
      <c r="G104" s="12" t="s">
        <v>2174</v>
      </c>
      <c r="H104" s="11" t="s">
        <v>2175</v>
      </c>
      <c r="I104" s="11" t="s">
        <v>2085</v>
      </c>
      <c r="J104" s="12" t="s">
        <v>2135</v>
      </c>
      <c r="K104" s="12" t="s">
        <v>2014</v>
      </c>
      <c r="L104" s="11" t="s">
        <v>2041</v>
      </c>
      <c r="M104" s="12" t="s">
        <v>2065</v>
      </c>
      <c r="N104" s="12" t="s">
        <v>2014</v>
      </c>
      <c r="O104" s="12" t="s">
        <v>2064</v>
      </c>
      <c r="P104" s="11" t="s">
        <v>2091</v>
      </c>
      <c r="Q104" s="12" t="s">
        <v>2016</v>
      </c>
      <c r="R104" s="13" t="s">
        <v>2014</v>
      </c>
      <c r="S104" s="13" t="s">
        <v>1972</v>
      </c>
      <c r="T104" s="13" t="s">
        <v>1972</v>
      </c>
      <c r="U104" s="12" t="s">
        <v>2018</v>
      </c>
      <c r="V104" s="17" t="s">
        <v>2019</v>
      </c>
      <c r="W104" s="11" t="s">
        <v>1972</v>
      </c>
      <c r="X104" s="14">
        <v>1</v>
      </c>
      <c r="Y104" s="14">
        <v>0</v>
      </c>
      <c r="Z104" s="14">
        <v>0</v>
      </c>
      <c r="AA104" s="14">
        <v>0</v>
      </c>
      <c r="AB104" s="14">
        <v>0</v>
      </c>
      <c r="AC104" s="14">
        <v>0</v>
      </c>
      <c r="AD104" s="14">
        <v>0</v>
      </c>
      <c r="AE104" s="14">
        <v>0</v>
      </c>
      <c r="AF104" s="14">
        <v>0</v>
      </c>
      <c r="AG104" s="14">
        <v>0</v>
      </c>
      <c r="AH104" s="14">
        <v>0</v>
      </c>
      <c r="AI104" s="14">
        <v>0</v>
      </c>
      <c r="AJ104" s="14">
        <v>0</v>
      </c>
      <c r="AK104" s="12" t="s">
        <v>2025</v>
      </c>
      <c r="AL104" s="15"/>
    </row>
    <row r="105" spans="1:38" ht="12" customHeight="1" x14ac:dyDescent="0.2">
      <c r="A105" s="12" t="s">
        <v>1932</v>
      </c>
      <c r="B105" s="11" t="s">
        <v>428</v>
      </c>
      <c r="C105" s="12">
        <v>2019</v>
      </c>
      <c r="D105" s="12">
        <v>1</v>
      </c>
      <c r="E105" s="12" t="str">
        <f t="shared" si="1"/>
        <v>A068.1</v>
      </c>
      <c r="F105" s="11" t="s">
        <v>2116</v>
      </c>
      <c r="G105" s="12" t="s">
        <v>2117</v>
      </c>
      <c r="H105" s="11" t="s">
        <v>2203</v>
      </c>
      <c r="I105" s="11" t="s">
        <v>2202</v>
      </c>
      <c r="J105" s="12" t="s">
        <v>2135</v>
      </c>
      <c r="K105" s="12" t="s">
        <v>2014</v>
      </c>
      <c r="L105" s="11" t="s">
        <v>2041</v>
      </c>
      <c r="M105" s="12" t="s">
        <v>2013</v>
      </c>
      <c r="N105" s="12" t="s">
        <v>2022</v>
      </c>
      <c r="O105" s="12" t="s">
        <v>1972</v>
      </c>
      <c r="P105" s="11" t="s">
        <v>2100</v>
      </c>
      <c r="Q105" s="12" t="s">
        <v>2029</v>
      </c>
      <c r="R105" s="13" t="s">
        <v>2052</v>
      </c>
      <c r="S105" s="13">
        <v>3</v>
      </c>
      <c r="T105" s="13">
        <v>7</v>
      </c>
      <c r="U105" s="13" t="s">
        <v>2018</v>
      </c>
      <c r="V105" s="11" t="s">
        <v>2030</v>
      </c>
      <c r="W105" s="11" t="s">
        <v>1972</v>
      </c>
      <c r="X105" s="14">
        <v>0</v>
      </c>
      <c r="Y105" s="14">
        <v>0</v>
      </c>
      <c r="Z105" s="14">
        <v>0</v>
      </c>
      <c r="AA105" s="14">
        <v>0</v>
      </c>
      <c r="AB105" s="14">
        <v>0</v>
      </c>
      <c r="AC105" s="14">
        <v>0</v>
      </c>
      <c r="AD105" s="14">
        <v>0</v>
      </c>
      <c r="AE105" s="14">
        <v>0</v>
      </c>
      <c r="AF105" s="14">
        <v>0</v>
      </c>
      <c r="AG105" s="14">
        <v>0</v>
      </c>
      <c r="AH105" s="14">
        <v>0</v>
      </c>
      <c r="AI105" s="14">
        <v>0</v>
      </c>
      <c r="AJ105" s="14">
        <v>0</v>
      </c>
      <c r="AK105" s="12" t="s">
        <v>2025</v>
      </c>
      <c r="AL105" s="15"/>
    </row>
    <row r="106" spans="1:38" ht="12" customHeight="1" x14ac:dyDescent="0.2">
      <c r="A106" s="12" t="s">
        <v>1932</v>
      </c>
      <c r="B106" s="11" t="s">
        <v>428</v>
      </c>
      <c r="C106" s="12">
        <v>2019</v>
      </c>
      <c r="D106" s="12">
        <v>2</v>
      </c>
      <c r="E106" s="12" t="str">
        <f t="shared" si="1"/>
        <v>A068.2</v>
      </c>
      <c r="F106" s="11" t="s">
        <v>2116</v>
      </c>
      <c r="G106" s="12" t="s">
        <v>2117</v>
      </c>
      <c r="H106" s="11" t="s">
        <v>2204</v>
      </c>
      <c r="I106" s="11" t="s">
        <v>2202</v>
      </c>
      <c r="J106" s="12" t="s">
        <v>2135</v>
      </c>
      <c r="K106" s="12" t="s">
        <v>2014</v>
      </c>
      <c r="L106" s="11" t="s">
        <v>2041</v>
      </c>
      <c r="M106" s="12" t="s">
        <v>2013</v>
      </c>
      <c r="N106" s="12" t="s">
        <v>2022</v>
      </c>
      <c r="O106" s="12" t="s">
        <v>1972</v>
      </c>
      <c r="P106" s="11" t="s">
        <v>2100</v>
      </c>
      <c r="Q106" s="12" t="s">
        <v>2029</v>
      </c>
      <c r="R106" s="13" t="s">
        <v>2052</v>
      </c>
      <c r="S106" s="13">
        <v>3</v>
      </c>
      <c r="T106" s="13">
        <v>7</v>
      </c>
      <c r="U106" s="13" t="s">
        <v>2018</v>
      </c>
      <c r="V106" s="11" t="s">
        <v>2030</v>
      </c>
      <c r="W106" s="11" t="s">
        <v>1972</v>
      </c>
      <c r="X106" s="14">
        <v>0</v>
      </c>
      <c r="Y106" s="14">
        <v>0</v>
      </c>
      <c r="Z106" s="14">
        <v>0</v>
      </c>
      <c r="AA106" s="14">
        <v>0</v>
      </c>
      <c r="AB106" s="14">
        <v>0</v>
      </c>
      <c r="AC106" s="14">
        <v>0</v>
      </c>
      <c r="AD106" s="14">
        <v>0</v>
      </c>
      <c r="AE106" s="14">
        <v>0</v>
      </c>
      <c r="AF106" s="14">
        <v>0</v>
      </c>
      <c r="AG106" s="14">
        <v>0</v>
      </c>
      <c r="AH106" s="14">
        <v>0</v>
      </c>
      <c r="AI106" s="14">
        <v>0</v>
      </c>
      <c r="AJ106" s="14">
        <v>0</v>
      </c>
      <c r="AK106" s="12" t="s">
        <v>2025</v>
      </c>
      <c r="AL106" s="15"/>
    </row>
    <row r="107" spans="1:38" ht="12" customHeight="1" x14ac:dyDescent="0.2">
      <c r="A107" s="12" t="s">
        <v>1933</v>
      </c>
      <c r="B107" s="11" t="s">
        <v>630</v>
      </c>
      <c r="C107" s="12">
        <v>2017</v>
      </c>
      <c r="D107" s="12">
        <v>1</v>
      </c>
      <c r="E107" s="12" t="str">
        <f t="shared" si="1"/>
        <v>A069.1</v>
      </c>
      <c r="F107" s="11" t="s">
        <v>2167</v>
      </c>
      <c r="G107" s="12" t="s">
        <v>2174</v>
      </c>
      <c r="H107" s="11" t="s">
        <v>2175</v>
      </c>
      <c r="I107" s="11" t="s">
        <v>2085</v>
      </c>
      <c r="J107" s="12" t="s">
        <v>2135</v>
      </c>
      <c r="K107" s="12" t="s">
        <v>2014</v>
      </c>
      <c r="L107" s="11" t="s">
        <v>2041</v>
      </c>
      <c r="M107" s="12" t="s">
        <v>2065</v>
      </c>
      <c r="N107" s="12" t="s">
        <v>2096</v>
      </c>
      <c r="O107" s="12" t="s">
        <v>2096</v>
      </c>
      <c r="P107" s="11" t="s">
        <v>2101</v>
      </c>
      <c r="Q107" s="12" t="s">
        <v>2016</v>
      </c>
      <c r="R107" s="13" t="s">
        <v>2014</v>
      </c>
      <c r="S107" s="13">
        <v>21</v>
      </c>
      <c r="T107" s="13">
        <v>21</v>
      </c>
      <c r="U107" s="13" t="s">
        <v>2018</v>
      </c>
      <c r="V107" s="11" t="s">
        <v>2019</v>
      </c>
      <c r="W107" s="11" t="s">
        <v>1972</v>
      </c>
      <c r="X107" s="14">
        <v>1</v>
      </c>
      <c r="Y107" s="14">
        <v>0</v>
      </c>
      <c r="Z107" s="14">
        <v>0</v>
      </c>
      <c r="AA107" s="14">
        <v>1</v>
      </c>
      <c r="AB107" s="14">
        <v>0</v>
      </c>
      <c r="AC107" s="14">
        <v>0</v>
      </c>
      <c r="AD107" s="14">
        <v>0</v>
      </c>
      <c r="AE107" s="14">
        <v>0</v>
      </c>
      <c r="AF107" s="14">
        <v>0</v>
      </c>
      <c r="AG107" s="14">
        <v>0</v>
      </c>
      <c r="AH107" s="14">
        <v>0</v>
      </c>
      <c r="AI107" s="14">
        <v>0</v>
      </c>
      <c r="AJ107" s="14">
        <v>0</v>
      </c>
      <c r="AK107" s="12" t="s">
        <v>2020</v>
      </c>
      <c r="AL107" s="15"/>
    </row>
    <row r="108" spans="1:38" ht="12" customHeight="1" x14ac:dyDescent="0.2">
      <c r="A108" s="12" t="s">
        <v>1934</v>
      </c>
      <c r="B108" s="11" t="s">
        <v>1252</v>
      </c>
      <c r="C108" s="12">
        <v>2011</v>
      </c>
      <c r="D108" s="12">
        <v>1</v>
      </c>
      <c r="E108" s="12" t="str">
        <f t="shared" si="1"/>
        <v>A070.1</v>
      </c>
      <c r="F108" s="11" t="s">
        <v>2167</v>
      </c>
      <c r="G108" s="12" t="s">
        <v>2174</v>
      </c>
      <c r="H108" s="11" t="s">
        <v>2175</v>
      </c>
      <c r="I108" s="11" t="s">
        <v>2085</v>
      </c>
      <c r="J108" s="12" t="s">
        <v>2135</v>
      </c>
      <c r="K108" s="12" t="s">
        <v>2014</v>
      </c>
      <c r="L108" s="11" t="s">
        <v>2041</v>
      </c>
      <c r="M108" s="12" t="s">
        <v>2065</v>
      </c>
      <c r="N108" s="12" t="s">
        <v>2096</v>
      </c>
      <c r="O108" s="12" t="s">
        <v>2096</v>
      </c>
      <c r="P108" s="11" t="s">
        <v>2015</v>
      </c>
      <c r="Q108" s="12" t="s">
        <v>2016</v>
      </c>
      <c r="R108" s="13" t="s">
        <v>2014</v>
      </c>
      <c r="S108" s="21">
        <f>56/24</f>
        <v>2.3333333333333335</v>
      </c>
      <c r="T108" s="13">
        <v>56</v>
      </c>
      <c r="U108" s="13" t="s">
        <v>2044</v>
      </c>
      <c r="V108" s="11" t="s">
        <v>2019</v>
      </c>
      <c r="W108" s="11" t="s">
        <v>1972</v>
      </c>
      <c r="X108" s="14">
        <v>1</v>
      </c>
      <c r="Y108" s="14">
        <v>0</v>
      </c>
      <c r="Z108" s="14">
        <v>0</v>
      </c>
      <c r="AA108" s="14">
        <v>0</v>
      </c>
      <c r="AB108" s="14">
        <v>0</v>
      </c>
      <c r="AC108" s="14">
        <v>0</v>
      </c>
      <c r="AD108" s="14">
        <v>0</v>
      </c>
      <c r="AE108" s="14">
        <v>0</v>
      </c>
      <c r="AF108" s="14">
        <v>0</v>
      </c>
      <c r="AG108" s="14">
        <v>0</v>
      </c>
      <c r="AH108" s="14">
        <v>0</v>
      </c>
      <c r="AI108" s="14">
        <v>0</v>
      </c>
      <c r="AJ108" s="14">
        <v>0</v>
      </c>
      <c r="AK108" s="12" t="s">
        <v>2020</v>
      </c>
      <c r="AL108" s="15" t="s">
        <v>2102</v>
      </c>
    </row>
    <row r="109" spans="1:38" ht="12" customHeight="1" x14ac:dyDescent="0.2">
      <c r="A109" s="12" t="s">
        <v>1935</v>
      </c>
      <c r="B109" s="11" t="s">
        <v>1703</v>
      </c>
      <c r="C109" s="12">
        <v>2003</v>
      </c>
      <c r="D109" s="12">
        <v>1</v>
      </c>
      <c r="E109" s="12" t="str">
        <f t="shared" si="1"/>
        <v>A071.1</v>
      </c>
      <c r="F109" s="11" t="s">
        <v>2116</v>
      </c>
      <c r="G109" s="12" t="s">
        <v>2117</v>
      </c>
      <c r="H109" s="12" t="s">
        <v>2134</v>
      </c>
      <c r="I109" s="12" t="s">
        <v>2134</v>
      </c>
      <c r="J109" s="12" t="s">
        <v>2135</v>
      </c>
      <c r="K109" s="12" t="s">
        <v>2014</v>
      </c>
      <c r="L109" s="11" t="s">
        <v>2041</v>
      </c>
      <c r="M109" s="12" t="s">
        <v>2065</v>
      </c>
      <c r="N109" s="12" t="s">
        <v>2014</v>
      </c>
      <c r="O109" s="12" t="s">
        <v>2070</v>
      </c>
      <c r="P109" s="11" t="s">
        <v>2055</v>
      </c>
      <c r="Q109" s="12" t="s">
        <v>2016</v>
      </c>
      <c r="R109" s="13" t="s">
        <v>2014</v>
      </c>
      <c r="S109" s="13">
        <v>42</v>
      </c>
      <c r="T109" s="13">
        <v>42</v>
      </c>
      <c r="U109" s="13" t="s">
        <v>2103</v>
      </c>
      <c r="V109" s="11" t="s">
        <v>2019</v>
      </c>
      <c r="W109" s="11" t="s">
        <v>1972</v>
      </c>
      <c r="X109" s="14">
        <v>1</v>
      </c>
      <c r="Y109" s="14">
        <v>0</v>
      </c>
      <c r="Z109" s="14">
        <v>0</v>
      </c>
      <c r="AA109" s="14">
        <v>0</v>
      </c>
      <c r="AB109" s="14">
        <v>0</v>
      </c>
      <c r="AC109" s="14">
        <v>0</v>
      </c>
      <c r="AD109" s="14">
        <v>0</v>
      </c>
      <c r="AE109" s="14">
        <v>0</v>
      </c>
      <c r="AF109" s="14">
        <v>0</v>
      </c>
      <c r="AG109" s="14">
        <v>0</v>
      </c>
      <c r="AH109" s="14">
        <v>0</v>
      </c>
      <c r="AI109" s="14">
        <v>0</v>
      </c>
      <c r="AJ109" s="14">
        <v>0</v>
      </c>
      <c r="AK109" s="12" t="s">
        <v>2020</v>
      </c>
      <c r="AL109" s="15"/>
    </row>
    <row r="110" spans="1:38" ht="12" customHeight="1" x14ac:dyDescent="0.2">
      <c r="A110" s="12" t="s">
        <v>1935</v>
      </c>
      <c r="B110" s="11" t="s">
        <v>1703</v>
      </c>
      <c r="C110" s="12">
        <v>2003</v>
      </c>
      <c r="D110" s="12">
        <v>2</v>
      </c>
      <c r="E110" s="12" t="str">
        <f t="shared" si="1"/>
        <v>A071.2</v>
      </c>
      <c r="F110" s="11" t="s">
        <v>2116</v>
      </c>
      <c r="G110" s="12" t="s">
        <v>2117</v>
      </c>
      <c r="H110" s="12" t="s">
        <v>2137</v>
      </c>
      <c r="I110" s="12" t="s">
        <v>2137</v>
      </c>
      <c r="J110" s="12" t="s">
        <v>2135</v>
      </c>
      <c r="K110" s="12" t="s">
        <v>2014</v>
      </c>
      <c r="L110" s="11" t="s">
        <v>2041</v>
      </c>
      <c r="M110" s="12" t="s">
        <v>2065</v>
      </c>
      <c r="N110" s="12" t="s">
        <v>2014</v>
      </c>
      <c r="O110" s="12" t="s">
        <v>2070</v>
      </c>
      <c r="P110" s="11" t="s">
        <v>2055</v>
      </c>
      <c r="Q110" s="12" t="s">
        <v>2016</v>
      </c>
      <c r="R110" s="13" t="s">
        <v>2014</v>
      </c>
      <c r="S110" s="13">
        <v>42</v>
      </c>
      <c r="T110" s="13">
        <v>42</v>
      </c>
      <c r="U110" s="13" t="s">
        <v>2103</v>
      </c>
      <c r="V110" s="11" t="s">
        <v>2019</v>
      </c>
      <c r="W110" s="11" t="s">
        <v>1972</v>
      </c>
      <c r="X110" s="14">
        <v>1</v>
      </c>
      <c r="Y110" s="14">
        <v>0</v>
      </c>
      <c r="Z110" s="14">
        <v>0</v>
      </c>
      <c r="AA110" s="14">
        <v>0</v>
      </c>
      <c r="AB110" s="14">
        <v>0</v>
      </c>
      <c r="AC110" s="14">
        <v>0</v>
      </c>
      <c r="AD110" s="14">
        <v>0</v>
      </c>
      <c r="AE110" s="14">
        <v>0</v>
      </c>
      <c r="AF110" s="14">
        <v>0</v>
      </c>
      <c r="AG110" s="14">
        <v>0</v>
      </c>
      <c r="AH110" s="14">
        <v>0</v>
      </c>
      <c r="AI110" s="14">
        <v>0</v>
      </c>
      <c r="AJ110" s="14">
        <v>0</v>
      </c>
      <c r="AK110" s="12" t="s">
        <v>2020</v>
      </c>
      <c r="AL110" s="15"/>
    </row>
    <row r="111" spans="1:38" ht="12" customHeight="1" x14ac:dyDescent="0.2">
      <c r="A111" s="12" t="s">
        <v>1936</v>
      </c>
      <c r="B111" s="11" t="s">
        <v>998</v>
      </c>
      <c r="C111" s="12">
        <v>2014</v>
      </c>
      <c r="D111" s="12">
        <v>1</v>
      </c>
      <c r="E111" s="12" t="str">
        <f t="shared" si="1"/>
        <v>A072.1</v>
      </c>
      <c r="F111" s="11" t="s">
        <v>2167</v>
      </c>
      <c r="G111" s="12" t="s">
        <v>2177</v>
      </c>
      <c r="H111" s="12" t="s">
        <v>2205</v>
      </c>
      <c r="I111" s="11" t="s">
        <v>2206</v>
      </c>
      <c r="J111" s="12" t="s">
        <v>2120</v>
      </c>
      <c r="K111" s="12" t="s">
        <v>2014</v>
      </c>
      <c r="L111" s="11" t="s">
        <v>2104</v>
      </c>
      <c r="M111" s="12" t="s">
        <v>2065</v>
      </c>
      <c r="N111" s="12" t="s">
        <v>2014</v>
      </c>
      <c r="O111" s="12" t="s">
        <v>2064</v>
      </c>
      <c r="P111" s="11" t="s">
        <v>2043</v>
      </c>
      <c r="Q111" s="12" t="s">
        <v>2016</v>
      </c>
      <c r="R111" s="13" t="s">
        <v>2014</v>
      </c>
      <c r="S111" s="13">
        <v>21</v>
      </c>
      <c r="T111" s="13">
        <v>21</v>
      </c>
      <c r="U111" s="13" t="s">
        <v>2044</v>
      </c>
      <c r="V111" s="11" t="s">
        <v>2019</v>
      </c>
      <c r="W111" s="11" t="s">
        <v>1972</v>
      </c>
      <c r="X111" s="14">
        <v>0</v>
      </c>
      <c r="Y111" s="14">
        <v>1</v>
      </c>
      <c r="Z111" s="14">
        <v>0</v>
      </c>
      <c r="AA111" s="14">
        <v>1</v>
      </c>
      <c r="AB111" s="14">
        <v>1</v>
      </c>
      <c r="AC111" s="14">
        <v>0</v>
      </c>
      <c r="AD111" s="14">
        <v>0</v>
      </c>
      <c r="AE111" s="14">
        <v>0</v>
      </c>
      <c r="AF111" s="14">
        <v>0</v>
      </c>
      <c r="AG111" s="14">
        <v>0</v>
      </c>
      <c r="AH111" s="14">
        <v>0</v>
      </c>
      <c r="AI111" s="14">
        <v>0</v>
      </c>
      <c r="AJ111" s="14">
        <v>0</v>
      </c>
      <c r="AK111" s="12" t="s">
        <v>2020</v>
      </c>
      <c r="AL111" s="15" t="s">
        <v>2105</v>
      </c>
    </row>
    <row r="112" spans="1:38" ht="12" customHeight="1" x14ac:dyDescent="0.2">
      <c r="A112" s="12" t="s">
        <v>1937</v>
      </c>
      <c r="B112" s="11" t="s">
        <v>710</v>
      </c>
      <c r="C112" s="12">
        <v>2016</v>
      </c>
      <c r="D112" s="12">
        <v>1</v>
      </c>
      <c r="E112" s="12" t="str">
        <f t="shared" si="1"/>
        <v>A073.1</v>
      </c>
      <c r="F112" s="11" t="s">
        <v>2116</v>
      </c>
      <c r="G112" s="12" t="s">
        <v>2117</v>
      </c>
      <c r="H112" s="11" t="s">
        <v>2122</v>
      </c>
      <c r="I112" s="11" t="s">
        <v>2122</v>
      </c>
      <c r="J112" s="12" t="s">
        <v>2120</v>
      </c>
      <c r="K112" s="12" t="s">
        <v>2014</v>
      </c>
      <c r="L112" s="11" t="s">
        <v>2021</v>
      </c>
      <c r="M112" s="12" t="s">
        <v>2065</v>
      </c>
      <c r="N112" s="12" t="s">
        <v>2027</v>
      </c>
      <c r="O112" s="12" t="s">
        <v>2066</v>
      </c>
      <c r="P112" s="18" t="s">
        <v>2100</v>
      </c>
      <c r="Q112" s="12" t="s">
        <v>2029</v>
      </c>
      <c r="R112" s="13" t="s">
        <v>2052</v>
      </c>
      <c r="S112" s="13">
        <v>2</v>
      </c>
      <c r="T112" s="13">
        <v>21</v>
      </c>
      <c r="U112" s="13" t="s">
        <v>2018</v>
      </c>
      <c r="V112" s="11" t="s">
        <v>2030</v>
      </c>
      <c r="W112" s="11" t="s">
        <v>1972</v>
      </c>
      <c r="X112" s="14">
        <v>0</v>
      </c>
      <c r="Y112" s="14">
        <v>0</v>
      </c>
      <c r="Z112" s="14">
        <v>0</v>
      </c>
      <c r="AA112" s="14">
        <v>0</v>
      </c>
      <c r="AB112" s="14">
        <v>0</v>
      </c>
      <c r="AC112" s="14">
        <v>0</v>
      </c>
      <c r="AD112" s="14">
        <v>0</v>
      </c>
      <c r="AE112" s="14">
        <v>0</v>
      </c>
      <c r="AF112" s="14">
        <v>0</v>
      </c>
      <c r="AG112" s="14">
        <v>0</v>
      </c>
      <c r="AH112" s="14">
        <v>0</v>
      </c>
      <c r="AI112" s="14">
        <v>0</v>
      </c>
      <c r="AJ112" s="14">
        <v>0</v>
      </c>
      <c r="AK112" s="12" t="s">
        <v>2025</v>
      </c>
      <c r="AL112" s="15"/>
    </row>
    <row r="113" spans="1:38" ht="12" customHeight="1" x14ac:dyDescent="0.2">
      <c r="A113" s="12" t="s">
        <v>1939</v>
      </c>
      <c r="B113" s="11" t="s">
        <v>521</v>
      </c>
      <c r="C113" s="12">
        <v>2018</v>
      </c>
      <c r="D113" s="12">
        <v>1</v>
      </c>
      <c r="E113" s="12" t="str">
        <f t="shared" si="1"/>
        <v>A075.1</v>
      </c>
      <c r="F113" s="11" t="s">
        <v>2116</v>
      </c>
      <c r="G113" s="12" t="s">
        <v>2117</v>
      </c>
      <c r="H113" s="11" t="s">
        <v>2207</v>
      </c>
      <c r="I113" s="11" t="s">
        <v>2208</v>
      </c>
      <c r="J113" s="12" t="s">
        <v>2135</v>
      </c>
      <c r="K113" s="12" t="s">
        <v>2014</v>
      </c>
      <c r="L113" s="11" t="s">
        <v>2051</v>
      </c>
      <c r="M113" s="12" t="s">
        <v>2065</v>
      </c>
      <c r="N113" s="12" t="s">
        <v>2014</v>
      </c>
      <c r="O113" s="12" t="s">
        <v>2086</v>
      </c>
      <c r="P113" s="17" t="s">
        <v>2015</v>
      </c>
      <c r="Q113" s="12" t="s">
        <v>2016</v>
      </c>
      <c r="R113" s="13" t="s">
        <v>2014</v>
      </c>
      <c r="S113" s="13">
        <v>28</v>
      </c>
      <c r="T113" s="13">
        <v>28</v>
      </c>
      <c r="U113" s="13" t="s">
        <v>2018</v>
      </c>
      <c r="V113" s="11" t="s">
        <v>2019</v>
      </c>
      <c r="W113" s="11" t="s">
        <v>1972</v>
      </c>
      <c r="X113" s="14">
        <v>0</v>
      </c>
      <c r="Y113" s="14">
        <v>0</v>
      </c>
      <c r="Z113" s="14">
        <v>0</v>
      </c>
      <c r="AA113" s="14">
        <v>0</v>
      </c>
      <c r="AB113" s="14">
        <v>0</v>
      </c>
      <c r="AC113" s="14">
        <v>0</v>
      </c>
      <c r="AD113" s="14">
        <v>0</v>
      </c>
      <c r="AE113" s="14">
        <v>0</v>
      </c>
      <c r="AF113" s="14">
        <v>0</v>
      </c>
      <c r="AG113" s="14">
        <v>0</v>
      </c>
      <c r="AH113" s="14">
        <v>0</v>
      </c>
      <c r="AI113" s="14">
        <v>1</v>
      </c>
      <c r="AJ113" s="14">
        <v>0</v>
      </c>
      <c r="AK113" s="12" t="s">
        <v>2020</v>
      </c>
      <c r="AL113" s="15" t="s">
        <v>2010</v>
      </c>
    </row>
    <row r="114" spans="1:38" ht="12" customHeight="1" x14ac:dyDescent="0.2">
      <c r="A114" s="12" t="s">
        <v>1939</v>
      </c>
      <c r="B114" s="11" t="s">
        <v>521</v>
      </c>
      <c r="C114" s="12">
        <v>2018</v>
      </c>
      <c r="D114" s="12">
        <v>2</v>
      </c>
      <c r="E114" s="12" t="str">
        <f t="shared" si="1"/>
        <v>A075.2</v>
      </c>
      <c r="F114" s="11" t="s">
        <v>2116</v>
      </c>
      <c r="G114" s="12" t="s">
        <v>2117</v>
      </c>
      <c r="H114" s="30" t="s">
        <v>2209</v>
      </c>
      <c r="I114" s="11" t="s">
        <v>2199</v>
      </c>
      <c r="J114" s="12" t="s">
        <v>2120</v>
      </c>
      <c r="K114" s="12" t="s">
        <v>2014</v>
      </c>
      <c r="L114" s="11" t="s">
        <v>2095</v>
      </c>
      <c r="M114" s="12" t="s">
        <v>2065</v>
      </c>
      <c r="N114" s="12" t="s">
        <v>2014</v>
      </c>
      <c r="O114" s="12" t="s">
        <v>2086</v>
      </c>
      <c r="P114" s="17" t="s">
        <v>2015</v>
      </c>
      <c r="Q114" s="12" t="s">
        <v>2016</v>
      </c>
      <c r="R114" s="13" t="s">
        <v>2014</v>
      </c>
      <c r="S114" s="13">
        <v>28</v>
      </c>
      <c r="T114" s="13">
        <v>28</v>
      </c>
      <c r="U114" s="13" t="s">
        <v>2018</v>
      </c>
      <c r="V114" s="11" t="s">
        <v>2019</v>
      </c>
      <c r="W114" s="11" t="s">
        <v>1972</v>
      </c>
      <c r="X114" s="14">
        <v>0</v>
      </c>
      <c r="Y114" s="14">
        <v>0</v>
      </c>
      <c r="Z114" s="14">
        <v>0</v>
      </c>
      <c r="AA114" s="14">
        <v>0</v>
      </c>
      <c r="AB114" s="14">
        <v>0</v>
      </c>
      <c r="AC114" s="14">
        <v>0</v>
      </c>
      <c r="AD114" s="14">
        <v>0</v>
      </c>
      <c r="AE114" s="14">
        <v>0</v>
      </c>
      <c r="AF114" s="14">
        <v>0</v>
      </c>
      <c r="AG114" s="14">
        <v>0</v>
      </c>
      <c r="AH114" s="14">
        <v>0</v>
      </c>
      <c r="AI114" s="14">
        <v>1</v>
      </c>
      <c r="AJ114" s="14">
        <v>0</v>
      </c>
      <c r="AK114" s="12" t="s">
        <v>2020</v>
      </c>
      <c r="AL114" s="15" t="s">
        <v>2010</v>
      </c>
    </row>
    <row r="115" spans="1:38" ht="12" customHeight="1" x14ac:dyDescent="0.2">
      <c r="A115" s="12" t="s">
        <v>1940</v>
      </c>
      <c r="B115" s="11" t="s">
        <v>1154</v>
      </c>
      <c r="C115" s="12">
        <v>2012</v>
      </c>
      <c r="D115" s="12">
        <v>1</v>
      </c>
      <c r="E115" s="12" t="str">
        <f t="shared" si="1"/>
        <v>A076.1</v>
      </c>
      <c r="F115" s="11" t="s">
        <v>2116</v>
      </c>
      <c r="G115" s="12" t="s">
        <v>2117</v>
      </c>
      <c r="H115" s="11" t="s">
        <v>2147</v>
      </c>
      <c r="I115" s="11" t="s">
        <v>2147</v>
      </c>
      <c r="J115" s="12" t="s">
        <v>2135</v>
      </c>
      <c r="K115" s="12" t="s">
        <v>2014</v>
      </c>
      <c r="L115" s="11" t="s">
        <v>2051</v>
      </c>
      <c r="M115" s="12" t="s">
        <v>2065</v>
      </c>
      <c r="N115" s="12" t="s">
        <v>2106</v>
      </c>
      <c r="O115" s="12" t="s">
        <v>2107</v>
      </c>
      <c r="P115" s="11" t="s">
        <v>2015</v>
      </c>
      <c r="Q115" s="12" t="s">
        <v>2016</v>
      </c>
      <c r="R115" s="13" t="s">
        <v>2014</v>
      </c>
      <c r="S115" s="13">
        <v>1</v>
      </c>
      <c r="T115" s="13">
        <v>7</v>
      </c>
      <c r="U115" s="13" t="s">
        <v>2018</v>
      </c>
      <c r="V115" s="11" t="s">
        <v>2019</v>
      </c>
      <c r="W115" s="11" t="s">
        <v>1972</v>
      </c>
      <c r="X115" s="14">
        <v>1</v>
      </c>
      <c r="Y115" s="14">
        <v>1</v>
      </c>
      <c r="Z115" s="14">
        <v>1</v>
      </c>
      <c r="AA115" s="14">
        <v>1</v>
      </c>
      <c r="AB115" s="14">
        <v>1</v>
      </c>
      <c r="AC115" s="14">
        <v>0</v>
      </c>
      <c r="AD115" s="14">
        <v>0</v>
      </c>
      <c r="AE115" s="14">
        <v>0</v>
      </c>
      <c r="AF115" s="14">
        <v>0</v>
      </c>
      <c r="AG115" s="14">
        <v>0</v>
      </c>
      <c r="AH115" s="14">
        <v>0</v>
      </c>
      <c r="AI115" s="14">
        <v>0</v>
      </c>
      <c r="AJ115" s="14">
        <v>0</v>
      </c>
      <c r="AK115" s="12" t="s">
        <v>2020</v>
      </c>
      <c r="AL115" s="15" t="s">
        <v>2108</v>
      </c>
    </row>
    <row r="116" spans="1:38" ht="12" customHeight="1" x14ac:dyDescent="0.2">
      <c r="A116" s="12" t="s">
        <v>1940</v>
      </c>
      <c r="B116" s="11" t="s">
        <v>1154</v>
      </c>
      <c r="C116" s="12">
        <v>2012</v>
      </c>
      <c r="D116" s="12">
        <v>2</v>
      </c>
      <c r="E116" s="12" t="str">
        <f t="shared" si="1"/>
        <v>A076.2</v>
      </c>
      <c r="F116" s="11" t="s">
        <v>2116</v>
      </c>
      <c r="G116" s="12" t="s">
        <v>2117</v>
      </c>
      <c r="H116" s="11" t="s">
        <v>2148</v>
      </c>
      <c r="I116" s="11" t="s">
        <v>2149</v>
      </c>
      <c r="J116" s="12" t="s">
        <v>2135</v>
      </c>
      <c r="K116" s="12" t="s">
        <v>2014</v>
      </c>
      <c r="L116" s="11" t="s">
        <v>2041</v>
      </c>
      <c r="M116" s="12" t="s">
        <v>2065</v>
      </c>
      <c r="N116" s="12" t="s">
        <v>2106</v>
      </c>
      <c r="O116" s="12" t="s">
        <v>2107</v>
      </c>
      <c r="P116" s="11" t="s">
        <v>2015</v>
      </c>
      <c r="Q116" s="12" t="s">
        <v>2016</v>
      </c>
      <c r="R116" s="13" t="s">
        <v>2014</v>
      </c>
      <c r="S116" s="13">
        <v>1</v>
      </c>
      <c r="T116" s="13">
        <v>7</v>
      </c>
      <c r="U116" s="13" t="s">
        <v>2018</v>
      </c>
      <c r="V116" s="11" t="s">
        <v>2019</v>
      </c>
      <c r="W116" s="11" t="s">
        <v>1972</v>
      </c>
      <c r="X116" s="14">
        <v>1</v>
      </c>
      <c r="Y116" s="14">
        <v>1</v>
      </c>
      <c r="Z116" s="14">
        <v>1</v>
      </c>
      <c r="AA116" s="14">
        <v>1</v>
      </c>
      <c r="AB116" s="14">
        <v>1</v>
      </c>
      <c r="AC116" s="14">
        <v>0</v>
      </c>
      <c r="AD116" s="14">
        <v>0</v>
      </c>
      <c r="AE116" s="14">
        <v>0</v>
      </c>
      <c r="AF116" s="14">
        <v>0</v>
      </c>
      <c r="AG116" s="14">
        <v>0</v>
      </c>
      <c r="AH116" s="14">
        <v>0</v>
      </c>
      <c r="AI116" s="14">
        <v>0</v>
      </c>
      <c r="AJ116" s="14">
        <v>0</v>
      </c>
      <c r="AK116" s="12" t="s">
        <v>2020</v>
      </c>
      <c r="AL116" s="15"/>
    </row>
    <row r="117" spans="1:38" ht="12" customHeight="1" x14ac:dyDescent="0.2">
      <c r="A117" s="12" t="s">
        <v>1945</v>
      </c>
      <c r="B117" s="11" t="s">
        <v>1650</v>
      </c>
      <c r="C117" s="12">
        <v>2005</v>
      </c>
      <c r="D117" s="12">
        <v>1</v>
      </c>
      <c r="E117" s="12" t="str">
        <f t="shared" si="1"/>
        <v>A081.1</v>
      </c>
      <c r="F117" s="11" t="s">
        <v>2167</v>
      </c>
      <c r="G117" s="12" t="s">
        <v>2174</v>
      </c>
      <c r="H117" s="11" t="s">
        <v>2175</v>
      </c>
      <c r="I117" s="11" t="s">
        <v>2085</v>
      </c>
      <c r="J117" s="12" t="s">
        <v>2135</v>
      </c>
      <c r="K117" s="12" t="s">
        <v>2014</v>
      </c>
      <c r="L117" s="11" t="s">
        <v>2041</v>
      </c>
      <c r="M117" s="12" t="s">
        <v>2065</v>
      </c>
      <c r="N117" s="12" t="s">
        <v>2096</v>
      </c>
      <c r="O117" s="12" t="s">
        <v>2096</v>
      </c>
      <c r="P117" s="11" t="s">
        <v>2055</v>
      </c>
      <c r="Q117" s="12" t="s">
        <v>2016</v>
      </c>
      <c r="R117" s="13" t="s">
        <v>2014</v>
      </c>
      <c r="S117" s="13">
        <v>70</v>
      </c>
      <c r="T117" s="13">
        <v>70</v>
      </c>
      <c r="U117" s="13" t="s">
        <v>2018</v>
      </c>
      <c r="V117" s="11" t="s">
        <v>2019</v>
      </c>
      <c r="W117" s="11" t="s">
        <v>1972</v>
      </c>
      <c r="X117" s="14">
        <v>1</v>
      </c>
      <c r="Y117" s="14">
        <v>0</v>
      </c>
      <c r="Z117" s="14">
        <v>0</v>
      </c>
      <c r="AA117" s="14">
        <v>0</v>
      </c>
      <c r="AB117" s="14">
        <v>0</v>
      </c>
      <c r="AC117" s="14">
        <v>0</v>
      </c>
      <c r="AD117" s="14">
        <v>0</v>
      </c>
      <c r="AE117" s="14">
        <v>0</v>
      </c>
      <c r="AF117" s="14">
        <v>0</v>
      </c>
      <c r="AG117" s="14">
        <v>0</v>
      </c>
      <c r="AH117" s="14">
        <v>0</v>
      </c>
      <c r="AI117" s="14">
        <v>0</v>
      </c>
      <c r="AJ117" s="14">
        <v>0</v>
      </c>
      <c r="AK117" s="12" t="s">
        <v>2020</v>
      </c>
      <c r="AL117" s="15"/>
    </row>
    <row r="118" spans="1:38" ht="12" customHeight="1" x14ac:dyDescent="0.2">
      <c r="A118" s="12" t="s">
        <v>1946</v>
      </c>
      <c r="B118" s="11" t="s">
        <v>1695</v>
      </c>
      <c r="C118" s="12">
        <v>2004</v>
      </c>
      <c r="D118" s="12">
        <v>1</v>
      </c>
      <c r="E118" s="12" t="str">
        <f t="shared" si="1"/>
        <v>A082.1</v>
      </c>
      <c r="F118" s="11" t="s">
        <v>2167</v>
      </c>
      <c r="G118" s="12" t="s">
        <v>2177</v>
      </c>
      <c r="H118" s="11" t="s">
        <v>2210</v>
      </c>
      <c r="I118" s="11" t="s">
        <v>2210</v>
      </c>
      <c r="J118" s="12" t="s">
        <v>2135</v>
      </c>
      <c r="K118" s="12" t="s">
        <v>2014</v>
      </c>
      <c r="L118" s="11" t="s">
        <v>2041</v>
      </c>
      <c r="M118" s="12" t="s">
        <v>2065</v>
      </c>
      <c r="N118" s="12" t="s">
        <v>2014</v>
      </c>
      <c r="O118" s="12" t="s">
        <v>2070</v>
      </c>
      <c r="P118" s="17" t="s">
        <v>2015</v>
      </c>
      <c r="Q118" s="12" t="s">
        <v>2016</v>
      </c>
      <c r="R118" s="13" t="s">
        <v>2014</v>
      </c>
      <c r="S118" s="13">
        <v>20</v>
      </c>
      <c r="T118" s="13">
        <v>20</v>
      </c>
      <c r="U118" s="13" t="s">
        <v>2074</v>
      </c>
      <c r="V118" s="11" t="s">
        <v>2019</v>
      </c>
      <c r="W118" s="11" t="s">
        <v>1972</v>
      </c>
      <c r="X118" s="14">
        <v>0</v>
      </c>
      <c r="Y118" s="14">
        <v>0</v>
      </c>
      <c r="Z118" s="14">
        <v>0</v>
      </c>
      <c r="AA118" s="14">
        <v>0</v>
      </c>
      <c r="AB118" s="14">
        <v>0</v>
      </c>
      <c r="AC118" s="14">
        <v>0</v>
      </c>
      <c r="AD118" s="14">
        <v>0</v>
      </c>
      <c r="AE118" s="14">
        <v>0</v>
      </c>
      <c r="AF118" s="14">
        <v>0</v>
      </c>
      <c r="AG118" s="14">
        <v>0</v>
      </c>
      <c r="AH118" s="14">
        <v>0</v>
      </c>
      <c r="AI118" s="14">
        <v>1</v>
      </c>
      <c r="AJ118" s="14">
        <v>0</v>
      </c>
      <c r="AK118" s="12" t="s">
        <v>2020</v>
      </c>
      <c r="AL118" s="15" t="s">
        <v>2010</v>
      </c>
    </row>
    <row r="119" spans="1:38" ht="12" customHeight="1" x14ac:dyDescent="0.2">
      <c r="A119" s="12" t="s">
        <v>1948</v>
      </c>
      <c r="B119" s="11" t="s">
        <v>1027</v>
      </c>
      <c r="C119" s="12">
        <v>2014</v>
      </c>
      <c r="D119" s="12">
        <v>1</v>
      </c>
      <c r="E119" s="12" t="str">
        <f t="shared" si="1"/>
        <v>A084.1</v>
      </c>
      <c r="F119" s="11" t="s">
        <v>2167</v>
      </c>
      <c r="G119" s="12" t="s">
        <v>2174</v>
      </c>
      <c r="H119" s="11" t="s">
        <v>2175</v>
      </c>
      <c r="I119" s="11" t="s">
        <v>2085</v>
      </c>
      <c r="J119" s="12" t="s">
        <v>2135</v>
      </c>
      <c r="K119" s="12" t="s">
        <v>2014</v>
      </c>
      <c r="L119" s="11" t="s">
        <v>2041</v>
      </c>
      <c r="M119" s="12" t="s">
        <v>2065</v>
      </c>
      <c r="N119" s="12" t="s">
        <v>2014</v>
      </c>
      <c r="O119" s="12" t="s">
        <v>2096</v>
      </c>
      <c r="P119" s="11" t="s">
        <v>2038</v>
      </c>
      <c r="Q119" s="12" t="s">
        <v>2039</v>
      </c>
      <c r="R119" s="13" t="s">
        <v>2014</v>
      </c>
      <c r="S119" s="13">
        <v>2</v>
      </c>
      <c r="T119" s="13">
        <v>2</v>
      </c>
      <c r="U119" s="13" t="s">
        <v>2018</v>
      </c>
      <c r="V119" s="11" t="s">
        <v>2030</v>
      </c>
      <c r="W119" s="11" t="s">
        <v>1972</v>
      </c>
      <c r="X119" s="14">
        <v>0</v>
      </c>
      <c r="Y119" s="14">
        <v>0</v>
      </c>
      <c r="Z119" s="14">
        <v>0</v>
      </c>
      <c r="AA119" s="14">
        <v>0</v>
      </c>
      <c r="AB119" s="14">
        <v>0</v>
      </c>
      <c r="AC119" s="14">
        <v>0</v>
      </c>
      <c r="AD119" s="14">
        <v>0</v>
      </c>
      <c r="AE119" s="14">
        <v>0</v>
      </c>
      <c r="AF119" s="14">
        <v>0</v>
      </c>
      <c r="AG119" s="14">
        <v>0</v>
      </c>
      <c r="AH119" s="14">
        <v>0</v>
      </c>
      <c r="AI119" s="14">
        <v>0</v>
      </c>
      <c r="AJ119" s="14">
        <v>0</v>
      </c>
      <c r="AK119" s="12" t="s">
        <v>2025</v>
      </c>
      <c r="AL119" s="15"/>
    </row>
    <row r="120" spans="1:38" ht="12" customHeight="1" x14ac:dyDescent="0.2">
      <c r="A120" s="12" t="s">
        <v>1950</v>
      </c>
      <c r="B120" s="11" t="s">
        <v>1291</v>
      </c>
      <c r="C120" s="12">
        <v>2011</v>
      </c>
      <c r="D120" s="12">
        <v>1</v>
      </c>
      <c r="E120" s="12" t="str">
        <f t="shared" si="1"/>
        <v>A086.1</v>
      </c>
      <c r="F120" s="11" t="s">
        <v>2116</v>
      </c>
      <c r="G120" s="12" t="s">
        <v>2117</v>
      </c>
      <c r="H120" s="11" t="s">
        <v>2188</v>
      </c>
      <c r="I120" s="11"/>
      <c r="J120" s="12" t="s">
        <v>2135</v>
      </c>
      <c r="K120" s="12" t="s">
        <v>2014</v>
      </c>
      <c r="L120" s="11" t="s">
        <v>2041</v>
      </c>
      <c r="M120" s="12" t="s">
        <v>2065</v>
      </c>
      <c r="N120" s="12" t="s">
        <v>2027</v>
      </c>
      <c r="O120" s="12" t="s">
        <v>2066</v>
      </c>
      <c r="P120" s="11" t="s">
        <v>2038</v>
      </c>
      <c r="Q120" s="12" t="s">
        <v>2039</v>
      </c>
      <c r="R120" s="13" t="s">
        <v>2014</v>
      </c>
      <c r="S120" s="13">
        <v>2</v>
      </c>
      <c r="T120" s="13">
        <v>2</v>
      </c>
      <c r="U120" s="13" t="s">
        <v>2018</v>
      </c>
      <c r="V120" s="11" t="s">
        <v>2019</v>
      </c>
      <c r="W120" s="11" t="s">
        <v>1972</v>
      </c>
      <c r="X120" s="14">
        <v>1</v>
      </c>
      <c r="Y120" s="14">
        <v>0</v>
      </c>
      <c r="Z120" s="14">
        <v>0</v>
      </c>
      <c r="AA120" s="14">
        <v>0</v>
      </c>
      <c r="AB120" s="14">
        <v>0</v>
      </c>
      <c r="AC120" s="14">
        <v>0</v>
      </c>
      <c r="AD120" s="14">
        <v>0</v>
      </c>
      <c r="AE120" s="14">
        <v>0</v>
      </c>
      <c r="AF120" s="14">
        <v>0</v>
      </c>
      <c r="AG120" s="14">
        <v>0</v>
      </c>
      <c r="AH120" s="14">
        <v>0</v>
      </c>
      <c r="AI120" s="14">
        <v>0</v>
      </c>
      <c r="AJ120" s="14">
        <v>0</v>
      </c>
      <c r="AK120" s="12" t="s">
        <v>2020</v>
      </c>
      <c r="AL120" s="15" t="s">
        <v>2109</v>
      </c>
    </row>
    <row r="121" spans="1:38" ht="12" customHeight="1" x14ac:dyDescent="0.2">
      <c r="A121" s="12" t="s">
        <v>1950</v>
      </c>
      <c r="B121" s="11" t="s">
        <v>1291</v>
      </c>
      <c r="C121" s="12">
        <v>2011</v>
      </c>
      <c r="D121" s="12">
        <v>2</v>
      </c>
      <c r="E121" s="12" t="str">
        <f t="shared" si="1"/>
        <v>A086.2</v>
      </c>
      <c r="F121" s="11" t="s">
        <v>2116</v>
      </c>
      <c r="G121" s="12" t="s">
        <v>2117</v>
      </c>
      <c r="H121" s="11" t="s">
        <v>2187</v>
      </c>
      <c r="I121" s="11" t="s">
        <v>2134</v>
      </c>
      <c r="J121" s="12" t="s">
        <v>2135</v>
      </c>
      <c r="K121" s="12" t="s">
        <v>2014</v>
      </c>
      <c r="L121" s="11" t="s">
        <v>2041</v>
      </c>
      <c r="M121" s="12" t="s">
        <v>2065</v>
      </c>
      <c r="N121" s="12" t="s">
        <v>2027</v>
      </c>
      <c r="O121" s="12" t="s">
        <v>2066</v>
      </c>
      <c r="P121" s="11" t="s">
        <v>2038</v>
      </c>
      <c r="Q121" s="12" t="s">
        <v>2039</v>
      </c>
      <c r="R121" s="13" t="s">
        <v>2014</v>
      </c>
      <c r="S121" s="13">
        <v>2</v>
      </c>
      <c r="T121" s="13">
        <v>2</v>
      </c>
      <c r="U121" s="13" t="s">
        <v>2018</v>
      </c>
      <c r="V121" s="11" t="s">
        <v>2019</v>
      </c>
      <c r="W121" s="11" t="s">
        <v>1972</v>
      </c>
      <c r="X121" s="14">
        <v>1</v>
      </c>
      <c r="Y121" s="14">
        <v>0</v>
      </c>
      <c r="Z121" s="14">
        <v>0</v>
      </c>
      <c r="AA121" s="14">
        <v>0</v>
      </c>
      <c r="AB121" s="14">
        <v>0</v>
      </c>
      <c r="AC121" s="14">
        <v>0</v>
      </c>
      <c r="AD121" s="14">
        <v>0</v>
      </c>
      <c r="AE121" s="14">
        <v>0</v>
      </c>
      <c r="AF121" s="14">
        <v>0</v>
      </c>
      <c r="AG121" s="14">
        <v>0</v>
      </c>
      <c r="AH121" s="14">
        <v>0</v>
      </c>
      <c r="AI121" s="14">
        <v>0</v>
      </c>
      <c r="AJ121" s="14">
        <v>0</v>
      </c>
      <c r="AK121" s="12" t="s">
        <v>2020</v>
      </c>
      <c r="AL121" s="15" t="s">
        <v>2109</v>
      </c>
    </row>
    <row r="122" spans="1:38" ht="12" customHeight="1" x14ac:dyDescent="0.2">
      <c r="A122" s="12" t="s">
        <v>1950</v>
      </c>
      <c r="B122" s="11" t="s">
        <v>1291</v>
      </c>
      <c r="C122" s="12">
        <v>2011</v>
      </c>
      <c r="D122" s="12">
        <v>3</v>
      </c>
      <c r="E122" s="12" t="str">
        <f t="shared" si="1"/>
        <v>A086.3</v>
      </c>
      <c r="F122" s="11" t="s">
        <v>2116</v>
      </c>
      <c r="G122" s="12" t="s">
        <v>2117</v>
      </c>
      <c r="H122" s="11" t="s">
        <v>2189</v>
      </c>
      <c r="I122" s="11" t="s">
        <v>2190</v>
      </c>
      <c r="J122" s="12" t="s">
        <v>2135</v>
      </c>
      <c r="K122" s="12" t="s">
        <v>2014</v>
      </c>
      <c r="L122" s="11" t="s">
        <v>2041</v>
      </c>
      <c r="M122" s="12" t="s">
        <v>2065</v>
      </c>
      <c r="N122" s="12" t="s">
        <v>2027</v>
      </c>
      <c r="O122" s="12" t="s">
        <v>2066</v>
      </c>
      <c r="P122" s="11" t="s">
        <v>2038</v>
      </c>
      <c r="Q122" s="12" t="s">
        <v>2039</v>
      </c>
      <c r="R122" s="13" t="s">
        <v>2014</v>
      </c>
      <c r="S122" s="13">
        <v>2</v>
      </c>
      <c r="T122" s="13">
        <v>2</v>
      </c>
      <c r="U122" s="13" t="s">
        <v>2018</v>
      </c>
      <c r="V122" s="11" t="s">
        <v>2019</v>
      </c>
      <c r="W122" s="11" t="s">
        <v>1972</v>
      </c>
      <c r="X122" s="14">
        <v>1</v>
      </c>
      <c r="Y122" s="14">
        <v>0</v>
      </c>
      <c r="Z122" s="14">
        <v>0</v>
      </c>
      <c r="AA122" s="14">
        <v>0</v>
      </c>
      <c r="AB122" s="14">
        <v>0</v>
      </c>
      <c r="AC122" s="14">
        <v>0</v>
      </c>
      <c r="AD122" s="14">
        <v>0</v>
      </c>
      <c r="AE122" s="14">
        <v>0</v>
      </c>
      <c r="AF122" s="14">
        <v>0</v>
      </c>
      <c r="AG122" s="14">
        <v>0</v>
      </c>
      <c r="AH122" s="14">
        <v>0</v>
      </c>
      <c r="AI122" s="14">
        <v>0</v>
      </c>
      <c r="AJ122" s="14">
        <v>0</v>
      </c>
      <c r="AK122" s="12" t="s">
        <v>2020</v>
      </c>
      <c r="AL122" s="15" t="s">
        <v>2109</v>
      </c>
    </row>
    <row r="123" spans="1:38" ht="12" customHeight="1" x14ac:dyDescent="0.2">
      <c r="A123" s="12" t="s">
        <v>1950</v>
      </c>
      <c r="B123" s="11" t="s">
        <v>1291</v>
      </c>
      <c r="C123" s="12">
        <v>2011</v>
      </c>
      <c r="D123" s="12">
        <v>4</v>
      </c>
      <c r="E123" s="12" t="str">
        <f t="shared" si="1"/>
        <v>A086.4</v>
      </c>
      <c r="F123" s="11" t="s">
        <v>2116</v>
      </c>
      <c r="G123" s="12" t="s">
        <v>2117</v>
      </c>
      <c r="H123" s="11" t="s">
        <v>2191</v>
      </c>
      <c r="I123" s="11" t="s">
        <v>2192</v>
      </c>
      <c r="J123" s="12" t="s">
        <v>2135</v>
      </c>
      <c r="K123" s="12" t="s">
        <v>2014</v>
      </c>
      <c r="L123" s="11" t="s">
        <v>2041</v>
      </c>
      <c r="M123" s="12" t="s">
        <v>2065</v>
      </c>
      <c r="N123" s="12" t="s">
        <v>2027</v>
      </c>
      <c r="O123" s="12" t="s">
        <v>2066</v>
      </c>
      <c r="P123" s="11" t="s">
        <v>2038</v>
      </c>
      <c r="Q123" s="12" t="s">
        <v>2039</v>
      </c>
      <c r="R123" s="13" t="s">
        <v>2014</v>
      </c>
      <c r="S123" s="13">
        <v>2</v>
      </c>
      <c r="T123" s="13">
        <v>2</v>
      </c>
      <c r="U123" s="13" t="s">
        <v>2018</v>
      </c>
      <c r="V123" s="11" t="s">
        <v>2019</v>
      </c>
      <c r="W123" s="11" t="s">
        <v>1972</v>
      </c>
      <c r="X123" s="14">
        <v>1</v>
      </c>
      <c r="Y123" s="14">
        <v>0</v>
      </c>
      <c r="Z123" s="14">
        <v>0</v>
      </c>
      <c r="AA123" s="14">
        <v>0</v>
      </c>
      <c r="AB123" s="14">
        <v>0</v>
      </c>
      <c r="AC123" s="14">
        <v>0</v>
      </c>
      <c r="AD123" s="14">
        <v>0</v>
      </c>
      <c r="AE123" s="14">
        <v>0</v>
      </c>
      <c r="AF123" s="14">
        <v>0</v>
      </c>
      <c r="AG123" s="14">
        <v>0</v>
      </c>
      <c r="AH123" s="14">
        <v>0</v>
      </c>
      <c r="AI123" s="14">
        <v>0</v>
      </c>
      <c r="AJ123" s="14">
        <v>0</v>
      </c>
      <c r="AK123" s="12" t="s">
        <v>2020</v>
      </c>
      <c r="AL123" s="15" t="s">
        <v>2109</v>
      </c>
    </row>
    <row r="124" spans="1:38" ht="12" customHeight="1" x14ac:dyDescent="0.2">
      <c r="A124" s="12" t="s">
        <v>1950</v>
      </c>
      <c r="B124" s="11" t="s">
        <v>1291</v>
      </c>
      <c r="C124" s="12">
        <v>2011</v>
      </c>
      <c r="D124" s="12">
        <v>5</v>
      </c>
      <c r="E124" s="12" t="str">
        <f t="shared" si="1"/>
        <v>A086.5</v>
      </c>
      <c r="F124" s="11" t="s">
        <v>2116</v>
      </c>
      <c r="G124" s="12" t="s">
        <v>2117</v>
      </c>
      <c r="H124" s="11" t="s">
        <v>2193</v>
      </c>
      <c r="I124" s="11" t="s">
        <v>2194</v>
      </c>
      <c r="J124" s="12" t="s">
        <v>2135</v>
      </c>
      <c r="K124" s="12" t="s">
        <v>2014</v>
      </c>
      <c r="L124" s="11" t="s">
        <v>2041</v>
      </c>
      <c r="M124" s="12" t="s">
        <v>2065</v>
      </c>
      <c r="N124" s="12" t="s">
        <v>2027</v>
      </c>
      <c r="O124" s="12" t="s">
        <v>2066</v>
      </c>
      <c r="P124" s="11" t="s">
        <v>2038</v>
      </c>
      <c r="Q124" s="12" t="s">
        <v>2039</v>
      </c>
      <c r="R124" s="13" t="s">
        <v>2014</v>
      </c>
      <c r="S124" s="13">
        <v>2</v>
      </c>
      <c r="T124" s="13">
        <v>2</v>
      </c>
      <c r="U124" s="13" t="s">
        <v>2018</v>
      </c>
      <c r="V124" s="11" t="s">
        <v>2019</v>
      </c>
      <c r="W124" s="11" t="s">
        <v>1972</v>
      </c>
      <c r="X124" s="14">
        <v>1</v>
      </c>
      <c r="Y124" s="14">
        <v>0</v>
      </c>
      <c r="Z124" s="14">
        <v>0</v>
      </c>
      <c r="AA124" s="14">
        <v>0</v>
      </c>
      <c r="AB124" s="14">
        <v>0</v>
      </c>
      <c r="AC124" s="14">
        <v>0</v>
      </c>
      <c r="AD124" s="14">
        <v>0</v>
      </c>
      <c r="AE124" s="14">
        <v>0</v>
      </c>
      <c r="AF124" s="14">
        <v>0</v>
      </c>
      <c r="AG124" s="14">
        <v>0</v>
      </c>
      <c r="AH124" s="14">
        <v>0</v>
      </c>
      <c r="AI124" s="14">
        <v>0</v>
      </c>
      <c r="AJ124" s="14">
        <v>0</v>
      </c>
      <c r="AK124" s="12" t="s">
        <v>2020</v>
      </c>
      <c r="AL124" s="15" t="s">
        <v>2109</v>
      </c>
    </row>
    <row r="125" spans="1:38" ht="12" customHeight="1" x14ac:dyDescent="0.2">
      <c r="A125" s="12" t="s">
        <v>1950</v>
      </c>
      <c r="B125" s="11" t="s">
        <v>1291</v>
      </c>
      <c r="C125" s="12">
        <v>2011</v>
      </c>
      <c r="D125" s="12">
        <v>6</v>
      </c>
      <c r="E125" s="12" t="str">
        <f t="shared" si="1"/>
        <v>A086.6</v>
      </c>
      <c r="F125" s="11" t="s">
        <v>2116</v>
      </c>
      <c r="G125" s="12" t="s">
        <v>2117</v>
      </c>
      <c r="H125" s="11" t="s">
        <v>2157</v>
      </c>
      <c r="I125" s="11" t="s">
        <v>2158</v>
      </c>
      <c r="J125" s="12" t="s">
        <v>2135</v>
      </c>
      <c r="K125" s="12" t="s">
        <v>2014</v>
      </c>
      <c r="L125" s="11" t="s">
        <v>2041</v>
      </c>
      <c r="M125" s="12" t="s">
        <v>2065</v>
      </c>
      <c r="N125" s="12" t="s">
        <v>2027</v>
      </c>
      <c r="O125" s="12" t="s">
        <v>2066</v>
      </c>
      <c r="P125" s="11" t="s">
        <v>2038</v>
      </c>
      <c r="Q125" s="12" t="s">
        <v>2039</v>
      </c>
      <c r="R125" s="13" t="s">
        <v>2014</v>
      </c>
      <c r="S125" s="13">
        <v>2</v>
      </c>
      <c r="T125" s="13">
        <v>2</v>
      </c>
      <c r="U125" s="13" t="s">
        <v>2018</v>
      </c>
      <c r="V125" s="11" t="s">
        <v>2019</v>
      </c>
      <c r="W125" s="11" t="s">
        <v>1972</v>
      </c>
      <c r="X125" s="14">
        <v>1</v>
      </c>
      <c r="Y125" s="14">
        <v>0</v>
      </c>
      <c r="Z125" s="14">
        <v>0</v>
      </c>
      <c r="AA125" s="14">
        <v>0</v>
      </c>
      <c r="AB125" s="14">
        <v>0</v>
      </c>
      <c r="AC125" s="14">
        <v>0</v>
      </c>
      <c r="AD125" s="14">
        <v>0</v>
      </c>
      <c r="AE125" s="14">
        <v>0</v>
      </c>
      <c r="AF125" s="14">
        <v>0</v>
      </c>
      <c r="AG125" s="14">
        <v>0</v>
      </c>
      <c r="AH125" s="14">
        <v>0</v>
      </c>
      <c r="AI125" s="14">
        <v>0</v>
      </c>
      <c r="AJ125" s="14">
        <v>0</v>
      </c>
      <c r="AK125" s="12" t="s">
        <v>2020</v>
      </c>
      <c r="AL125" s="15" t="s">
        <v>2109</v>
      </c>
    </row>
    <row r="126" spans="1:38" ht="12" customHeight="1" x14ac:dyDescent="0.2">
      <c r="A126" s="12" t="s">
        <v>1950</v>
      </c>
      <c r="B126" s="11" t="s">
        <v>1291</v>
      </c>
      <c r="C126" s="12">
        <v>2011</v>
      </c>
      <c r="D126" s="12">
        <v>7</v>
      </c>
      <c r="E126" s="12" t="str">
        <f t="shared" si="1"/>
        <v>A086.7</v>
      </c>
      <c r="F126" s="11" t="s">
        <v>2116</v>
      </c>
      <c r="G126" s="12" t="s">
        <v>2117</v>
      </c>
      <c r="H126" s="11" t="s">
        <v>2134</v>
      </c>
      <c r="I126" s="11" t="s">
        <v>2134</v>
      </c>
      <c r="J126" s="12" t="s">
        <v>2135</v>
      </c>
      <c r="K126" s="12" t="s">
        <v>2014</v>
      </c>
      <c r="L126" s="11" t="s">
        <v>2041</v>
      </c>
      <c r="M126" s="12" t="s">
        <v>2065</v>
      </c>
      <c r="N126" s="12" t="s">
        <v>2027</v>
      </c>
      <c r="O126" s="12" t="s">
        <v>2066</v>
      </c>
      <c r="P126" s="11" t="s">
        <v>2038</v>
      </c>
      <c r="Q126" s="12" t="s">
        <v>2039</v>
      </c>
      <c r="R126" s="13" t="s">
        <v>2014</v>
      </c>
      <c r="S126" s="13">
        <v>2</v>
      </c>
      <c r="T126" s="13">
        <v>2</v>
      </c>
      <c r="U126" s="13" t="s">
        <v>2018</v>
      </c>
      <c r="V126" s="11" t="s">
        <v>2019</v>
      </c>
      <c r="W126" s="11" t="s">
        <v>1972</v>
      </c>
      <c r="X126" s="14">
        <v>1</v>
      </c>
      <c r="Y126" s="14">
        <v>0</v>
      </c>
      <c r="Z126" s="14">
        <v>0</v>
      </c>
      <c r="AA126" s="14">
        <v>0</v>
      </c>
      <c r="AB126" s="14">
        <v>0</v>
      </c>
      <c r="AC126" s="14">
        <v>0</v>
      </c>
      <c r="AD126" s="14">
        <v>0</v>
      </c>
      <c r="AE126" s="14">
        <v>0</v>
      </c>
      <c r="AF126" s="14">
        <v>0</v>
      </c>
      <c r="AG126" s="14">
        <v>0</v>
      </c>
      <c r="AH126" s="14">
        <v>0</v>
      </c>
      <c r="AI126" s="14">
        <v>0</v>
      </c>
      <c r="AJ126" s="14">
        <v>0</v>
      </c>
      <c r="AK126" s="12" t="s">
        <v>2020</v>
      </c>
      <c r="AL126" s="15" t="s">
        <v>2109</v>
      </c>
    </row>
    <row r="127" spans="1:38" ht="12" customHeight="1" x14ac:dyDescent="0.2">
      <c r="A127" s="12" t="s">
        <v>1950</v>
      </c>
      <c r="B127" s="11" t="s">
        <v>1291</v>
      </c>
      <c r="C127" s="12">
        <v>2011</v>
      </c>
      <c r="D127" s="12">
        <v>8</v>
      </c>
      <c r="E127" s="12" t="str">
        <f t="shared" si="1"/>
        <v>A086.8</v>
      </c>
      <c r="F127" s="11" t="s">
        <v>2116</v>
      </c>
      <c r="G127" s="12" t="s">
        <v>2117</v>
      </c>
      <c r="H127" s="11" t="s">
        <v>2122</v>
      </c>
      <c r="I127" s="11" t="s">
        <v>2122</v>
      </c>
      <c r="J127" s="12" t="s">
        <v>2120</v>
      </c>
      <c r="K127" s="12" t="s">
        <v>2014</v>
      </c>
      <c r="L127" s="11" t="s">
        <v>2021</v>
      </c>
      <c r="M127" s="12" t="s">
        <v>2065</v>
      </c>
      <c r="N127" s="12" t="s">
        <v>2027</v>
      </c>
      <c r="O127" s="12" t="s">
        <v>2066</v>
      </c>
      <c r="P127" s="11" t="s">
        <v>2038</v>
      </c>
      <c r="Q127" s="12" t="s">
        <v>2039</v>
      </c>
      <c r="R127" s="13" t="s">
        <v>2014</v>
      </c>
      <c r="S127" s="13">
        <v>2</v>
      </c>
      <c r="T127" s="13">
        <v>2</v>
      </c>
      <c r="U127" s="13" t="s">
        <v>2018</v>
      </c>
      <c r="V127" s="11" t="s">
        <v>2019</v>
      </c>
      <c r="W127" s="11" t="s">
        <v>1972</v>
      </c>
      <c r="X127" s="14">
        <v>1</v>
      </c>
      <c r="Y127" s="14">
        <v>0</v>
      </c>
      <c r="Z127" s="14">
        <v>0</v>
      </c>
      <c r="AA127" s="14">
        <v>0</v>
      </c>
      <c r="AB127" s="14">
        <v>0</v>
      </c>
      <c r="AC127" s="14">
        <v>0</v>
      </c>
      <c r="AD127" s="14">
        <v>0</v>
      </c>
      <c r="AE127" s="14">
        <v>0</v>
      </c>
      <c r="AF127" s="14">
        <v>0</v>
      </c>
      <c r="AG127" s="14">
        <v>0</v>
      </c>
      <c r="AH127" s="14">
        <v>0</v>
      </c>
      <c r="AI127" s="14">
        <v>0</v>
      </c>
      <c r="AJ127" s="14">
        <v>0</v>
      </c>
      <c r="AK127" s="12" t="s">
        <v>2020</v>
      </c>
      <c r="AL127" s="15" t="s">
        <v>2109</v>
      </c>
    </row>
    <row r="128" spans="1:38" ht="12" customHeight="1" x14ac:dyDescent="0.2">
      <c r="A128" s="12" t="s">
        <v>1954</v>
      </c>
      <c r="B128" s="11" t="s">
        <v>399</v>
      </c>
      <c r="C128" s="12">
        <v>2019</v>
      </c>
      <c r="D128" s="12">
        <v>1</v>
      </c>
      <c r="E128" s="12" t="str">
        <f t="shared" si="1"/>
        <v>A090.1</v>
      </c>
      <c r="F128" s="11" t="s">
        <v>2116</v>
      </c>
      <c r="G128" s="12" t="s">
        <v>2117</v>
      </c>
      <c r="H128" s="18" t="s">
        <v>2211</v>
      </c>
      <c r="I128" s="18" t="s">
        <v>2211</v>
      </c>
      <c r="J128" s="12" t="s">
        <v>2120</v>
      </c>
      <c r="K128" s="12" t="s">
        <v>2125</v>
      </c>
      <c r="L128" s="11"/>
      <c r="M128" s="12" t="s">
        <v>2065</v>
      </c>
      <c r="N128" s="12" t="s">
        <v>2014</v>
      </c>
      <c r="O128" s="12" t="s">
        <v>2064</v>
      </c>
      <c r="P128" s="11" t="s">
        <v>2038</v>
      </c>
      <c r="Q128" s="12" t="s">
        <v>2039</v>
      </c>
      <c r="R128" s="13" t="s">
        <v>2014</v>
      </c>
      <c r="S128" s="13">
        <v>2</v>
      </c>
      <c r="T128" s="13">
        <v>10</v>
      </c>
      <c r="U128" s="13" t="s">
        <v>2018</v>
      </c>
      <c r="V128" s="11" t="s">
        <v>2024</v>
      </c>
      <c r="W128" s="11" t="s">
        <v>1972</v>
      </c>
      <c r="X128" s="14">
        <v>0</v>
      </c>
      <c r="Y128" s="14">
        <v>0</v>
      </c>
      <c r="Z128" s="14">
        <v>0</v>
      </c>
      <c r="AA128" s="14">
        <v>0</v>
      </c>
      <c r="AB128" s="14">
        <v>0</v>
      </c>
      <c r="AC128" s="14">
        <v>0</v>
      </c>
      <c r="AD128" s="14">
        <v>0</v>
      </c>
      <c r="AE128" s="14">
        <v>0</v>
      </c>
      <c r="AF128" s="14">
        <v>0</v>
      </c>
      <c r="AG128" s="14">
        <v>0</v>
      </c>
      <c r="AH128" s="14">
        <v>0</v>
      </c>
      <c r="AI128" s="14">
        <v>0</v>
      </c>
      <c r="AJ128" s="14">
        <v>0</v>
      </c>
      <c r="AK128" s="12" t="s">
        <v>2025</v>
      </c>
      <c r="AL128" s="15"/>
    </row>
    <row r="129" spans="1:38" ht="12" customHeight="1" x14ac:dyDescent="0.2">
      <c r="A129" s="12" t="s">
        <v>1955</v>
      </c>
      <c r="B129" s="11" t="s">
        <v>509</v>
      </c>
      <c r="C129" s="12">
        <v>2018</v>
      </c>
      <c r="D129" s="12">
        <v>1</v>
      </c>
      <c r="E129" s="12" t="str">
        <f t="shared" si="1"/>
        <v>A091.1</v>
      </c>
      <c r="F129" s="11" t="s">
        <v>2116</v>
      </c>
      <c r="G129" s="12" t="s">
        <v>2117</v>
      </c>
      <c r="H129" s="11" t="s">
        <v>2212</v>
      </c>
      <c r="I129" s="11" t="s">
        <v>2212</v>
      </c>
      <c r="J129" s="12" t="s">
        <v>2120</v>
      </c>
      <c r="K129" s="12" t="s">
        <v>2125</v>
      </c>
      <c r="L129" s="11" t="s">
        <v>2110</v>
      </c>
      <c r="M129" s="12" t="s">
        <v>2065</v>
      </c>
      <c r="N129" s="12" t="s">
        <v>2014</v>
      </c>
      <c r="O129" s="12" t="s">
        <v>2064</v>
      </c>
      <c r="P129" s="11" t="s">
        <v>2038</v>
      </c>
      <c r="Q129" s="12" t="s">
        <v>2039</v>
      </c>
      <c r="R129" s="13" t="s">
        <v>2014</v>
      </c>
      <c r="S129" s="13">
        <v>4</v>
      </c>
      <c r="T129" s="13">
        <v>10</v>
      </c>
      <c r="U129" s="13" t="s">
        <v>2018</v>
      </c>
      <c r="V129" s="11" t="s">
        <v>2024</v>
      </c>
      <c r="W129" s="11" t="s">
        <v>1972</v>
      </c>
      <c r="X129" s="14">
        <v>0</v>
      </c>
      <c r="Y129" s="14">
        <v>0</v>
      </c>
      <c r="Z129" s="14">
        <v>0</v>
      </c>
      <c r="AA129" s="14">
        <v>0</v>
      </c>
      <c r="AB129" s="14">
        <v>0</v>
      </c>
      <c r="AC129" s="14">
        <v>0</v>
      </c>
      <c r="AD129" s="14">
        <v>0</v>
      </c>
      <c r="AE129" s="14">
        <v>0</v>
      </c>
      <c r="AF129" s="14">
        <v>0</v>
      </c>
      <c r="AG129" s="14">
        <v>0</v>
      </c>
      <c r="AH129" s="14">
        <v>0</v>
      </c>
      <c r="AI129" s="14">
        <v>0</v>
      </c>
      <c r="AJ129" s="14">
        <v>0</v>
      </c>
      <c r="AK129" s="12" t="s">
        <v>2025</v>
      </c>
      <c r="AL129" s="15"/>
    </row>
    <row r="130" spans="1:38" ht="12" customHeight="1" x14ac:dyDescent="0.2">
      <c r="A130" s="12" t="s">
        <v>1964</v>
      </c>
      <c r="B130" s="11" t="s">
        <v>360</v>
      </c>
      <c r="C130" s="12">
        <v>2019</v>
      </c>
      <c r="D130" s="12">
        <v>1</v>
      </c>
      <c r="E130" s="12" t="str">
        <f t="shared" ref="E130:E138" si="2">CONCATENATE(A130,".",D130)</f>
        <v>A100.1</v>
      </c>
      <c r="F130" s="11" t="s">
        <v>2116</v>
      </c>
      <c r="G130" s="12" t="s">
        <v>2117</v>
      </c>
      <c r="H130" s="11" t="s">
        <v>2211</v>
      </c>
      <c r="I130" s="11" t="s">
        <v>2211</v>
      </c>
      <c r="J130" s="12" t="s">
        <v>2120</v>
      </c>
      <c r="K130" s="12" t="s">
        <v>2125</v>
      </c>
      <c r="L130" s="11"/>
      <c r="M130" s="12" t="s">
        <v>2065</v>
      </c>
      <c r="N130" s="12" t="s">
        <v>2014</v>
      </c>
      <c r="O130" s="12" t="s">
        <v>2064</v>
      </c>
      <c r="P130" s="11" t="s">
        <v>2038</v>
      </c>
      <c r="Q130" s="12" t="s">
        <v>2039</v>
      </c>
      <c r="R130" s="13" t="s">
        <v>2014</v>
      </c>
      <c r="S130" s="13">
        <v>2</v>
      </c>
      <c r="T130" s="13">
        <v>4</v>
      </c>
      <c r="U130" s="13" t="s">
        <v>2018</v>
      </c>
      <c r="V130" s="11" t="s">
        <v>2019</v>
      </c>
      <c r="W130" s="11" t="s">
        <v>1972</v>
      </c>
      <c r="X130" s="14">
        <v>0</v>
      </c>
      <c r="Y130" s="14">
        <v>0</v>
      </c>
      <c r="Z130" s="14">
        <v>1</v>
      </c>
      <c r="AA130" s="14">
        <v>0</v>
      </c>
      <c r="AB130" s="14">
        <v>1</v>
      </c>
      <c r="AC130" s="14">
        <v>0</v>
      </c>
      <c r="AD130" s="14">
        <v>0</v>
      </c>
      <c r="AE130" s="14">
        <v>1</v>
      </c>
      <c r="AF130" s="14">
        <v>0</v>
      </c>
      <c r="AG130" s="14">
        <v>0</v>
      </c>
      <c r="AH130" s="14">
        <v>0</v>
      </c>
      <c r="AI130" s="14">
        <v>0</v>
      </c>
      <c r="AJ130" s="14">
        <v>0</v>
      </c>
      <c r="AK130" s="12" t="s">
        <v>2020</v>
      </c>
      <c r="AL130" s="15" t="s">
        <v>2111</v>
      </c>
    </row>
    <row r="131" spans="1:38" ht="12" customHeight="1" x14ac:dyDescent="0.2">
      <c r="A131" s="12" t="s">
        <v>1965</v>
      </c>
      <c r="B131" s="11" t="s">
        <v>650</v>
      </c>
      <c r="C131" s="12">
        <v>2017</v>
      </c>
      <c r="D131" s="12">
        <v>1</v>
      </c>
      <c r="E131" s="12" t="str">
        <f t="shared" si="2"/>
        <v>A101.1</v>
      </c>
      <c r="F131" s="11" t="s">
        <v>2116</v>
      </c>
      <c r="G131" s="12" t="s">
        <v>2117</v>
      </c>
      <c r="H131" s="11" t="s">
        <v>2147</v>
      </c>
      <c r="I131" s="11" t="s">
        <v>2147</v>
      </c>
      <c r="J131" s="12" t="s">
        <v>2135</v>
      </c>
      <c r="K131" s="12" t="s">
        <v>2014</v>
      </c>
      <c r="L131" s="11" t="s">
        <v>2051</v>
      </c>
      <c r="M131" s="12" t="s">
        <v>2065</v>
      </c>
      <c r="N131" s="12" t="s">
        <v>2027</v>
      </c>
      <c r="O131" s="12" t="s">
        <v>2066</v>
      </c>
      <c r="P131" s="11" t="s">
        <v>2100</v>
      </c>
      <c r="Q131" s="12" t="s">
        <v>2029</v>
      </c>
      <c r="R131" s="13" t="s">
        <v>2014</v>
      </c>
      <c r="S131" s="13">
        <v>3</v>
      </c>
      <c r="T131" s="13">
        <v>7</v>
      </c>
      <c r="U131" s="13" t="s">
        <v>2018</v>
      </c>
      <c r="V131" s="11" t="s">
        <v>2030</v>
      </c>
      <c r="W131" s="11" t="s">
        <v>1972</v>
      </c>
      <c r="X131" s="14">
        <v>0</v>
      </c>
      <c r="Y131" s="14">
        <v>0</v>
      </c>
      <c r="Z131" s="14">
        <v>0</v>
      </c>
      <c r="AA131" s="14">
        <v>0</v>
      </c>
      <c r="AB131" s="14">
        <v>0</v>
      </c>
      <c r="AC131" s="14">
        <v>0</v>
      </c>
      <c r="AD131" s="14">
        <v>0</v>
      </c>
      <c r="AE131" s="14">
        <v>0</v>
      </c>
      <c r="AF131" s="14">
        <v>0</v>
      </c>
      <c r="AG131" s="14">
        <v>0</v>
      </c>
      <c r="AH131" s="14">
        <v>0</v>
      </c>
      <c r="AI131" s="14">
        <v>0</v>
      </c>
      <c r="AJ131" s="14">
        <v>0</v>
      </c>
      <c r="AK131" s="12" t="s">
        <v>2025</v>
      </c>
      <c r="AL131" s="15"/>
    </row>
    <row r="132" spans="1:38" ht="12" customHeight="1" x14ac:dyDescent="0.2">
      <c r="A132" s="12" t="s">
        <v>1965</v>
      </c>
      <c r="B132" s="11" t="s">
        <v>650</v>
      </c>
      <c r="C132" s="12">
        <v>2017</v>
      </c>
      <c r="D132" s="12">
        <v>2</v>
      </c>
      <c r="E132" s="12" t="str">
        <f t="shared" si="2"/>
        <v>A101.2</v>
      </c>
      <c r="F132" s="11" t="s">
        <v>2116</v>
      </c>
      <c r="G132" s="12" t="s">
        <v>2117</v>
      </c>
      <c r="H132" s="11" t="s">
        <v>2148</v>
      </c>
      <c r="I132" s="11" t="s">
        <v>2149</v>
      </c>
      <c r="J132" s="12" t="s">
        <v>2135</v>
      </c>
      <c r="K132" s="12" t="s">
        <v>2014</v>
      </c>
      <c r="L132" s="11" t="s">
        <v>2041</v>
      </c>
      <c r="M132" s="12" t="s">
        <v>2065</v>
      </c>
      <c r="N132" s="12" t="s">
        <v>2027</v>
      </c>
      <c r="O132" s="12" t="s">
        <v>2066</v>
      </c>
      <c r="P132" s="11" t="s">
        <v>2100</v>
      </c>
      <c r="Q132" s="12" t="s">
        <v>2029</v>
      </c>
      <c r="R132" s="13" t="s">
        <v>2014</v>
      </c>
      <c r="S132" s="13">
        <v>3</v>
      </c>
      <c r="T132" s="13">
        <v>7</v>
      </c>
      <c r="U132" s="13" t="s">
        <v>2018</v>
      </c>
      <c r="V132" s="11" t="s">
        <v>2030</v>
      </c>
      <c r="W132" s="11" t="s">
        <v>1972</v>
      </c>
      <c r="X132" s="14">
        <v>0</v>
      </c>
      <c r="Y132" s="14">
        <v>0</v>
      </c>
      <c r="Z132" s="14">
        <v>0</v>
      </c>
      <c r="AA132" s="14">
        <v>0</v>
      </c>
      <c r="AB132" s="14">
        <v>0</v>
      </c>
      <c r="AC132" s="14">
        <v>0</v>
      </c>
      <c r="AD132" s="14">
        <v>0</v>
      </c>
      <c r="AE132" s="14">
        <v>0</v>
      </c>
      <c r="AF132" s="14">
        <v>0</v>
      </c>
      <c r="AG132" s="14">
        <v>0</v>
      </c>
      <c r="AH132" s="14">
        <v>0</v>
      </c>
      <c r="AI132" s="14">
        <v>0</v>
      </c>
      <c r="AJ132" s="14">
        <v>0</v>
      </c>
      <c r="AK132" s="12" t="s">
        <v>2025</v>
      </c>
      <c r="AL132" s="15"/>
    </row>
    <row r="133" spans="1:38" ht="12" customHeight="1" x14ac:dyDescent="0.2">
      <c r="A133" s="12" t="s">
        <v>1966</v>
      </c>
      <c r="B133" s="11" t="s">
        <v>865</v>
      </c>
      <c r="C133" s="12">
        <v>2015</v>
      </c>
      <c r="D133" s="12">
        <v>1</v>
      </c>
      <c r="E133" s="12" t="str">
        <f t="shared" si="2"/>
        <v>A102.1</v>
      </c>
      <c r="F133" s="11" t="s">
        <v>2116</v>
      </c>
      <c r="G133" s="12" t="s">
        <v>2117</v>
      </c>
      <c r="H133" s="11" t="s">
        <v>2147</v>
      </c>
      <c r="I133" s="11" t="s">
        <v>2147</v>
      </c>
      <c r="J133" s="12" t="s">
        <v>2135</v>
      </c>
      <c r="K133" s="12" t="s">
        <v>2014</v>
      </c>
      <c r="L133" s="11" t="s">
        <v>2051</v>
      </c>
      <c r="M133" s="12" t="s">
        <v>2065</v>
      </c>
      <c r="N133" s="12" t="s">
        <v>2027</v>
      </c>
      <c r="O133" s="12" t="s">
        <v>2066</v>
      </c>
      <c r="P133" s="17" t="s">
        <v>2015</v>
      </c>
      <c r="Q133" s="12" t="s">
        <v>2016</v>
      </c>
      <c r="R133" s="13" t="s">
        <v>2014</v>
      </c>
      <c r="S133" s="13">
        <v>28</v>
      </c>
      <c r="T133" s="13">
        <v>28</v>
      </c>
      <c r="U133" s="13" t="s">
        <v>2018</v>
      </c>
      <c r="V133" s="11" t="s">
        <v>2024</v>
      </c>
      <c r="W133" s="11" t="s">
        <v>1972</v>
      </c>
      <c r="X133" s="14">
        <v>0</v>
      </c>
      <c r="Y133" s="14">
        <v>0</v>
      </c>
      <c r="Z133" s="14">
        <v>0</v>
      </c>
      <c r="AA133" s="14">
        <v>0</v>
      </c>
      <c r="AB133" s="14">
        <v>0</v>
      </c>
      <c r="AC133" s="14">
        <v>0</v>
      </c>
      <c r="AD133" s="14">
        <v>0</v>
      </c>
      <c r="AE133" s="14">
        <v>0</v>
      </c>
      <c r="AF133" s="14">
        <v>0</v>
      </c>
      <c r="AG133" s="14">
        <v>0</v>
      </c>
      <c r="AH133" s="14">
        <v>0</v>
      </c>
      <c r="AI133" s="14">
        <v>0</v>
      </c>
      <c r="AJ133" s="14">
        <v>0</v>
      </c>
      <c r="AK133" s="12" t="s">
        <v>2025</v>
      </c>
      <c r="AL133" s="15"/>
    </row>
    <row r="134" spans="1:38" ht="12" customHeight="1" x14ac:dyDescent="0.2">
      <c r="A134" s="12" t="s">
        <v>1966</v>
      </c>
      <c r="B134" s="11" t="s">
        <v>865</v>
      </c>
      <c r="C134" s="12">
        <v>2015</v>
      </c>
      <c r="D134" s="12">
        <v>2</v>
      </c>
      <c r="E134" s="12" t="str">
        <f t="shared" si="2"/>
        <v>A102.2</v>
      </c>
      <c r="F134" s="11" t="s">
        <v>2116</v>
      </c>
      <c r="G134" s="12" t="s">
        <v>2117</v>
      </c>
      <c r="H134" s="11" t="s">
        <v>2148</v>
      </c>
      <c r="I134" s="11" t="s">
        <v>2149</v>
      </c>
      <c r="J134" s="12" t="s">
        <v>2135</v>
      </c>
      <c r="K134" s="12" t="s">
        <v>2014</v>
      </c>
      <c r="L134" s="11" t="s">
        <v>2041</v>
      </c>
      <c r="M134" s="12" t="s">
        <v>2065</v>
      </c>
      <c r="N134" s="12" t="s">
        <v>2027</v>
      </c>
      <c r="O134" s="12" t="s">
        <v>2066</v>
      </c>
      <c r="P134" s="17" t="s">
        <v>2015</v>
      </c>
      <c r="Q134" s="12" t="s">
        <v>2016</v>
      </c>
      <c r="R134" s="13" t="s">
        <v>2014</v>
      </c>
      <c r="S134" s="13">
        <v>28</v>
      </c>
      <c r="T134" s="13">
        <v>28</v>
      </c>
      <c r="U134" s="13" t="s">
        <v>2018</v>
      </c>
      <c r="V134" s="11" t="s">
        <v>2024</v>
      </c>
      <c r="W134" s="11" t="s">
        <v>1972</v>
      </c>
      <c r="X134" s="14">
        <v>0</v>
      </c>
      <c r="Y134" s="14">
        <v>0</v>
      </c>
      <c r="Z134" s="14">
        <v>0</v>
      </c>
      <c r="AA134" s="14">
        <v>0</v>
      </c>
      <c r="AB134" s="14">
        <v>0</v>
      </c>
      <c r="AC134" s="14">
        <v>0</v>
      </c>
      <c r="AD134" s="14">
        <v>0</v>
      </c>
      <c r="AE134" s="14">
        <v>0</v>
      </c>
      <c r="AF134" s="14">
        <v>0</v>
      </c>
      <c r="AG134" s="14">
        <v>0</v>
      </c>
      <c r="AH134" s="14">
        <v>0</v>
      </c>
      <c r="AI134" s="14">
        <v>0</v>
      </c>
      <c r="AJ134" s="14">
        <v>0</v>
      </c>
      <c r="AK134" s="12" t="s">
        <v>2025</v>
      </c>
      <c r="AL134" s="15"/>
    </row>
    <row r="135" spans="1:38" ht="12" customHeight="1" x14ac:dyDescent="0.2">
      <c r="A135" s="12" t="s">
        <v>1895</v>
      </c>
      <c r="B135" s="11" t="s">
        <v>550</v>
      </c>
      <c r="C135" s="12">
        <v>2018</v>
      </c>
      <c r="D135" s="12">
        <v>1</v>
      </c>
      <c r="E135" s="12" t="str">
        <f t="shared" si="2"/>
        <v>A031.1</v>
      </c>
      <c r="F135" s="11" t="s">
        <v>2116</v>
      </c>
      <c r="G135" s="12" t="s">
        <v>2117</v>
      </c>
      <c r="H135" s="11" t="s">
        <v>2213</v>
      </c>
      <c r="I135" s="11" t="s">
        <v>2213</v>
      </c>
      <c r="J135" s="12" t="s">
        <v>2120</v>
      </c>
      <c r="K135" s="12" t="s">
        <v>2014</v>
      </c>
      <c r="L135" s="11" t="s">
        <v>2112</v>
      </c>
      <c r="M135" s="12" t="s">
        <v>2064</v>
      </c>
      <c r="N135" s="12" t="s">
        <v>2064</v>
      </c>
      <c r="O135" s="12" t="s">
        <v>2064</v>
      </c>
      <c r="P135" s="11" t="s">
        <v>2015</v>
      </c>
      <c r="Q135" s="12" t="s">
        <v>2016</v>
      </c>
      <c r="R135" s="13" t="s">
        <v>2022</v>
      </c>
      <c r="S135" s="13">
        <v>28</v>
      </c>
      <c r="T135" s="13">
        <v>28</v>
      </c>
      <c r="U135" s="13" t="s">
        <v>2018</v>
      </c>
      <c r="V135" s="11" t="s">
        <v>2019</v>
      </c>
      <c r="W135" s="11" t="s">
        <v>1972</v>
      </c>
      <c r="X135" s="14">
        <v>1</v>
      </c>
      <c r="Y135" s="14">
        <v>1</v>
      </c>
      <c r="Z135" s="14">
        <v>1</v>
      </c>
      <c r="AA135" s="14">
        <v>0</v>
      </c>
      <c r="AB135" s="14">
        <v>1</v>
      </c>
      <c r="AC135" s="14">
        <v>0</v>
      </c>
      <c r="AD135" s="14">
        <v>0</v>
      </c>
      <c r="AE135" s="14">
        <v>0</v>
      </c>
      <c r="AF135" s="14">
        <v>0</v>
      </c>
      <c r="AG135" s="14">
        <v>0</v>
      </c>
      <c r="AH135" s="14">
        <v>0</v>
      </c>
      <c r="AI135" s="14">
        <v>0</v>
      </c>
      <c r="AJ135" s="14">
        <v>0</v>
      </c>
      <c r="AK135" s="12" t="s">
        <v>2025</v>
      </c>
      <c r="AL135" s="15" t="s">
        <v>2113</v>
      </c>
    </row>
    <row r="136" spans="1:38" ht="12" customHeight="1" x14ac:dyDescent="0.2">
      <c r="A136" s="12" t="s">
        <v>1949</v>
      </c>
      <c r="B136" s="11" t="s">
        <v>1234</v>
      </c>
      <c r="C136" s="12">
        <v>2012</v>
      </c>
      <c r="D136" s="12">
        <v>1</v>
      </c>
      <c r="E136" s="12" t="str">
        <f t="shared" si="2"/>
        <v>A085.1</v>
      </c>
      <c r="F136" s="11" t="s">
        <v>2116</v>
      </c>
      <c r="G136" s="12" t="s">
        <v>2117</v>
      </c>
      <c r="H136" s="11" t="s">
        <v>2153</v>
      </c>
      <c r="I136" s="18" t="s">
        <v>2137</v>
      </c>
      <c r="J136" s="12" t="s">
        <v>2135</v>
      </c>
      <c r="K136" s="12" t="s">
        <v>2014</v>
      </c>
      <c r="L136" s="11" t="s">
        <v>2041</v>
      </c>
      <c r="M136" s="12" t="s">
        <v>2096</v>
      </c>
      <c r="N136" s="12" t="s">
        <v>2096</v>
      </c>
      <c r="O136" s="12" t="s">
        <v>2096</v>
      </c>
      <c r="P136" s="11" t="s">
        <v>2028</v>
      </c>
      <c r="Q136" s="12" t="s">
        <v>2029</v>
      </c>
      <c r="R136" s="13" t="s">
        <v>2014</v>
      </c>
      <c r="S136" s="13">
        <v>4</v>
      </c>
      <c r="T136" s="13">
        <v>21</v>
      </c>
      <c r="U136" s="13" t="s">
        <v>2018</v>
      </c>
      <c r="V136" s="11" t="s">
        <v>2030</v>
      </c>
      <c r="W136" s="11" t="s">
        <v>1972</v>
      </c>
      <c r="X136" s="14">
        <v>0</v>
      </c>
      <c r="Y136" s="14">
        <v>0</v>
      </c>
      <c r="Z136" s="14">
        <v>0</v>
      </c>
      <c r="AA136" s="14">
        <v>0</v>
      </c>
      <c r="AB136" s="14">
        <v>0</v>
      </c>
      <c r="AC136" s="14">
        <v>0</v>
      </c>
      <c r="AD136" s="14">
        <v>0</v>
      </c>
      <c r="AE136" s="14">
        <v>0</v>
      </c>
      <c r="AF136" s="14">
        <v>0</v>
      </c>
      <c r="AG136" s="14">
        <v>0</v>
      </c>
      <c r="AH136" s="14">
        <v>0</v>
      </c>
      <c r="AI136" s="14">
        <v>0</v>
      </c>
      <c r="AJ136" s="14">
        <v>0</v>
      </c>
      <c r="AK136" s="12" t="s">
        <v>2025</v>
      </c>
      <c r="AL136" s="15"/>
    </row>
    <row r="137" spans="1:38" ht="12" customHeight="1" x14ac:dyDescent="0.2">
      <c r="A137" s="12" t="s">
        <v>1949</v>
      </c>
      <c r="B137" s="11" t="s">
        <v>1234</v>
      </c>
      <c r="C137" s="12">
        <v>2012</v>
      </c>
      <c r="D137" s="12">
        <v>2</v>
      </c>
      <c r="E137" s="12" t="str">
        <f t="shared" si="2"/>
        <v>A085.2</v>
      </c>
      <c r="F137" s="11" t="s">
        <v>2116</v>
      </c>
      <c r="G137" s="12" t="s">
        <v>2117</v>
      </c>
      <c r="H137" s="11" t="s">
        <v>2214</v>
      </c>
      <c r="I137" s="11" t="s">
        <v>2214</v>
      </c>
      <c r="J137" s="12" t="s">
        <v>2120</v>
      </c>
      <c r="K137" s="12" t="s">
        <v>2014</v>
      </c>
      <c r="L137" s="11" t="s">
        <v>2114</v>
      </c>
      <c r="M137" s="12" t="s">
        <v>2096</v>
      </c>
      <c r="N137" s="12" t="s">
        <v>2096</v>
      </c>
      <c r="O137" s="12" t="s">
        <v>2096</v>
      </c>
      <c r="P137" s="11" t="s">
        <v>2028</v>
      </c>
      <c r="Q137" s="12" t="s">
        <v>2029</v>
      </c>
      <c r="R137" s="13" t="s">
        <v>2014</v>
      </c>
      <c r="S137" s="13">
        <v>4</v>
      </c>
      <c r="T137" s="13">
        <v>21</v>
      </c>
      <c r="U137" s="13" t="s">
        <v>2018</v>
      </c>
      <c r="V137" s="11" t="s">
        <v>2030</v>
      </c>
      <c r="W137" s="11" t="s">
        <v>1972</v>
      </c>
      <c r="X137" s="14">
        <v>0</v>
      </c>
      <c r="Y137" s="14">
        <v>0</v>
      </c>
      <c r="Z137" s="14">
        <v>0</v>
      </c>
      <c r="AA137" s="14">
        <v>0</v>
      </c>
      <c r="AB137" s="14">
        <v>0</v>
      </c>
      <c r="AC137" s="14">
        <v>0</v>
      </c>
      <c r="AD137" s="14">
        <v>0</v>
      </c>
      <c r="AE137" s="14">
        <v>0</v>
      </c>
      <c r="AF137" s="14">
        <v>0</v>
      </c>
      <c r="AG137" s="14">
        <v>0</v>
      </c>
      <c r="AH137" s="14">
        <v>0</v>
      </c>
      <c r="AI137" s="14">
        <v>0</v>
      </c>
      <c r="AJ137" s="14">
        <v>0</v>
      </c>
      <c r="AK137" s="12" t="s">
        <v>2025</v>
      </c>
      <c r="AL137" s="15"/>
    </row>
    <row r="138" spans="1:38" ht="12" customHeight="1" x14ac:dyDescent="0.2">
      <c r="A138" s="9" t="s">
        <v>2381</v>
      </c>
      <c r="B138" s="3" t="s">
        <v>2479</v>
      </c>
      <c r="C138" s="23">
        <v>2016</v>
      </c>
      <c r="D138" s="60">
        <v>1</v>
      </c>
      <c r="E138" s="12" t="str">
        <f t="shared" si="2"/>
        <v>A108.1</v>
      </c>
      <c r="F138" s="11" t="s">
        <v>2116</v>
      </c>
      <c r="G138" s="12" t="s">
        <v>2117</v>
      </c>
      <c r="H138" s="58" t="s">
        <v>2145</v>
      </c>
      <c r="I138" s="22" t="s">
        <v>2134</v>
      </c>
      <c r="J138" s="23" t="s">
        <v>2135</v>
      </c>
      <c r="K138" s="23" t="s">
        <v>2014</v>
      </c>
      <c r="L138" s="22" t="s">
        <v>2041</v>
      </c>
      <c r="M138" s="23" t="s">
        <v>1972</v>
      </c>
      <c r="N138" s="23" t="s">
        <v>1972</v>
      </c>
      <c r="O138" s="23" t="s">
        <v>1972</v>
      </c>
      <c r="P138" s="22" t="s">
        <v>2484</v>
      </c>
      <c r="Q138" s="23" t="s">
        <v>2482</v>
      </c>
      <c r="R138" s="24" t="s">
        <v>2014</v>
      </c>
      <c r="S138" s="24">
        <v>1</v>
      </c>
      <c r="T138" s="24">
        <v>14</v>
      </c>
      <c r="U138" s="24" t="s">
        <v>2485</v>
      </c>
      <c r="V138" s="22" t="s">
        <v>2019</v>
      </c>
      <c r="W138" s="22" t="s">
        <v>1972</v>
      </c>
      <c r="X138" s="25">
        <v>1</v>
      </c>
      <c r="Y138" s="25">
        <v>0</v>
      </c>
      <c r="Z138" s="25">
        <v>0</v>
      </c>
      <c r="AA138" s="25">
        <v>0</v>
      </c>
      <c r="AB138" s="25">
        <v>0</v>
      </c>
      <c r="AC138" s="25">
        <v>0</v>
      </c>
      <c r="AD138" s="25">
        <v>0</v>
      </c>
      <c r="AE138" s="25">
        <v>0</v>
      </c>
      <c r="AF138" s="25">
        <v>0</v>
      </c>
      <c r="AG138" s="25">
        <v>0</v>
      </c>
      <c r="AH138" s="25">
        <v>0</v>
      </c>
      <c r="AI138" s="25">
        <v>0</v>
      </c>
      <c r="AJ138" s="25">
        <v>0</v>
      </c>
      <c r="AK138" s="23" t="s">
        <v>2020</v>
      </c>
    </row>
    <row r="139" spans="1:38" ht="12" customHeight="1" x14ac:dyDescent="0.2">
      <c r="X139" s="25">
        <f t="shared" ref="X139:AJ139" si="3">SUM(X2:X138)</f>
        <v>58</v>
      </c>
      <c r="Y139" s="25">
        <f t="shared" si="3"/>
        <v>27</v>
      </c>
      <c r="Z139" s="25">
        <f t="shared" si="3"/>
        <v>14</v>
      </c>
      <c r="AA139" s="25">
        <f t="shared" si="3"/>
        <v>25</v>
      </c>
      <c r="AB139" s="25">
        <f t="shared" si="3"/>
        <v>36</v>
      </c>
      <c r="AC139" s="25">
        <f t="shared" si="3"/>
        <v>2</v>
      </c>
      <c r="AD139" s="25">
        <f t="shared" si="3"/>
        <v>3</v>
      </c>
      <c r="AE139" s="25">
        <f t="shared" si="3"/>
        <v>12</v>
      </c>
      <c r="AF139" s="25">
        <f t="shared" si="3"/>
        <v>5</v>
      </c>
      <c r="AG139" s="25">
        <f t="shared" si="3"/>
        <v>3</v>
      </c>
      <c r="AH139" s="25">
        <f t="shared" si="3"/>
        <v>10</v>
      </c>
      <c r="AI139" s="25">
        <f t="shared" si="3"/>
        <v>13</v>
      </c>
      <c r="AJ139" s="25">
        <f t="shared" si="3"/>
        <v>9</v>
      </c>
    </row>
    <row r="141" spans="1:38" ht="12" customHeight="1" x14ac:dyDescent="0.2">
      <c r="AB141" s="25"/>
      <c r="AC141" s="25"/>
      <c r="AD141" s="25"/>
    </row>
  </sheetData>
  <autoFilter ref="A1:AL1" xr:uid="{00000000-0009-0000-0000-000002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K295"/>
  <sheetViews>
    <sheetView tabSelected="1" workbookViewId="0">
      <selection activeCell="I7" sqref="I7"/>
    </sheetView>
  </sheetViews>
  <sheetFormatPr defaultRowHeight="12.75" x14ac:dyDescent="0.2"/>
  <cols>
    <col min="3" max="3" width="9.140625" customWidth="1"/>
    <col min="10" max="10" width="48.85546875" bestFit="1" customWidth="1"/>
  </cols>
  <sheetData>
    <row r="1" spans="1:37" ht="36" x14ac:dyDescent="0.2">
      <c r="A1" s="41" t="s">
        <v>2272</v>
      </c>
      <c r="B1" s="32" t="s">
        <v>2487</v>
      </c>
      <c r="C1" s="32" t="s">
        <v>2486</v>
      </c>
      <c r="D1" s="32" t="s">
        <v>2115</v>
      </c>
      <c r="E1" s="32" t="s">
        <v>2489</v>
      </c>
      <c r="F1" s="32" t="s">
        <v>2509</v>
      </c>
      <c r="G1" s="32" t="s">
        <v>2510</v>
      </c>
      <c r="H1" s="42" t="s">
        <v>2511</v>
      </c>
      <c r="I1" s="32" t="s">
        <v>2490</v>
      </c>
      <c r="J1" s="32" t="s">
        <v>2492</v>
      </c>
      <c r="K1" s="32" t="s">
        <v>2493</v>
      </c>
      <c r="L1" s="32" t="s">
        <v>2512</v>
      </c>
      <c r="M1" s="32" t="s">
        <v>2513</v>
      </c>
      <c r="N1" s="32" t="s">
        <v>2494</v>
      </c>
      <c r="O1" s="32" t="s">
        <v>2495</v>
      </c>
      <c r="P1" s="32" t="s">
        <v>2496</v>
      </c>
      <c r="Q1" s="32" t="s">
        <v>2456</v>
      </c>
      <c r="R1" s="32" t="s">
        <v>2500</v>
      </c>
      <c r="S1" s="41" t="s">
        <v>2514</v>
      </c>
      <c r="T1" s="41" t="s">
        <v>2515</v>
      </c>
      <c r="U1" s="41" t="s">
        <v>2516</v>
      </c>
      <c r="V1" s="41" t="s">
        <v>2517</v>
      </c>
      <c r="W1" s="41" t="s">
        <v>2518</v>
      </c>
      <c r="X1" s="41" t="s">
        <v>2519</v>
      </c>
      <c r="Y1" s="41" t="s">
        <v>2520</v>
      </c>
      <c r="Z1" s="41" t="s">
        <v>2521</v>
      </c>
      <c r="AA1" s="41" t="s">
        <v>2522</v>
      </c>
      <c r="AB1" s="41" t="s">
        <v>2523</v>
      </c>
      <c r="AC1" s="41" t="s">
        <v>2524</v>
      </c>
      <c r="AD1" s="41" t="s">
        <v>2525</v>
      </c>
      <c r="AE1" s="41" t="s">
        <v>2526</v>
      </c>
      <c r="AF1" s="41" t="s">
        <v>2527</v>
      </c>
      <c r="AG1" s="41" t="s">
        <v>2528</v>
      </c>
      <c r="AH1" s="41" t="s">
        <v>2529</v>
      </c>
      <c r="AI1" s="41" t="s">
        <v>2530</v>
      </c>
      <c r="AJ1" s="41" t="s">
        <v>2531</v>
      </c>
      <c r="AK1" s="41" t="s">
        <v>2532</v>
      </c>
    </row>
    <row r="2" spans="1:37" x14ac:dyDescent="0.2">
      <c r="A2" s="13" t="s">
        <v>1999</v>
      </c>
      <c r="B2" s="13" t="s">
        <v>1878</v>
      </c>
      <c r="C2" s="13" t="s">
        <v>231</v>
      </c>
      <c r="D2" s="13">
        <v>2020</v>
      </c>
      <c r="E2" s="13" t="s">
        <v>2297</v>
      </c>
      <c r="F2" s="13" t="s">
        <v>2298</v>
      </c>
      <c r="G2" s="13" t="str">
        <f t="shared" ref="G2:G65" si="0">CONCATENATE(B2,".",F2)</f>
        <v>A014.f6a</v>
      </c>
      <c r="H2" s="20"/>
      <c r="I2" s="13" t="s">
        <v>2299</v>
      </c>
      <c r="J2" s="13" t="s">
        <v>2134</v>
      </c>
      <c r="K2" s="13" t="s">
        <v>2134</v>
      </c>
      <c r="L2" s="13" t="str">
        <f t="shared" ref="L2:L19" si="1">K2</f>
        <v>Cadmium</v>
      </c>
      <c r="M2" s="13">
        <v>112.414</v>
      </c>
      <c r="N2" s="13" t="s">
        <v>2135</v>
      </c>
      <c r="O2" s="13" t="s">
        <v>2014</v>
      </c>
      <c r="P2" s="13" t="s">
        <v>2041</v>
      </c>
      <c r="Q2" s="13"/>
      <c r="R2" s="12" t="s">
        <v>2015</v>
      </c>
      <c r="S2" s="13">
        <v>30</v>
      </c>
      <c r="T2" s="13">
        <v>10</v>
      </c>
      <c r="U2" s="43">
        <f t="shared" ref="U2:U65" si="2">T2/M2*1000</f>
        <v>88.956891490383754</v>
      </c>
      <c r="V2" s="13">
        <v>1</v>
      </c>
      <c r="W2" s="13">
        <v>1.06</v>
      </c>
      <c r="X2" s="13">
        <v>1.41</v>
      </c>
      <c r="Y2" s="13">
        <v>1.48</v>
      </c>
      <c r="Z2" s="13"/>
      <c r="AA2" s="13"/>
      <c r="AB2" s="13"/>
      <c r="AC2" s="13"/>
      <c r="AD2" s="13">
        <v>3</v>
      </c>
      <c r="AE2" s="13">
        <v>3</v>
      </c>
      <c r="AF2" s="13" t="s">
        <v>2300</v>
      </c>
      <c r="AG2" s="43">
        <f>ABS(V2-W2)</f>
        <v>6.0000000000000053E-2</v>
      </c>
      <c r="AH2" s="43">
        <f>ABS(X2-Y2)</f>
        <v>7.0000000000000062E-2</v>
      </c>
      <c r="AI2" s="43">
        <f>AG2</f>
        <v>6.0000000000000053E-2</v>
      </c>
      <c r="AJ2" s="43">
        <f t="shared" ref="AI2:AJ4" si="3">AH2</f>
        <v>7.0000000000000062E-2</v>
      </c>
      <c r="AK2" s="43">
        <f>LOG(X2,2)</f>
        <v>0.49569516262406882</v>
      </c>
    </row>
    <row r="3" spans="1:37" x14ac:dyDescent="0.2">
      <c r="A3" s="13" t="s">
        <v>1999</v>
      </c>
      <c r="B3" s="13" t="s">
        <v>1878</v>
      </c>
      <c r="C3" s="13" t="s">
        <v>231</v>
      </c>
      <c r="D3" s="13">
        <v>2020</v>
      </c>
      <c r="E3" s="13" t="s">
        <v>2297</v>
      </c>
      <c r="F3" s="13" t="s">
        <v>2298</v>
      </c>
      <c r="G3" s="13" t="str">
        <f t="shared" si="0"/>
        <v>A014.f6a</v>
      </c>
      <c r="H3" s="20"/>
      <c r="I3" s="13" t="s">
        <v>2299</v>
      </c>
      <c r="J3" s="13" t="s">
        <v>2134</v>
      </c>
      <c r="K3" s="13" t="s">
        <v>2134</v>
      </c>
      <c r="L3" s="13" t="str">
        <f t="shared" si="1"/>
        <v>Cadmium</v>
      </c>
      <c r="M3" s="13">
        <v>112.414</v>
      </c>
      <c r="N3" s="13" t="s">
        <v>2135</v>
      </c>
      <c r="O3" s="13" t="s">
        <v>2014</v>
      </c>
      <c r="P3" s="13" t="s">
        <v>2041</v>
      </c>
      <c r="Q3" s="13"/>
      <c r="R3" s="12" t="s">
        <v>2015</v>
      </c>
      <c r="S3" s="13">
        <v>30</v>
      </c>
      <c r="T3" s="13">
        <v>30</v>
      </c>
      <c r="U3" s="43">
        <f t="shared" si="2"/>
        <v>266.87067447115123</v>
      </c>
      <c r="V3" s="13">
        <v>1</v>
      </c>
      <c r="W3" s="13">
        <v>1.06</v>
      </c>
      <c r="X3" s="13">
        <v>3.12</v>
      </c>
      <c r="Y3" s="13">
        <v>3.42</v>
      </c>
      <c r="Z3" s="13"/>
      <c r="AA3" s="13"/>
      <c r="AB3" s="13"/>
      <c r="AC3" s="13"/>
      <c r="AD3" s="13">
        <v>3</v>
      </c>
      <c r="AE3" s="13">
        <v>3</v>
      </c>
      <c r="AF3" s="13" t="s">
        <v>2300</v>
      </c>
      <c r="AG3" s="43">
        <f t="shared" ref="AG3:AG66" si="4">ABS(V3-W3)</f>
        <v>6.0000000000000053E-2</v>
      </c>
      <c r="AH3" s="43">
        <f t="shared" ref="AH3:AH66" si="5">ABS(X3-Y3)</f>
        <v>0.29999999999999982</v>
      </c>
      <c r="AI3" s="43">
        <f t="shared" si="3"/>
        <v>6.0000000000000053E-2</v>
      </c>
      <c r="AJ3" s="43">
        <f t="shared" si="3"/>
        <v>0.29999999999999982</v>
      </c>
      <c r="AK3" s="43">
        <f t="shared" ref="AK3:AK66" si="6">LOG(X3,2)</f>
        <v>1.6415460290875239</v>
      </c>
    </row>
    <row r="4" spans="1:37" x14ac:dyDescent="0.2">
      <c r="A4" s="13" t="s">
        <v>1999</v>
      </c>
      <c r="B4" s="13" t="s">
        <v>1878</v>
      </c>
      <c r="C4" s="13" t="s">
        <v>231</v>
      </c>
      <c r="D4" s="13">
        <v>2020</v>
      </c>
      <c r="E4" s="13" t="s">
        <v>2297</v>
      </c>
      <c r="F4" s="13" t="s">
        <v>2298</v>
      </c>
      <c r="G4" s="13" t="str">
        <f t="shared" si="0"/>
        <v>A014.f6a</v>
      </c>
      <c r="H4" s="20"/>
      <c r="I4" s="13" t="s">
        <v>2299</v>
      </c>
      <c r="J4" s="13" t="s">
        <v>2134</v>
      </c>
      <c r="K4" s="13" t="s">
        <v>2134</v>
      </c>
      <c r="L4" s="13" t="str">
        <f t="shared" si="1"/>
        <v>Cadmium</v>
      </c>
      <c r="M4" s="13">
        <v>112.414</v>
      </c>
      <c r="N4" s="13" t="s">
        <v>2135</v>
      </c>
      <c r="O4" s="13" t="s">
        <v>2014</v>
      </c>
      <c r="P4" s="13" t="s">
        <v>2041</v>
      </c>
      <c r="Q4" s="13"/>
      <c r="R4" s="12" t="s">
        <v>2015</v>
      </c>
      <c r="S4" s="13">
        <v>30</v>
      </c>
      <c r="T4" s="13">
        <v>60</v>
      </c>
      <c r="U4" s="43">
        <f t="shared" si="2"/>
        <v>533.74134894230247</v>
      </c>
      <c r="V4" s="13">
        <v>1</v>
      </c>
      <c r="W4" s="13">
        <v>1.06</v>
      </c>
      <c r="X4" s="13">
        <v>7.05</v>
      </c>
      <c r="Y4" s="13">
        <v>7.56</v>
      </c>
      <c r="Z4" s="13"/>
      <c r="AA4" s="13"/>
      <c r="AB4" s="13"/>
      <c r="AC4" s="13"/>
      <c r="AD4" s="13">
        <v>3</v>
      </c>
      <c r="AE4" s="13">
        <v>3</v>
      </c>
      <c r="AF4" s="13" t="s">
        <v>2300</v>
      </c>
      <c r="AG4" s="43">
        <f>ABS(V4-W4)</f>
        <v>6.0000000000000053E-2</v>
      </c>
      <c r="AH4" s="43">
        <f t="shared" si="5"/>
        <v>0.50999999999999979</v>
      </c>
      <c r="AI4" s="43">
        <f t="shared" si="3"/>
        <v>6.0000000000000053E-2</v>
      </c>
      <c r="AJ4" s="43">
        <f t="shared" si="3"/>
        <v>0.50999999999999979</v>
      </c>
      <c r="AK4" s="43">
        <f t="shared" si="6"/>
        <v>2.8176232575114315</v>
      </c>
    </row>
    <row r="5" spans="1:37" x14ac:dyDescent="0.2">
      <c r="A5" s="13" t="s">
        <v>1999</v>
      </c>
      <c r="B5" s="13" t="s">
        <v>1908</v>
      </c>
      <c r="C5" s="13" t="s">
        <v>1229</v>
      </c>
      <c r="D5" s="13">
        <v>2012</v>
      </c>
      <c r="E5" s="13" t="s">
        <v>2301</v>
      </c>
      <c r="F5" s="13" t="s">
        <v>2302</v>
      </c>
      <c r="G5" s="13" t="str">
        <f t="shared" si="0"/>
        <v>A044.f2</v>
      </c>
      <c r="H5" s="20"/>
      <c r="I5" s="13" t="s">
        <v>2299</v>
      </c>
      <c r="J5" s="13" t="s">
        <v>2145</v>
      </c>
      <c r="K5" s="13" t="s">
        <v>2134</v>
      </c>
      <c r="L5" s="13" t="str">
        <f t="shared" si="1"/>
        <v>Cadmium</v>
      </c>
      <c r="M5" s="13">
        <v>112.414</v>
      </c>
      <c r="N5" s="13" t="s">
        <v>2135</v>
      </c>
      <c r="O5" s="13" t="s">
        <v>2014</v>
      </c>
      <c r="P5" s="13" t="s">
        <v>2041</v>
      </c>
      <c r="Q5" s="13"/>
      <c r="R5" s="12" t="s">
        <v>2015</v>
      </c>
      <c r="S5" s="13">
        <v>70</v>
      </c>
      <c r="T5" s="13">
        <v>0.6</v>
      </c>
      <c r="U5" s="43">
        <f t="shared" si="2"/>
        <v>5.3374134894230254</v>
      </c>
      <c r="V5" s="13">
        <f t="shared" ref="V5:V19" si="7">Z5/Z5</f>
        <v>1</v>
      </c>
      <c r="W5" s="21">
        <f t="shared" ref="W5:W19" si="8">AA5/Z5</f>
        <v>1.1819999999999999</v>
      </c>
      <c r="X5" s="43">
        <f t="shared" ref="X5:X19" si="9">AB5/Z5</f>
        <v>3.7269999999999999</v>
      </c>
      <c r="Y5" s="43">
        <f t="shared" ref="Y5:Y19" si="10">AC5/Z5</f>
        <v>4.5449999999999999</v>
      </c>
      <c r="Z5" s="13">
        <v>100</v>
      </c>
      <c r="AA5" s="13">
        <v>118.2</v>
      </c>
      <c r="AB5" s="13">
        <v>372.7</v>
      </c>
      <c r="AC5" s="13">
        <v>454.5</v>
      </c>
      <c r="AD5" s="13">
        <v>3</v>
      </c>
      <c r="AE5" s="13">
        <v>3</v>
      </c>
      <c r="AF5" s="13" t="s">
        <v>2064</v>
      </c>
      <c r="AG5" s="43">
        <f t="shared" si="4"/>
        <v>0.18199999999999994</v>
      </c>
      <c r="AH5" s="43">
        <f t="shared" si="5"/>
        <v>0.81800000000000006</v>
      </c>
      <c r="AI5" s="43"/>
      <c r="AJ5" s="43"/>
      <c r="AK5" s="43">
        <f t="shared" si="6"/>
        <v>1.8980148190667627</v>
      </c>
    </row>
    <row r="6" spans="1:37" x14ac:dyDescent="0.2">
      <c r="A6" s="13" t="s">
        <v>1999</v>
      </c>
      <c r="B6" s="13" t="s">
        <v>1908</v>
      </c>
      <c r="C6" s="13" t="s">
        <v>1229</v>
      </c>
      <c r="D6" s="13">
        <v>2012</v>
      </c>
      <c r="E6" s="13" t="s">
        <v>2301</v>
      </c>
      <c r="F6" s="13" t="s">
        <v>2302</v>
      </c>
      <c r="G6" s="13" t="str">
        <f t="shared" si="0"/>
        <v>A044.f2</v>
      </c>
      <c r="H6" s="20"/>
      <c r="I6" s="13" t="s">
        <v>2299</v>
      </c>
      <c r="J6" s="13" t="s">
        <v>2145</v>
      </c>
      <c r="K6" s="13" t="s">
        <v>2134</v>
      </c>
      <c r="L6" s="13" t="str">
        <f t="shared" si="1"/>
        <v>Cadmium</v>
      </c>
      <c r="M6" s="13">
        <v>112.414</v>
      </c>
      <c r="N6" s="13" t="s">
        <v>2135</v>
      </c>
      <c r="O6" s="13" t="s">
        <v>2014</v>
      </c>
      <c r="P6" s="13" t="s">
        <v>2041</v>
      </c>
      <c r="Q6" s="13"/>
      <c r="R6" s="12" t="s">
        <v>2015</v>
      </c>
      <c r="S6" s="13">
        <v>70</v>
      </c>
      <c r="T6" s="13">
        <v>3</v>
      </c>
      <c r="U6" s="43">
        <f t="shared" si="2"/>
        <v>26.68706744711513</v>
      </c>
      <c r="V6" s="13">
        <f t="shared" si="7"/>
        <v>1</v>
      </c>
      <c r="W6" s="21">
        <f t="shared" si="8"/>
        <v>1.1819999999999999</v>
      </c>
      <c r="X6" s="43">
        <f t="shared" si="9"/>
        <v>5.6360000000000001</v>
      </c>
      <c r="Y6" s="43">
        <f t="shared" si="10"/>
        <v>6.1820000000000004</v>
      </c>
      <c r="Z6" s="13">
        <v>100</v>
      </c>
      <c r="AA6" s="13">
        <v>118.2</v>
      </c>
      <c r="AB6" s="13">
        <v>563.6</v>
      </c>
      <c r="AC6" s="13">
        <v>618.20000000000005</v>
      </c>
      <c r="AD6" s="13">
        <v>3</v>
      </c>
      <c r="AE6" s="13">
        <v>3</v>
      </c>
      <c r="AF6" s="13" t="s">
        <v>2064</v>
      </c>
      <c r="AG6" s="43">
        <f t="shared" si="4"/>
        <v>0.18199999999999994</v>
      </c>
      <c r="AH6" s="43">
        <f t="shared" si="5"/>
        <v>0.54600000000000026</v>
      </c>
      <c r="AI6" s="43"/>
      <c r="AJ6" s="43"/>
      <c r="AK6" s="43">
        <f t="shared" si="6"/>
        <v>2.4946716116475498</v>
      </c>
    </row>
    <row r="7" spans="1:37" x14ac:dyDescent="0.2">
      <c r="A7" s="13" t="s">
        <v>1999</v>
      </c>
      <c r="B7" s="13" t="s">
        <v>1908</v>
      </c>
      <c r="C7" s="13" t="s">
        <v>1229</v>
      </c>
      <c r="D7" s="13">
        <v>2012</v>
      </c>
      <c r="E7" s="13" t="s">
        <v>2301</v>
      </c>
      <c r="F7" s="13" t="s">
        <v>2302</v>
      </c>
      <c r="G7" s="13" t="str">
        <f t="shared" si="0"/>
        <v>A044.f2</v>
      </c>
      <c r="H7" s="20"/>
      <c r="I7" s="13" t="s">
        <v>2299</v>
      </c>
      <c r="J7" s="13" t="s">
        <v>2145</v>
      </c>
      <c r="K7" s="13" t="s">
        <v>2134</v>
      </c>
      <c r="L7" s="13" t="str">
        <f t="shared" si="1"/>
        <v>Cadmium</v>
      </c>
      <c r="M7" s="13">
        <v>112.414</v>
      </c>
      <c r="N7" s="13" t="s">
        <v>2135</v>
      </c>
      <c r="O7" s="13" t="s">
        <v>2014</v>
      </c>
      <c r="P7" s="13" t="s">
        <v>2041</v>
      </c>
      <c r="Q7" s="13"/>
      <c r="R7" s="12" t="s">
        <v>2015</v>
      </c>
      <c r="S7" s="13">
        <v>70</v>
      </c>
      <c r="T7" s="13">
        <v>6</v>
      </c>
      <c r="U7" s="43">
        <f t="shared" si="2"/>
        <v>53.374134894230259</v>
      </c>
      <c r="V7" s="13">
        <f t="shared" si="7"/>
        <v>1</v>
      </c>
      <c r="W7" s="21">
        <f t="shared" si="8"/>
        <v>1.1819999999999999</v>
      </c>
      <c r="X7" s="43">
        <f t="shared" si="9"/>
        <v>7.3639999999999999</v>
      </c>
      <c r="Y7" s="43">
        <f t="shared" si="10"/>
        <v>8.3659999999999997</v>
      </c>
      <c r="Z7" s="13">
        <v>100</v>
      </c>
      <c r="AA7" s="13">
        <v>118.2</v>
      </c>
      <c r="AB7" s="13">
        <v>736.4</v>
      </c>
      <c r="AC7" s="13">
        <v>836.6</v>
      </c>
      <c r="AD7" s="13">
        <v>3</v>
      </c>
      <c r="AE7" s="13">
        <v>3</v>
      </c>
      <c r="AF7" s="13" t="s">
        <v>2064</v>
      </c>
      <c r="AG7" s="43">
        <f t="shared" si="4"/>
        <v>0.18199999999999994</v>
      </c>
      <c r="AH7" s="43">
        <f t="shared" si="5"/>
        <v>1.0019999999999998</v>
      </c>
      <c r="AI7" s="43"/>
      <c r="AJ7" s="43"/>
      <c r="AK7" s="43">
        <f t="shared" si="6"/>
        <v>2.8804896266878197</v>
      </c>
    </row>
    <row r="8" spans="1:37" x14ac:dyDescent="0.2">
      <c r="A8" s="13" t="s">
        <v>1999</v>
      </c>
      <c r="B8" s="13" t="s">
        <v>1908</v>
      </c>
      <c r="C8" s="13" t="s">
        <v>1229</v>
      </c>
      <c r="D8" s="13">
        <v>2012</v>
      </c>
      <c r="E8" s="13" t="s">
        <v>2301</v>
      </c>
      <c r="F8" s="13" t="s">
        <v>2302</v>
      </c>
      <c r="G8" s="13" t="str">
        <f t="shared" si="0"/>
        <v>A044.f2</v>
      </c>
      <c r="H8" s="20"/>
      <c r="I8" s="13" t="s">
        <v>2299</v>
      </c>
      <c r="J8" s="13" t="s">
        <v>2145</v>
      </c>
      <c r="K8" s="13" t="s">
        <v>2134</v>
      </c>
      <c r="L8" s="13" t="str">
        <f t="shared" si="1"/>
        <v>Cadmium</v>
      </c>
      <c r="M8" s="13">
        <v>112.414</v>
      </c>
      <c r="N8" s="13" t="s">
        <v>2135</v>
      </c>
      <c r="O8" s="13" t="s">
        <v>2014</v>
      </c>
      <c r="P8" s="13" t="s">
        <v>2041</v>
      </c>
      <c r="Q8" s="13"/>
      <c r="R8" s="12" t="s">
        <v>2015</v>
      </c>
      <c r="S8" s="13">
        <v>70</v>
      </c>
      <c r="T8" s="13">
        <v>15</v>
      </c>
      <c r="U8" s="43">
        <f t="shared" si="2"/>
        <v>133.43533723557562</v>
      </c>
      <c r="V8" s="13">
        <f t="shared" si="7"/>
        <v>1</v>
      </c>
      <c r="W8" s="21">
        <f t="shared" si="8"/>
        <v>1.1819999999999999</v>
      </c>
      <c r="X8" s="43">
        <f t="shared" si="9"/>
        <v>7.8179999999999996</v>
      </c>
      <c r="Y8" s="43">
        <f t="shared" si="10"/>
        <v>8.0910000000000011</v>
      </c>
      <c r="Z8" s="13">
        <v>100</v>
      </c>
      <c r="AA8" s="13">
        <v>118.2</v>
      </c>
      <c r="AB8" s="13">
        <v>781.8</v>
      </c>
      <c r="AC8" s="13">
        <v>809.1</v>
      </c>
      <c r="AD8" s="13">
        <v>3</v>
      </c>
      <c r="AE8" s="13">
        <v>3</v>
      </c>
      <c r="AF8" s="13" t="s">
        <v>2064</v>
      </c>
      <c r="AG8" s="43">
        <f t="shared" si="4"/>
        <v>0.18199999999999994</v>
      </c>
      <c r="AH8" s="43">
        <f t="shared" si="5"/>
        <v>0.27300000000000146</v>
      </c>
      <c r="AI8" s="43"/>
      <c r="AJ8" s="43"/>
      <c r="AK8" s="43">
        <f t="shared" si="6"/>
        <v>2.9667995846272035</v>
      </c>
    </row>
    <row r="9" spans="1:37" x14ac:dyDescent="0.2">
      <c r="A9" s="13" t="s">
        <v>1999</v>
      </c>
      <c r="B9" s="13" t="s">
        <v>1908</v>
      </c>
      <c r="C9" s="13" t="s">
        <v>1229</v>
      </c>
      <c r="D9" s="13" t="s">
        <v>2303</v>
      </c>
      <c r="E9" s="13" t="s">
        <v>2301</v>
      </c>
      <c r="F9" s="13" t="s">
        <v>2302</v>
      </c>
      <c r="G9" s="13" t="str">
        <f t="shared" si="0"/>
        <v>A044.f2</v>
      </c>
      <c r="H9" s="20"/>
      <c r="I9" s="13" t="s">
        <v>2299</v>
      </c>
      <c r="J9" s="13" t="s">
        <v>2145</v>
      </c>
      <c r="K9" s="13" t="s">
        <v>2134</v>
      </c>
      <c r="L9" s="13" t="str">
        <f t="shared" si="1"/>
        <v>Cadmium</v>
      </c>
      <c r="M9" s="13">
        <v>112.414</v>
      </c>
      <c r="N9" s="13" t="s">
        <v>2135</v>
      </c>
      <c r="O9" s="13" t="s">
        <v>2014</v>
      </c>
      <c r="P9" s="13" t="s">
        <v>2041</v>
      </c>
      <c r="Q9" s="13"/>
      <c r="R9" s="12" t="s">
        <v>2015</v>
      </c>
      <c r="S9" s="13">
        <v>70</v>
      </c>
      <c r="T9" s="13">
        <v>30</v>
      </c>
      <c r="U9" s="43">
        <f t="shared" si="2"/>
        <v>266.87067447115123</v>
      </c>
      <c r="V9" s="13">
        <f t="shared" si="7"/>
        <v>1</v>
      </c>
      <c r="W9" s="21">
        <f t="shared" si="8"/>
        <v>1.1819999999999999</v>
      </c>
      <c r="X9" s="43">
        <f t="shared" si="9"/>
        <v>15.273</v>
      </c>
      <c r="Y9" s="43">
        <f t="shared" si="10"/>
        <v>16.817999999999998</v>
      </c>
      <c r="Z9" s="13">
        <v>100</v>
      </c>
      <c r="AA9" s="13">
        <v>118.2</v>
      </c>
      <c r="AB9" s="13">
        <v>1527.3</v>
      </c>
      <c r="AC9" s="13">
        <v>1681.8</v>
      </c>
      <c r="AD9" s="13">
        <v>3</v>
      </c>
      <c r="AE9" s="13">
        <v>3</v>
      </c>
      <c r="AF9" s="13" t="s">
        <v>2064</v>
      </c>
      <c r="AG9" s="43">
        <f t="shared" si="4"/>
        <v>0.18199999999999994</v>
      </c>
      <c r="AH9" s="43">
        <f t="shared" si="5"/>
        <v>1.5449999999999982</v>
      </c>
      <c r="AI9" s="43"/>
      <c r="AJ9" s="43"/>
      <c r="AK9" s="43">
        <f t="shared" si="6"/>
        <v>3.9329115663228884</v>
      </c>
    </row>
    <row r="10" spans="1:37" x14ac:dyDescent="0.2">
      <c r="A10" s="13" t="s">
        <v>1999</v>
      </c>
      <c r="B10" s="13" t="s">
        <v>1924</v>
      </c>
      <c r="C10" s="13" t="s">
        <v>1592</v>
      </c>
      <c r="D10" s="13">
        <v>2007</v>
      </c>
      <c r="E10" s="13" t="s">
        <v>2304</v>
      </c>
      <c r="F10" s="13" t="s">
        <v>2305</v>
      </c>
      <c r="G10" s="13" t="str">
        <f t="shared" si="0"/>
        <v>A060.f1</v>
      </c>
      <c r="H10" s="20"/>
      <c r="I10" s="13" t="s">
        <v>2299</v>
      </c>
      <c r="J10" s="13" t="s">
        <v>2145</v>
      </c>
      <c r="K10" s="13" t="s">
        <v>2134</v>
      </c>
      <c r="L10" s="13" t="str">
        <f t="shared" si="1"/>
        <v>Cadmium</v>
      </c>
      <c r="M10" s="13">
        <v>112.414</v>
      </c>
      <c r="N10" s="13" t="s">
        <v>2135</v>
      </c>
      <c r="O10" s="13" t="s">
        <v>2014</v>
      </c>
      <c r="P10" s="13" t="s">
        <v>2041</v>
      </c>
      <c r="Q10" s="13"/>
      <c r="R10" s="12" t="s">
        <v>2015</v>
      </c>
      <c r="S10" s="21">
        <f>14/24</f>
        <v>0.58333333333333337</v>
      </c>
      <c r="T10" s="13">
        <v>80</v>
      </c>
      <c r="U10" s="43">
        <f t="shared" si="2"/>
        <v>711.65513192307003</v>
      </c>
      <c r="V10" s="13">
        <f t="shared" si="7"/>
        <v>1</v>
      </c>
      <c r="W10" s="21">
        <f>AA10/Z10</f>
        <v>2</v>
      </c>
      <c r="X10" s="43">
        <f t="shared" si="9"/>
        <v>8.5</v>
      </c>
      <c r="Y10" s="43">
        <f t="shared" si="10"/>
        <v>9</v>
      </c>
      <c r="Z10" s="13">
        <v>0.01</v>
      </c>
      <c r="AA10" s="13">
        <v>0.02</v>
      </c>
      <c r="AB10" s="13">
        <v>8.5000000000000006E-2</v>
      </c>
      <c r="AC10" s="13">
        <v>0.09</v>
      </c>
      <c r="AD10" s="13">
        <v>6</v>
      </c>
      <c r="AE10" s="13">
        <v>6</v>
      </c>
      <c r="AF10" s="13" t="s">
        <v>2306</v>
      </c>
      <c r="AG10" s="43">
        <f>ABS(V10-W10)</f>
        <v>1</v>
      </c>
      <c r="AH10" s="43">
        <f t="shared" si="5"/>
        <v>0.5</v>
      </c>
      <c r="AI10" s="21">
        <f>AG10*(SQRT(AD10))</f>
        <v>2.4494897427831779</v>
      </c>
      <c r="AJ10" s="21">
        <f t="shared" ref="AJ10:AJ19" si="11">AH10*(SQRT(AE10))</f>
        <v>1.2247448713915889</v>
      </c>
      <c r="AK10" s="43">
        <f t="shared" si="6"/>
        <v>3.0874628412503395</v>
      </c>
    </row>
    <row r="11" spans="1:37" x14ac:dyDescent="0.2">
      <c r="A11" s="13" t="s">
        <v>1999</v>
      </c>
      <c r="B11" s="13" t="s">
        <v>1924</v>
      </c>
      <c r="C11" s="13" t="s">
        <v>1592</v>
      </c>
      <c r="D11" s="13">
        <v>2007</v>
      </c>
      <c r="E11" s="13" t="s">
        <v>2304</v>
      </c>
      <c r="F11" s="13" t="s">
        <v>2305</v>
      </c>
      <c r="G11" s="13" t="str">
        <f t="shared" si="0"/>
        <v>A060.f1</v>
      </c>
      <c r="H11" s="20"/>
      <c r="I11" s="13" t="s">
        <v>2299</v>
      </c>
      <c r="J11" s="13" t="s">
        <v>2145</v>
      </c>
      <c r="K11" s="13" t="s">
        <v>2134</v>
      </c>
      <c r="L11" s="13" t="str">
        <f t="shared" si="1"/>
        <v>Cadmium</v>
      </c>
      <c r="M11" s="13">
        <v>112.414</v>
      </c>
      <c r="N11" s="13" t="s">
        <v>2135</v>
      </c>
      <c r="O11" s="13" t="s">
        <v>2014</v>
      </c>
      <c r="P11" s="13" t="s">
        <v>2041</v>
      </c>
      <c r="Q11" s="13"/>
      <c r="R11" s="12" t="s">
        <v>2015</v>
      </c>
      <c r="S11" s="13">
        <v>1</v>
      </c>
      <c r="T11" s="13">
        <v>80</v>
      </c>
      <c r="U11" s="43">
        <f t="shared" si="2"/>
        <v>711.65513192307003</v>
      </c>
      <c r="V11" s="13">
        <f t="shared" si="7"/>
        <v>1</v>
      </c>
      <c r="W11" s="21">
        <f>AA11/Z11</f>
        <v>2</v>
      </c>
      <c r="X11" s="43">
        <f t="shared" si="9"/>
        <v>30</v>
      </c>
      <c r="Y11" s="43">
        <f t="shared" si="10"/>
        <v>31</v>
      </c>
      <c r="Z11" s="13">
        <v>0.01</v>
      </c>
      <c r="AA11" s="13">
        <v>0.02</v>
      </c>
      <c r="AB11" s="13">
        <v>0.3</v>
      </c>
      <c r="AC11" s="13">
        <v>0.31</v>
      </c>
      <c r="AD11" s="13">
        <v>6</v>
      </c>
      <c r="AE11" s="13">
        <v>6</v>
      </c>
      <c r="AF11" s="13" t="s">
        <v>2306</v>
      </c>
      <c r="AG11" s="43">
        <f t="shared" si="4"/>
        <v>1</v>
      </c>
      <c r="AH11" s="43">
        <f t="shared" si="5"/>
        <v>1</v>
      </c>
      <c r="AI11" s="21">
        <f t="shared" ref="AI11:AI19" si="12">AG11*(SQRT(AD11))</f>
        <v>2.4494897427831779</v>
      </c>
      <c r="AJ11" s="21">
        <f t="shared" si="11"/>
        <v>2.4494897427831779</v>
      </c>
      <c r="AK11" s="43">
        <f t="shared" si="6"/>
        <v>4.9068905956085187</v>
      </c>
    </row>
    <row r="12" spans="1:37" x14ac:dyDescent="0.2">
      <c r="A12" s="13" t="s">
        <v>1999</v>
      </c>
      <c r="B12" s="13" t="s">
        <v>1924</v>
      </c>
      <c r="C12" s="13" t="s">
        <v>1592</v>
      </c>
      <c r="D12" s="13">
        <v>2007</v>
      </c>
      <c r="E12" s="13" t="s">
        <v>2304</v>
      </c>
      <c r="F12" s="13" t="s">
        <v>2305</v>
      </c>
      <c r="G12" s="13" t="str">
        <f t="shared" si="0"/>
        <v>A060.f1</v>
      </c>
      <c r="H12" s="20"/>
      <c r="I12" s="13" t="s">
        <v>2299</v>
      </c>
      <c r="J12" s="13" t="s">
        <v>2145</v>
      </c>
      <c r="K12" s="13" t="s">
        <v>2134</v>
      </c>
      <c r="L12" s="13" t="str">
        <f t="shared" si="1"/>
        <v>Cadmium</v>
      </c>
      <c r="M12" s="13">
        <v>112.414</v>
      </c>
      <c r="N12" s="13" t="s">
        <v>2135</v>
      </c>
      <c r="O12" s="13" t="s">
        <v>2014</v>
      </c>
      <c r="P12" s="13" t="s">
        <v>2041</v>
      </c>
      <c r="Q12" s="13"/>
      <c r="R12" s="12" t="s">
        <v>2015</v>
      </c>
      <c r="S12" s="13">
        <v>2</v>
      </c>
      <c r="T12" s="13">
        <v>80</v>
      </c>
      <c r="U12" s="43">
        <f t="shared" si="2"/>
        <v>711.65513192307003</v>
      </c>
      <c r="V12" s="13">
        <f t="shared" si="7"/>
        <v>1</v>
      </c>
      <c r="W12" s="21">
        <f t="shared" si="8"/>
        <v>2</v>
      </c>
      <c r="X12" s="43">
        <f t="shared" si="9"/>
        <v>36</v>
      </c>
      <c r="Y12" s="43">
        <f t="shared" si="10"/>
        <v>37</v>
      </c>
      <c r="Z12" s="13">
        <v>0.01</v>
      </c>
      <c r="AA12" s="13">
        <v>0.02</v>
      </c>
      <c r="AB12" s="13">
        <v>0.36</v>
      </c>
      <c r="AC12" s="13">
        <v>0.37</v>
      </c>
      <c r="AD12" s="13">
        <v>6</v>
      </c>
      <c r="AE12" s="13">
        <v>6</v>
      </c>
      <c r="AF12" s="13" t="s">
        <v>2306</v>
      </c>
      <c r="AG12" s="43">
        <f t="shared" si="4"/>
        <v>1</v>
      </c>
      <c r="AH12" s="43">
        <f t="shared" si="5"/>
        <v>1</v>
      </c>
      <c r="AI12" s="21">
        <f t="shared" si="12"/>
        <v>2.4494897427831779</v>
      </c>
      <c r="AJ12" s="21">
        <f t="shared" si="11"/>
        <v>2.4494897427831779</v>
      </c>
      <c r="AK12" s="43">
        <f t="shared" si="6"/>
        <v>5.1699250014423122</v>
      </c>
    </row>
    <row r="13" spans="1:37" x14ac:dyDescent="0.2">
      <c r="A13" s="13" t="s">
        <v>1999</v>
      </c>
      <c r="B13" s="13" t="s">
        <v>1924</v>
      </c>
      <c r="C13" s="13" t="s">
        <v>1592</v>
      </c>
      <c r="D13" s="13">
        <v>2007</v>
      </c>
      <c r="E13" s="13" t="s">
        <v>2304</v>
      </c>
      <c r="F13" s="13" t="s">
        <v>2305</v>
      </c>
      <c r="G13" s="13" t="str">
        <f t="shared" si="0"/>
        <v>A060.f1</v>
      </c>
      <c r="H13" s="20"/>
      <c r="I13" s="13" t="s">
        <v>2299</v>
      </c>
      <c r="J13" s="13" t="s">
        <v>2145</v>
      </c>
      <c r="K13" s="13" t="s">
        <v>2134</v>
      </c>
      <c r="L13" s="13" t="str">
        <f t="shared" si="1"/>
        <v>Cadmium</v>
      </c>
      <c r="M13" s="13">
        <v>112.414</v>
      </c>
      <c r="N13" s="13" t="s">
        <v>2135</v>
      </c>
      <c r="O13" s="13" t="s">
        <v>2014</v>
      </c>
      <c r="P13" s="13" t="s">
        <v>2041</v>
      </c>
      <c r="Q13" s="13"/>
      <c r="R13" s="12" t="s">
        <v>2015</v>
      </c>
      <c r="S13" s="13">
        <v>6</v>
      </c>
      <c r="T13" s="13">
        <v>80</v>
      </c>
      <c r="U13" s="43">
        <f t="shared" si="2"/>
        <v>711.65513192307003</v>
      </c>
      <c r="V13" s="13">
        <f t="shared" si="7"/>
        <v>1</v>
      </c>
      <c r="W13" s="21">
        <f t="shared" si="8"/>
        <v>2</v>
      </c>
      <c r="X13" s="43">
        <f t="shared" si="9"/>
        <v>42</v>
      </c>
      <c r="Y13" s="43">
        <f t="shared" si="10"/>
        <v>48</v>
      </c>
      <c r="Z13" s="13">
        <v>0.01</v>
      </c>
      <c r="AA13" s="13">
        <v>0.02</v>
      </c>
      <c r="AB13" s="13">
        <v>0.42</v>
      </c>
      <c r="AC13" s="13">
        <v>0.48</v>
      </c>
      <c r="AD13" s="13">
        <v>6</v>
      </c>
      <c r="AE13" s="13">
        <v>6</v>
      </c>
      <c r="AF13" s="13" t="s">
        <v>2306</v>
      </c>
      <c r="AG13" s="43">
        <f t="shared" si="4"/>
        <v>1</v>
      </c>
      <c r="AH13" s="43">
        <f t="shared" si="5"/>
        <v>6</v>
      </c>
      <c r="AI13" s="21">
        <f t="shared" si="12"/>
        <v>2.4494897427831779</v>
      </c>
      <c r="AJ13" s="21">
        <f t="shared" si="11"/>
        <v>14.696938456699067</v>
      </c>
      <c r="AK13" s="43">
        <f t="shared" si="6"/>
        <v>5.3923174227787607</v>
      </c>
    </row>
    <row r="14" spans="1:37" x14ac:dyDescent="0.2">
      <c r="A14" s="13" t="s">
        <v>1999</v>
      </c>
      <c r="B14" s="13" t="s">
        <v>1924</v>
      </c>
      <c r="C14" s="13" t="s">
        <v>1592</v>
      </c>
      <c r="D14" s="13">
        <v>2007</v>
      </c>
      <c r="E14" s="13" t="s">
        <v>2304</v>
      </c>
      <c r="F14" s="13" t="s">
        <v>2305</v>
      </c>
      <c r="G14" s="13" t="str">
        <f t="shared" si="0"/>
        <v>A060.f1</v>
      </c>
      <c r="H14" s="20"/>
      <c r="I14" s="13" t="s">
        <v>2299</v>
      </c>
      <c r="J14" s="13" t="s">
        <v>2145</v>
      </c>
      <c r="K14" s="13" t="s">
        <v>2134</v>
      </c>
      <c r="L14" s="13" t="str">
        <f t="shared" si="1"/>
        <v>Cadmium</v>
      </c>
      <c r="M14" s="13">
        <v>112.414</v>
      </c>
      <c r="N14" s="13" t="s">
        <v>2135</v>
      </c>
      <c r="O14" s="13" t="s">
        <v>2014</v>
      </c>
      <c r="P14" s="13" t="s">
        <v>2041</v>
      </c>
      <c r="Q14" s="13"/>
      <c r="R14" s="12" t="s">
        <v>2015</v>
      </c>
      <c r="S14" s="13">
        <v>14</v>
      </c>
      <c r="T14" s="13">
        <v>80</v>
      </c>
      <c r="U14" s="43">
        <f t="shared" si="2"/>
        <v>711.65513192307003</v>
      </c>
      <c r="V14" s="13">
        <f t="shared" si="7"/>
        <v>1</v>
      </c>
      <c r="W14" s="21">
        <f t="shared" si="8"/>
        <v>2</v>
      </c>
      <c r="X14" s="43">
        <f t="shared" si="9"/>
        <v>93.999999999999986</v>
      </c>
      <c r="Y14" s="43">
        <f t="shared" si="10"/>
        <v>110</v>
      </c>
      <c r="Z14" s="13">
        <v>0.01</v>
      </c>
      <c r="AA14" s="13">
        <v>0.02</v>
      </c>
      <c r="AB14" s="13">
        <v>0.94</v>
      </c>
      <c r="AC14" s="13">
        <v>1.1000000000000001</v>
      </c>
      <c r="AD14" s="13">
        <v>6</v>
      </c>
      <c r="AE14" s="13">
        <v>6</v>
      </c>
      <c r="AF14" s="13" t="s">
        <v>2306</v>
      </c>
      <c r="AG14" s="43">
        <f t="shared" si="4"/>
        <v>1</v>
      </c>
      <c r="AH14" s="43">
        <f t="shared" si="5"/>
        <v>16.000000000000014</v>
      </c>
      <c r="AI14" s="21">
        <f t="shared" si="12"/>
        <v>2.4494897427831779</v>
      </c>
      <c r="AJ14" s="21">
        <f t="shared" si="11"/>
        <v>39.191835884530882</v>
      </c>
      <c r="AK14" s="43">
        <f t="shared" si="6"/>
        <v>6.5545888516776376</v>
      </c>
    </row>
    <row r="15" spans="1:37" x14ac:dyDescent="0.2">
      <c r="A15" s="13" t="s">
        <v>1999</v>
      </c>
      <c r="B15" s="13" t="s">
        <v>1924</v>
      </c>
      <c r="C15" s="13" t="s">
        <v>1592</v>
      </c>
      <c r="D15" s="13">
        <v>2007</v>
      </c>
      <c r="E15" s="13" t="s">
        <v>2304</v>
      </c>
      <c r="F15" s="13" t="s">
        <v>2305</v>
      </c>
      <c r="G15" s="13" t="str">
        <f t="shared" si="0"/>
        <v>A060.f1</v>
      </c>
      <c r="H15" s="20"/>
      <c r="I15" s="13" t="s">
        <v>2299</v>
      </c>
      <c r="J15" s="13" t="s">
        <v>2145</v>
      </c>
      <c r="K15" s="13" t="s">
        <v>2134</v>
      </c>
      <c r="L15" s="13" t="str">
        <f t="shared" si="1"/>
        <v>Cadmium</v>
      </c>
      <c r="M15" s="13">
        <v>112.414</v>
      </c>
      <c r="N15" s="13" t="s">
        <v>2135</v>
      </c>
      <c r="O15" s="13" t="s">
        <v>2014</v>
      </c>
      <c r="P15" s="13" t="s">
        <v>2041</v>
      </c>
      <c r="Q15" s="13"/>
      <c r="R15" s="12" t="s">
        <v>2015</v>
      </c>
      <c r="S15" s="21">
        <f>14/24</f>
        <v>0.58333333333333337</v>
      </c>
      <c r="T15" s="13">
        <v>800</v>
      </c>
      <c r="U15" s="43">
        <f t="shared" si="2"/>
        <v>7116.5513192307008</v>
      </c>
      <c r="V15" s="13">
        <f t="shared" si="7"/>
        <v>1</v>
      </c>
      <c r="W15" s="21">
        <f t="shared" si="8"/>
        <v>2</v>
      </c>
      <c r="X15" s="43">
        <f t="shared" si="9"/>
        <v>41</v>
      </c>
      <c r="Y15" s="43">
        <f t="shared" si="10"/>
        <v>45</v>
      </c>
      <c r="Z15" s="13">
        <v>0.01</v>
      </c>
      <c r="AA15" s="13">
        <v>0.02</v>
      </c>
      <c r="AB15" s="13">
        <v>0.41</v>
      </c>
      <c r="AC15" s="13">
        <v>0.45</v>
      </c>
      <c r="AD15" s="13">
        <v>6</v>
      </c>
      <c r="AE15" s="13">
        <v>6</v>
      </c>
      <c r="AF15" s="13" t="s">
        <v>2306</v>
      </c>
      <c r="AG15" s="43">
        <f t="shared" si="4"/>
        <v>1</v>
      </c>
      <c r="AH15" s="43">
        <f t="shared" si="5"/>
        <v>4</v>
      </c>
      <c r="AI15" s="21">
        <f t="shared" si="12"/>
        <v>2.4494897427831779</v>
      </c>
      <c r="AJ15" s="21">
        <f t="shared" si="11"/>
        <v>9.7979589711327115</v>
      </c>
      <c r="AK15" s="43">
        <f t="shared" si="6"/>
        <v>5.3575520046180838</v>
      </c>
    </row>
    <row r="16" spans="1:37" x14ac:dyDescent="0.2">
      <c r="A16" s="13" t="s">
        <v>1999</v>
      </c>
      <c r="B16" s="13" t="s">
        <v>1924</v>
      </c>
      <c r="C16" s="13" t="s">
        <v>1592</v>
      </c>
      <c r="D16" s="13">
        <v>2007</v>
      </c>
      <c r="E16" s="13" t="s">
        <v>2304</v>
      </c>
      <c r="F16" s="13" t="s">
        <v>2305</v>
      </c>
      <c r="G16" s="13" t="str">
        <f t="shared" si="0"/>
        <v>A060.f1</v>
      </c>
      <c r="H16" s="20"/>
      <c r="I16" s="13" t="s">
        <v>2299</v>
      </c>
      <c r="J16" s="13" t="s">
        <v>2145</v>
      </c>
      <c r="K16" s="13" t="s">
        <v>2134</v>
      </c>
      <c r="L16" s="13" t="str">
        <f t="shared" si="1"/>
        <v>Cadmium</v>
      </c>
      <c r="M16" s="13">
        <v>112.414</v>
      </c>
      <c r="N16" s="13" t="s">
        <v>2135</v>
      </c>
      <c r="O16" s="13" t="s">
        <v>2014</v>
      </c>
      <c r="P16" s="13" t="s">
        <v>2041</v>
      </c>
      <c r="Q16" s="13"/>
      <c r="R16" s="12" t="s">
        <v>2015</v>
      </c>
      <c r="S16" s="13">
        <v>1</v>
      </c>
      <c r="T16" s="13">
        <v>800</v>
      </c>
      <c r="U16" s="43">
        <f t="shared" si="2"/>
        <v>7116.5513192307008</v>
      </c>
      <c r="V16" s="13">
        <f t="shared" si="7"/>
        <v>1</v>
      </c>
      <c r="W16" s="21">
        <f t="shared" si="8"/>
        <v>2</v>
      </c>
      <c r="X16" s="43">
        <f t="shared" si="9"/>
        <v>52</v>
      </c>
      <c r="Y16" s="43">
        <f t="shared" si="10"/>
        <v>56.999999999999993</v>
      </c>
      <c r="Z16" s="13">
        <v>0.01</v>
      </c>
      <c r="AA16" s="13">
        <v>0.02</v>
      </c>
      <c r="AB16" s="13">
        <v>0.52</v>
      </c>
      <c r="AC16" s="13">
        <v>0.56999999999999995</v>
      </c>
      <c r="AD16" s="13">
        <v>6</v>
      </c>
      <c r="AE16" s="13">
        <v>6</v>
      </c>
      <c r="AF16" s="13" t="s">
        <v>2306</v>
      </c>
      <c r="AG16" s="43">
        <f t="shared" si="4"/>
        <v>1</v>
      </c>
      <c r="AH16" s="43">
        <f t="shared" si="5"/>
        <v>4.9999999999999929</v>
      </c>
      <c r="AI16" s="21">
        <f t="shared" si="12"/>
        <v>2.4494897427831779</v>
      </c>
      <c r="AJ16" s="21">
        <f t="shared" si="11"/>
        <v>12.247448713915873</v>
      </c>
      <c r="AK16" s="43">
        <f t="shared" si="6"/>
        <v>5.7004397181410926</v>
      </c>
    </row>
    <row r="17" spans="1:37" x14ac:dyDescent="0.2">
      <c r="A17" s="13" t="s">
        <v>1999</v>
      </c>
      <c r="B17" s="13" t="s">
        <v>1924</v>
      </c>
      <c r="C17" s="13" t="s">
        <v>1592</v>
      </c>
      <c r="D17" s="13">
        <v>2007</v>
      </c>
      <c r="E17" s="13" t="s">
        <v>2304</v>
      </c>
      <c r="F17" s="13" t="s">
        <v>2305</v>
      </c>
      <c r="G17" s="13" t="str">
        <f t="shared" si="0"/>
        <v>A060.f1</v>
      </c>
      <c r="H17" s="20"/>
      <c r="I17" s="13" t="s">
        <v>2299</v>
      </c>
      <c r="J17" s="13" t="s">
        <v>2145</v>
      </c>
      <c r="K17" s="13" t="s">
        <v>2134</v>
      </c>
      <c r="L17" s="13" t="str">
        <f t="shared" si="1"/>
        <v>Cadmium</v>
      </c>
      <c r="M17" s="13">
        <v>112.414</v>
      </c>
      <c r="N17" s="13" t="s">
        <v>2135</v>
      </c>
      <c r="O17" s="13" t="s">
        <v>2014</v>
      </c>
      <c r="P17" s="13" t="s">
        <v>2041</v>
      </c>
      <c r="Q17" s="13"/>
      <c r="R17" s="12" t="s">
        <v>2015</v>
      </c>
      <c r="S17" s="13">
        <v>2</v>
      </c>
      <c r="T17" s="13">
        <v>800</v>
      </c>
      <c r="U17" s="43">
        <f t="shared" si="2"/>
        <v>7116.5513192307008</v>
      </c>
      <c r="V17" s="13">
        <f t="shared" si="7"/>
        <v>1</v>
      </c>
      <c r="W17" s="21">
        <f t="shared" si="8"/>
        <v>2</v>
      </c>
      <c r="X17" s="43">
        <f t="shared" si="9"/>
        <v>126</v>
      </c>
      <c r="Y17" s="43">
        <f t="shared" si="10"/>
        <v>139</v>
      </c>
      <c r="Z17" s="13">
        <v>0.01</v>
      </c>
      <c r="AA17" s="13">
        <v>0.02</v>
      </c>
      <c r="AB17" s="13">
        <v>1.26</v>
      </c>
      <c r="AC17" s="13">
        <v>1.39</v>
      </c>
      <c r="AD17" s="13">
        <v>6</v>
      </c>
      <c r="AE17" s="13">
        <v>6</v>
      </c>
      <c r="AF17" s="13" t="s">
        <v>2306</v>
      </c>
      <c r="AG17" s="43">
        <f t="shared" si="4"/>
        <v>1</v>
      </c>
      <c r="AH17" s="43">
        <f t="shared" si="5"/>
        <v>13</v>
      </c>
      <c r="AI17" s="21">
        <f t="shared" si="12"/>
        <v>2.4494897427831779</v>
      </c>
      <c r="AJ17" s="21">
        <f t="shared" si="11"/>
        <v>31.843366656181313</v>
      </c>
      <c r="AK17" s="43">
        <f t="shared" si="6"/>
        <v>6.9772799234999168</v>
      </c>
    </row>
    <row r="18" spans="1:37" x14ac:dyDescent="0.2">
      <c r="A18" s="13" t="s">
        <v>1999</v>
      </c>
      <c r="B18" s="13" t="s">
        <v>1924</v>
      </c>
      <c r="C18" s="13" t="s">
        <v>1592</v>
      </c>
      <c r="D18" s="13">
        <v>2007</v>
      </c>
      <c r="E18" s="13" t="s">
        <v>2304</v>
      </c>
      <c r="F18" s="13" t="s">
        <v>2305</v>
      </c>
      <c r="G18" s="13" t="str">
        <f t="shared" si="0"/>
        <v>A060.f1</v>
      </c>
      <c r="H18" s="20"/>
      <c r="I18" s="13" t="s">
        <v>2299</v>
      </c>
      <c r="J18" s="13" t="s">
        <v>2145</v>
      </c>
      <c r="K18" s="13" t="s">
        <v>2134</v>
      </c>
      <c r="L18" s="13" t="str">
        <f t="shared" si="1"/>
        <v>Cadmium</v>
      </c>
      <c r="M18" s="13">
        <v>112.414</v>
      </c>
      <c r="N18" s="13" t="s">
        <v>2135</v>
      </c>
      <c r="O18" s="13" t="s">
        <v>2014</v>
      </c>
      <c r="P18" s="13" t="s">
        <v>2041</v>
      </c>
      <c r="Q18" s="13"/>
      <c r="R18" s="12" t="s">
        <v>2015</v>
      </c>
      <c r="S18" s="13">
        <v>6</v>
      </c>
      <c r="T18" s="13">
        <v>800</v>
      </c>
      <c r="U18" s="43">
        <f t="shared" si="2"/>
        <v>7116.5513192307008</v>
      </c>
      <c r="V18" s="13">
        <f t="shared" si="7"/>
        <v>1</v>
      </c>
      <c r="W18" s="21">
        <f t="shared" si="8"/>
        <v>2</v>
      </c>
      <c r="X18" s="43">
        <f t="shared" si="9"/>
        <v>112.00000000000001</v>
      </c>
      <c r="Y18" s="43">
        <f t="shared" si="10"/>
        <v>116.99999999999999</v>
      </c>
      <c r="Z18" s="13">
        <v>0.01</v>
      </c>
      <c r="AA18" s="13">
        <v>0.02</v>
      </c>
      <c r="AB18" s="13">
        <v>1.1200000000000001</v>
      </c>
      <c r="AC18" s="13">
        <v>1.17</v>
      </c>
      <c r="AD18" s="13">
        <v>6</v>
      </c>
      <c r="AE18" s="13">
        <v>6</v>
      </c>
      <c r="AF18" s="13" t="s">
        <v>2306</v>
      </c>
      <c r="AG18" s="43">
        <f t="shared" si="4"/>
        <v>1</v>
      </c>
      <c r="AH18" s="43">
        <f t="shared" si="5"/>
        <v>4.9999999999999716</v>
      </c>
      <c r="AI18" s="21">
        <f t="shared" si="12"/>
        <v>2.4494897427831779</v>
      </c>
      <c r="AJ18" s="21">
        <f t="shared" si="11"/>
        <v>12.247448713915819</v>
      </c>
      <c r="AK18" s="43">
        <f t="shared" si="6"/>
        <v>6.8073549220576046</v>
      </c>
    </row>
    <row r="19" spans="1:37" x14ac:dyDescent="0.2">
      <c r="A19" s="13" t="s">
        <v>1999</v>
      </c>
      <c r="B19" s="13" t="s">
        <v>1924</v>
      </c>
      <c r="C19" s="13" t="s">
        <v>1592</v>
      </c>
      <c r="D19" s="13">
        <v>2007</v>
      </c>
      <c r="E19" s="13" t="s">
        <v>2304</v>
      </c>
      <c r="F19" s="13" t="s">
        <v>2305</v>
      </c>
      <c r="G19" s="13" t="str">
        <f t="shared" si="0"/>
        <v>A060.f1</v>
      </c>
      <c r="H19" s="20"/>
      <c r="I19" s="13" t="s">
        <v>2299</v>
      </c>
      <c r="J19" s="13" t="s">
        <v>2145</v>
      </c>
      <c r="K19" s="13" t="s">
        <v>2134</v>
      </c>
      <c r="L19" s="13" t="str">
        <f t="shared" si="1"/>
        <v>Cadmium</v>
      </c>
      <c r="M19" s="13">
        <v>112.414</v>
      </c>
      <c r="N19" s="13" t="s">
        <v>2135</v>
      </c>
      <c r="O19" s="13" t="s">
        <v>2014</v>
      </c>
      <c r="P19" s="13" t="s">
        <v>2041</v>
      </c>
      <c r="Q19" s="13"/>
      <c r="R19" s="12" t="s">
        <v>2015</v>
      </c>
      <c r="S19" s="13">
        <v>14</v>
      </c>
      <c r="T19" s="13">
        <v>800</v>
      </c>
      <c r="U19" s="43">
        <f t="shared" si="2"/>
        <v>7116.5513192307008</v>
      </c>
      <c r="V19" s="13">
        <f t="shared" si="7"/>
        <v>1</v>
      </c>
      <c r="W19" s="21">
        <f t="shared" si="8"/>
        <v>2</v>
      </c>
      <c r="X19" s="43">
        <f t="shared" si="9"/>
        <v>116.99999999999999</v>
      </c>
      <c r="Y19" s="43">
        <f t="shared" si="10"/>
        <v>138</v>
      </c>
      <c r="Z19" s="13">
        <v>0.01</v>
      </c>
      <c r="AA19" s="13">
        <v>0.02</v>
      </c>
      <c r="AB19" s="13">
        <v>1.17</v>
      </c>
      <c r="AC19" s="13">
        <v>1.38</v>
      </c>
      <c r="AD19" s="13">
        <v>6</v>
      </c>
      <c r="AE19" s="13">
        <v>6</v>
      </c>
      <c r="AF19" s="13" t="s">
        <v>2306</v>
      </c>
      <c r="AG19" s="43">
        <f t="shared" si="4"/>
        <v>1</v>
      </c>
      <c r="AH19" s="43">
        <f t="shared" si="5"/>
        <v>21.000000000000014</v>
      </c>
      <c r="AI19" s="21">
        <f t="shared" si="12"/>
        <v>2.4494897427831779</v>
      </c>
      <c r="AJ19" s="21">
        <f t="shared" si="11"/>
        <v>51.439284598446768</v>
      </c>
      <c r="AK19" s="43">
        <f t="shared" si="6"/>
        <v>6.8703647195834048</v>
      </c>
    </row>
    <row r="20" spans="1:37" x14ac:dyDescent="0.2">
      <c r="A20" s="13" t="s">
        <v>1999</v>
      </c>
      <c r="B20" s="13" t="s">
        <v>1942</v>
      </c>
      <c r="C20" s="13" t="s">
        <v>828</v>
      </c>
      <c r="D20" s="13">
        <v>2015</v>
      </c>
      <c r="E20" s="13" t="s">
        <v>2307</v>
      </c>
      <c r="F20" s="13" t="s">
        <v>2308</v>
      </c>
      <c r="G20" s="13" t="str">
        <f t="shared" si="0"/>
        <v>A078.t3</v>
      </c>
      <c r="H20" s="20"/>
      <c r="I20" s="13" t="s">
        <v>2299</v>
      </c>
      <c r="J20" s="13" t="s">
        <v>2147</v>
      </c>
      <c r="K20" s="13" t="s">
        <v>2147</v>
      </c>
      <c r="L20" s="13" t="s">
        <v>2149</v>
      </c>
      <c r="M20" s="13">
        <v>107.8682</v>
      </c>
      <c r="N20" s="13" t="s">
        <v>2135</v>
      </c>
      <c r="O20" s="13" t="s">
        <v>2014</v>
      </c>
      <c r="P20" s="13" t="s">
        <v>2051</v>
      </c>
      <c r="Q20" s="13"/>
      <c r="R20" s="13" t="s">
        <v>2015</v>
      </c>
      <c r="S20" s="13">
        <v>7</v>
      </c>
      <c r="T20" s="13">
        <v>1</v>
      </c>
      <c r="U20" s="43">
        <f t="shared" si="2"/>
        <v>9.270572791610503</v>
      </c>
      <c r="V20" s="13">
        <v>1</v>
      </c>
      <c r="W20" s="13">
        <v>1.1200000000000001</v>
      </c>
      <c r="X20" s="13">
        <v>0.57999999999999996</v>
      </c>
      <c r="Y20" s="43">
        <v>0.59</v>
      </c>
      <c r="Z20" s="43"/>
      <c r="AA20" s="44"/>
      <c r="AB20" s="44"/>
      <c r="AC20" s="21"/>
      <c r="AD20" s="13">
        <v>3</v>
      </c>
      <c r="AE20" s="13">
        <v>3</v>
      </c>
      <c r="AF20" s="13" t="s">
        <v>2064</v>
      </c>
      <c r="AG20" s="43">
        <f t="shared" si="4"/>
        <v>0.12000000000000011</v>
      </c>
      <c r="AH20" s="43">
        <f t="shared" si="5"/>
        <v>1.0000000000000009E-2</v>
      </c>
      <c r="AI20" s="43"/>
      <c r="AJ20" s="43"/>
      <c r="AK20" s="43">
        <f t="shared" si="6"/>
        <v>-0.78587519464715272</v>
      </c>
    </row>
    <row r="21" spans="1:37" x14ac:dyDescent="0.2">
      <c r="A21" s="13" t="s">
        <v>1999</v>
      </c>
      <c r="B21" s="13" t="s">
        <v>1942</v>
      </c>
      <c r="C21" s="13" t="s">
        <v>828</v>
      </c>
      <c r="D21" s="13">
        <v>2015</v>
      </c>
      <c r="E21" s="13" t="s">
        <v>2307</v>
      </c>
      <c r="F21" s="13" t="s">
        <v>2308</v>
      </c>
      <c r="G21" s="13" t="str">
        <f t="shared" si="0"/>
        <v>A078.t3</v>
      </c>
      <c r="H21" s="20"/>
      <c r="I21" s="13" t="s">
        <v>2299</v>
      </c>
      <c r="J21" s="13" t="s">
        <v>2147</v>
      </c>
      <c r="K21" s="13" t="s">
        <v>2147</v>
      </c>
      <c r="L21" s="13" t="s">
        <v>2149</v>
      </c>
      <c r="M21" s="13">
        <v>107.8682</v>
      </c>
      <c r="N21" s="13" t="s">
        <v>2135</v>
      </c>
      <c r="O21" s="13" t="s">
        <v>2014</v>
      </c>
      <c r="P21" s="13" t="s">
        <v>2051</v>
      </c>
      <c r="Q21" s="13"/>
      <c r="R21" s="13" t="s">
        <v>2015</v>
      </c>
      <c r="S21" s="13">
        <v>7</v>
      </c>
      <c r="T21" s="13">
        <v>10</v>
      </c>
      <c r="U21" s="43">
        <f t="shared" si="2"/>
        <v>92.705727916105033</v>
      </c>
      <c r="V21" s="13">
        <v>1</v>
      </c>
      <c r="W21" s="13">
        <v>1.1200000000000001</v>
      </c>
      <c r="X21" s="13">
        <v>0.43</v>
      </c>
      <c r="Y21" s="43">
        <v>0.45</v>
      </c>
      <c r="Z21" s="43"/>
      <c r="AA21" s="44"/>
      <c r="AB21" s="44"/>
      <c r="AC21" s="21"/>
      <c r="AD21" s="13">
        <v>3</v>
      </c>
      <c r="AE21" s="13">
        <v>3</v>
      </c>
      <c r="AF21" s="13" t="s">
        <v>2064</v>
      </c>
      <c r="AG21" s="43">
        <f t="shared" si="4"/>
        <v>0.12000000000000011</v>
      </c>
      <c r="AH21" s="43">
        <f t="shared" si="5"/>
        <v>2.0000000000000018E-2</v>
      </c>
      <c r="AI21" s="43"/>
      <c r="AJ21" s="43"/>
      <c r="AK21" s="43">
        <f t="shared" si="6"/>
        <v>-1.2175914350726269</v>
      </c>
    </row>
    <row r="22" spans="1:37" x14ac:dyDescent="0.2">
      <c r="A22" s="13" t="s">
        <v>1999</v>
      </c>
      <c r="B22" s="13" t="s">
        <v>1942</v>
      </c>
      <c r="C22" s="13" t="s">
        <v>828</v>
      </c>
      <c r="D22" s="13">
        <v>2015</v>
      </c>
      <c r="E22" s="13" t="s">
        <v>2307</v>
      </c>
      <c r="F22" s="13" t="s">
        <v>2308</v>
      </c>
      <c r="G22" s="13" t="str">
        <f t="shared" si="0"/>
        <v>A078.t3</v>
      </c>
      <c r="H22" s="20"/>
      <c r="I22" s="13" t="s">
        <v>2299</v>
      </c>
      <c r="J22" s="13" t="s">
        <v>2147</v>
      </c>
      <c r="K22" s="13" t="s">
        <v>2147</v>
      </c>
      <c r="L22" s="13" t="s">
        <v>2149</v>
      </c>
      <c r="M22" s="13">
        <v>107.8682</v>
      </c>
      <c r="N22" s="13" t="s">
        <v>2135</v>
      </c>
      <c r="O22" s="13" t="s">
        <v>2014</v>
      </c>
      <c r="P22" s="13" t="s">
        <v>2051</v>
      </c>
      <c r="Q22" s="13"/>
      <c r="R22" s="13" t="s">
        <v>2015</v>
      </c>
      <c r="S22" s="13">
        <v>7</v>
      </c>
      <c r="T22" s="13">
        <v>100</v>
      </c>
      <c r="U22" s="43">
        <f t="shared" si="2"/>
        <v>927.05727916105013</v>
      </c>
      <c r="V22" s="13">
        <v>1</v>
      </c>
      <c r="W22" s="13">
        <v>1.1200000000000001</v>
      </c>
      <c r="X22" s="13">
        <v>1.23</v>
      </c>
      <c r="Y22" s="43">
        <v>1.33</v>
      </c>
      <c r="Z22" s="43"/>
      <c r="AA22" s="44"/>
      <c r="AB22" s="44"/>
      <c r="AC22" s="21"/>
      <c r="AD22" s="13">
        <v>3</v>
      </c>
      <c r="AE22" s="13">
        <v>3</v>
      </c>
      <c r="AF22" s="13" t="s">
        <v>2064</v>
      </c>
      <c r="AG22" s="43">
        <f t="shared" si="4"/>
        <v>0.12000000000000011</v>
      </c>
      <c r="AH22" s="43">
        <f t="shared" si="5"/>
        <v>0.10000000000000009</v>
      </c>
      <c r="AI22" s="43"/>
      <c r="AJ22" s="43"/>
      <c r="AK22" s="43">
        <f t="shared" si="6"/>
        <v>0.29865831556451516</v>
      </c>
    </row>
    <row r="23" spans="1:37" x14ac:dyDescent="0.2">
      <c r="A23" s="13" t="s">
        <v>1999</v>
      </c>
      <c r="B23" s="13" t="s">
        <v>1943</v>
      </c>
      <c r="C23" s="13" t="s">
        <v>828</v>
      </c>
      <c r="D23" s="13">
        <v>2015</v>
      </c>
      <c r="E23" s="13" t="s">
        <v>2309</v>
      </c>
      <c r="F23" s="13" t="s">
        <v>2308</v>
      </c>
      <c r="G23" s="13" t="str">
        <f t="shared" si="0"/>
        <v>A079.t3</v>
      </c>
      <c r="H23" s="20"/>
      <c r="I23" s="13" t="s">
        <v>2299</v>
      </c>
      <c r="J23" s="13" t="s">
        <v>2148</v>
      </c>
      <c r="K23" s="13" t="s">
        <v>2149</v>
      </c>
      <c r="L23" s="13" t="str">
        <f>K23</f>
        <v>Silver</v>
      </c>
      <c r="M23" s="13">
        <v>107.8682</v>
      </c>
      <c r="N23" s="13" t="s">
        <v>2135</v>
      </c>
      <c r="O23" s="13" t="s">
        <v>2014</v>
      </c>
      <c r="P23" s="13" t="s">
        <v>2041</v>
      </c>
      <c r="Q23" s="13"/>
      <c r="R23" s="13" t="s">
        <v>2015</v>
      </c>
      <c r="S23" s="13">
        <v>7</v>
      </c>
      <c r="T23" s="13">
        <v>100</v>
      </c>
      <c r="U23" s="43">
        <f t="shared" si="2"/>
        <v>927.05727916105013</v>
      </c>
      <c r="V23" s="13">
        <v>1</v>
      </c>
      <c r="W23" s="13">
        <v>1.1200000000000001</v>
      </c>
      <c r="X23" s="13">
        <v>4.0599999999999996</v>
      </c>
      <c r="Y23" s="45">
        <v>4.4400000000000004</v>
      </c>
      <c r="Z23" s="45"/>
      <c r="AA23" s="13"/>
      <c r="AB23" s="45"/>
      <c r="AC23" s="21"/>
      <c r="AD23" s="20">
        <v>3</v>
      </c>
      <c r="AE23" s="13">
        <v>3</v>
      </c>
      <c r="AF23" s="13" t="s">
        <v>2064</v>
      </c>
      <c r="AG23" s="43">
        <f t="shared" si="4"/>
        <v>0.12000000000000011</v>
      </c>
      <c r="AH23" s="43">
        <f t="shared" si="5"/>
        <v>0.38000000000000078</v>
      </c>
      <c r="AI23" s="43"/>
      <c r="AJ23" s="43"/>
      <c r="AK23" s="43">
        <f t="shared" si="6"/>
        <v>2.0214797274104517</v>
      </c>
    </row>
    <row r="24" spans="1:37" x14ac:dyDescent="0.2">
      <c r="A24" s="13" t="s">
        <v>1999</v>
      </c>
      <c r="B24" s="13" t="s">
        <v>1961</v>
      </c>
      <c r="C24" s="13" t="s">
        <v>33</v>
      </c>
      <c r="D24" s="13">
        <v>2021</v>
      </c>
      <c r="E24" s="13" t="s">
        <v>2310</v>
      </c>
      <c r="F24" s="13" t="s">
        <v>2308</v>
      </c>
      <c r="G24" s="13" t="str">
        <f t="shared" si="0"/>
        <v>A097.t3</v>
      </c>
      <c r="H24" s="20"/>
      <c r="I24" s="13" t="s">
        <v>2299</v>
      </c>
      <c r="J24" s="13" t="s">
        <v>2147</v>
      </c>
      <c r="K24" s="13" t="s">
        <v>2147</v>
      </c>
      <c r="L24" s="13" t="s">
        <v>2149</v>
      </c>
      <c r="M24" s="13">
        <v>107.8682</v>
      </c>
      <c r="N24" s="13" t="s">
        <v>2135</v>
      </c>
      <c r="O24" s="13" t="s">
        <v>2014</v>
      </c>
      <c r="P24" s="13" t="s">
        <v>2051</v>
      </c>
      <c r="Q24" s="13"/>
      <c r="R24" s="13" t="s">
        <v>2015</v>
      </c>
      <c r="S24" s="13">
        <v>10</v>
      </c>
      <c r="T24" s="13">
        <v>2</v>
      </c>
      <c r="U24" s="43">
        <f t="shared" si="2"/>
        <v>18.541145583221006</v>
      </c>
      <c r="V24" s="13">
        <f t="shared" ref="V24:V41" si="13">Z24/Z24</f>
        <v>1</v>
      </c>
      <c r="W24" s="21">
        <f t="shared" ref="W24:W41" si="14">AA24/Z24</f>
        <v>1.2</v>
      </c>
      <c r="X24" s="43">
        <f t="shared" ref="X24:X41" si="15">AB24/Z24</f>
        <v>2.1333333333333333</v>
      </c>
      <c r="Y24" s="43">
        <f t="shared" ref="Y24:Y41" si="16">AC24/Z24</f>
        <v>2.8666666666666667</v>
      </c>
      <c r="Z24" s="45">
        <v>0.15</v>
      </c>
      <c r="AA24" s="45">
        <f t="shared" ref="AA24:AA35" si="17">Z24+0.03</f>
        <v>0.18</v>
      </c>
      <c r="AB24" s="45">
        <v>0.32</v>
      </c>
      <c r="AC24" s="13">
        <v>0.43</v>
      </c>
      <c r="AD24" s="20">
        <v>10</v>
      </c>
      <c r="AE24" s="13">
        <v>5</v>
      </c>
      <c r="AF24" s="13" t="s">
        <v>2306</v>
      </c>
      <c r="AG24" s="43">
        <f t="shared" si="4"/>
        <v>0.19999999999999996</v>
      </c>
      <c r="AH24" s="43">
        <f t="shared" si="5"/>
        <v>0.73333333333333339</v>
      </c>
      <c r="AI24" s="21">
        <f t="shared" ref="AI24:AJ41" si="18">AG24*(SQRT(AD24))</f>
        <v>0.63245553203367577</v>
      </c>
      <c r="AJ24" s="21">
        <f t="shared" si="18"/>
        <v>1.639783183499846</v>
      </c>
      <c r="AK24" s="43">
        <f t="shared" si="6"/>
        <v>1.0931094043914815</v>
      </c>
    </row>
    <row r="25" spans="1:37" x14ac:dyDescent="0.2">
      <c r="A25" s="13" t="s">
        <v>1999</v>
      </c>
      <c r="B25" s="13" t="s">
        <v>1961</v>
      </c>
      <c r="C25" s="13" t="s">
        <v>33</v>
      </c>
      <c r="D25" s="13">
        <v>2021</v>
      </c>
      <c r="E25" s="13" t="s">
        <v>2310</v>
      </c>
      <c r="F25" s="13" t="s">
        <v>2308</v>
      </c>
      <c r="G25" s="13" t="str">
        <f t="shared" si="0"/>
        <v>A097.t3</v>
      </c>
      <c r="H25" s="20"/>
      <c r="I25" s="13" t="s">
        <v>2299</v>
      </c>
      <c r="J25" s="13" t="s">
        <v>2147</v>
      </c>
      <c r="K25" s="13" t="s">
        <v>2147</v>
      </c>
      <c r="L25" s="13" t="s">
        <v>2149</v>
      </c>
      <c r="M25" s="13">
        <v>107.8682</v>
      </c>
      <c r="N25" s="13" t="s">
        <v>2135</v>
      </c>
      <c r="O25" s="13" t="s">
        <v>2014</v>
      </c>
      <c r="P25" s="13" t="s">
        <v>2051</v>
      </c>
      <c r="Q25" s="13"/>
      <c r="R25" s="13" t="s">
        <v>2015</v>
      </c>
      <c r="S25" s="13">
        <v>10</v>
      </c>
      <c r="T25" s="13">
        <v>10</v>
      </c>
      <c r="U25" s="43">
        <f t="shared" si="2"/>
        <v>92.705727916105033</v>
      </c>
      <c r="V25" s="13">
        <f t="shared" si="13"/>
        <v>1</v>
      </c>
      <c r="W25" s="21">
        <f t="shared" si="14"/>
        <v>1.2</v>
      </c>
      <c r="X25" s="43">
        <f t="shared" si="15"/>
        <v>1.2666666666666668</v>
      </c>
      <c r="Y25" s="43">
        <f t="shared" si="16"/>
        <v>1.6666666666666667</v>
      </c>
      <c r="Z25" s="45">
        <v>0.15</v>
      </c>
      <c r="AA25" s="45">
        <f t="shared" si="17"/>
        <v>0.18</v>
      </c>
      <c r="AB25" s="45">
        <v>0.19</v>
      </c>
      <c r="AC25" s="13">
        <v>0.25</v>
      </c>
      <c r="AD25" s="20">
        <v>10</v>
      </c>
      <c r="AE25" s="13">
        <v>5</v>
      </c>
      <c r="AF25" s="13" t="s">
        <v>2306</v>
      </c>
      <c r="AG25" s="43">
        <f t="shared" si="4"/>
        <v>0.19999999999999996</v>
      </c>
      <c r="AH25" s="43">
        <f t="shared" si="5"/>
        <v>0.39999999999999991</v>
      </c>
      <c r="AI25" s="21">
        <f t="shared" si="18"/>
        <v>0.63245553203367577</v>
      </c>
      <c r="AJ25" s="21">
        <f t="shared" si="18"/>
        <v>0.89442719099991574</v>
      </c>
      <c r="AK25" s="43">
        <f t="shared" si="6"/>
        <v>0.34103691783506718</v>
      </c>
    </row>
    <row r="26" spans="1:37" x14ac:dyDescent="0.2">
      <c r="A26" s="13" t="s">
        <v>1999</v>
      </c>
      <c r="B26" s="13" t="s">
        <v>1961</v>
      </c>
      <c r="C26" s="13" t="s">
        <v>33</v>
      </c>
      <c r="D26" s="13">
        <v>2021</v>
      </c>
      <c r="E26" s="13" t="s">
        <v>2310</v>
      </c>
      <c r="F26" s="13" t="s">
        <v>2308</v>
      </c>
      <c r="G26" s="13" t="str">
        <f t="shared" si="0"/>
        <v>A097.t3</v>
      </c>
      <c r="H26" s="20"/>
      <c r="I26" s="13" t="s">
        <v>2299</v>
      </c>
      <c r="J26" s="13" t="s">
        <v>2147</v>
      </c>
      <c r="K26" s="13" t="s">
        <v>2147</v>
      </c>
      <c r="L26" s="13" t="s">
        <v>2149</v>
      </c>
      <c r="M26" s="13">
        <v>107.8682</v>
      </c>
      <c r="N26" s="13" t="s">
        <v>2135</v>
      </c>
      <c r="O26" s="13" t="s">
        <v>2014</v>
      </c>
      <c r="P26" s="13" t="s">
        <v>2051</v>
      </c>
      <c r="Q26" s="13"/>
      <c r="R26" s="13" t="s">
        <v>2015</v>
      </c>
      <c r="S26" s="13">
        <v>10</v>
      </c>
      <c r="T26" s="13">
        <v>50</v>
      </c>
      <c r="U26" s="43">
        <f t="shared" si="2"/>
        <v>463.52863958052507</v>
      </c>
      <c r="V26" s="13">
        <f t="shared" si="13"/>
        <v>1</v>
      </c>
      <c r="W26" s="21">
        <f t="shared" si="14"/>
        <v>1.2</v>
      </c>
      <c r="X26" s="43">
        <f t="shared" si="15"/>
        <v>0.66666666666666674</v>
      </c>
      <c r="Y26" s="43">
        <f t="shared" si="16"/>
        <v>0.8</v>
      </c>
      <c r="Z26" s="45">
        <v>0.15</v>
      </c>
      <c r="AA26" s="45">
        <f t="shared" si="17"/>
        <v>0.18</v>
      </c>
      <c r="AB26" s="45">
        <v>0.1</v>
      </c>
      <c r="AC26" s="13">
        <v>0.12000000000000001</v>
      </c>
      <c r="AD26" s="20">
        <v>10</v>
      </c>
      <c r="AE26" s="13">
        <v>5</v>
      </c>
      <c r="AF26" s="13" t="s">
        <v>2306</v>
      </c>
      <c r="AG26" s="43">
        <f t="shared" si="4"/>
        <v>0.19999999999999996</v>
      </c>
      <c r="AH26" s="43">
        <f t="shared" si="5"/>
        <v>0.1333333333333333</v>
      </c>
      <c r="AI26" s="21">
        <f t="shared" si="18"/>
        <v>0.63245553203367577</v>
      </c>
      <c r="AJ26" s="21">
        <f t="shared" si="18"/>
        <v>0.29814239699997191</v>
      </c>
      <c r="AK26" s="43">
        <f t="shared" si="6"/>
        <v>-0.58496250072115608</v>
      </c>
    </row>
    <row r="27" spans="1:37" x14ac:dyDescent="0.2">
      <c r="A27" s="13" t="s">
        <v>1999</v>
      </c>
      <c r="B27" s="13" t="s">
        <v>1961</v>
      </c>
      <c r="C27" s="13" t="s">
        <v>33</v>
      </c>
      <c r="D27" s="13">
        <v>2021</v>
      </c>
      <c r="E27" s="13" t="s">
        <v>2311</v>
      </c>
      <c r="F27" s="13" t="s">
        <v>2308</v>
      </c>
      <c r="G27" s="13" t="str">
        <f t="shared" si="0"/>
        <v>A097.t3</v>
      </c>
      <c r="H27" s="20"/>
      <c r="I27" s="13" t="s">
        <v>2299</v>
      </c>
      <c r="J27" s="13" t="s">
        <v>2148</v>
      </c>
      <c r="K27" s="13" t="s">
        <v>2149</v>
      </c>
      <c r="L27" s="13" t="str">
        <f>K27</f>
        <v>Silver</v>
      </c>
      <c r="M27" s="13">
        <v>107.8682</v>
      </c>
      <c r="N27" s="13" t="s">
        <v>2135</v>
      </c>
      <c r="O27" s="13" t="s">
        <v>2014</v>
      </c>
      <c r="P27" s="13" t="s">
        <v>2041</v>
      </c>
      <c r="Q27" s="13"/>
      <c r="R27" s="13" t="s">
        <v>2015</v>
      </c>
      <c r="S27" s="13">
        <v>10</v>
      </c>
      <c r="T27" s="13">
        <v>2</v>
      </c>
      <c r="U27" s="43">
        <f t="shared" si="2"/>
        <v>18.541145583221006</v>
      </c>
      <c r="V27" s="13">
        <f t="shared" si="13"/>
        <v>1</v>
      </c>
      <c r="W27" s="21">
        <f t="shared" si="14"/>
        <v>1.2</v>
      </c>
      <c r="X27" s="43">
        <f t="shared" si="15"/>
        <v>2.3333333333333335</v>
      </c>
      <c r="Y27" s="43">
        <f t="shared" si="16"/>
        <v>3.1333333333333333</v>
      </c>
      <c r="Z27" s="45">
        <v>0.15</v>
      </c>
      <c r="AA27" s="45">
        <f t="shared" si="17"/>
        <v>0.18</v>
      </c>
      <c r="AB27" s="13">
        <v>0.35</v>
      </c>
      <c r="AC27" s="13">
        <v>0.47</v>
      </c>
      <c r="AD27" s="20">
        <v>10</v>
      </c>
      <c r="AE27" s="13">
        <v>5</v>
      </c>
      <c r="AF27" s="13" t="s">
        <v>2306</v>
      </c>
      <c r="AG27" s="43">
        <f t="shared" si="4"/>
        <v>0.19999999999999996</v>
      </c>
      <c r="AH27" s="43">
        <f t="shared" si="5"/>
        <v>0.79999999999999982</v>
      </c>
      <c r="AI27" s="21">
        <f t="shared" si="18"/>
        <v>0.63245553203367577</v>
      </c>
      <c r="AJ27" s="21">
        <f t="shared" si="18"/>
        <v>1.7888543819998315</v>
      </c>
      <c r="AK27" s="43">
        <f t="shared" si="6"/>
        <v>1.2223924213364481</v>
      </c>
    </row>
    <row r="28" spans="1:37" x14ac:dyDescent="0.2">
      <c r="A28" s="13" t="s">
        <v>1999</v>
      </c>
      <c r="B28" s="13" t="s">
        <v>1961</v>
      </c>
      <c r="C28" s="13" t="s">
        <v>33</v>
      </c>
      <c r="D28" s="13">
        <v>2021</v>
      </c>
      <c r="E28" s="13" t="s">
        <v>2311</v>
      </c>
      <c r="F28" s="13" t="s">
        <v>2308</v>
      </c>
      <c r="G28" s="13" t="str">
        <f t="shared" si="0"/>
        <v>A097.t3</v>
      </c>
      <c r="H28" s="20"/>
      <c r="I28" s="13" t="s">
        <v>2299</v>
      </c>
      <c r="J28" s="13" t="s">
        <v>2148</v>
      </c>
      <c r="K28" s="13" t="s">
        <v>2149</v>
      </c>
      <c r="L28" s="13" t="str">
        <f>K28</f>
        <v>Silver</v>
      </c>
      <c r="M28" s="13">
        <v>107.8682</v>
      </c>
      <c r="N28" s="13" t="s">
        <v>2135</v>
      </c>
      <c r="O28" s="13" t="s">
        <v>2014</v>
      </c>
      <c r="P28" s="13" t="s">
        <v>2041</v>
      </c>
      <c r="Q28" s="13"/>
      <c r="R28" s="13" t="s">
        <v>2015</v>
      </c>
      <c r="S28" s="13">
        <v>10</v>
      </c>
      <c r="T28" s="13">
        <v>10</v>
      </c>
      <c r="U28" s="43">
        <f t="shared" si="2"/>
        <v>92.705727916105033</v>
      </c>
      <c r="V28" s="13">
        <f t="shared" si="13"/>
        <v>1</v>
      </c>
      <c r="W28" s="21">
        <f t="shared" si="14"/>
        <v>1.2</v>
      </c>
      <c r="X28" s="43">
        <f t="shared" si="15"/>
        <v>5.4</v>
      </c>
      <c r="Y28" s="43">
        <f t="shared" si="16"/>
        <v>7.7333333333333343</v>
      </c>
      <c r="Z28" s="45">
        <v>0.15</v>
      </c>
      <c r="AA28" s="45">
        <f t="shared" si="17"/>
        <v>0.18</v>
      </c>
      <c r="AB28" s="13">
        <v>0.81</v>
      </c>
      <c r="AC28" s="13">
        <v>1.1600000000000001</v>
      </c>
      <c r="AD28" s="20">
        <v>10</v>
      </c>
      <c r="AE28" s="13">
        <v>5</v>
      </c>
      <c r="AF28" s="13" t="s">
        <v>2306</v>
      </c>
      <c r="AG28" s="43">
        <f t="shared" si="4"/>
        <v>0.19999999999999996</v>
      </c>
      <c r="AH28" s="43">
        <f t="shared" si="5"/>
        <v>2.3333333333333339</v>
      </c>
      <c r="AI28" s="21">
        <f t="shared" si="18"/>
        <v>0.63245553203367577</v>
      </c>
      <c r="AJ28" s="21">
        <f t="shared" si="18"/>
        <v>5.2174919474995107</v>
      </c>
      <c r="AK28" s="43">
        <f t="shared" si="6"/>
        <v>2.4329594072761065</v>
      </c>
    </row>
    <row r="29" spans="1:37" x14ac:dyDescent="0.2">
      <c r="A29" s="13" t="s">
        <v>1999</v>
      </c>
      <c r="B29" s="13" t="s">
        <v>1961</v>
      </c>
      <c r="C29" s="13" t="s">
        <v>33</v>
      </c>
      <c r="D29" s="13">
        <v>2021</v>
      </c>
      <c r="E29" s="13" t="s">
        <v>2311</v>
      </c>
      <c r="F29" s="13" t="s">
        <v>2308</v>
      </c>
      <c r="G29" s="13" t="str">
        <f t="shared" si="0"/>
        <v>A097.t3</v>
      </c>
      <c r="H29" s="20"/>
      <c r="I29" s="13" t="s">
        <v>2299</v>
      </c>
      <c r="J29" s="13" t="s">
        <v>2148</v>
      </c>
      <c r="K29" s="13" t="s">
        <v>2149</v>
      </c>
      <c r="L29" s="13" t="str">
        <f>K29</f>
        <v>Silver</v>
      </c>
      <c r="M29" s="13">
        <v>107.8682</v>
      </c>
      <c r="N29" s="13" t="s">
        <v>2135</v>
      </c>
      <c r="O29" s="13" t="s">
        <v>2014</v>
      </c>
      <c r="P29" s="13" t="s">
        <v>2041</v>
      </c>
      <c r="Q29" s="13"/>
      <c r="R29" s="13" t="s">
        <v>2015</v>
      </c>
      <c r="S29" s="13">
        <v>10</v>
      </c>
      <c r="T29" s="13">
        <v>50</v>
      </c>
      <c r="U29" s="43">
        <f t="shared" si="2"/>
        <v>463.52863958052507</v>
      </c>
      <c r="V29" s="13">
        <f t="shared" si="13"/>
        <v>1</v>
      </c>
      <c r="W29" s="21">
        <f t="shared" si="14"/>
        <v>1.2</v>
      </c>
      <c r="X29" s="43">
        <f t="shared" si="15"/>
        <v>0.73333333333333339</v>
      </c>
      <c r="Y29" s="43">
        <f t="shared" si="16"/>
        <v>0.93333333333333346</v>
      </c>
      <c r="Z29" s="45">
        <v>0.15</v>
      </c>
      <c r="AA29" s="45">
        <f t="shared" si="17"/>
        <v>0.18</v>
      </c>
      <c r="AB29" s="13">
        <v>0.11</v>
      </c>
      <c r="AC29" s="13">
        <v>0.14000000000000001</v>
      </c>
      <c r="AD29" s="20">
        <v>10</v>
      </c>
      <c r="AE29" s="13">
        <v>5</v>
      </c>
      <c r="AF29" s="13" t="s">
        <v>2306</v>
      </c>
      <c r="AG29" s="43">
        <f t="shared" si="4"/>
        <v>0.19999999999999996</v>
      </c>
      <c r="AH29" s="43">
        <f t="shared" si="5"/>
        <v>0.20000000000000007</v>
      </c>
      <c r="AI29" s="21">
        <f t="shared" si="18"/>
        <v>0.63245553203367577</v>
      </c>
      <c r="AJ29" s="21">
        <f t="shared" si="18"/>
        <v>0.44721359549995809</v>
      </c>
      <c r="AK29" s="43">
        <f t="shared" si="6"/>
        <v>-0.44745897697122117</v>
      </c>
    </row>
    <row r="30" spans="1:37" x14ac:dyDescent="0.2">
      <c r="A30" s="13" t="s">
        <v>1999</v>
      </c>
      <c r="B30" s="13" t="s">
        <v>1961</v>
      </c>
      <c r="C30" s="13" t="s">
        <v>33</v>
      </c>
      <c r="D30" s="13">
        <v>2021</v>
      </c>
      <c r="E30" s="13" t="s">
        <v>2312</v>
      </c>
      <c r="F30" s="13" t="s">
        <v>2308</v>
      </c>
      <c r="G30" s="13" t="str">
        <f t="shared" si="0"/>
        <v>A097.t3</v>
      </c>
      <c r="H30" s="20"/>
      <c r="I30" s="13" t="s">
        <v>2299</v>
      </c>
      <c r="J30" s="13" t="s">
        <v>2154</v>
      </c>
      <c r="K30" s="13" t="s">
        <v>2155</v>
      </c>
      <c r="L30" s="13" t="s">
        <v>2313</v>
      </c>
      <c r="M30" s="13">
        <v>196.96600000000001</v>
      </c>
      <c r="N30" s="13" t="s">
        <v>2135</v>
      </c>
      <c r="O30" s="13" t="s">
        <v>2014</v>
      </c>
      <c r="P30" s="13" t="s">
        <v>2051</v>
      </c>
      <c r="Q30" s="13"/>
      <c r="R30" s="13" t="s">
        <v>2015</v>
      </c>
      <c r="S30" s="13">
        <v>10</v>
      </c>
      <c r="T30" s="13">
        <v>2</v>
      </c>
      <c r="U30" s="43">
        <f t="shared" si="2"/>
        <v>10.154036737304915</v>
      </c>
      <c r="V30" s="13">
        <f t="shared" si="13"/>
        <v>1</v>
      </c>
      <c r="W30" s="21">
        <f t="shared" si="14"/>
        <v>1.2</v>
      </c>
      <c r="X30" s="43">
        <f t="shared" si="15"/>
        <v>1.5333333333333334</v>
      </c>
      <c r="Y30" s="43">
        <f t="shared" si="16"/>
        <v>2.0666666666666669</v>
      </c>
      <c r="Z30" s="45">
        <v>0.15</v>
      </c>
      <c r="AA30" s="45">
        <f t="shared" si="17"/>
        <v>0.18</v>
      </c>
      <c r="AB30" s="13">
        <v>0.23</v>
      </c>
      <c r="AC30" s="13">
        <v>0.31</v>
      </c>
      <c r="AD30" s="20">
        <v>10</v>
      </c>
      <c r="AE30" s="13">
        <v>5</v>
      </c>
      <c r="AF30" s="13" t="s">
        <v>2306</v>
      </c>
      <c r="AG30" s="43">
        <f t="shared" si="4"/>
        <v>0.19999999999999996</v>
      </c>
      <c r="AH30" s="43">
        <f t="shared" si="5"/>
        <v>0.53333333333333344</v>
      </c>
      <c r="AI30" s="21">
        <f t="shared" si="18"/>
        <v>0.63245553203367577</v>
      </c>
      <c r="AJ30" s="21">
        <f t="shared" si="18"/>
        <v>1.1925695879998881</v>
      </c>
      <c r="AK30" s="43">
        <f t="shared" si="6"/>
        <v>0.61667136044849447</v>
      </c>
    </row>
    <row r="31" spans="1:37" x14ac:dyDescent="0.2">
      <c r="A31" s="13" t="s">
        <v>1999</v>
      </c>
      <c r="B31" s="13" t="s">
        <v>1961</v>
      </c>
      <c r="C31" s="13" t="s">
        <v>33</v>
      </c>
      <c r="D31" s="13">
        <v>2021</v>
      </c>
      <c r="E31" s="13" t="s">
        <v>2312</v>
      </c>
      <c r="F31" s="13" t="s">
        <v>2308</v>
      </c>
      <c r="G31" s="13" t="str">
        <f t="shared" si="0"/>
        <v>A097.t3</v>
      </c>
      <c r="H31" s="20"/>
      <c r="I31" s="13" t="s">
        <v>2299</v>
      </c>
      <c r="J31" s="13" t="s">
        <v>2154</v>
      </c>
      <c r="K31" s="13" t="s">
        <v>2155</v>
      </c>
      <c r="L31" s="13" t="s">
        <v>2313</v>
      </c>
      <c r="M31" s="13">
        <v>196.96600000000001</v>
      </c>
      <c r="N31" s="13" t="s">
        <v>2135</v>
      </c>
      <c r="O31" s="13" t="s">
        <v>2014</v>
      </c>
      <c r="P31" s="13" t="s">
        <v>2051</v>
      </c>
      <c r="Q31" s="13"/>
      <c r="R31" s="13" t="s">
        <v>2015</v>
      </c>
      <c r="S31" s="13">
        <v>10</v>
      </c>
      <c r="T31" s="13">
        <v>10</v>
      </c>
      <c r="U31" s="43">
        <f t="shared" si="2"/>
        <v>50.770183686524575</v>
      </c>
      <c r="V31" s="13">
        <f t="shared" si="13"/>
        <v>1</v>
      </c>
      <c r="W31" s="21">
        <f t="shared" si="14"/>
        <v>1.2</v>
      </c>
      <c r="X31" s="43">
        <f t="shared" si="15"/>
        <v>1.8000000000000003</v>
      </c>
      <c r="Y31" s="43">
        <f t="shared" si="16"/>
        <v>2.8666666666666671</v>
      </c>
      <c r="Z31" s="45">
        <v>0.15</v>
      </c>
      <c r="AA31" s="45">
        <f t="shared" si="17"/>
        <v>0.18</v>
      </c>
      <c r="AB31" s="13">
        <v>0.27</v>
      </c>
      <c r="AC31" s="13">
        <v>0.43000000000000005</v>
      </c>
      <c r="AD31" s="20">
        <v>10</v>
      </c>
      <c r="AE31" s="13">
        <v>5</v>
      </c>
      <c r="AF31" s="13" t="s">
        <v>2306</v>
      </c>
      <c r="AG31" s="43">
        <f t="shared" si="4"/>
        <v>0.19999999999999996</v>
      </c>
      <c r="AH31" s="43">
        <f t="shared" si="5"/>
        <v>1.0666666666666669</v>
      </c>
      <c r="AI31" s="21">
        <f t="shared" si="18"/>
        <v>0.63245553203367577</v>
      </c>
      <c r="AJ31" s="21">
        <f t="shared" si="18"/>
        <v>2.3851391759997762</v>
      </c>
      <c r="AK31" s="43">
        <f t="shared" si="6"/>
        <v>0.8479969065549503</v>
      </c>
    </row>
    <row r="32" spans="1:37" x14ac:dyDescent="0.2">
      <c r="A32" s="13" t="s">
        <v>1999</v>
      </c>
      <c r="B32" s="13" t="s">
        <v>1961</v>
      </c>
      <c r="C32" s="13" t="s">
        <v>33</v>
      </c>
      <c r="D32" s="13">
        <v>2021</v>
      </c>
      <c r="E32" s="13" t="s">
        <v>2312</v>
      </c>
      <c r="F32" s="13" t="s">
        <v>2308</v>
      </c>
      <c r="G32" s="13" t="str">
        <f t="shared" si="0"/>
        <v>A097.t3</v>
      </c>
      <c r="H32" s="20"/>
      <c r="I32" s="13" t="s">
        <v>2299</v>
      </c>
      <c r="J32" s="13" t="s">
        <v>2154</v>
      </c>
      <c r="K32" s="13" t="s">
        <v>2155</v>
      </c>
      <c r="L32" s="13" t="s">
        <v>2313</v>
      </c>
      <c r="M32" s="13">
        <v>196.96600000000001</v>
      </c>
      <c r="N32" s="13" t="s">
        <v>2135</v>
      </c>
      <c r="O32" s="13" t="s">
        <v>2014</v>
      </c>
      <c r="P32" s="13" t="s">
        <v>2051</v>
      </c>
      <c r="Q32" s="13"/>
      <c r="R32" s="13" t="s">
        <v>2015</v>
      </c>
      <c r="S32" s="13">
        <v>10</v>
      </c>
      <c r="T32" s="13">
        <v>50</v>
      </c>
      <c r="U32" s="43">
        <f t="shared" si="2"/>
        <v>253.85091843262288</v>
      </c>
      <c r="V32" s="13">
        <f t="shared" si="13"/>
        <v>1</v>
      </c>
      <c r="W32" s="21">
        <f t="shared" si="14"/>
        <v>1.2</v>
      </c>
      <c r="X32" s="43">
        <f t="shared" si="15"/>
        <v>0.93333333333333346</v>
      </c>
      <c r="Y32" s="43">
        <f t="shared" si="16"/>
        <v>1.2000000000000002</v>
      </c>
      <c r="Z32" s="45">
        <v>0.15</v>
      </c>
      <c r="AA32" s="45">
        <f t="shared" si="17"/>
        <v>0.18</v>
      </c>
      <c r="AB32" s="13">
        <v>0.14000000000000001</v>
      </c>
      <c r="AC32" s="13">
        <v>0.18000000000000002</v>
      </c>
      <c r="AD32" s="20">
        <v>10</v>
      </c>
      <c r="AE32" s="13">
        <v>5</v>
      </c>
      <c r="AF32" s="13" t="s">
        <v>2306</v>
      </c>
      <c r="AG32" s="43">
        <f t="shared" si="4"/>
        <v>0.19999999999999996</v>
      </c>
      <c r="AH32" s="43">
        <f t="shared" si="5"/>
        <v>0.26666666666666672</v>
      </c>
      <c r="AI32" s="21">
        <f t="shared" si="18"/>
        <v>0.63245553203367577</v>
      </c>
      <c r="AJ32" s="21">
        <f t="shared" si="18"/>
        <v>0.59628479399994405</v>
      </c>
      <c r="AK32" s="43">
        <f t="shared" si="6"/>
        <v>-9.9535673550914222E-2</v>
      </c>
    </row>
    <row r="33" spans="1:37" x14ac:dyDescent="0.2">
      <c r="A33" s="13" t="s">
        <v>1999</v>
      </c>
      <c r="B33" s="13" t="s">
        <v>1961</v>
      </c>
      <c r="C33" s="13" t="s">
        <v>33</v>
      </c>
      <c r="D33" s="13">
        <v>2021</v>
      </c>
      <c r="E33" s="13" t="s">
        <v>2314</v>
      </c>
      <c r="F33" s="13" t="s">
        <v>2308</v>
      </c>
      <c r="G33" s="13" t="str">
        <f t="shared" si="0"/>
        <v>A097.t3</v>
      </c>
      <c r="H33" s="20"/>
      <c r="I33" s="13" t="s">
        <v>2299</v>
      </c>
      <c r="J33" s="13" t="s">
        <v>2154</v>
      </c>
      <c r="K33" s="13" t="s">
        <v>2155</v>
      </c>
      <c r="L33" s="13" t="s">
        <v>2313</v>
      </c>
      <c r="M33" s="13">
        <v>196.96600000000001</v>
      </c>
      <c r="N33" s="13" t="s">
        <v>2135</v>
      </c>
      <c r="O33" s="13" t="s">
        <v>2014</v>
      </c>
      <c r="P33" s="13" t="s">
        <v>2041</v>
      </c>
      <c r="Q33" s="13"/>
      <c r="R33" s="13" t="s">
        <v>2015</v>
      </c>
      <c r="S33" s="13">
        <v>10</v>
      </c>
      <c r="T33" s="13">
        <v>2</v>
      </c>
      <c r="U33" s="43">
        <f t="shared" si="2"/>
        <v>10.154036737304915</v>
      </c>
      <c r="V33" s="13">
        <f t="shared" si="13"/>
        <v>1</v>
      </c>
      <c r="W33" s="21">
        <f t="shared" si="14"/>
        <v>1.2</v>
      </c>
      <c r="X33" s="43">
        <f t="shared" si="15"/>
        <v>0.33333333333333337</v>
      </c>
      <c r="Y33" s="43">
        <f t="shared" si="16"/>
        <v>0.4</v>
      </c>
      <c r="Z33" s="45">
        <v>0.15</v>
      </c>
      <c r="AA33" s="45">
        <f t="shared" si="17"/>
        <v>0.18</v>
      </c>
      <c r="AB33" s="13">
        <v>0.05</v>
      </c>
      <c r="AC33" s="13">
        <v>6.0000000000000005E-2</v>
      </c>
      <c r="AD33" s="20">
        <v>10</v>
      </c>
      <c r="AE33" s="13">
        <v>5</v>
      </c>
      <c r="AF33" s="13" t="s">
        <v>2306</v>
      </c>
      <c r="AG33" s="43">
        <f t="shared" si="4"/>
        <v>0.19999999999999996</v>
      </c>
      <c r="AH33" s="43">
        <f t="shared" si="5"/>
        <v>6.6666666666666652E-2</v>
      </c>
      <c r="AI33" s="21">
        <f t="shared" si="18"/>
        <v>0.63245553203367577</v>
      </c>
      <c r="AJ33" s="21">
        <f t="shared" si="18"/>
        <v>0.14907119849998596</v>
      </c>
      <c r="AK33" s="43">
        <f t="shared" si="6"/>
        <v>-1.5849625007211561</v>
      </c>
    </row>
    <row r="34" spans="1:37" x14ac:dyDescent="0.2">
      <c r="A34" s="13" t="s">
        <v>1999</v>
      </c>
      <c r="B34" s="13" t="s">
        <v>1961</v>
      </c>
      <c r="C34" s="13" t="s">
        <v>33</v>
      </c>
      <c r="D34" s="13">
        <v>2021</v>
      </c>
      <c r="E34" s="13" t="s">
        <v>2314</v>
      </c>
      <c r="F34" s="13" t="s">
        <v>2308</v>
      </c>
      <c r="G34" s="13" t="str">
        <f t="shared" si="0"/>
        <v>A097.t3</v>
      </c>
      <c r="H34" s="20"/>
      <c r="I34" s="13" t="s">
        <v>2299</v>
      </c>
      <c r="J34" s="13" t="s">
        <v>2154</v>
      </c>
      <c r="K34" s="13" t="s">
        <v>2155</v>
      </c>
      <c r="L34" s="13" t="s">
        <v>2313</v>
      </c>
      <c r="M34" s="13">
        <v>196.96600000000001</v>
      </c>
      <c r="N34" s="13" t="s">
        <v>2135</v>
      </c>
      <c r="O34" s="13" t="s">
        <v>2014</v>
      </c>
      <c r="P34" s="13" t="s">
        <v>2041</v>
      </c>
      <c r="Q34" s="13"/>
      <c r="R34" s="13" t="s">
        <v>2015</v>
      </c>
      <c r="S34" s="13">
        <v>10</v>
      </c>
      <c r="T34" s="13">
        <v>10</v>
      </c>
      <c r="U34" s="43">
        <f t="shared" si="2"/>
        <v>50.770183686524575</v>
      </c>
      <c r="V34" s="13">
        <f t="shared" si="13"/>
        <v>1</v>
      </c>
      <c r="W34" s="21">
        <f t="shared" si="14"/>
        <v>1.2</v>
      </c>
      <c r="X34" s="43">
        <f t="shared" si="15"/>
        <v>1.1333333333333335</v>
      </c>
      <c r="Y34" s="43">
        <f t="shared" si="16"/>
        <v>1.3333333333333335</v>
      </c>
      <c r="Z34" s="45">
        <v>0.15</v>
      </c>
      <c r="AA34" s="45">
        <f t="shared" si="17"/>
        <v>0.18</v>
      </c>
      <c r="AB34" s="13">
        <v>0.17</v>
      </c>
      <c r="AC34" s="13">
        <v>0.2</v>
      </c>
      <c r="AD34" s="20">
        <v>10</v>
      </c>
      <c r="AE34" s="13">
        <v>5</v>
      </c>
      <c r="AF34" s="13" t="s">
        <v>2306</v>
      </c>
      <c r="AG34" s="43">
        <f t="shared" si="4"/>
        <v>0.19999999999999996</v>
      </c>
      <c r="AH34" s="43">
        <f t="shared" si="5"/>
        <v>0.19999999999999996</v>
      </c>
      <c r="AI34" s="21">
        <f t="shared" si="18"/>
        <v>0.63245553203367577</v>
      </c>
      <c r="AJ34" s="21">
        <f t="shared" si="18"/>
        <v>0.44721359549995787</v>
      </c>
      <c r="AK34" s="43">
        <f t="shared" si="6"/>
        <v>0.18057224564182114</v>
      </c>
    </row>
    <row r="35" spans="1:37" x14ac:dyDescent="0.2">
      <c r="A35" s="13" t="s">
        <v>1999</v>
      </c>
      <c r="B35" s="13" t="s">
        <v>1961</v>
      </c>
      <c r="C35" s="13" t="s">
        <v>33</v>
      </c>
      <c r="D35" s="13">
        <v>2021</v>
      </c>
      <c r="E35" s="13" t="s">
        <v>2314</v>
      </c>
      <c r="F35" s="13" t="s">
        <v>2308</v>
      </c>
      <c r="G35" s="13" t="str">
        <f t="shared" si="0"/>
        <v>A097.t3</v>
      </c>
      <c r="H35" s="20"/>
      <c r="I35" s="13" t="s">
        <v>2299</v>
      </c>
      <c r="J35" s="13" t="s">
        <v>2154</v>
      </c>
      <c r="K35" s="13" t="s">
        <v>2155</v>
      </c>
      <c r="L35" s="13" t="s">
        <v>2313</v>
      </c>
      <c r="M35" s="13">
        <v>196.96600000000001</v>
      </c>
      <c r="N35" s="13" t="s">
        <v>2135</v>
      </c>
      <c r="O35" s="13" t="s">
        <v>2014</v>
      </c>
      <c r="P35" s="13" t="s">
        <v>2041</v>
      </c>
      <c r="Q35" s="13"/>
      <c r="R35" s="13" t="s">
        <v>2015</v>
      </c>
      <c r="S35" s="13">
        <v>10</v>
      </c>
      <c r="T35" s="13">
        <v>50</v>
      </c>
      <c r="U35" s="43">
        <f t="shared" si="2"/>
        <v>253.85091843262288</v>
      </c>
      <c r="V35" s="13">
        <f t="shared" si="13"/>
        <v>1</v>
      </c>
      <c r="W35" s="21">
        <f t="shared" si="14"/>
        <v>1.2</v>
      </c>
      <c r="X35" s="43">
        <f t="shared" si="15"/>
        <v>0.8666666666666667</v>
      </c>
      <c r="Y35" s="43">
        <f t="shared" si="16"/>
        <v>1.0666666666666667</v>
      </c>
      <c r="Z35" s="45">
        <v>0.15</v>
      </c>
      <c r="AA35" s="45">
        <f t="shared" si="17"/>
        <v>0.18</v>
      </c>
      <c r="AB35" s="13">
        <v>0.13</v>
      </c>
      <c r="AC35" s="13">
        <v>0.16</v>
      </c>
      <c r="AD35" s="20">
        <v>10</v>
      </c>
      <c r="AE35" s="13">
        <v>5</v>
      </c>
      <c r="AF35" s="13" t="s">
        <v>2306</v>
      </c>
      <c r="AG35" s="43">
        <f t="shared" si="4"/>
        <v>0.19999999999999996</v>
      </c>
      <c r="AH35" s="43">
        <f t="shared" si="5"/>
        <v>0.19999999999999996</v>
      </c>
      <c r="AI35" s="21">
        <f t="shared" si="18"/>
        <v>0.63245553203367577</v>
      </c>
      <c r="AJ35" s="21">
        <f t="shared" si="18"/>
        <v>0.44721359549995787</v>
      </c>
      <c r="AK35" s="43">
        <f t="shared" si="6"/>
        <v>-0.20645087746742632</v>
      </c>
    </row>
    <row r="36" spans="1:37" x14ac:dyDescent="0.2">
      <c r="A36" s="13" t="s">
        <v>1999</v>
      </c>
      <c r="B36" s="12" t="s">
        <v>1962</v>
      </c>
      <c r="C36" s="12" t="s">
        <v>1347</v>
      </c>
      <c r="D36" s="12">
        <v>2010</v>
      </c>
      <c r="E36" s="12" t="s">
        <v>2315</v>
      </c>
      <c r="F36" s="13" t="s">
        <v>2316</v>
      </c>
      <c r="G36" s="13" t="str">
        <f t="shared" si="0"/>
        <v>A098.f4a</v>
      </c>
      <c r="H36" s="20"/>
      <c r="I36" s="13" t="s">
        <v>2299</v>
      </c>
      <c r="J36" s="12" t="s">
        <v>2136</v>
      </c>
      <c r="K36" s="12" t="s">
        <v>2137</v>
      </c>
      <c r="L36" s="13" t="str">
        <f>K36</f>
        <v>Copper</v>
      </c>
      <c r="M36" s="13">
        <v>63.545999999999999</v>
      </c>
      <c r="N36" s="12" t="s">
        <v>2135</v>
      </c>
      <c r="O36" s="13" t="s">
        <v>2014</v>
      </c>
      <c r="P36" s="13" t="s">
        <v>2041</v>
      </c>
      <c r="Q36" s="13"/>
      <c r="R36" s="13" t="s">
        <v>2015</v>
      </c>
      <c r="S36" s="12">
        <v>28</v>
      </c>
      <c r="T36" s="13">
        <v>9.4</v>
      </c>
      <c r="U36" s="43">
        <f t="shared" si="2"/>
        <v>147.92433827463569</v>
      </c>
      <c r="V36" s="13">
        <f t="shared" si="13"/>
        <v>1</v>
      </c>
      <c r="W36" s="21">
        <f t="shared" si="14"/>
        <v>1.6140350877192984</v>
      </c>
      <c r="X36" s="43">
        <f t="shared" si="15"/>
        <v>3.2105263157894739</v>
      </c>
      <c r="Y36" s="43">
        <f t="shared" si="16"/>
        <v>3.5789473684210531</v>
      </c>
      <c r="Z36" s="13">
        <v>0.56999999999999995</v>
      </c>
      <c r="AA36" s="13">
        <v>0.92</v>
      </c>
      <c r="AB36" s="13">
        <v>1.83</v>
      </c>
      <c r="AC36" s="13">
        <v>2.04</v>
      </c>
      <c r="AD36" s="13">
        <v>3</v>
      </c>
      <c r="AE36" s="13">
        <v>3</v>
      </c>
      <c r="AF36" s="13" t="s">
        <v>2306</v>
      </c>
      <c r="AG36" s="43">
        <f t="shared" si="4"/>
        <v>0.61403508771929838</v>
      </c>
      <c r="AH36" s="43">
        <f t="shared" si="5"/>
        <v>0.3684210526315792</v>
      </c>
      <c r="AI36" s="21">
        <f t="shared" si="18"/>
        <v>1.0635399695598371</v>
      </c>
      <c r="AJ36" s="21">
        <f t="shared" si="18"/>
        <v>0.63812398173590257</v>
      </c>
      <c r="AK36" s="43">
        <f t="shared" si="6"/>
        <v>1.682809824119301</v>
      </c>
    </row>
    <row r="37" spans="1:37" x14ac:dyDescent="0.2">
      <c r="A37" s="13" t="s">
        <v>1999</v>
      </c>
      <c r="B37" s="12" t="s">
        <v>1962</v>
      </c>
      <c r="C37" s="12" t="s">
        <v>1347</v>
      </c>
      <c r="D37" s="12">
        <v>2010</v>
      </c>
      <c r="E37" s="12" t="s">
        <v>2315</v>
      </c>
      <c r="F37" s="13" t="s">
        <v>2316</v>
      </c>
      <c r="G37" s="13" t="str">
        <f t="shared" si="0"/>
        <v>A098.f4a</v>
      </c>
      <c r="H37" s="20"/>
      <c r="I37" s="13" t="s">
        <v>2299</v>
      </c>
      <c r="J37" s="12" t="s">
        <v>2136</v>
      </c>
      <c r="K37" s="12" t="s">
        <v>2137</v>
      </c>
      <c r="L37" s="13" t="str">
        <f>K37</f>
        <v>Copper</v>
      </c>
      <c r="M37" s="13">
        <v>63.545999999999999</v>
      </c>
      <c r="N37" s="12" t="s">
        <v>2135</v>
      </c>
      <c r="O37" s="13" t="s">
        <v>2014</v>
      </c>
      <c r="P37" s="13" t="s">
        <v>2041</v>
      </c>
      <c r="Q37" s="13"/>
      <c r="R37" s="13" t="s">
        <v>2015</v>
      </c>
      <c r="S37" s="12">
        <v>28</v>
      </c>
      <c r="T37" s="13">
        <v>20.6</v>
      </c>
      <c r="U37" s="43">
        <f t="shared" si="2"/>
        <v>324.17461366569103</v>
      </c>
      <c r="V37" s="13">
        <f t="shared" si="13"/>
        <v>1</v>
      </c>
      <c r="W37" s="21">
        <f t="shared" si="14"/>
        <v>1.6140350877192984</v>
      </c>
      <c r="X37" s="43">
        <f t="shared" si="15"/>
        <v>3.6842105263157898</v>
      </c>
      <c r="Y37" s="43">
        <f t="shared" si="16"/>
        <v>4.6315789473684212</v>
      </c>
      <c r="Z37" s="13">
        <v>0.56999999999999995</v>
      </c>
      <c r="AA37" s="13">
        <v>0.92</v>
      </c>
      <c r="AB37" s="13">
        <v>2.1</v>
      </c>
      <c r="AC37" s="13">
        <v>2.64</v>
      </c>
      <c r="AD37" s="13">
        <v>3</v>
      </c>
      <c r="AE37" s="13">
        <v>3</v>
      </c>
      <c r="AF37" s="13" t="s">
        <v>2306</v>
      </c>
      <c r="AG37" s="43">
        <f t="shared" si="4"/>
        <v>0.61403508771929838</v>
      </c>
      <c r="AH37" s="43">
        <f t="shared" si="5"/>
        <v>0.94736842105263142</v>
      </c>
      <c r="AI37" s="21">
        <f t="shared" si="18"/>
        <v>1.0635399695598371</v>
      </c>
      <c r="AJ37" s="21">
        <f t="shared" si="18"/>
        <v>1.6408902387494624</v>
      </c>
      <c r="AK37" s="43">
        <f t="shared" si="6"/>
        <v>1.8813555035013811</v>
      </c>
    </row>
    <row r="38" spans="1:37" x14ac:dyDescent="0.2">
      <c r="A38" s="13" t="s">
        <v>1999</v>
      </c>
      <c r="B38" s="12" t="s">
        <v>1962</v>
      </c>
      <c r="C38" s="12" t="s">
        <v>1347</v>
      </c>
      <c r="D38" s="12">
        <v>2010</v>
      </c>
      <c r="E38" s="12" t="s">
        <v>2315</v>
      </c>
      <c r="F38" s="13" t="s">
        <v>2316</v>
      </c>
      <c r="G38" s="13" t="str">
        <f t="shared" si="0"/>
        <v>A098.f4a</v>
      </c>
      <c r="H38" s="20"/>
      <c r="I38" s="13" t="s">
        <v>2299</v>
      </c>
      <c r="J38" s="12" t="s">
        <v>2156</v>
      </c>
      <c r="K38" s="12" t="s">
        <v>2156</v>
      </c>
      <c r="L38" s="13" t="s">
        <v>2137</v>
      </c>
      <c r="M38" s="13">
        <v>63.545999999999999</v>
      </c>
      <c r="N38" s="12" t="s">
        <v>2135</v>
      </c>
      <c r="O38" s="13" t="s">
        <v>2014</v>
      </c>
      <c r="P38" s="13" t="s">
        <v>2051</v>
      </c>
      <c r="Q38" s="13"/>
      <c r="R38" s="13" t="s">
        <v>2015</v>
      </c>
      <c r="S38" s="12">
        <v>28</v>
      </c>
      <c r="T38" s="13">
        <v>23.2</v>
      </c>
      <c r="U38" s="43">
        <f t="shared" si="2"/>
        <v>365.08985616718599</v>
      </c>
      <c r="V38" s="13">
        <f t="shared" si="13"/>
        <v>1</v>
      </c>
      <c r="W38" s="21">
        <f t="shared" si="14"/>
        <v>1.375</v>
      </c>
      <c r="X38" s="43">
        <f t="shared" si="15"/>
        <v>0.98124999999999996</v>
      </c>
      <c r="Y38" s="43">
        <f t="shared" si="16"/>
        <v>1.3062499999999999</v>
      </c>
      <c r="Z38" s="13">
        <v>1.6</v>
      </c>
      <c r="AA38" s="13">
        <v>2.2000000000000002</v>
      </c>
      <c r="AB38" s="13">
        <v>1.57</v>
      </c>
      <c r="AC38" s="13">
        <v>2.09</v>
      </c>
      <c r="AD38" s="13">
        <v>3</v>
      </c>
      <c r="AE38" s="13">
        <v>3</v>
      </c>
      <c r="AF38" s="13" t="s">
        <v>2306</v>
      </c>
      <c r="AG38" s="43">
        <f t="shared" si="4"/>
        <v>0.375</v>
      </c>
      <c r="AH38" s="43">
        <f t="shared" si="5"/>
        <v>0.32499999999999996</v>
      </c>
      <c r="AI38" s="21">
        <f t="shared" si="18"/>
        <v>0.649519052838329</v>
      </c>
      <c r="AJ38" s="21">
        <f t="shared" si="18"/>
        <v>0.56291651245988505</v>
      </c>
      <c r="AK38" s="43">
        <f t="shared" si="6"/>
        <v>-2.7307345995735411E-2</v>
      </c>
    </row>
    <row r="39" spans="1:37" x14ac:dyDescent="0.2">
      <c r="A39" s="13" t="s">
        <v>1999</v>
      </c>
      <c r="B39" s="12" t="s">
        <v>1962</v>
      </c>
      <c r="C39" s="12" t="s">
        <v>1347</v>
      </c>
      <c r="D39" s="12">
        <v>2010</v>
      </c>
      <c r="E39" s="12" t="s">
        <v>2315</v>
      </c>
      <c r="F39" s="13" t="s">
        <v>2316</v>
      </c>
      <c r="G39" s="13" t="str">
        <f t="shared" si="0"/>
        <v>A098.f4a</v>
      </c>
      <c r="H39" s="20"/>
      <c r="I39" s="13" t="s">
        <v>2299</v>
      </c>
      <c r="J39" s="12" t="s">
        <v>2156</v>
      </c>
      <c r="K39" s="12" t="s">
        <v>2156</v>
      </c>
      <c r="L39" s="13" t="s">
        <v>2137</v>
      </c>
      <c r="M39" s="13">
        <v>63.545999999999999</v>
      </c>
      <c r="N39" s="12" t="s">
        <v>2135</v>
      </c>
      <c r="O39" s="13" t="s">
        <v>2014</v>
      </c>
      <c r="P39" s="13" t="s">
        <v>2051</v>
      </c>
      <c r="Q39" s="13"/>
      <c r="R39" s="13" t="s">
        <v>2015</v>
      </c>
      <c r="S39" s="12">
        <v>28</v>
      </c>
      <c r="T39" s="13">
        <v>64.099999999999994</v>
      </c>
      <c r="U39" s="43">
        <f t="shared" si="2"/>
        <v>1008.7180939791647</v>
      </c>
      <c r="V39" s="13">
        <f t="shared" si="13"/>
        <v>1</v>
      </c>
      <c r="W39" s="21">
        <f t="shared" si="14"/>
        <v>1.375</v>
      </c>
      <c r="X39" s="43">
        <f t="shared" si="15"/>
        <v>1.2374999999999998</v>
      </c>
      <c r="Y39" s="43">
        <f t="shared" si="16"/>
        <v>1.5499999999999998</v>
      </c>
      <c r="Z39" s="13">
        <v>1.6</v>
      </c>
      <c r="AA39" s="13">
        <v>2.2000000000000002</v>
      </c>
      <c r="AB39" s="13">
        <v>1.98</v>
      </c>
      <c r="AC39" s="13">
        <v>2.48</v>
      </c>
      <c r="AD39" s="13">
        <v>3</v>
      </c>
      <c r="AE39" s="13">
        <v>3</v>
      </c>
      <c r="AF39" s="13" t="s">
        <v>2306</v>
      </c>
      <c r="AG39" s="43">
        <f t="shared" si="4"/>
        <v>0.375</v>
      </c>
      <c r="AH39" s="43">
        <f t="shared" si="5"/>
        <v>0.3125</v>
      </c>
      <c r="AI39" s="21">
        <f t="shared" si="18"/>
        <v>0.649519052838329</v>
      </c>
      <c r="AJ39" s="21">
        <f t="shared" si="18"/>
        <v>0.5412658773652741</v>
      </c>
      <c r="AK39" s="43">
        <f t="shared" si="6"/>
        <v>0.30742852519224706</v>
      </c>
    </row>
    <row r="40" spans="1:37" x14ac:dyDescent="0.2">
      <c r="A40" s="13" t="s">
        <v>1999</v>
      </c>
      <c r="B40" s="12" t="s">
        <v>1962</v>
      </c>
      <c r="C40" s="12" t="s">
        <v>1347</v>
      </c>
      <c r="D40" s="12">
        <v>2010</v>
      </c>
      <c r="E40" s="12" t="s">
        <v>2315</v>
      </c>
      <c r="F40" s="13" t="s">
        <v>2316</v>
      </c>
      <c r="G40" s="13" t="str">
        <f t="shared" si="0"/>
        <v>A098.f4a</v>
      </c>
      <c r="H40" s="20"/>
      <c r="I40" s="13" t="s">
        <v>2299</v>
      </c>
      <c r="J40" s="12" t="s">
        <v>2156</v>
      </c>
      <c r="K40" s="12" t="s">
        <v>2156</v>
      </c>
      <c r="L40" s="13" t="s">
        <v>2137</v>
      </c>
      <c r="M40" s="13">
        <v>63.545999999999999</v>
      </c>
      <c r="N40" s="12" t="s">
        <v>2135</v>
      </c>
      <c r="O40" s="13" t="s">
        <v>2014</v>
      </c>
      <c r="P40" s="13" t="s">
        <v>2051</v>
      </c>
      <c r="Q40" s="13"/>
      <c r="R40" s="13" t="s">
        <v>2015</v>
      </c>
      <c r="S40" s="12">
        <v>28</v>
      </c>
      <c r="T40" s="13">
        <v>24.2</v>
      </c>
      <c r="U40" s="43">
        <f t="shared" si="2"/>
        <v>380.82648789853016</v>
      </c>
      <c r="V40" s="13">
        <f t="shared" si="13"/>
        <v>1</v>
      </c>
      <c r="W40" s="21">
        <f t="shared" si="14"/>
        <v>1.3645833333333335</v>
      </c>
      <c r="X40" s="43">
        <f t="shared" si="15"/>
        <v>1.0833333333333335</v>
      </c>
      <c r="Y40" s="43">
        <f t="shared" si="16"/>
        <v>1.6041666666666667</v>
      </c>
      <c r="Z40" s="13">
        <v>0.96</v>
      </c>
      <c r="AA40" s="13">
        <v>1.31</v>
      </c>
      <c r="AB40" s="13">
        <v>1.04</v>
      </c>
      <c r="AC40" s="13">
        <v>1.54</v>
      </c>
      <c r="AD40" s="13">
        <v>3</v>
      </c>
      <c r="AE40" s="13">
        <v>3</v>
      </c>
      <c r="AF40" s="13" t="s">
        <v>2306</v>
      </c>
      <c r="AG40" s="43">
        <f t="shared" si="4"/>
        <v>0.36458333333333348</v>
      </c>
      <c r="AH40" s="43">
        <f t="shared" si="5"/>
        <v>0.52083333333333326</v>
      </c>
      <c r="AI40" s="21">
        <f t="shared" si="18"/>
        <v>0.63147685692615341</v>
      </c>
      <c r="AJ40" s="21">
        <f t="shared" si="18"/>
        <v>0.90210979560879012</v>
      </c>
      <c r="AK40" s="43">
        <f t="shared" si="6"/>
        <v>0.11547721741993618</v>
      </c>
    </row>
    <row r="41" spans="1:37" x14ac:dyDescent="0.2">
      <c r="A41" s="13" t="s">
        <v>1999</v>
      </c>
      <c r="B41" s="12" t="s">
        <v>1962</v>
      </c>
      <c r="C41" s="12" t="s">
        <v>1347</v>
      </c>
      <c r="D41" s="12">
        <v>2010</v>
      </c>
      <c r="E41" s="12" t="s">
        <v>2315</v>
      </c>
      <c r="F41" s="13" t="s">
        <v>2316</v>
      </c>
      <c r="G41" s="13" t="str">
        <f t="shared" si="0"/>
        <v>A098.f4a</v>
      </c>
      <c r="H41" s="20"/>
      <c r="I41" s="13" t="s">
        <v>2299</v>
      </c>
      <c r="J41" s="12" t="s">
        <v>2156</v>
      </c>
      <c r="K41" s="12" t="s">
        <v>2156</v>
      </c>
      <c r="L41" s="13" t="s">
        <v>2137</v>
      </c>
      <c r="M41" s="13">
        <v>63.545999999999999</v>
      </c>
      <c r="N41" s="12" t="s">
        <v>2135</v>
      </c>
      <c r="O41" s="13" t="s">
        <v>2014</v>
      </c>
      <c r="P41" s="13" t="s">
        <v>2051</v>
      </c>
      <c r="Q41" s="13"/>
      <c r="R41" s="13" t="s">
        <v>2015</v>
      </c>
      <c r="S41" s="12">
        <v>28</v>
      </c>
      <c r="T41" s="13">
        <v>50.8</v>
      </c>
      <c r="U41" s="43">
        <f t="shared" si="2"/>
        <v>799.42089195228652</v>
      </c>
      <c r="V41" s="13">
        <f t="shared" si="13"/>
        <v>1</v>
      </c>
      <c r="W41" s="21">
        <f t="shared" si="14"/>
        <v>1.3645833333333335</v>
      </c>
      <c r="X41" s="43">
        <f t="shared" si="15"/>
        <v>1.3854166666666667</v>
      </c>
      <c r="Y41" s="43">
        <f t="shared" si="16"/>
        <v>1.7395833333333333</v>
      </c>
      <c r="Z41" s="13">
        <v>0.96</v>
      </c>
      <c r="AA41" s="13">
        <v>1.31</v>
      </c>
      <c r="AB41" s="13">
        <v>1.33</v>
      </c>
      <c r="AC41" s="13">
        <v>1.67</v>
      </c>
      <c r="AD41" s="13">
        <v>3</v>
      </c>
      <c r="AE41" s="13">
        <v>3</v>
      </c>
      <c r="AF41" s="13" t="s">
        <v>2306</v>
      </c>
      <c r="AG41" s="43">
        <f t="shared" si="4"/>
        <v>0.36458333333333348</v>
      </c>
      <c r="AH41" s="43">
        <f t="shared" si="5"/>
        <v>0.35416666666666652</v>
      </c>
      <c r="AI41" s="21">
        <f t="shared" si="18"/>
        <v>0.63147685692615341</v>
      </c>
      <c r="AJ41" s="21">
        <f t="shared" si="18"/>
        <v>0.61343466101397703</v>
      </c>
      <c r="AK41" s="43">
        <f t="shared" si="6"/>
        <v>0.47031993478003348</v>
      </c>
    </row>
    <row r="42" spans="1:37" x14ac:dyDescent="0.2">
      <c r="A42" s="13" t="s">
        <v>1999</v>
      </c>
      <c r="B42" s="12" t="s">
        <v>1885</v>
      </c>
      <c r="C42" s="12" t="s">
        <v>1369</v>
      </c>
      <c r="D42" s="12">
        <v>2010</v>
      </c>
      <c r="E42" s="12" t="s">
        <v>2317</v>
      </c>
      <c r="F42" s="13" t="s">
        <v>2318</v>
      </c>
      <c r="G42" s="12" t="str">
        <f t="shared" si="0"/>
        <v>A021.f1a</v>
      </c>
      <c r="H42" s="46"/>
      <c r="I42" s="13" t="s">
        <v>2319</v>
      </c>
      <c r="J42" s="12" t="s">
        <v>2320</v>
      </c>
      <c r="K42" s="12" t="s">
        <v>2134</v>
      </c>
      <c r="L42" s="13" t="str">
        <f t="shared" ref="L42:L80" si="19">K42</f>
        <v>Cadmium</v>
      </c>
      <c r="M42" s="13">
        <v>112.414</v>
      </c>
      <c r="N42" s="12" t="s">
        <v>2135</v>
      </c>
      <c r="O42" s="12" t="s">
        <v>2014</v>
      </c>
      <c r="P42" s="12" t="s">
        <v>2041</v>
      </c>
      <c r="Q42" s="12"/>
      <c r="R42" s="12" t="s">
        <v>2015</v>
      </c>
      <c r="S42" s="13">
        <v>2</v>
      </c>
      <c r="T42" s="13">
        <v>15.1</v>
      </c>
      <c r="U42" s="43">
        <f t="shared" si="2"/>
        <v>134.32490615047948</v>
      </c>
      <c r="V42" s="13">
        <v>1</v>
      </c>
      <c r="W42" s="13">
        <v>1</v>
      </c>
      <c r="X42" s="13">
        <v>0.9</v>
      </c>
      <c r="Y42" s="13">
        <v>1.1000000000000001</v>
      </c>
      <c r="Z42" s="13"/>
      <c r="AA42" s="13"/>
      <c r="AB42" s="13"/>
      <c r="AC42" s="13"/>
      <c r="AD42" s="13">
        <v>1</v>
      </c>
      <c r="AE42" s="13">
        <v>1</v>
      </c>
      <c r="AF42" s="13" t="s">
        <v>2300</v>
      </c>
      <c r="AG42" s="43">
        <f t="shared" si="4"/>
        <v>0</v>
      </c>
      <c r="AH42" s="43">
        <f t="shared" si="5"/>
        <v>0.20000000000000007</v>
      </c>
      <c r="AI42" s="43">
        <f t="shared" ref="AI42:AJ46" si="20">AG42</f>
        <v>0</v>
      </c>
      <c r="AJ42" s="43">
        <f t="shared" si="20"/>
        <v>0.20000000000000007</v>
      </c>
      <c r="AK42" s="43">
        <f t="shared" si="6"/>
        <v>-0.15200309344504997</v>
      </c>
    </row>
    <row r="43" spans="1:37" x14ac:dyDescent="0.2">
      <c r="A43" s="13" t="s">
        <v>1999</v>
      </c>
      <c r="B43" s="12" t="s">
        <v>1885</v>
      </c>
      <c r="C43" s="12" t="s">
        <v>1369</v>
      </c>
      <c r="D43" s="12">
        <v>2010</v>
      </c>
      <c r="E43" s="12" t="s">
        <v>2317</v>
      </c>
      <c r="F43" s="13" t="s">
        <v>2318</v>
      </c>
      <c r="G43" s="12" t="str">
        <f t="shared" si="0"/>
        <v>A021.f1a</v>
      </c>
      <c r="H43" s="46"/>
      <c r="I43" s="13" t="s">
        <v>2319</v>
      </c>
      <c r="J43" s="12" t="s">
        <v>2320</v>
      </c>
      <c r="K43" s="12" t="s">
        <v>2134</v>
      </c>
      <c r="L43" s="13" t="str">
        <f t="shared" si="19"/>
        <v>Cadmium</v>
      </c>
      <c r="M43" s="13">
        <v>112.414</v>
      </c>
      <c r="N43" s="12" t="s">
        <v>2135</v>
      </c>
      <c r="O43" s="12" t="s">
        <v>2014</v>
      </c>
      <c r="P43" s="12" t="s">
        <v>2041</v>
      </c>
      <c r="Q43" s="12"/>
      <c r="R43" s="12" t="s">
        <v>2015</v>
      </c>
      <c r="S43" s="13">
        <v>6</v>
      </c>
      <c r="T43" s="13">
        <v>15.1</v>
      </c>
      <c r="U43" s="43">
        <f t="shared" si="2"/>
        <v>134.32490615047948</v>
      </c>
      <c r="V43" s="13">
        <v>1</v>
      </c>
      <c r="W43" s="13">
        <v>1</v>
      </c>
      <c r="X43" s="13">
        <v>4.7</v>
      </c>
      <c r="Y43" s="13">
        <v>5.2</v>
      </c>
      <c r="Z43" s="13"/>
      <c r="AA43" s="13"/>
      <c r="AB43" s="13"/>
      <c r="AC43" s="13"/>
      <c r="AD43" s="13">
        <v>1</v>
      </c>
      <c r="AE43" s="13">
        <v>1</v>
      </c>
      <c r="AF43" s="13" t="s">
        <v>2300</v>
      </c>
      <c r="AG43" s="43">
        <f t="shared" si="4"/>
        <v>0</v>
      </c>
      <c r="AH43" s="43">
        <f t="shared" si="5"/>
        <v>0.5</v>
      </c>
      <c r="AI43" s="43">
        <f t="shared" si="20"/>
        <v>0</v>
      </c>
      <c r="AJ43" s="43">
        <f t="shared" si="20"/>
        <v>0.5</v>
      </c>
      <c r="AK43" s="43">
        <f t="shared" si="6"/>
        <v>2.232660756790275</v>
      </c>
    </row>
    <row r="44" spans="1:37" x14ac:dyDescent="0.2">
      <c r="A44" s="13" t="s">
        <v>1999</v>
      </c>
      <c r="B44" s="12" t="s">
        <v>1885</v>
      </c>
      <c r="C44" s="12" t="s">
        <v>1369</v>
      </c>
      <c r="D44" s="12">
        <v>2010</v>
      </c>
      <c r="E44" s="12" t="s">
        <v>2317</v>
      </c>
      <c r="F44" s="13" t="s">
        <v>2318</v>
      </c>
      <c r="G44" s="12" t="str">
        <f t="shared" si="0"/>
        <v>A021.f1a</v>
      </c>
      <c r="H44" s="46"/>
      <c r="I44" s="13" t="s">
        <v>2319</v>
      </c>
      <c r="J44" s="12" t="s">
        <v>2320</v>
      </c>
      <c r="K44" s="12" t="s">
        <v>2134</v>
      </c>
      <c r="L44" s="13" t="str">
        <f t="shared" si="19"/>
        <v>Cadmium</v>
      </c>
      <c r="M44" s="13">
        <v>112.414</v>
      </c>
      <c r="N44" s="12" t="s">
        <v>2135</v>
      </c>
      <c r="O44" s="12" t="s">
        <v>2014</v>
      </c>
      <c r="P44" s="12" t="s">
        <v>2041</v>
      </c>
      <c r="Q44" s="12"/>
      <c r="R44" s="12" t="s">
        <v>2015</v>
      </c>
      <c r="S44" s="13">
        <v>14</v>
      </c>
      <c r="T44" s="13">
        <v>15.1</v>
      </c>
      <c r="U44" s="43">
        <f t="shared" si="2"/>
        <v>134.32490615047948</v>
      </c>
      <c r="V44" s="13">
        <v>1</v>
      </c>
      <c r="W44" s="13">
        <v>1</v>
      </c>
      <c r="X44" s="13">
        <v>10.3</v>
      </c>
      <c r="Y44" s="13">
        <v>11.9</v>
      </c>
      <c r="Z44" s="13"/>
      <c r="AA44" s="13"/>
      <c r="AB44" s="13"/>
      <c r="AC44" s="13"/>
      <c r="AD44" s="13">
        <v>1</v>
      </c>
      <c r="AE44" s="13">
        <v>1</v>
      </c>
      <c r="AF44" s="13" t="s">
        <v>2300</v>
      </c>
      <c r="AG44" s="43">
        <f t="shared" si="4"/>
        <v>0</v>
      </c>
      <c r="AH44" s="43">
        <f t="shared" si="5"/>
        <v>1.5999999999999996</v>
      </c>
      <c r="AI44" s="43">
        <f t="shared" si="20"/>
        <v>0</v>
      </c>
      <c r="AJ44" s="43">
        <f t="shared" si="20"/>
        <v>1.5999999999999996</v>
      </c>
      <c r="AK44" s="43">
        <f t="shared" si="6"/>
        <v>3.3645724322958559</v>
      </c>
    </row>
    <row r="45" spans="1:37" x14ac:dyDescent="0.2">
      <c r="A45" s="13" t="s">
        <v>1999</v>
      </c>
      <c r="B45" s="12" t="s">
        <v>1885</v>
      </c>
      <c r="C45" s="12" t="s">
        <v>1369</v>
      </c>
      <c r="D45" s="12">
        <v>2010</v>
      </c>
      <c r="E45" s="12" t="s">
        <v>2317</v>
      </c>
      <c r="F45" s="13" t="s">
        <v>2318</v>
      </c>
      <c r="G45" s="12" t="str">
        <f t="shared" si="0"/>
        <v>A021.f1a</v>
      </c>
      <c r="H45" s="46"/>
      <c r="I45" s="13" t="s">
        <v>2319</v>
      </c>
      <c r="J45" s="12" t="s">
        <v>2320</v>
      </c>
      <c r="K45" s="12" t="s">
        <v>2134</v>
      </c>
      <c r="L45" s="13" t="str">
        <f t="shared" si="19"/>
        <v>Cadmium</v>
      </c>
      <c r="M45" s="13">
        <v>112.414</v>
      </c>
      <c r="N45" s="12" t="s">
        <v>2135</v>
      </c>
      <c r="O45" s="12" t="s">
        <v>2014</v>
      </c>
      <c r="P45" s="12" t="s">
        <v>2041</v>
      </c>
      <c r="Q45" s="12"/>
      <c r="R45" s="12" t="s">
        <v>2015</v>
      </c>
      <c r="S45" s="13">
        <v>30</v>
      </c>
      <c r="T45" s="13">
        <v>15.1</v>
      </c>
      <c r="U45" s="43">
        <f t="shared" si="2"/>
        <v>134.32490615047948</v>
      </c>
      <c r="V45" s="13">
        <v>1</v>
      </c>
      <c r="W45" s="13">
        <v>1</v>
      </c>
      <c r="X45" s="13">
        <v>8.01</v>
      </c>
      <c r="Y45" s="13">
        <v>8.4</v>
      </c>
      <c r="Z45" s="13"/>
      <c r="AA45" s="13"/>
      <c r="AB45" s="13"/>
      <c r="AC45" s="13"/>
      <c r="AD45" s="13">
        <v>1</v>
      </c>
      <c r="AE45" s="13">
        <v>1</v>
      </c>
      <c r="AF45" s="13" t="s">
        <v>2300</v>
      </c>
      <c r="AG45" s="43">
        <f t="shared" si="4"/>
        <v>0</v>
      </c>
      <c r="AH45" s="43">
        <f t="shared" si="5"/>
        <v>0.39000000000000057</v>
      </c>
      <c r="AI45" s="43">
        <f t="shared" si="20"/>
        <v>0</v>
      </c>
      <c r="AJ45" s="43">
        <f t="shared" si="20"/>
        <v>0.39000000000000057</v>
      </c>
      <c r="AK45" s="43">
        <f t="shared" si="6"/>
        <v>3.0018022426339854</v>
      </c>
    </row>
    <row r="46" spans="1:37" x14ac:dyDescent="0.2">
      <c r="A46" s="13" t="s">
        <v>1999</v>
      </c>
      <c r="B46" s="12" t="s">
        <v>1885</v>
      </c>
      <c r="C46" s="12" t="s">
        <v>1369</v>
      </c>
      <c r="D46" s="12">
        <v>2010</v>
      </c>
      <c r="E46" s="12" t="s">
        <v>2317</v>
      </c>
      <c r="F46" s="13" t="s">
        <v>2318</v>
      </c>
      <c r="G46" s="12" t="str">
        <f t="shared" si="0"/>
        <v>A021.f1a</v>
      </c>
      <c r="H46" s="46"/>
      <c r="I46" s="13" t="s">
        <v>2319</v>
      </c>
      <c r="J46" s="12" t="s">
        <v>2320</v>
      </c>
      <c r="K46" s="12" t="s">
        <v>2134</v>
      </c>
      <c r="L46" s="13" t="str">
        <f t="shared" si="19"/>
        <v>Cadmium</v>
      </c>
      <c r="M46" s="13">
        <v>112.414</v>
      </c>
      <c r="N46" s="12" t="s">
        <v>2135</v>
      </c>
      <c r="O46" s="12" t="s">
        <v>2014</v>
      </c>
      <c r="P46" s="12" t="s">
        <v>2041</v>
      </c>
      <c r="Q46" s="12"/>
      <c r="R46" s="12" t="s">
        <v>2015</v>
      </c>
      <c r="S46" s="13">
        <v>60</v>
      </c>
      <c r="T46" s="13">
        <v>15.1</v>
      </c>
      <c r="U46" s="43">
        <f t="shared" si="2"/>
        <v>134.32490615047948</v>
      </c>
      <c r="V46" s="13">
        <v>1</v>
      </c>
      <c r="W46" s="13">
        <v>1</v>
      </c>
      <c r="X46" s="13">
        <v>11.2</v>
      </c>
      <c r="Y46" s="13">
        <v>11.7</v>
      </c>
      <c r="Z46" s="13"/>
      <c r="AA46" s="13"/>
      <c r="AB46" s="13"/>
      <c r="AC46" s="13"/>
      <c r="AD46" s="13">
        <v>1</v>
      </c>
      <c r="AE46" s="13">
        <v>1</v>
      </c>
      <c r="AF46" s="13" t="s">
        <v>2300</v>
      </c>
      <c r="AG46" s="43">
        <f t="shared" si="4"/>
        <v>0</v>
      </c>
      <c r="AH46" s="43">
        <f t="shared" si="5"/>
        <v>0.5</v>
      </c>
      <c r="AI46" s="43">
        <f t="shared" si="20"/>
        <v>0</v>
      </c>
      <c r="AJ46" s="43">
        <f t="shared" si="20"/>
        <v>0.5</v>
      </c>
      <c r="AK46" s="43">
        <f t="shared" si="6"/>
        <v>3.4854268271702415</v>
      </c>
    </row>
    <row r="47" spans="1:37" x14ac:dyDescent="0.2">
      <c r="A47" s="13" t="s">
        <v>1999</v>
      </c>
      <c r="B47" s="12" t="s">
        <v>1908</v>
      </c>
      <c r="C47" s="12" t="s">
        <v>1229</v>
      </c>
      <c r="D47" s="12">
        <v>2012</v>
      </c>
      <c r="E47" s="12" t="s">
        <v>2321</v>
      </c>
      <c r="F47" s="13" t="s">
        <v>2302</v>
      </c>
      <c r="G47" s="12" t="str">
        <f t="shared" si="0"/>
        <v>A044.f2</v>
      </c>
      <c r="H47" s="20"/>
      <c r="I47" s="13" t="s">
        <v>2319</v>
      </c>
      <c r="J47" s="12" t="s">
        <v>2134</v>
      </c>
      <c r="K47" s="12" t="s">
        <v>2134</v>
      </c>
      <c r="L47" s="13" t="str">
        <f t="shared" si="19"/>
        <v>Cadmium</v>
      </c>
      <c r="M47" s="13">
        <v>112.414</v>
      </c>
      <c r="N47" s="12" t="s">
        <v>2135</v>
      </c>
      <c r="O47" s="12" t="s">
        <v>2014</v>
      </c>
      <c r="P47" s="12" t="s">
        <v>2041</v>
      </c>
      <c r="Q47" s="12"/>
      <c r="R47" s="12" t="s">
        <v>2015</v>
      </c>
      <c r="S47" s="13">
        <v>60</v>
      </c>
      <c r="T47" s="13">
        <v>1.462</v>
      </c>
      <c r="U47" s="43">
        <f t="shared" si="2"/>
        <v>13.005497535894104</v>
      </c>
      <c r="V47" s="13">
        <f t="shared" ref="V47:V80" si="21">Z47/Z47</f>
        <v>1</v>
      </c>
      <c r="W47" s="21">
        <f t="shared" ref="W47:W80" si="22">AA47/Z47</f>
        <v>1.1890000000000001</v>
      </c>
      <c r="X47" s="43">
        <f t="shared" ref="X47:X80" si="23">AB47/Z47</f>
        <v>3.3919999999999999</v>
      </c>
      <c r="Y47" s="43">
        <f t="shared" ref="Y47:Y80" si="24">AC47/Z47</f>
        <v>4.04</v>
      </c>
      <c r="Z47" s="13">
        <v>100</v>
      </c>
      <c r="AA47" s="13">
        <v>118.9</v>
      </c>
      <c r="AB47" s="13">
        <v>339.2</v>
      </c>
      <c r="AC47" s="13">
        <v>404</v>
      </c>
      <c r="AD47" s="13">
        <v>99</v>
      </c>
      <c r="AE47" s="13">
        <v>99</v>
      </c>
      <c r="AF47" s="13" t="s">
        <v>2064</v>
      </c>
      <c r="AG47" s="43">
        <f t="shared" si="4"/>
        <v>0.18900000000000006</v>
      </c>
      <c r="AH47" s="43">
        <f t="shared" si="5"/>
        <v>0.64800000000000013</v>
      </c>
      <c r="AI47" s="43"/>
      <c r="AJ47" s="43"/>
      <c r="AK47" s="43">
        <f t="shared" si="6"/>
        <v>1.7621361699011122</v>
      </c>
    </row>
    <row r="48" spans="1:37" x14ac:dyDescent="0.2">
      <c r="A48" s="13" t="s">
        <v>1999</v>
      </c>
      <c r="B48" s="12" t="s">
        <v>1934</v>
      </c>
      <c r="C48" s="12" t="s">
        <v>1252</v>
      </c>
      <c r="D48" s="12">
        <v>2011</v>
      </c>
      <c r="E48" s="12" t="s">
        <v>2322</v>
      </c>
      <c r="F48" s="13" t="s">
        <v>2323</v>
      </c>
      <c r="G48" s="12" t="str">
        <f t="shared" si="0"/>
        <v>A070.f3</v>
      </c>
      <c r="H48" s="47" t="s">
        <v>2324</v>
      </c>
      <c r="I48" s="13" t="s">
        <v>2319</v>
      </c>
      <c r="J48" s="12" t="s">
        <v>2325</v>
      </c>
      <c r="K48" s="12" t="s">
        <v>2134</v>
      </c>
      <c r="L48" s="13" t="str">
        <f t="shared" si="19"/>
        <v>Cadmium</v>
      </c>
      <c r="M48" s="13">
        <v>112.414</v>
      </c>
      <c r="N48" s="12" t="s">
        <v>2135</v>
      </c>
      <c r="O48" s="12" t="s">
        <v>2014</v>
      </c>
      <c r="P48" s="12" t="s">
        <v>2041</v>
      </c>
      <c r="Q48" s="12"/>
      <c r="R48" s="12" t="s">
        <v>2015</v>
      </c>
      <c r="S48" s="21">
        <f>56/24</f>
        <v>2.3333333333333335</v>
      </c>
      <c r="T48" s="13">
        <v>0.57999999999999996</v>
      </c>
      <c r="U48" s="43">
        <f t="shared" si="2"/>
        <v>5.1594997064422579</v>
      </c>
      <c r="V48" s="13">
        <f t="shared" si="21"/>
        <v>1</v>
      </c>
      <c r="W48" s="21">
        <f t="shared" si="22"/>
        <v>1.1399999999999999</v>
      </c>
      <c r="X48" s="43">
        <f t="shared" si="23"/>
        <v>0.77999999999999992</v>
      </c>
      <c r="Y48" s="43">
        <f t="shared" si="24"/>
        <v>0.82</v>
      </c>
      <c r="Z48" s="13">
        <v>0.05</v>
      </c>
      <c r="AA48" s="13">
        <v>5.7000000000000002E-2</v>
      </c>
      <c r="AB48" s="13">
        <v>3.9E-2</v>
      </c>
      <c r="AC48" s="13">
        <v>4.1000000000000002E-2</v>
      </c>
      <c r="AD48" s="13">
        <v>1</v>
      </c>
      <c r="AE48" s="13">
        <v>1</v>
      </c>
      <c r="AF48" s="13" t="s">
        <v>1972</v>
      </c>
      <c r="AG48" s="43">
        <f t="shared" si="4"/>
        <v>0.1399999999999999</v>
      </c>
      <c r="AH48" s="43">
        <f t="shared" si="5"/>
        <v>4.0000000000000036E-2</v>
      </c>
      <c r="AI48" s="43"/>
      <c r="AJ48" s="43"/>
      <c r="AK48" s="43">
        <f t="shared" si="6"/>
        <v>-0.35845397091247655</v>
      </c>
    </row>
    <row r="49" spans="1:37" x14ac:dyDescent="0.2">
      <c r="A49" s="13" t="s">
        <v>1999</v>
      </c>
      <c r="B49" s="12" t="s">
        <v>1934</v>
      </c>
      <c r="C49" s="12" t="s">
        <v>1252</v>
      </c>
      <c r="D49" s="12">
        <v>2011</v>
      </c>
      <c r="E49" s="12" t="s">
        <v>2322</v>
      </c>
      <c r="F49" s="13" t="s">
        <v>2323</v>
      </c>
      <c r="G49" s="12" t="str">
        <f t="shared" si="0"/>
        <v>A070.f3</v>
      </c>
      <c r="H49" s="47" t="s">
        <v>2324</v>
      </c>
      <c r="I49" s="13" t="s">
        <v>2319</v>
      </c>
      <c r="J49" s="12" t="s">
        <v>2325</v>
      </c>
      <c r="K49" s="12" t="s">
        <v>2134</v>
      </c>
      <c r="L49" s="13" t="str">
        <f t="shared" si="19"/>
        <v>Cadmium</v>
      </c>
      <c r="M49" s="13">
        <v>112.414</v>
      </c>
      <c r="N49" s="12" t="s">
        <v>2135</v>
      </c>
      <c r="O49" s="12" t="s">
        <v>2014</v>
      </c>
      <c r="P49" s="12" t="s">
        <v>2041</v>
      </c>
      <c r="Q49" s="12"/>
      <c r="R49" s="12" t="s">
        <v>2015</v>
      </c>
      <c r="S49" s="13">
        <v>14</v>
      </c>
      <c r="T49" s="13">
        <v>0.57999999999999996</v>
      </c>
      <c r="U49" s="43">
        <f t="shared" si="2"/>
        <v>5.1594997064422579</v>
      </c>
      <c r="V49" s="13">
        <f t="shared" si="21"/>
        <v>1</v>
      </c>
      <c r="W49" s="21">
        <f t="shared" si="22"/>
        <v>1.028169014084507</v>
      </c>
      <c r="X49" s="43">
        <f t="shared" si="23"/>
        <v>0.77464788732394374</v>
      </c>
      <c r="Y49" s="43">
        <f t="shared" si="24"/>
        <v>0.80281690140845086</v>
      </c>
      <c r="Z49" s="13">
        <v>7.0999999999999994E-2</v>
      </c>
      <c r="AA49" s="13">
        <v>7.2999999999999995E-2</v>
      </c>
      <c r="AB49" s="13">
        <v>5.5E-2</v>
      </c>
      <c r="AC49" s="13">
        <v>5.7000000000000002E-2</v>
      </c>
      <c r="AD49" s="13">
        <v>1</v>
      </c>
      <c r="AE49" s="13">
        <v>1</v>
      </c>
      <c r="AF49" s="13" t="s">
        <v>1972</v>
      </c>
      <c r="AG49" s="43">
        <f t="shared" si="4"/>
        <v>2.8169014084507005E-2</v>
      </c>
      <c r="AH49" s="43">
        <f t="shared" si="5"/>
        <v>2.8169014084507116E-2</v>
      </c>
      <c r="AI49" s="43"/>
      <c r="AJ49" s="43"/>
      <c r="AK49" s="43">
        <f t="shared" si="6"/>
        <v>-0.36838740598002229</v>
      </c>
    </row>
    <row r="50" spans="1:37" x14ac:dyDescent="0.2">
      <c r="A50" s="13" t="s">
        <v>1999</v>
      </c>
      <c r="B50" s="12" t="s">
        <v>1934</v>
      </c>
      <c r="C50" s="12" t="s">
        <v>1252</v>
      </c>
      <c r="D50" s="12">
        <v>2011</v>
      </c>
      <c r="E50" s="12" t="s">
        <v>2322</v>
      </c>
      <c r="F50" s="13" t="s">
        <v>2323</v>
      </c>
      <c r="G50" s="12" t="str">
        <f t="shared" si="0"/>
        <v>A070.f3</v>
      </c>
      <c r="H50" s="47" t="s">
        <v>2324</v>
      </c>
      <c r="I50" s="13" t="s">
        <v>2319</v>
      </c>
      <c r="J50" s="12" t="s">
        <v>2325</v>
      </c>
      <c r="K50" s="12" t="s">
        <v>2134</v>
      </c>
      <c r="L50" s="13" t="str">
        <f t="shared" si="19"/>
        <v>Cadmium</v>
      </c>
      <c r="M50" s="13">
        <v>112.414</v>
      </c>
      <c r="N50" s="12" t="s">
        <v>2135</v>
      </c>
      <c r="O50" s="12" t="s">
        <v>2014</v>
      </c>
      <c r="P50" s="12" t="s">
        <v>2041</v>
      </c>
      <c r="Q50" s="12"/>
      <c r="R50" s="12" t="s">
        <v>2015</v>
      </c>
      <c r="S50" s="13">
        <v>56</v>
      </c>
      <c r="T50" s="13">
        <v>0.57999999999999996</v>
      </c>
      <c r="U50" s="43">
        <f t="shared" si="2"/>
        <v>5.1594997064422579</v>
      </c>
      <c r="V50" s="13">
        <f t="shared" si="21"/>
        <v>1</v>
      </c>
      <c r="W50" s="21">
        <f t="shared" si="22"/>
        <v>1.1818181818181819</v>
      </c>
      <c r="X50" s="43">
        <f t="shared" si="23"/>
        <v>1.0909090909090911</v>
      </c>
      <c r="Y50" s="43">
        <f t="shared" si="24"/>
        <v>1.1136363636363638</v>
      </c>
      <c r="Z50" s="13">
        <v>4.3999999999999997E-2</v>
      </c>
      <c r="AA50" s="13">
        <v>5.1999999999999998E-2</v>
      </c>
      <c r="AB50" s="13">
        <v>4.8000000000000001E-2</v>
      </c>
      <c r="AC50" s="13">
        <v>4.9000000000000002E-2</v>
      </c>
      <c r="AD50" s="13">
        <v>1</v>
      </c>
      <c r="AE50" s="13">
        <v>1</v>
      </c>
      <c r="AF50" s="13" t="s">
        <v>1972</v>
      </c>
      <c r="AG50" s="43">
        <f t="shared" si="4"/>
        <v>0.18181818181818188</v>
      </c>
      <c r="AH50" s="43">
        <f t="shared" si="5"/>
        <v>2.2727272727272707E-2</v>
      </c>
      <c r="AI50" s="43"/>
      <c r="AJ50" s="43"/>
      <c r="AK50" s="43">
        <f t="shared" si="6"/>
        <v>0.12553088208385912</v>
      </c>
    </row>
    <row r="51" spans="1:37" x14ac:dyDescent="0.2">
      <c r="A51" s="13" t="s">
        <v>1999</v>
      </c>
      <c r="B51" s="12" t="s">
        <v>1934</v>
      </c>
      <c r="C51" s="12" t="s">
        <v>1252</v>
      </c>
      <c r="D51" s="12">
        <v>2011</v>
      </c>
      <c r="E51" s="12" t="s">
        <v>2322</v>
      </c>
      <c r="F51" s="13" t="s">
        <v>2323</v>
      </c>
      <c r="G51" s="12" t="str">
        <f t="shared" si="0"/>
        <v>A070.f3</v>
      </c>
      <c r="H51" s="48" t="s">
        <v>2326</v>
      </c>
      <c r="I51" s="13" t="s">
        <v>2319</v>
      </c>
      <c r="J51" s="12" t="s">
        <v>2325</v>
      </c>
      <c r="K51" s="12" t="s">
        <v>2134</v>
      </c>
      <c r="L51" s="13" t="str">
        <f t="shared" si="19"/>
        <v>Cadmium</v>
      </c>
      <c r="M51" s="13">
        <v>112.414</v>
      </c>
      <c r="N51" s="12" t="s">
        <v>2135</v>
      </c>
      <c r="O51" s="12" t="s">
        <v>2014</v>
      </c>
      <c r="P51" s="12" t="s">
        <v>2041</v>
      </c>
      <c r="Q51" s="12"/>
      <c r="R51" s="12" t="s">
        <v>2015</v>
      </c>
      <c r="S51" s="21">
        <f>56/24</f>
        <v>2.3333333333333335</v>
      </c>
      <c r="T51" s="13">
        <v>1.26</v>
      </c>
      <c r="U51" s="43">
        <f t="shared" si="2"/>
        <v>11.208568327788354</v>
      </c>
      <c r="V51" s="13">
        <f t="shared" si="21"/>
        <v>1</v>
      </c>
      <c r="W51" s="21">
        <f t="shared" si="22"/>
        <v>1.1399999999999999</v>
      </c>
      <c r="X51" s="43">
        <f t="shared" si="23"/>
        <v>1.4599999999999997</v>
      </c>
      <c r="Y51" s="43">
        <f t="shared" si="24"/>
        <v>1.5399999999999998</v>
      </c>
      <c r="Z51" s="13">
        <v>0.05</v>
      </c>
      <c r="AA51" s="13">
        <v>5.7000000000000002E-2</v>
      </c>
      <c r="AB51" s="13">
        <v>7.2999999999999995E-2</v>
      </c>
      <c r="AC51" s="13">
        <v>7.6999999999999999E-2</v>
      </c>
      <c r="AD51" s="13">
        <v>1</v>
      </c>
      <c r="AE51" s="13">
        <v>1</v>
      </c>
      <c r="AF51" s="13" t="s">
        <v>1972</v>
      </c>
      <c r="AG51" s="43">
        <f t="shared" si="4"/>
        <v>0.1399999999999999</v>
      </c>
      <c r="AH51" s="43">
        <f t="shared" si="5"/>
        <v>8.0000000000000071E-2</v>
      </c>
      <c r="AI51" s="43"/>
      <c r="AJ51" s="43"/>
      <c r="AK51" s="43">
        <f t="shared" si="6"/>
        <v>0.54596836910529223</v>
      </c>
    </row>
    <row r="52" spans="1:37" x14ac:dyDescent="0.2">
      <c r="A52" s="13" t="s">
        <v>1999</v>
      </c>
      <c r="B52" s="12" t="s">
        <v>1934</v>
      </c>
      <c r="C52" s="12" t="s">
        <v>1252</v>
      </c>
      <c r="D52" s="12">
        <v>2011</v>
      </c>
      <c r="E52" s="12" t="s">
        <v>2322</v>
      </c>
      <c r="F52" s="13" t="s">
        <v>2323</v>
      </c>
      <c r="G52" s="12" t="str">
        <f t="shared" si="0"/>
        <v>A070.f3</v>
      </c>
      <c r="H52" s="48" t="s">
        <v>2326</v>
      </c>
      <c r="I52" s="13" t="s">
        <v>2319</v>
      </c>
      <c r="J52" s="12" t="s">
        <v>2325</v>
      </c>
      <c r="K52" s="12" t="s">
        <v>2134</v>
      </c>
      <c r="L52" s="13" t="str">
        <f t="shared" si="19"/>
        <v>Cadmium</v>
      </c>
      <c r="M52" s="13">
        <v>112.414</v>
      </c>
      <c r="N52" s="12" t="s">
        <v>2135</v>
      </c>
      <c r="O52" s="12" t="s">
        <v>2014</v>
      </c>
      <c r="P52" s="12" t="s">
        <v>2041</v>
      </c>
      <c r="Q52" s="12"/>
      <c r="R52" s="12" t="s">
        <v>2015</v>
      </c>
      <c r="S52" s="13">
        <v>14</v>
      </c>
      <c r="T52" s="13">
        <v>1.26</v>
      </c>
      <c r="U52" s="43">
        <f t="shared" si="2"/>
        <v>11.208568327788354</v>
      </c>
      <c r="V52" s="13">
        <f t="shared" si="21"/>
        <v>1</v>
      </c>
      <c r="W52" s="21">
        <f t="shared" si="22"/>
        <v>1.028169014084507</v>
      </c>
      <c r="X52" s="43">
        <f t="shared" si="23"/>
        <v>0.50704225352112675</v>
      </c>
      <c r="Y52" s="43">
        <f t="shared" si="24"/>
        <v>0.50704225352112675</v>
      </c>
      <c r="Z52" s="13">
        <v>7.0999999999999994E-2</v>
      </c>
      <c r="AA52" s="13">
        <v>7.2999999999999995E-2</v>
      </c>
      <c r="AB52" s="13">
        <v>3.5999999999999997E-2</v>
      </c>
      <c r="AC52" s="13">
        <v>3.5999999999999997E-2</v>
      </c>
      <c r="AD52" s="13">
        <v>1</v>
      </c>
      <c r="AE52" s="13">
        <v>1</v>
      </c>
      <c r="AF52" s="13" t="s">
        <v>1972</v>
      </c>
      <c r="AG52" s="43">
        <f t="shared" si="4"/>
        <v>2.8169014084507005E-2</v>
      </c>
      <c r="AH52" s="43">
        <f t="shared" si="5"/>
        <v>0</v>
      </c>
      <c r="AI52" s="43"/>
      <c r="AJ52" s="43"/>
      <c r="AK52" s="43">
        <f t="shared" si="6"/>
        <v>-0.97982211806236974</v>
      </c>
    </row>
    <row r="53" spans="1:37" x14ac:dyDescent="0.2">
      <c r="A53" s="13" t="s">
        <v>1999</v>
      </c>
      <c r="B53" s="12" t="s">
        <v>1934</v>
      </c>
      <c r="C53" s="12" t="s">
        <v>1252</v>
      </c>
      <c r="D53" s="12">
        <v>2011</v>
      </c>
      <c r="E53" s="12" t="s">
        <v>2322</v>
      </c>
      <c r="F53" s="13" t="s">
        <v>2323</v>
      </c>
      <c r="G53" s="12" t="str">
        <f t="shared" si="0"/>
        <v>A070.f3</v>
      </c>
      <c r="H53" s="48" t="s">
        <v>2326</v>
      </c>
      <c r="I53" s="13" t="s">
        <v>2319</v>
      </c>
      <c r="J53" s="12" t="s">
        <v>2325</v>
      </c>
      <c r="K53" s="12" t="s">
        <v>2134</v>
      </c>
      <c r="L53" s="13" t="str">
        <f t="shared" si="19"/>
        <v>Cadmium</v>
      </c>
      <c r="M53" s="13">
        <v>112.414</v>
      </c>
      <c r="N53" s="12" t="s">
        <v>2135</v>
      </c>
      <c r="O53" s="12" t="s">
        <v>2014</v>
      </c>
      <c r="P53" s="12" t="s">
        <v>2041</v>
      </c>
      <c r="Q53" s="12"/>
      <c r="R53" s="12" t="s">
        <v>2015</v>
      </c>
      <c r="S53" s="13">
        <v>56</v>
      </c>
      <c r="T53" s="13">
        <v>1.26</v>
      </c>
      <c r="U53" s="43">
        <f t="shared" si="2"/>
        <v>11.208568327788354</v>
      </c>
      <c r="V53" s="13">
        <f t="shared" si="21"/>
        <v>1</v>
      </c>
      <c r="W53" s="21">
        <f t="shared" si="22"/>
        <v>1.1818181818181819</v>
      </c>
      <c r="X53" s="43">
        <f t="shared" si="23"/>
        <v>1.5681818181818183</v>
      </c>
      <c r="Y53" s="43">
        <f t="shared" si="24"/>
        <v>1.5681818181818183</v>
      </c>
      <c r="Z53" s="13">
        <v>4.3999999999999997E-2</v>
      </c>
      <c r="AA53" s="13">
        <v>5.1999999999999998E-2</v>
      </c>
      <c r="AB53" s="13">
        <v>6.9000000000000006E-2</v>
      </c>
      <c r="AC53" s="13">
        <v>6.9000000000000006E-2</v>
      </c>
      <c r="AD53" s="13">
        <v>1</v>
      </c>
      <c r="AE53" s="13">
        <v>1</v>
      </c>
      <c r="AF53" s="13" t="s">
        <v>1972</v>
      </c>
      <c r="AG53" s="43">
        <f t="shared" si="4"/>
        <v>0.18181818181818188</v>
      </c>
      <c r="AH53" s="43">
        <f t="shared" si="5"/>
        <v>0</v>
      </c>
      <c r="AI53" s="43"/>
      <c r="AJ53" s="43"/>
      <c r="AK53" s="43">
        <f t="shared" si="6"/>
        <v>0.64909283814087193</v>
      </c>
    </row>
    <row r="54" spans="1:37" x14ac:dyDescent="0.2">
      <c r="A54" s="13" t="s">
        <v>1999</v>
      </c>
      <c r="B54" s="12" t="s">
        <v>1934</v>
      </c>
      <c r="C54" s="12" t="s">
        <v>1252</v>
      </c>
      <c r="D54" s="12">
        <v>2011</v>
      </c>
      <c r="E54" s="12" t="s">
        <v>2322</v>
      </c>
      <c r="F54" s="13" t="s">
        <v>2323</v>
      </c>
      <c r="G54" s="12" t="str">
        <f t="shared" si="0"/>
        <v>A070.f3</v>
      </c>
      <c r="H54" s="47" t="s">
        <v>2327</v>
      </c>
      <c r="I54" s="13" t="s">
        <v>2319</v>
      </c>
      <c r="J54" s="12" t="s">
        <v>2325</v>
      </c>
      <c r="K54" s="12" t="s">
        <v>2134</v>
      </c>
      <c r="L54" s="13" t="str">
        <f t="shared" si="19"/>
        <v>Cadmium</v>
      </c>
      <c r="M54" s="13">
        <v>112.414</v>
      </c>
      <c r="N54" s="12" t="s">
        <v>2135</v>
      </c>
      <c r="O54" s="12" t="s">
        <v>2014</v>
      </c>
      <c r="P54" s="12" t="s">
        <v>2041</v>
      </c>
      <c r="Q54" s="12"/>
      <c r="R54" s="12" t="s">
        <v>2015</v>
      </c>
      <c r="S54" s="21">
        <f>56/24</f>
        <v>2.3333333333333335</v>
      </c>
      <c r="T54" s="13">
        <v>2.2999999999999998</v>
      </c>
      <c r="U54" s="43">
        <f t="shared" si="2"/>
        <v>20.460085042788261</v>
      </c>
      <c r="V54" s="13">
        <f t="shared" si="21"/>
        <v>1</v>
      </c>
      <c r="W54" s="21">
        <f t="shared" si="22"/>
        <v>1.1399999999999999</v>
      </c>
      <c r="X54" s="43">
        <f t="shared" si="23"/>
        <v>1.22</v>
      </c>
      <c r="Y54" s="43">
        <f t="shared" si="24"/>
        <v>1.24</v>
      </c>
      <c r="Z54" s="13">
        <v>0.05</v>
      </c>
      <c r="AA54" s="13">
        <v>5.7000000000000002E-2</v>
      </c>
      <c r="AB54" s="13">
        <v>6.0999999999999999E-2</v>
      </c>
      <c r="AC54" s="13">
        <v>6.2E-2</v>
      </c>
      <c r="AD54" s="13">
        <v>1</v>
      </c>
      <c r="AE54" s="13">
        <v>1</v>
      </c>
      <c r="AF54" s="13" t="s">
        <v>1972</v>
      </c>
      <c r="AG54" s="43">
        <f t="shared" si="4"/>
        <v>0.1399999999999999</v>
      </c>
      <c r="AH54" s="43">
        <f t="shared" si="5"/>
        <v>2.0000000000000018E-2</v>
      </c>
      <c r="AI54" s="43"/>
      <c r="AJ54" s="43"/>
      <c r="AK54" s="43">
        <f t="shared" si="6"/>
        <v>0.28688114778816154</v>
      </c>
    </row>
    <row r="55" spans="1:37" x14ac:dyDescent="0.2">
      <c r="A55" s="13" t="s">
        <v>1999</v>
      </c>
      <c r="B55" s="12" t="s">
        <v>1934</v>
      </c>
      <c r="C55" s="12" t="s">
        <v>1252</v>
      </c>
      <c r="D55" s="12">
        <v>2011</v>
      </c>
      <c r="E55" s="12" t="s">
        <v>2322</v>
      </c>
      <c r="F55" s="13" t="s">
        <v>2323</v>
      </c>
      <c r="G55" s="12" t="str">
        <f t="shared" si="0"/>
        <v>A070.f3</v>
      </c>
      <c r="H55" s="47" t="s">
        <v>2327</v>
      </c>
      <c r="I55" s="13" t="s">
        <v>2319</v>
      </c>
      <c r="J55" s="12" t="s">
        <v>2325</v>
      </c>
      <c r="K55" s="12" t="s">
        <v>2134</v>
      </c>
      <c r="L55" s="13" t="str">
        <f t="shared" si="19"/>
        <v>Cadmium</v>
      </c>
      <c r="M55" s="13">
        <v>112.414</v>
      </c>
      <c r="N55" s="12" t="s">
        <v>2135</v>
      </c>
      <c r="O55" s="12" t="s">
        <v>2014</v>
      </c>
      <c r="P55" s="12" t="s">
        <v>2041</v>
      </c>
      <c r="Q55" s="12"/>
      <c r="R55" s="12" t="s">
        <v>2015</v>
      </c>
      <c r="S55" s="13">
        <v>14</v>
      </c>
      <c r="T55" s="13">
        <v>2.2999999999999998</v>
      </c>
      <c r="U55" s="43">
        <f t="shared" si="2"/>
        <v>20.460085042788261</v>
      </c>
      <c r="V55" s="13">
        <f t="shared" si="21"/>
        <v>1</v>
      </c>
      <c r="W55" s="21">
        <f t="shared" si="22"/>
        <v>1.028169014084507</v>
      </c>
      <c r="X55" s="43">
        <f t="shared" si="23"/>
        <v>0.47042253521126765</v>
      </c>
      <c r="Y55" s="43">
        <f t="shared" si="24"/>
        <v>5.028169014084507</v>
      </c>
      <c r="Z55" s="13">
        <v>7.0999999999999994E-2</v>
      </c>
      <c r="AA55" s="13">
        <v>7.2999999999999995E-2</v>
      </c>
      <c r="AB55" s="13">
        <v>3.3399999999999999E-2</v>
      </c>
      <c r="AC55" s="13">
        <v>0.35699999999999998</v>
      </c>
      <c r="AD55" s="13">
        <v>1</v>
      </c>
      <c r="AE55" s="13">
        <v>1</v>
      </c>
      <c r="AF55" s="13" t="s">
        <v>1972</v>
      </c>
      <c r="AG55" s="43">
        <f t="shared" si="4"/>
        <v>2.8169014084507005E-2</v>
      </c>
      <c r="AH55" s="43">
        <f t="shared" si="5"/>
        <v>4.5577464788732396</v>
      </c>
      <c r="AI55" s="43"/>
      <c r="AJ55" s="43"/>
      <c r="AK55" s="43">
        <f t="shared" si="6"/>
        <v>-1.0879709219179921</v>
      </c>
    </row>
    <row r="56" spans="1:37" x14ac:dyDescent="0.2">
      <c r="A56" s="13" t="s">
        <v>1999</v>
      </c>
      <c r="B56" s="12" t="s">
        <v>1934</v>
      </c>
      <c r="C56" s="12" t="s">
        <v>1252</v>
      </c>
      <c r="D56" s="12">
        <v>2011</v>
      </c>
      <c r="E56" s="12" t="s">
        <v>2322</v>
      </c>
      <c r="F56" s="13" t="s">
        <v>2323</v>
      </c>
      <c r="G56" s="12" t="str">
        <f t="shared" si="0"/>
        <v>A070.f3</v>
      </c>
      <c r="H56" s="47" t="s">
        <v>2327</v>
      </c>
      <c r="I56" s="13" t="s">
        <v>2319</v>
      </c>
      <c r="J56" s="12" t="s">
        <v>2325</v>
      </c>
      <c r="K56" s="12" t="s">
        <v>2134</v>
      </c>
      <c r="L56" s="13" t="str">
        <f t="shared" si="19"/>
        <v>Cadmium</v>
      </c>
      <c r="M56" s="13">
        <v>112.414</v>
      </c>
      <c r="N56" s="12" t="s">
        <v>2135</v>
      </c>
      <c r="O56" s="12" t="s">
        <v>2014</v>
      </c>
      <c r="P56" s="12" t="s">
        <v>2041</v>
      </c>
      <c r="Q56" s="12"/>
      <c r="R56" s="12" t="s">
        <v>2015</v>
      </c>
      <c r="S56" s="13">
        <v>56</v>
      </c>
      <c r="T56" s="13">
        <v>2.2999999999999998</v>
      </c>
      <c r="U56" s="43">
        <f t="shared" si="2"/>
        <v>20.460085042788261</v>
      </c>
      <c r="V56" s="13">
        <f t="shared" si="21"/>
        <v>1</v>
      </c>
      <c r="W56" s="21">
        <f t="shared" si="22"/>
        <v>1.1818181818181819</v>
      </c>
      <c r="X56" s="43">
        <f t="shared" si="23"/>
        <v>1.75</v>
      </c>
      <c r="Y56" s="43">
        <f t="shared" si="24"/>
        <v>1.8181818181818183</v>
      </c>
      <c r="Z56" s="13">
        <v>4.3999999999999997E-2</v>
      </c>
      <c r="AA56" s="13">
        <v>5.1999999999999998E-2</v>
      </c>
      <c r="AB56" s="13">
        <v>7.6999999999999999E-2</v>
      </c>
      <c r="AC56" s="13">
        <v>0.08</v>
      </c>
      <c r="AD56" s="13">
        <v>1</v>
      </c>
      <c r="AE56" s="13">
        <v>1</v>
      </c>
      <c r="AF56" s="13" t="s">
        <v>1972</v>
      </c>
      <c r="AG56" s="43">
        <f t="shared" si="4"/>
        <v>0.18181818181818188</v>
      </c>
      <c r="AH56" s="43">
        <f t="shared" si="5"/>
        <v>6.8181818181818343E-2</v>
      </c>
      <c r="AI56" s="43"/>
      <c r="AJ56" s="43"/>
      <c r="AK56" s="43">
        <f t="shared" si="6"/>
        <v>0.80735492205760406</v>
      </c>
    </row>
    <row r="57" spans="1:37" x14ac:dyDescent="0.2">
      <c r="A57" s="13" t="s">
        <v>1999</v>
      </c>
      <c r="B57" s="12" t="s">
        <v>1934</v>
      </c>
      <c r="C57" s="12" t="s">
        <v>1252</v>
      </c>
      <c r="D57" s="12">
        <v>2011</v>
      </c>
      <c r="E57" s="12" t="s">
        <v>2322</v>
      </c>
      <c r="F57" s="13" t="s">
        <v>2323</v>
      </c>
      <c r="G57" s="12" t="str">
        <f t="shared" si="0"/>
        <v>A070.f3</v>
      </c>
      <c r="H57" s="47" t="s">
        <v>2328</v>
      </c>
      <c r="I57" s="13" t="s">
        <v>2319</v>
      </c>
      <c r="J57" s="12" t="s">
        <v>2325</v>
      </c>
      <c r="K57" s="12" t="s">
        <v>2134</v>
      </c>
      <c r="L57" s="13" t="str">
        <f t="shared" si="19"/>
        <v>Cadmium</v>
      </c>
      <c r="M57" s="13">
        <v>112.414</v>
      </c>
      <c r="N57" s="12" t="s">
        <v>2135</v>
      </c>
      <c r="O57" s="12" t="s">
        <v>2014</v>
      </c>
      <c r="P57" s="12" t="s">
        <v>2041</v>
      </c>
      <c r="Q57" s="12"/>
      <c r="R57" s="12" t="s">
        <v>2015</v>
      </c>
      <c r="S57" s="21">
        <f>56/24</f>
        <v>2.3333333333333335</v>
      </c>
      <c r="T57" s="13">
        <v>2.15</v>
      </c>
      <c r="U57" s="43">
        <f t="shared" si="2"/>
        <v>19.125731670432508</v>
      </c>
      <c r="V57" s="13">
        <f t="shared" si="21"/>
        <v>1</v>
      </c>
      <c r="W57" s="21">
        <f t="shared" si="22"/>
        <v>1.1399999999999999</v>
      </c>
      <c r="X57" s="43">
        <f t="shared" si="23"/>
        <v>1.0599999999999998</v>
      </c>
      <c r="Y57" s="43">
        <f t="shared" si="24"/>
        <v>1.1199999999999999</v>
      </c>
      <c r="Z57" s="13">
        <v>0.05</v>
      </c>
      <c r="AA57" s="13">
        <v>5.7000000000000002E-2</v>
      </c>
      <c r="AB57" s="13">
        <v>5.2999999999999999E-2</v>
      </c>
      <c r="AC57" s="13">
        <v>5.6000000000000001E-2</v>
      </c>
      <c r="AD57" s="13">
        <v>1</v>
      </c>
      <c r="AE57" s="13">
        <v>1</v>
      </c>
      <c r="AF57" s="13" t="s">
        <v>1972</v>
      </c>
      <c r="AG57" s="43">
        <f t="shared" si="4"/>
        <v>0.1399999999999999</v>
      </c>
      <c r="AH57" s="43">
        <f t="shared" si="5"/>
        <v>6.0000000000000053E-2</v>
      </c>
      <c r="AI57" s="43"/>
      <c r="AJ57" s="43"/>
      <c r="AK57" s="43">
        <f t="shared" si="6"/>
        <v>8.4064264788474258E-2</v>
      </c>
    </row>
    <row r="58" spans="1:37" x14ac:dyDescent="0.2">
      <c r="A58" s="13" t="s">
        <v>1999</v>
      </c>
      <c r="B58" s="12" t="s">
        <v>1934</v>
      </c>
      <c r="C58" s="12" t="s">
        <v>1252</v>
      </c>
      <c r="D58" s="12">
        <v>2011</v>
      </c>
      <c r="E58" s="12" t="s">
        <v>2322</v>
      </c>
      <c r="F58" s="13" t="s">
        <v>2323</v>
      </c>
      <c r="G58" s="12" t="str">
        <f t="shared" si="0"/>
        <v>A070.f3</v>
      </c>
      <c r="H58" s="47" t="s">
        <v>2328</v>
      </c>
      <c r="I58" s="13" t="s">
        <v>2319</v>
      </c>
      <c r="J58" s="12" t="s">
        <v>2325</v>
      </c>
      <c r="K58" s="12" t="s">
        <v>2134</v>
      </c>
      <c r="L58" s="13" t="str">
        <f t="shared" si="19"/>
        <v>Cadmium</v>
      </c>
      <c r="M58" s="13">
        <v>112.414</v>
      </c>
      <c r="N58" s="12" t="s">
        <v>2135</v>
      </c>
      <c r="O58" s="12" t="s">
        <v>2014</v>
      </c>
      <c r="P58" s="12" t="s">
        <v>2041</v>
      </c>
      <c r="Q58" s="12"/>
      <c r="R58" s="12" t="s">
        <v>2015</v>
      </c>
      <c r="S58" s="13">
        <v>14</v>
      </c>
      <c r="T58" s="13">
        <v>2.15</v>
      </c>
      <c r="U58" s="43">
        <f t="shared" si="2"/>
        <v>19.125731670432508</v>
      </c>
      <c r="V58" s="13">
        <f t="shared" si="21"/>
        <v>1</v>
      </c>
      <c r="W58" s="21">
        <f t="shared" si="22"/>
        <v>1.028169014084507</v>
      </c>
      <c r="X58" s="43">
        <f t="shared" si="23"/>
        <v>0.90140845070422548</v>
      </c>
      <c r="Y58" s="43">
        <f t="shared" si="24"/>
        <v>0.90140845070422548</v>
      </c>
      <c r="Z58" s="13">
        <v>7.0999999999999994E-2</v>
      </c>
      <c r="AA58" s="13">
        <v>7.2999999999999995E-2</v>
      </c>
      <c r="AB58" s="13">
        <v>6.4000000000000001E-2</v>
      </c>
      <c r="AC58" s="13">
        <v>6.4000000000000001E-2</v>
      </c>
      <c r="AD58" s="13">
        <v>1</v>
      </c>
      <c r="AE58" s="13">
        <v>1</v>
      </c>
      <c r="AF58" s="13" t="s">
        <v>1972</v>
      </c>
      <c r="AG58" s="43">
        <f t="shared" si="4"/>
        <v>2.8169014084507005E-2</v>
      </c>
      <c r="AH58" s="43">
        <f t="shared" si="5"/>
        <v>0</v>
      </c>
      <c r="AI58" s="43"/>
      <c r="AJ58" s="43"/>
      <c r="AK58" s="43">
        <f t="shared" si="6"/>
        <v>-0.14974711950468186</v>
      </c>
    </row>
    <row r="59" spans="1:37" x14ac:dyDescent="0.2">
      <c r="A59" s="13" t="s">
        <v>1999</v>
      </c>
      <c r="B59" s="12" t="s">
        <v>1934</v>
      </c>
      <c r="C59" s="12" t="s">
        <v>1252</v>
      </c>
      <c r="D59" s="12">
        <v>2011</v>
      </c>
      <c r="E59" s="12" t="s">
        <v>2322</v>
      </c>
      <c r="F59" s="13" t="s">
        <v>2323</v>
      </c>
      <c r="G59" s="12" t="str">
        <f t="shared" si="0"/>
        <v>A070.f3</v>
      </c>
      <c r="H59" s="47" t="s">
        <v>2328</v>
      </c>
      <c r="I59" s="13" t="s">
        <v>2319</v>
      </c>
      <c r="J59" s="12" t="s">
        <v>2325</v>
      </c>
      <c r="K59" s="12" t="s">
        <v>2134</v>
      </c>
      <c r="L59" s="13" t="str">
        <f t="shared" si="19"/>
        <v>Cadmium</v>
      </c>
      <c r="M59" s="13">
        <v>112.414</v>
      </c>
      <c r="N59" s="12" t="s">
        <v>2135</v>
      </c>
      <c r="O59" s="12" t="s">
        <v>2014</v>
      </c>
      <c r="P59" s="12" t="s">
        <v>2041</v>
      </c>
      <c r="Q59" s="12"/>
      <c r="R59" s="12" t="s">
        <v>2015</v>
      </c>
      <c r="S59" s="13">
        <v>56</v>
      </c>
      <c r="T59" s="13">
        <v>2.15</v>
      </c>
      <c r="U59" s="43">
        <f t="shared" si="2"/>
        <v>19.125731670432508</v>
      </c>
      <c r="V59" s="13">
        <f t="shared" si="21"/>
        <v>1</v>
      </c>
      <c r="W59" s="21">
        <f t="shared" si="22"/>
        <v>1.1818181818181819</v>
      </c>
      <c r="X59" s="43">
        <f t="shared" si="23"/>
        <v>2.4772727272727275</v>
      </c>
      <c r="Y59" s="43">
        <f t="shared" si="24"/>
        <v>2.8181818181818183</v>
      </c>
      <c r="Z59" s="13">
        <v>4.3999999999999997E-2</v>
      </c>
      <c r="AA59" s="13">
        <v>5.1999999999999998E-2</v>
      </c>
      <c r="AB59" s="13">
        <v>0.109</v>
      </c>
      <c r="AC59" s="13">
        <v>0.124</v>
      </c>
      <c r="AD59" s="13">
        <v>1</v>
      </c>
      <c r="AE59" s="13">
        <v>1</v>
      </c>
      <c r="AF59" s="13" t="s">
        <v>1972</v>
      </c>
      <c r="AG59" s="43">
        <f t="shared" si="4"/>
        <v>0.18181818181818188</v>
      </c>
      <c r="AH59" s="43">
        <f t="shared" si="5"/>
        <v>0.34090909090909083</v>
      </c>
      <c r="AI59" s="43"/>
      <c r="AJ59" s="43"/>
      <c r="AK59" s="43">
        <f t="shared" si="6"/>
        <v>1.3087527061396294</v>
      </c>
    </row>
    <row r="60" spans="1:37" x14ac:dyDescent="0.2">
      <c r="A60" s="13" t="s">
        <v>1999</v>
      </c>
      <c r="B60" s="12" t="s">
        <v>1934</v>
      </c>
      <c r="C60" s="12" t="s">
        <v>1252</v>
      </c>
      <c r="D60" s="12">
        <v>2011</v>
      </c>
      <c r="E60" s="12" t="s">
        <v>2322</v>
      </c>
      <c r="F60" s="13" t="s">
        <v>2323</v>
      </c>
      <c r="G60" s="12" t="str">
        <f t="shared" si="0"/>
        <v>A070.f3</v>
      </c>
      <c r="H60" s="47" t="s">
        <v>2329</v>
      </c>
      <c r="I60" s="13" t="s">
        <v>2319</v>
      </c>
      <c r="J60" s="12" t="s">
        <v>2325</v>
      </c>
      <c r="K60" s="12" t="s">
        <v>2134</v>
      </c>
      <c r="L60" s="13" t="str">
        <f t="shared" si="19"/>
        <v>Cadmium</v>
      </c>
      <c r="M60" s="13">
        <v>112.414</v>
      </c>
      <c r="N60" s="12" t="s">
        <v>2135</v>
      </c>
      <c r="O60" s="12" t="s">
        <v>2014</v>
      </c>
      <c r="P60" s="12" t="s">
        <v>2041</v>
      </c>
      <c r="Q60" s="12"/>
      <c r="R60" s="12" t="s">
        <v>2015</v>
      </c>
      <c r="S60" s="21">
        <f>56/24</f>
        <v>2.3333333333333335</v>
      </c>
      <c r="T60" s="13">
        <v>3.79</v>
      </c>
      <c r="U60" s="43">
        <f t="shared" si="2"/>
        <v>33.714661874855445</v>
      </c>
      <c r="V60" s="13">
        <f t="shared" si="21"/>
        <v>1</v>
      </c>
      <c r="W60" s="21">
        <f t="shared" si="22"/>
        <v>1.1399999999999999</v>
      </c>
      <c r="X60" s="43">
        <f t="shared" si="23"/>
        <v>1.1399999999999999</v>
      </c>
      <c r="Y60" s="43">
        <f t="shared" si="24"/>
        <v>1.2</v>
      </c>
      <c r="Z60" s="13">
        <v>0.05</v>
      </c>
      <c r="AA60" s="13">
        <v>5.7000000000000002E-2</v>
      </c>
      <c r="AB60" s="13">
        <v>5.7000000000000002E-2</v>
      </c>
      <c r="AC60" s="13">
        <v>0.06</v>
      </c>
      <c r="AD60" s="13">
        <v>1</v>
      </c>
      <c r="AE60" s="13">
        <v>1</v>
      </c>
      <c r="AF60" s="13" t="s">
        <v>1972</v>
      </c>
      <c r="AG60" s="43">
        <f t="shared" si="4"/>
        <v>0.1399999999999999</v>
      </c>
      <c r="AH60" s="43">
        <f t="shared" si="5"/>
        <v>6.0000000000000053E-2</v>
      </c>
      <c r="AI60" s="43"/>
      <c r="AJ60" s="43"/>
      <c r="AK60" s="43">
        <f t="shared" si="6"/>
        <v>0.18903382439001684</v>
      </c>
    </row>
    <row r="61" spans="1:37" x14ac:dyDescent="0.2">
      <c r="A61" s="13" t="s">
        <v>1999</v>
      </c>
      <c r="B61" s="12" t="s">
        <v>1934</v>
      </c>
      <c r="C61" s="12" t="s">
        <v>1252</v>
      </c>
      <c r="D61" s="12">
        <v>2011</v>
      </c>
      <c r="E61" s="12" t="s">
        <v>2322</v>
      </c>
      <c r="F61" s="13" t="s">
        <v>2323</v>
      </c>
      <c r="G61" s="12" t="str">
        <f t="shared" si="0"/>
        <v>A070.f3</v>
      </c>
      <c r="H61" s="47" t="s">
        <v>2329</v>
      </c>
      <c r="I61" s="13" t="s">
        <v>2319</v>
      </c>
      <c r="J61" s="12" t="s">
        <v>2325</v>
      </c>
      <c r="K61" s="12" t="s">
        <v>2134</v>
      </c>
      <c r="L61" s="13" t="str">
        <f t="shared" si="19"/>
        <v>Cadmium</v>
      </c>
      <c r="M61" s="13">
        <v>112.414</v>
      </c>
      <c r="N61" s="12" t="s">
        <v>2135</v>
      </c>
      <c r="O61" s="12" t="s">
        <v>2014</v>
      </c>
      <c r="P61" s="12" t="s">
        <v>2041</v>
      </c>
      <c r="Q61" s="12"/>
      <c r="R61" s="12" t="s">
        <v>2015</v>
      </c>
      <c r="S61" s="13">
        <v>14</v>
      </c>
      <c r="T61" s="13">
        <v>3.79</v>
      </c>
      <c r="U61" s="43">
        <f t="shared" si="2"/>
        <v>33.714661874855445</v>
      </c>
      <c r="V61" s="13">
        <f t="shared" si="21"/>
        <v>1</v>
      </c>
      <c r="W61" s="21">
        <f t="shared" si="22"/>
        <v>1.028169014084507</v>
      </c>
      <c r="X61" s="43">
        <f t="shared" si="23"/>
        <v>0.84507042253521136</v>
      </c>
      <c r="Y61" s="43">
        <f t="shared" si="24"/>
        <v>0.87323943661971837</v>
      </c>
      <c r="Z61" s="13">
        <v>7.0999999999999994E-2</v>
      </c>
      <c r="AA61" s="13">
        <v>7.2999999999999995E-2</v>
      </c>
      <c r="AB61" s="13">
        <v>0.06</v>
      </c>
      <c r="AC61" s="13">
        <v>6.2E-2</v>
      </c>
      <c r="AD61" s="13">
        <v>1</v>
      </c>
      <c r="AE61" s="13">
        <v>1</v>
      </c>
      <c r="AF61" s="13" t="s">
        <v>1972</v>
      </c>
      <c r="AG61" s="43">
        <f t="shared" si="4"/>
        <v>2.8169014084507005E-2</v>
      </c>
      <c r="AH61" s="43">
        <f t="shared" si="5"/>
        <v>2.8169014084507005E-2</v>
      </c>
      <c r="AI61" s="43"/>
      <c r="AJ61" s="43"/>
      <c r="AK61" s="43">
        <f t="shared" si="6"/>
        <v>-0.24285652389616338</v>
      </c>
    </row>
    <row r="62" spans="1:37" x14ac:dyDescent="0.2">
      <c r="A62" s="13" t="s">
        <v>1999</v>
      </c>
      <c r="B62" s="12" t="s">
        <v>1934</v>
      </c>
      <c r="C62" s="12" t="s">
        <v>1252</v>
      </c>
      <c r="D62" s="12">
        <v>2011</v>
      </c>
      <c r="E62" s="12" t="s">
        <v>2322</v>
      </c>
      <c r="F62" s="13" t="s">
        <v>2323</v>
      </c>
      <c r="G62" s="12" t="str">
        <f t="shared" si="0"/>
        <v>A070.f3</v>
      </c>
      <c r="H62" s="47" t="s">
        <v>2329</v>
      </c>
      <c r="I62" s="13" t="s">
        <v>2319</v>
      </c>
      <c r="J62" s="12" t="s">
        <v>2325</v>
      </c>
      <c r="K62" s="12" t="s">
        <v>2134</v>
      </c>
      <c r="L62" s="13" t="str">
        <f t="shared" si="19"/>
        <v>Cadmium</v>
      </c>
      <c r="M62" s="13">
        <v>112.414</v>
      </c>
      <c r="N62" s="12" t="s">
        <v>2135</v>
      </c>
      <c r="O62" s="12" t="s">
        <v>2014</v>
      </c>
      <c r="P62" s="12" t="s">
        <v>2041</v>
      </c>
      <c r="Q62" s="12"/>
      <c r="R62" s="12" t="s">
        <v>2015</v>
      </c>
      <c r="S62" s="13">
        <v>56</v>
      </c>
      <c r="T62" s="13">
        <v>3.79</v>
      </c>
      <c r="U62" s="43">
        <f t="shared" si="2"/>
        <v>33.714661874855445</v>
      </c>
      <c r="V62" s="13">
        <f t="shared" si="21"/>
        <v>1</v>
      </c>
      <c r="W62" s="21">
        <f t="shared" si="22"/>
        <v>1.1818181818181819</v>
      </c>
      <c r="X62" s="43">
        <f t="shared" si="23"/>
        <v>2.3863636363636362</v>
      </c>
      <c r="Y62" s="43">
        <f t="shared" si="24"/>
        <v>2.6818181818181817</v>
      </c>
      <c r="Z62" s="13">
        <v>4.3999999999999997E-2</v>
      </c>
      <c r="AA62" s="13">
        <v>5.1999999999999998E-2</v>
      </c>
      <c r="AB62" s="13">
        <v>0.105</v>
      </c>
      <c r="AC62" s="13">
        <v>0.11799999999999999</v>
      </c>
      <c r="AD62" s="13">
        <v>1</v>
      </c>
      <c r="AE62" s="13">
        <v>1</v>
      </c>
      <c r="AF62" s="13" t="s">
        <v>1972</v>
      </c>
      <c r="AG62" s="43">
        <f t="shared" si="4"/>
        <v>0.18181818181818188</v>
      </c>
      <c r="AH62" s="43">
        <f t="shared" si="5"/>
        <v>0.29545454545454541</v>
      </c>
      <c r="AI62" s="43"/>
      <c r="AJ62" s="43"/>
      <c r="AK62" s="43">
        <f t="shared" si="6"/>
        <v>1.2548138990288253</v>
      </c>
    </row>
    <row r="63" spans="1:37" x14ac:dyDescent="0.2">
      <c r="A63" s="13" t="s">
        <v>1999</v>
      </c>
      <c r="B63" s="12" t="s">
        <v>1934</v>
      </c>
      <c r="C63" s="12" t="s">
        <v>1252</v>
      </c>
      <c r="D63" s="12">
        <v>2011</v>
      </c>
      <c r="E63" s="12" t="s">
        <v>2322</v>
      </c>
      <c r="F63" s="13" t="s">
        <v>2323</v>
      </c>
      <c r="G63" s="12" t="str">
        <f t="shared" si="0"/>
        <v>A070.f3</v>
      </c>
      <c r="H63" s="47" t="s">
        <v>2330</v>
      </c>
      <c r="I63" s="13" t="s">
        <v>2319</v>
      </c>
      <c r="J63" s="12" t="s">
        <v>2325</v>
      </c>
      <c r="K63" s="12" t="s">
        <v>2134</v>
      </c>
      <c r="L63" s="13" t="str">
        <f t="shared" si="19"/>
        <v>Cadmium</v>
      </c>
      <c r="M63" s="13">
        <v>112.414</v>
      </c>
      <c r="N63" s="12" t="s">
        <v>2135</v>
      </c>
      <c r="O63" s="12" t="s">
        <v>2014</v>
      </c>
      <c r="P63" s="12" t="s">
        <v>2041</v>
      </c>
      <c r="Q63" s="12"/>
      <c r="R63" s="12" t="s">
        <v>2015</v>
      </c>
      <c r="S63" s="21">
        <f>56/24</f>
        <v>2.3333333333333335</v>
      </c>
      <c r="T63" s="13">
        <v>7.61</v>
      </c>
      <c r="U63" s="43">
        <f t="shared" si="2"/>
        <v>67.696194424182039</v>
      </c>
      <c r="V63" s="13">
        <f t="shared" si="21"/>
        <v>1</v>
      </c>
      <c r="W63" s="21">
        <f t="shared" si="22"/>
        <v>1.1399999999999999</v>
      </c>
      <c r="X63" s="43">
        <f t="shared" si="23"/>
        <v>1.28</v>
      </c>
      <c r="Y63" s="43">
        <f t="shared" si="24"/>
        <v>1.5399999999999998</v>
      </c>
      <c r="Z63" s="13">
        <v>0.05</v>
      </c>
      <c r="AA63" s="13">
        <v>5.7000000000000002E-2</v>
      </c>
      <c r="AB63" s="13">
        <v>6.4000000000000001E-2</v>
      </c>
      <c r="AC63" s="13">
        <v>7.6999999999999999E-2</v>
      </c>
      <c r="AD63" s="13">
        <v>1</v>
      </c>
      <c r="AE63" s="13">
        <v>1</v>
      </c>
      <c r="AF63" s="13" t="s">
        <v>1972</v>
      </c>
      <c r="AG63" s="43">
        <f t="shared" si="4"/>
        <v>0.1399999999999999</v>
      </c>
      <c r="AH63" s="43">
        <f t="shared" si="5"/>
        <v>0.25999999999999979</v>
      </c>
      <c r="AI63" s="43"/>
      <c r="AJ63" s="43"/>
      <c r="AK63" s="43">
        <f t="shared" si="6"/>
        <v>0.35614381022527536</v>
      </c>
    </row>
    <row r="64" spans="1:37" x14ac:dyDescent="0.2">
      <c r="A64" s="13" t="s">
        <v>1999</v>
      </c>
      <c r="B64" s="12" t="s">
        <v>1934</v>
      </c>
      <c r="C64" s="12" t="s">
        <v>1252</v>
      </c>
      <c r="D64" s="12">
        <v>2011</v>
      </c>
      <c r="E64" s="12" t="s">
        <v>2322</v>
      </c>
      <c r="F64" s="13" t="s">
        <v>2323</v>
      </c>
      <c r="G64" s="12" t="str">
        <f t="shared" si="0"/>
        <v>A070.f3</v>
      </c>
      <c r="H64" s="47" t="s">
        <v>2330</v>
      </c>
      <c r="I64" s="13" t="s">
        <v>2319</v>
      </c>
      <c r="J64" s="12" t="s">
        <v>2325</v>
      </c>
      <c r="K64" s="12" t="s">
        <v>2134</v>
      </c>
      <c r="L64" s="13" t="str">
        <f t="shared" si="19"/>
        <v>Cadmium</v>
      </c>
      <c r="M64" s="13">
        <v>112.414</v>
      </c>
      <c r="N64" s="12" t="s">
        <v>2135</v>
      </c>
      <c r="O64" s="12" t="s">
        <v>2014</v>
      </c>
      <c r="P64" s="12" t="s">
        <v>2041</v>
      </c>
      <c r="Q64" s="12"/>
      <c r="R64" s="12" t="s">
        <v>2015</v>
      </c>
      <c r="S64" s="13">
        <v>14</v>
      </c>
      <c r="T64" s="13">
        <v>7.61</v>
      </c>
      <c r="U64" s="43">
        <f t="shared" si="2"/>
        <v>67.696194424182039</v>
      </c>
      <c r="V64" s="13">
        <f t="shared" si="21"/>
        <v>1</v>
      </c>
      <c r="W64" s="21">
        <f t="shared" si="22"/>
        <v>1.028169014084507</v>
      </c>
      <c r="X64" s="43">
        <f t="shared" si="23"/>
        <v>1.2112676056338028</v>
      </c>
      <c r="Y64" s="43">
        <f t="shared" si="24"/>
        <v>1.2535211267605635</v>
      </c>
      <c r="Z64" s="13">
        <v>7.0999999999999994E-2</v>
      </c>
      <c r="AA64" s="13">
        <v>7.2999999999999995E-2</v>
      </c>
      <c r="AB64" s="13">
        <v>8.5999999999999993E-2</v>
      </c>
      <c r="AC64" s="13">
        <v>8.8999999999999996E-2</v>
      </c>
      <c r="AD64" s="13">
        <v>1</v>
      </c>
      <c r="AE64" s="13">
        <v>1</v>
      </c>
      <c r="AF64" s="13" t="s">
        <v>1972</v>
      </c>
      <c r="AG64" s="43">
        <f t="shared" si="4"/>
        <v>2.8169014084507005E-2</v>
      </c>
      <c r="AH64" s="43">
        <f t="shared" si="5"/>
        <v>4.2253521126760729E-2</v>
      </c>
      <c r="AI64" s="43"/>
      <c r="AJ64" s="43"/>
      <c r="AK64" s="43">
        <f t="shared" si="6"/>
        <v>0.27651763519741585</v>
      </c>
    </row>
    <row r="65" spans="1:37" x14ac:dyDescent="0.2">
      <c r="A65" s="13" t="s">
        <v>1999</v>
      </c>
      <c r="B65" s="12" t="s">
        <v>1934</v>
      </c>
      <c r="C65" s="12" t="s">
        <v>1252</v>
      </c>
      <c r="D65" s="12">
        <v>2011</v>
      </c>
      <c r="E65" s="12" t="s">
        <v>2322</v>
      </c>
      <c r="F65" s="13" t="s">
        <v>2323</v>
      </c>
      <c r="G65" s="12" t="str">
        <f t="shared" si="0"/>
        <v>A070.f3</v>
      </c>
      <c r="H65" s="47" t="s">
        <v>2330</v>
      </c>
      <c r="I65" s="13" t="s">
        <v>2319</v>
      </c>
      <c r="J65" s="12" t="s">
        <v>2325</v>
      </c>
      <c r="K65" s="12" t="s">
        <v>2134</v>
      </c>
      <c r="L65" s="13" t="str">
        <f t="shared" si="19"/>
        <v>Cadmium</v>
      </c>
      <c r="M65" s="13">
        <v>112.414</v>
      </c>
      <c r="N65" s="12" t="s">
        <v>2135</v>
      </c>
      <c r="O65" s="12" t="s">
        <v>2014</v>
      </c>
      <c r="P65" s="12" t="s">
        <v>2041</v>
      </c>
      <c r="Q65" s="12"/>
      <c r="R65" s="12" t="s">
        <v>2015</v>
      </c>
      <c r="S65" s="13">
        <v>56</v>
      </c>
      <c r="T65" s="13">
        <v>7.61</v>
      </c>
      <c r="U65" s="43">
        <f t="shared" si="2"/>
        <v>67.696194424182039</v>
      </c>
      <c r="V65" s="13">
        <f t="shared" si="21"/>
        <v>1</v>
      </c>
      <c r="W65" s="21">
        <f t="shared" si="22"/>
        <v>1.1818181818181819</v>
      </c>
      <c r="X65" s="43">
        <f t="shared" si="23"/>
        <v>2.6818181818181817</v>
      </c>
      <c r="Y65" s="43">
        <f t="shared" si="24"/>
        <v>4.25</v>
      </c>
      <c r="Z65" s="13">
        <v>4.3999999999999997E-2</v>
      </c>
      <c r="AA65" s="13">
        <v>5.1999999999999998E-2</v>
      </c>
      <c r="AB65" s="13">
        <v>0.11799999999999999</v>
      </c>
      <c r="AC65" s="13">
        <v>0.187</v>
      </c>
      <c r="AD65" s="13">
        <v>1</v>
      </c>
      <c r="AE65" s="13">
        <v>1</v>
      </c>
      <c r="AF65" s="13" t="s">
        <v>1972</v>
      </c>
      <c r="AG65" s="43">
        <f t="shared" si="4"/>
        <v>0.18181818181818188</v>
      </c>
      <c r="AH65" s="43">
        <f t="shared" si="5"/>
        <v>1.5681818181818183</v>
      </c>
      <c r="AI65" s="43"/>
      <c r="AJ65" s="43"/>
      <c r="AK65" s="43">
        <f t="shared" si="6"/>
        <v>1.423211430724544</v>
      </c>
    </row>
    <row r="66" spans="1:37" x14ac:dyDescent="0.2">
      <c r="A66" s="13" t="s">
        <v>1999</v>
      </c>
      <c r="B66" s="12" t="s">
        <v>1934</v>
      </c>
      <c r="C66" s="12" t="s">
        <v>1252</v>
      </c>
      <c r="D66" s="12">
        <v>2011</v>
      </c>
      <c r="E66" s="12" t="s">
        <v>2322</v>
      </c>
      <c r="F66" s="13" t="s">
        <v>2323</v>
      </c>
      <c r="G66" s="12" t="str">
        <f t="shared" ref="G66:G129" si="25">CONCATENATE(B66,".",F66)</f>
        <v>A070.f3</v>
      </c>
      <c r="H66" s="47" t="s">
        <v>2331</v>
      </c>
      <c r="I66" s="13" t="s">
        <v>2319</v>
      </c>
      <c r="J66" s="12" t="s">
        <v>2325</v>
      </c>
      <c r="K66" s="12" t="s">
        <v>2134</v>
      </c>
      <c r="L66" s="13" t="str">
        <f t="shared" si="19"/>
        <v>Cadmium</v>
      </c>
      <c r="M66" s="13">
        <v>112.414</v>
      </c>
      <c r="N66" s="12" t="s">
        <v>2135</v>
      </c>
      <c r="O66" s="12" t="s">
        <v>2014</v>
      </c>
      <c r="P66" s="12" t="s">
        <v>2041</v>
      </c>
      <c r="Q66" s="12"/>
      <c r="R66" s="12" t="s">
        <v>2015</v>
      </c>
      <c r="S66" s="21">
        <f>56/24</f>
        <v>2.3333333333333335</v>
      </c>
      <c r="T66" s="13">
        <v>8.9700000000000006</v>
      </c>
      <c r="U66" s="43">
        <f t="shared" ref="U66:U129" si="26">T66/M66*1000</f>
        <v>79.794331666874228</v>
      </c>
      <c r="V66" s="13">
        <f t="shared" si="21"/>
        <v>1</v>
      </c>
      <c r="W66" s="21">
        <f t="shared" si="22"/>
        <v>1.1399999999999999</v>
      </c>
      <c r="X66" s="43">
        <f t="shared" si="23"/>
        <v>1.0599999999999998</v>
      </c>
      <c r="Y66" s="43">
        <f t="shared" si="24"/>
        <v>1.0599999999999998</v>
      </c>
      <c r="Z66" s="13">
        <v>0.05</v>
      </c>
      <c r="AA66" s="13">
        <v>5.7000000000000002E-2</v>
      </c>
      <c r="AB66" s="13">
        <v>5.2999999999999999E-2</v>
      </c>
      <c r="AC66" s="13">
        <v>5.2999999999999999E-2</v>
      </c>
      <c r="AD66" s="13">
        <v>1</v>
      </c>
      <c r="AE66" s="13">
        <v>1</v>
      </c>
      <c r="AF66" s="13" t="s">
        <v>1972</v>
      </c>
      <c r="AG66" s="43">
        <f t="shared" si="4"/>
        <v>0.1399999999999999</v>
      </c>
      <c r="AH66" s="43">
        <f t="shared" si="5"/>
        <v>0</v>
      </c>
      <c r="AI66" s="43"/>
      <c r="AJ66" s="43"/>
      <c r="AK66" s="43">
        <f t="shared" si="6"/>
        <v>8.4064264788474258E-2</v>
      </c>
    </row>
    <row r="67" spans="1:37" x14ac:dyDescent="0.2">
      <c r="A67" s="13" t="s">
        <v>1999</v>
      </c>
      <c r="B67" s="12" t="s">
        <v>1934</v>
      </c>
      <c r="C67" s="12" t="s">
        <v>1252</v>
      </c>
      <c r="D67" s="12">
        <v>2011</v>
      </c>
      <c r="E67" s="12" t="s">
        <v>2322</v>
      </c>
      <c r="F67" s="13" t="s">
        <v>2323</v>
      </c>
      <c r="G67" s="12" t="str">
        <f t="shared" si="25"/>
        <v>A070.f3</v>
      </c>
      <c r="H67" s="47" t="s">
        <v>2331</v>
      </c>
      <c r="I67" s="13" t="s">
        <v>2319</v>
      </c>
      <c r="J67" s="12" t="s">
        <v>2325</v>
      </c>
      <c r="K67" s="12" t="s">
        <v>2134</v>
      </c>
      <c r="L67" s="13" t="str">
        <f t="shared" si="19"/>
        <v>Cadmium</v>
      </c>
      <c r="M67" s="13">
        <v>112.414</v>
      </c>
      <c r="N67" s="12" t="s">
        <v>2135</v>
      </c>
      <c r="O67" s="12" t="s">
        <v>2014</v>
      </c>
      <c r="P67" s="12" t="s">
        <v>2041</v>
      </c>
      <c r="Q67" s="12"/>
      <c r="R67" s="12" t="s">
        <v>2015</v>
      </c>
      <c r="S67" s="13">
        <v>14</v>
      </c>
      <c r="T67" s="13">
        <v>8.9700000000000006</v>
      </c>
      <c r="U67" s="43">
        <f t="shared" si="26"/>
        <v>79.794331666874228</v>
      </c>
      <c r="V67" s="13">
        <f t="shared" si="21"/>
        <v>1</v>
      </c>
      <c r="W67" s="21">
        <f t="shared" si="22"/>
        <v>1.028169014084507</v>
      </c>
      <c r="X67" s="43">
        <f t="shared" si="23"/>
        <v>1.6056338028169017</v>
      </c>
      <c r="Y67" s="43">
        <f t="shared" si="24"/>
        <v>1.6338028169014087</v>
      </c>
      <c r="Z67" s="13">
        <v>7.0999999999999994E-2</v>
      </c>
      <c r="AA67" s="13">
        <v>7.2999999999999995E-2</v>
      </c>
      <c r="AB67" s="13">
        <v>0.114</v>
      </c>
      <c r="AC67" s="13">
        <v>0.11600000000000001</v>
      </c>
      <c r="AD67" s="13">
        <v>1</v>
      </c>
      <c r="AE67" s="13">
        <v>1</v>
      </c>
      <c r="AF67" s="13" t="s">
        <v>1972</v>
      </c>
      <c r="AG67" s="43">
        <f t="shared" ref="AG67:AG130" si="27">ABS(V67-W67)</f>
        <v>2.8169014084507005E-2</v>
      </c>
      <c r="AH67" s="43">
        <f t="shared" ref="AH67:AH130" si="28">ABS(X67-Y67)</f>
        <v>2.8169014084507005E-2</v>
      </c>
      <c r="AI67" s="43"/>
      <c r="AJ67" s="43"/>
      <c r="AK67" s="43">
        <f t="shared" ref="AK67:AK130" si="29">LOG(X67,2)</f>
        <v>0.68314289466005984</v>
      </c>
    </row>
    <row r="68" spans="1:37" x14ac:dyDescent="0.2">
      <c r="A68" s="13" t="s">
        <v>1999</v>
      </c>
      <c r="B68" s="12" t="s">
        <v>1934</v>
      </c>
      <c r="C68" s="12" t="s">
        <v>1252</v>
      </c>
      <c r="D68" s="12">
        <v>2011</v>
      </c>
      <c r="E68" s="12" t="s">
        <v>2322</v>
      </c>
      <c r="F68" s="13" t="s">
        <v>2323</v>
      </c>
      <c r="G68" s="12" t="str">
        <f t="shared" si="25"/>
        <v>A070.f3</v>
      </c>
      <c r="H68" s="47" t="s">
        <v>2331</v>
      </c>
      <c r="I68" s="13" t="s">
        <v>2319</v>
      </c>
      <c r="J68" s="12" t="s">
        <v>2325</v>
      </c>
      <c r="K68" s="12" t="s">
        <v>2134</v>
      </c>
      <c r="L68" s="13" t="str">
        <f t="shared" si="19"/>
        <v>Cadmium</v>
      </c>
      <c r="M68" s="13">
        <v>112.414</v>
      </c>
      <c r="N68" s="12" t="s">
        <v>2135</v>
      </c>
      <c r="O68" s="12" t="s">
        <v>2014</v>
      </c>
      <c r="P68" s="12" t="s">
        <v>2041</v>
      </c>
      <c r="Q68" s="12"/>
      <c r="R68" s="12" t="s">
        <v>2015</v>
      </c>
      <c r="S68" s="13">
        <v>56</v>
      </c>
      <c r="T68" s="13">
        <v>8.9700000000000006</v>
      </c>
      <c r="U68" s="43">
        <f t="shared" si="26"/>
        <v>79.794331666874228</v>
      </c>
      <c r="V68" s="13">
        <f t="shared" si="21"/>
        <v>1</v>
      </c>
      <c r="W68" s="21">
        <f t="shared" si="22"/>
        <v>1.1818181818181819</v>
      </c>
      <c r="X68" s="43">
        <f t="shared" si="23"/>
        <v>4.3409090909090908</v>
      </c>
      <c r="Y68" s="43">
        <f t="shared" si="24"/>
        <v>4.454545454545455</v>
      </c>
      <c r="Z68" s="13">
        <v>4.3999999999999997E-2</v>
      </c>
      <c r="AA68" s="13">
        <v>5.1999999999999998E-2</v>
      </c>
      <c r="AB68" s="13">
        <v>0.191</v>
      </c>
      <c r="AC68" s="13">
        <v>0.19600000000000001</v>
      </c>
      <c r="AD68" s="13">
        <v>1</v>
      </c>
      <c r="AE68" s="13">
        <v>1</v>
      </c>
      <c r="AF68" s="13" t="s">
        <v>1972</v>
      </c>
      <c r="AG68" s="43">
        <f t="shared" si="27"/>
        <v>0.18181818181818188</v>
      </c>
      <c r="AH68" s="43">
        <f t="shared" si="28"/>
        <v>0.1136363636363642</v>
      </c>
      <c r="AI68" s="43"/>
      <c r="AJ68" s="43"/>
      <c r="AK68" s="43">
        <f t="shared" si="29"/>
        <v>2.1179972093984514</v>
      </c>
    </row>
    <row r="69" spans="1:37" x14ac:dyDescent="0.2">
      <c r="A69" s="13" t="s">
        <v>1999</v>
      </c>
      <c r="B69" s="12" t="s">
        <v>1934</v>
      </c>
      <c r="C69" s="12" t="s">
        <v>1252</v>
      </c>
      <c r="D69" s="12">
        <v>2011</v>
      </c>
      <c r="E69" s="12" t="s">
        <v>2322</v>
      </c>
      <c r="F69" s="13" t="s">
        <v>2323</v>
      </c>
      <c r="G69" s="12" t="str">
        <f t="shared" si="25"/>
        <v>A070.f3</v>
      </c>
      <c r="H69" s="47" t="s">
        <v>2332</v>
      </c>
      <c r="I69" s="13" t="s">
        <v>2319</v>
      </c>
      <c r="J69" s="12" t="s">
        <v>2325</v>
      </c>
      <c r="K69" s="12" t="s">
        <v>2134</v>
      </c>
      <c r="L69" s="13" t="str">
        <f t="shared" si="19"/>
        <v>Cadmium</v>
      </c>
      <c r="M69" s="13">
        <v>112.414</v>
      </c>
      <c r="N69" s="12" t="s">
        <v>2135</v>
      </c>
      <c r="O69" s="12" t="s">
        <v>2014</v>
      </c>
      <c r="P69" s="12" t="s">
        <v>2041</v>
      </c>
      <c r="Q69" s="12"/>
      <c r="R69" s="12" t="s">
        <v>2015</v>
      </c>
      <c r="S69" s="21">
        <f>56/24</f>
        <v>2.3333333333333335</v>
      </c>
      <c r="T69" s="13">
        <v>11.99</v>
      </c>
      <c r="U69" s="43">
        <f t="shared" si="26"/>
        <v>106.65931289697014</v>
      </c>
      <c r="V69" s="13">
        <f t="shared" si="21"/>
        <v>1</v>
      </c>
      <c r="W69" s="21">
        <f t="shared" si="22"/>
        <v>1.1399999999999999</v>
      </c>
      <c r="X69" s="43">
        <f t="shared" si="23"/>
        <v>1.64</v>
      </c>
      <c r="Y69" s="43">
        <f t="shared" si="24"/>
        <v>1.7599999999999998</v>
      </c>
      <c r="Z69" s="13">
        <v>0.05</v>
      </c>
      <c r="AA69" s="13">
        <v>5.7000000000000002E-2</v>
      </c>
      <c r="AB69" s="13">
        <v>8.2000000000000003E-2</v>
      </c>
      <c r="AC69" s="13">
        <v>8.7999999999999995E-2</v>
      </c>
      <c r="AD69" s="13">
        <v>1</v>
      </c>
      <c r="AE69" s="13">
        <v>1</v>
      </c>
      <c r="AF69" s="13" t="s">
        <v>1972</v>
      </c>
      <c r="AG69" s="43">
        <f t="shared" si="27"/>
        <v>0.1399999999999999</v>
      </c>
      <c r="AH69" s="43">
        <f t="shared" si="28"/>
        <v>0.11999999999999988</v>
      </c>
      <c r="AI69" s="43"/>
      <c r="AJ69" s="43"/>
      <c r="AK69" s="43">
        <f t="shared" si="29"/>
        <v>0.71369581484335898</v>
      </c>
    </row>
    <row r="70" spans="1:37" x14ac:dyDescent="0.2">
      <c r="A70" s="13" t="s">
        <v>1999</v>
      </c>
      <c r="B70" s="12" t="s">
        <v>1934</v>
      </c>
      <c r="C70" s="12" t="s">
        <v>1252</v>
      </c>
      <c r="D70" s="12">
        <v>2011</v>
      </c>
      <c r="E70" s="12" t="s">
        <v>2322</v>
      </c>
      <c r="F70" s="13" t="s">
        <v>2323</v>
      </c>
      <c r="G70" s="12" t="str">
        <f t="shared" si="25"/>
        <v>A070.f3</v>
      </c>
      <c r="H70" s="47" t="s">
        <v>2332</v>
      </c>
      <c r="I70" s="13" t="s">
        <v>2319</v>
      </c>
      <c r="J70" s="12" t="s">
        <v>2325</v>
      </c>
      <c r="K70" s="12" t="s">
        <v>2134</v>
      </c>
      <c r="L70" s="13" t="str">
        <f t="shared" si="19"/>
        <v>Cadmium</v>
      </c>
      <c r="M70" s="13">
        <v>112.414</v>
      </c>
      <c r="N70" s="12" t="s">
        <v>2135</v>
      </c>
      <c r="O70" s="12" t="s">
        <v>2014</v>
      </c>
      <c r="P70" s="12" t="s">
        <v>2041</v>
      </c>
      <c r="Q70" s="12"/>
      <c r="R70" s="12" t="s">
        <v>2015</v>
      </c>
      <c r="S70" s="13">
        <v>14</v>
      </c>
      <c r="T70" s="13">
        <v>11.99</v>
      </c>
      <c r="U70" s="43">
        <f t="shared" si="26"/>
        <v>106.65931289697014</v>
      </c>
      <c r="V70" s="13">
        <f t="shared" si="21"/>
        <v>1</v>
      </c>
      <c r="W70" s="21">
        <f t="shared" si="22"/>
        <v>1.028169014084507</v>
      </c>
      <c r="X70" s="43">
        <f t="shared" si="23"/>
        <v>1.4788732394366197</v>
      </c>
      <c r="Y70" s="43">
        <f t="shared" si="24"/>
        <v>1.563380281690141</v>
      </c>
      <c r="Z70" s="13">
        <v>7.0999999999999994E-2</v>
      </c>
      <c r="AA70" s="13">
        <v>7.2999999999999995E-2</v>
      </c>
      <c r="AB70" s="13">
        <v>0.105</v>
      </c>
      <c r="AC70" s="13">
        <v>0.111</v>
      </c>
      <c r="AD70" s="13">
        <v>1</v>
      </c>
      <c r="AE70" s="13">
        <v>1</v>
      </c>
      <c r="AF70" s="13" t="s">
        <v>1972</v>
      </c>
      <c r="AG70" s="43">
        <f t="shared" si="27"/>
        <v>2.8169014084507005E-2</v>
      </c>
      <c r="AH70" s="43">
        <f t="shared" si="28"/>
        <v>8.4507042253521236E-2</v>
      </c>
      <c r="AI70" s="43"/>
      <c r="AJ70" s="43"/>
      <c r="AK70" s="43">
        <f t="shared" si="29"/>
        <v>0.56449839816144054</v>
      </c>
    </row>
    <row r="71" spans="1:37" x14ac:dyDescent="0.2">
      <c r="A71" s="13" t="s">
        <v>1999</v>
      </c>
      <c r="B71" s="12" t="s">
        <v>1934</v>
      </c>
      <c r="C71" s="12" t="s">
        <v>1252</v>
      </c>
      <c r="D71" s="12">
        <v>2011</v>
      </c>
      <c r="E71" s="12" t="s">
        <v>2322</v>
      </c>
      <c r="F71" s="13" t="s">
        <v>2323</v>
      </c>
      <c r="G71" s="12" t="str">
        <f t="shared" si="25"/>
        <v>A070.f3</v>
      </c>
      <c r="H71" s="47" t="s">
        <v>2332</v>
      </c>
      <c r="I71" s="13" t="s">
        <v>2319</v>
      </c>
      <c r="J71" s="12" t="s">
        <v>2325</v>
      </c>
      <c r="K71" s="12" t="s">
        <v>2134</v>
      </c>
      <c r="L71" s="13" t="str">
        <f t="shared" si="19"/>
        <v>Cadmium</v>
      </c>
      <c r="M71" s="13">
        <v>112.414</v>
      </c>
      <c r="N71" s="12" t="s">
        <v>2135</v>
      </c>
      <c r="O71" s="12" t="s">
        <v>2014</v>
      </c>
      <c r="P71" s="12" t="s">
        <v>2041</v>
      </c>
      <c r="Q71" s="12"/>
      <c r="R71" s="12" t="s">
        <v>2015</v>
      </c>
      <c r="S71" s="13">
        <v>56</v>
      </c>
      <c r="T71" s="13">
        <v>11.99</v>
      </c>
      <c r="U71" s="43">
        <f t="shared" si="26"/>
        <v>106.65931289697014</v>
      </c>
      <c r="V71" s="13">
        <f t="shared" si="21"/>
        <v>1</v>
      </c>
      <c r="W71" s="21">
        <f t="shared" si="22"/>
        <v>1.1818181818181819</v>
      </c>
      <c r="X71" s="43">
        <f t="shared" si="23"/>
        <v>4.3409090909090908</v>
      </c>
      <c r="Y71" s="43">
        <f t="shared" si="24"/>
        <v>4.454545454545455</v>
      </c>
      <c r="Z71" s="13">
        <v>4.3999999999999997E-2</v>
      </c>
      <c r="AA71" s="13">
        <v>5.1999999999999998E-2</v>
      </c>
      <c r="AB71" s="13">
        <v>0.191</v>
      </c>
      <c r="AC71" s="13">
        <v>0.19600000000000001</v>
      </c>
      <c r="AD71" s="13">
        <v>1</v>
      </c>
      <c r="AE71" s="13">
        <v>1</v>
      </c>
      <c r="AF71" s="13" t="s">
        <v>1972</v>
      </c>
      <c r="AG71" s="43">
        <f t="shared" si="27"/>
        <v>0.18181818181818188</v>
      </c>
      <c r="AH71" s="43">
        <f t="shared" si="28"/>
        <v>0.1136363636363642</v>
      </c>
      <c r="AI71" s="43"/>
      <c r="AJ71" s="43"/>
      <c r="AK71" s="43">
        <f t="shared" si="29"/>
        <v>2.1179972093984514</v>
      </c>
    </row>
    <row r="72" spans="1:37" x14ac:dyDescent="0.2">
      <c r="A72" s="13" t="s">
        <v>1999</v>
      </c>
      <c r="B72" s="12" t="s">
        <v>1934</v>
      </c>
      <c r="C72" s="12" t="s">
        <v>1252</v>
      </c>
      <c r="D72" s="12">
        <v>2011</v>
      </c>
      <c r="E72" s="12" t="s">
        <v>2322</v>
      </c>
      <c r="F72" s="13" t="s">
        <v>2323</v>
      </c>
      <c r="G72" s="12" t="str">
        <f t="shared" si="25"/>
        <v>A070.f3</v>
      </c>
      <c r="H72" s="47" t="s">
        <v>2333</v>
      </c>
      <c r="I72" s="13" t="s">
        <v>2319</v>
      </c>
      <c r="J72" s="12" t="s">
        <v>2325</v>
      </c>
      <c r="K72" s="12" t="s">
        <v>2134</v>
      </c>
      <c r="L72" s="13" t="str">
        <f t="shared" si="19"/>
        <v>Cadmium</v>
      </c>
      <c r="M72" s="13">
        <v>112.414</v>
      </c>
      <c r="N72" s="12" t="s">
        <v>2135</v>
      </c>
      <c r="O72" s="12" t="s">
        <v>2014</v>
      </c>
      <c r="P72" s="12" t="s">
        <v>2041</v>
      </c>
      <c r="Q72" s="12"/>
      <c r="R72" s="12" t="s">
        <v>2015</v>
      </c>
      <c r="S72" s="21">
        <f>56/24</f>
        <v>2.3333333333333335</v>
      </c>
      <c r="T72" s="13">
        <v>6.4</v>
      </c>
      <c r="U72" s="43">
        <f t="shared" si="26"/>
        <v>56.932410553845614</v>
      </c>
      <c r="V72" s="13">
        <f t="shared" si="21"/>
        <v>1</v>
      </c>
      <c r="W72" s="21">
        <f t="shared" si="22"/>
        <v>1.1399999999999999</v>
      </c>
      <c r="X72" s="43">
        <f t="shared" si="23"/>
        <v>2.46</v>
      </c>
      <c r="Y72" s="43">
        <f t="shared" si="24"/>
        <v>2.46</v>
      </c>
      <c r="Z72" s="13">
        <v>0.05</v>
      </c>
      <c r="AA72" s="13">
        <v>5.7000000000000002E-2</v>
      </c>
      <c r="AB72" s="13">
        <v>0.123</v>
      </c>
      <c r="AC72" s="13">
        <v>0.123</v>
      </c>
      <c r="AD72" s="13">
        <v>1</v>
      </c>
      <c r="AE72" s="13">
        <v>1</v>
      </c>
      <c r="AF72" s="13" t="s">
        <v>1972</v>
      </c>
      <c r="AG72" s="43">
        <f t="shared" si="27"/>
        <v>0.1399999999999999</v>
      </c>
      <c r="AH72" s="43">
        <f t="shared" si="28"/>
        <v>0</v>
      </c>
      <c r="AI72" s="43"/>
      <c r="AJ72" s="43"/>
      <c r="AK72" s="43">
        <f t="shared" si="29"/>
        <v>1.2986583155645153</v>
      </c>
    </row>
    <row r="73" spans="1:37" x14ac:dyDescent="0.2">
      <c r="A73" s="13" t="s">
        <v>1999</v>
      </c>
      <c r="B73" s="12" t="s">
        <v>1934</v>
      </c>
      <c r="C73" s="12" t="s">
        <v>1252</v>
      </c>
      <c r="D73" s="12">
        <v>2011</v>
      </c>
      <c r="E73" s="12" t="s">
        <v>2322</v>
      </c>
      <c r="F73" s="13" t="s">
        <v>2323</v>
      </c>
      <c r="G73" s="12" t="str">
        <f t="shared" si="25"/>
        <v>A070.f3</v>
      </c>
      <c r="H73" s="47" t="s">
        <v>2333</v>
      </c>
      <c r="I73" s="13" t="s">
        <v>2319</v>
      </c>
      <c r="J73" s="12" t="s">
        <v>2325</v>
      </c>
      <c r="K73" s="12" t="s">
        <v>2134</v>
      </c>
      <c r="L73" s="13" t="str">
        <f t="shared" si="19"/>
        <v>Cadmium</v>
      </c>
      <c r="M73" s="13">
        <v>112.414</v>
      </c>
      <c r="N73" s="12" t="s">
        <v>2135</v>
      </c>
      <c r="O73" s="12" t="s">
        <v>2014</v>
      </c>
      <c r="P73" s="12" t="s">
        <v>2041</v>
      </c>
      <c r="Q73" s="12"/>
      <c r="R73" s="12" t="s">
        <v>2015</v>
      </c>
      <c r="S73" s="13">
        <v>14</v>
      </c>
      <c r="T73" s="13">
        <v>6.4</v>
      </c>
      <c r="U73" s="43">
        <f t="shared" si="26"/>
        <v>56.932410553845614</v>
      </c>
      <c r="V73" s="13">
        <f t="shared" si="21"/>
        <v>1</v>
      </c>
      <c r="W73" s="21">
        <f t="shared" si="22"/>
        <v>1.028169014084507</v>
      </c>
      <c r="X73" s="43">
        <f t="shared" si="23"/>
        <v>2.915492957746479</v>
      </c>
      <c r="Y73" s="43">
        <f t="shared" si="24"/>
        <v>3.0563380281690145</v>
      </c>
      <c r="Z73" s="13">
        <v>7.0999999999999994E-2</v>
      </c>
      <c r="AA73" s="13">
        <v>7.2999999999999995E-2</v>
      </c>
      <c r="AB73" s="13">
        <v>0.20699999999999999</v>
      </c>
      <c r="AC73" s="13">
        <v>0.217</v>
      </c>
      <c r="AD73" s="13">
        <v>1</v>
      </c>
      <c r="AE73" s="13">
        <v>1</v>
      </c>
      <c r="AF73" s="13" t="s">
        <v>1972</v>
      </c>
      <c r="AG73" s="43">
        <f t="shared" si="27"/>
        <v>2.8169014084507005E-2</v>
      </c>
      <c r="AH73" s="43">
        <f t="shared" si="28"/>
        <v>0.14084507042253547</v>
      </c>
      <c r="AI73" s="43"/>
      <c r="AJ73" s="43"/>
      <c r="AK73" s="43">
        <f t="shared" si="29"/>
        <v>1.5437398379946434</v>
      </c>
    </row>
    <row r="74" spans="1:37" x14ac:dyDescent="0.2">
      <c r="A74" s="13" t="s">
        <v>1999</v>
      </c>
      <c r="B74" s="12" t="s">
        <v>1934</v>
      </c>
      <c r="C74" s="12" t="s">
        <v>1252</v>
      </c>
      <c r="D74" s="12">
        <v>2011</v>
      </c>
      <c r="E74" s="12" t="s">
        <v>2322</v>
      </c>
      <c r="F74" s="13" t="s">
        <v>2323</v>
      </c>
      <c r="G74" s="12" t="str">
        <f t="shared" si="25"/>
        <v>A070.f3</v>
      </c>
      <c r="H74" s="47" t="s">
        <v>2333</v>
      </c>
      <c r="I74" s="13" t="s">
        <v>2319</v>
      </c>
      <c r="J74" s="12" t="s">
        <v>2325</v>
      </c>
      <c r="K74" s="12" t="s">
        <v>2134</v>
      </c>
      <c r="L74" s="13" t="str">
        <f t="shared" si="19"/>
        <v>Cadmium</v>
      </c>
      <c r="M74" s="13">
        <v>112.414</v>
      </c>
      <c r="N74" s="12" t="s">
        <v>2135</v>
      </c>
      <c r="O74" s="12" t="s">
        <v>2014</v>
      </c>
      <c r="P74" s="12" t="s">
        <v>2041</v>
      </c>
      <c r="Q74" s="12"/>
      <c r="R74" s="12" t="s">
        <v>2015</v>
      </c>
      <c r="S74" s="13">
        <v>56</v>
      </c>
      <c r="T74" s="13">
        <v>6.4</v>
      </c>
      <c r="U74" s="43">
        <f t="shared" si="26"/>
        <v>56.932410553845614</v>
      </c>
      <c r="V74" s="13">
        <f t="shared" si="21"/>
        <v>1</v>
      </c>
      <c r="W74" s="21">
        <f t="shared" si="22"/>
        <v>1.1818181818181819</v>
      </c>
      <c r="X74" s="43">
        <f t="shared" si="23"/>
        <v>3.5</v>
      </c>
      <c r="Y74" s="43">
        <f t="shared" si="24"/>
        <v>3.5681818181818183</v>
      </c>
      <c r="Z74" s="13">
        <v>4.3999999999999997E-2</v>
      </c>
      <c r="AA74" s="13">
        <v>5.1999999999999998E-2</v>
      </c>
      <c r="AB74" s="13">
        <v>0.154</v>
      </c>
      <c r="AC74" s="13">
        <v>0.157</v>
      </c>
      <c r="AD74" s="13">
        <v>1</v>
      </c>
      <c r="AE74" s="13">
        <v>1</v>
      </c>
      <c r="AF74" s="13" t="s">
        <v>1972</v>
      </c>
      <c r="AG74" s="43">
        <f t="shared" si="27"/>
        <v>0.18181818181818188</v>
      </c>
      <c r="AH74" s="43">
        <f t="shared" si="28"/>
        <v>6.8181818181818343E-2</v>
      </c>
      <c r="AI74" s="43"/>
      <c r="AJ74" s="43"/>
      <c r="AK74" s="43">
        <f t="shared" si="29"/>
        <v>1.8073549220576042</v>
      </c>
    </row>
    <row r="75" spans="1:37" x14ac:dyDescent="0.2">
      <c r="A75" s="13" t="s">
        <v>1999</v>
      </c>
      <c r="B75" s="12" t="s">
        <v>1934</v>
      </c>
      <c r="C75" s="12" t="s">
        <v>1252</v>
      </c>
      <c r="D75" s="12">
        <v>2011</v>
      </c>
      <c r="E75" s="12" t="s">
        <v>2322</v>
      </c>
      <c r="F75" s="13" t="s">
        <v>2323</v>
      </c>
      <c r="G75" s="12" t="str">
        <f t="shared" si="25"/>
        <v>A070.f3</v>
      </c>
      <c r="H75" s="47" t="s">
        <v>2334</v>
      </c>
      <c r="I75" s="13" t="s">
        <v>2319</v>
      </c>
      <c r="J75" s="12" t="s">
        <v>2325</v>
      </c>
      <c r="K75" s="12" t="s">
        <v>2134</v>
      </c>
      <c r="L75" s="13" t="str">
        <f t="shared" si="19"/>
        <v>Cadmium</v>
      </c>
      <c r="M75" s="13">
        <v>112.414</v>
      </c>
      <c r="N75" s="12" t="s">
        <v>2135</v>
      </c>
      <c r="O75" s="12" t="s">
        <v>2014</v>
      </c>
      <c r="P75" s="12" t="s">
        <v>2041</v>
      </c>
      <c r="Q75" s="12"/>
      <c r="R75" s="12" t="s">
        <v>2015</v>
      </c>
      <c r="S75" s="21">
        <f>56/24</f>
        <v>2.3333333333333335</v>
      </c>
      <c r="T75" s="13">
        <v>9.9499999999999993</v>
      </c>
      <c r="U75" s="43">
        <f t="shared" si="26"/>
        <v>88.512107032931837</v>
      </c>
      <c r="V75" s="13">
        <f t="shared" si="21"/>
        <v>1</v>
      </c>
      <c r="W75" s="21">
        <f t="shared" si="22"/>
        <v>1.1399999999999999</v>
      </c>
      <c r="X75" s="43">
        <f t="shared" si="23"/>
        <v>0.5</v>
      </c>
      <c r="Y75" s="43">
        <f t="shared" si="24"/>
        <v>0.53600000000000003</v>
      </c>
      <c r="Z75" s="13">
        <v>0.05</v>
      </c>
      <c r="AA75" s="13">
        <v>5.7000000000000002E-2</v>
      </c>
      <c r="AB75" s="13">
        <v>2.5000000000000001E-2</v>
      </c>
      <c r="AC75" s="13">
        <v>2.6800000000000001E-2</v>
      </c>
      <c r="AD75" s="13">
        <v>1</v>
      </c>
      <c r="AE75" s="13">
        <v>1</v>
      </c>
      <c r="AF75" s="13" t="s">
        <v>1972</v>
      </c>
      <c r="AG75" s="43">
        <f t="shared" si="27"/>
        <v>0.1399999999999999</v>
      </c>
      <c r="AH75" s="43">
        <f t="shared" si="28"/>
        <v>3.6000000000000032E-2</v>
      </c>
      <c r="AI75" s="43"/>
      <c r="AJ75" s="43"/>
      <c r="AK75" s="43">
        <f t="shared" si="29"/>
        <v>-1</v>
      </c>
    </row>
    <row r="76" spans="1:37" x14ac:dyDescent="0.2">
      <c r="A76" s="13" t="s">
        <v>1999</v>
      </c>
      <c r="B76" s="12" t="s">
        <v>1934</v>
      </c>
      <c r="C76" s="12" t="s">
        <v>1252</v>
      </c>
      <c r="D76" s="12">
        <v>2011</v>
      </c>
      <c r="E76" s="12" t="s">
        <v>2322</v>
      </c>
      <c r="F76" s="13" t="s">
        <v>2323</v>
      </c>
      <c r="G76" s="12" t="str">
        <f t="shared" si="25"/>
        <v>A070.f3</v>
      </c>
      <c r="H76" s="47" t="s">
        <v>2334</v>
      </c>
      <c r="I76" s="13" t="s">
        <v>2319</v>
      </c>
      <c r="J76" s="12" t="s">
        <v>2325</v>
      </c>
      <c r="K76" s="12" t="s">
        <v>2134</v>
      </c>
      <c r="L76" s="13" t="str">
        <f t="shared" si="19"/>
        <v>Cadmium</v>
      </c>
      <c r="M76" s="13">
        <v>112.414</v>
      </c>
      <c r="N76" s="12" t="s">
        <v>2135</v>
      </c>
      <c r="O76" s="12" t="s">
        <v>2014</v>
      </c>
      <c r="P76" s="12" t="s">
        <v>2041</v>
      </c>
      <c r="Q76" s="12"/>
      <c r="R76" s="12" t="s">
        <v>2015</v>
      </c>
      <c r="S76" s="13">
        <v>14</v>
      </c>
      <c r="T76" s="13">
        <v>9.9499999999999993</v>
      </c>
      <c r="U76" s="43">
        <f t="shared" si="26"/>
        <v>88.512107032931837</v>
      </c>
      <c r="V76" s="13">
        <f t="shared" si="21"/>
        <v>1</v>
      </c>
      <c r="W76" s="21">
        <f t="shared" si="22"/>
        <v>1.028169014084507</v>
      </c>
      <c r="X76" s="43">
        <f t="shared" si="23"/>
        <v>2.2957746478873244</v>
      </c>
      <c r="Y76" s="43">
        <f t="shared" si="24"/>
        <v>2.436619718309859</v>
      </c>
      <c r="Z76" s="13">
        <v>7.0999999999999994E-2</v>
      </c>
      <c r="AA76" s="13">
        <v>7.2999999999999995E-2</v>
      </c>
      <c r="AB76" s="13">
        <v>0.16300000000000001</v>
      </c>
      <c r="AC76" s="13">
        <v>0.17299999999999999</v>
      </c>
      <c r="AD76" s="13">
        <v>1</v>
      </c>
      <c r="AE76" s="13">
        <v>1</v>
      </c>
      <c r="AF76" s="13" t="s">
        <v>1972</v>
      </c>
      <c r="AG76" s="43">
        <f t="shared" si="27"/>
        <v>2.8169014084507005E-2</v>
      </c>
      <c r="AH76" s="43">
        <f t="shared" si="28"/>
        <v>0.14084507042253458</v>
      </c>
      <c r="AI76" s="43"/>
      <c r="AJ76" s="43"/>
      <c r="AK76" s="43">
        <f t="shared" si="29"/>
        <v>1.1989810347263958</v>
      </c>
    </row>
    <row r="77" spans="1:37" x14ac:dyDescent="0.2">
      <c r="A77" s="13" t="s">
        <v>1999</v>
      </c>
      <c r="B77" s="12" t="s">
        <v>1934</v>
      </c>
      <c r="C77" s="12" t="s">
        <v>1252</v>
      </c>
      <c r="D77" s="12">
        <v>2011</v>
      </c>
      <c r="E77" s="12" t="s">
        <v>2322</v>
      </c>
      <c r="F77" s="13" t="s">
        <v>2323</v>
      </c>
      <c r="G77" s="12" t="str">
        <f t="shared" si="25"/>
        <v>A070.f3</v>
      </c>
      <c r="H77" s="47" t="s">
        <v>2334</v>
      </c>
      <c r="I77" s="13" t="s">
        <v>2319</v>
      </c>
      <c r="J77" s="12" t="s">
        <v>2325</v>
      </c>
      <c r="K77" s="12" t="s">
        <v>2134</v>
      </c>
      <c r="L77" s="13" t="str">
        <f t="shared" si="19"/>
        <v>Cadmium</v>
      </c>
      <c r="M77" s="13">
        <v>112.414</v>
      </c>
      <c r="N77" s="12" t="s">
        <v>2135</v>
      </c>
      <c r="O77" s="12" t="s">
        <v>2014</v>
      </c>
      <c r="P77" s="12" t="s">
        <v>2041</v>
      </c>
      <c r="Q77" s="12"/>
      <c r="R77" s="12" t="s">
        <v>2015</v>
      </c>
      <c r="S77" s="13">
        <v>56</v>
      </c>
      <c r="T77" s="13">
        <v>9.9499999999999993</v>
      </c>
      <c r="U77" s="43">
        <f t="shared" si="26"/>
        <v>88.512107032931837</v>
      </c>
      <c r="V77" s="13">
        <f t="shared" si="21"/>
        <v>1</v>
      </c>
      <c r="W77" s="21">
        <f t="shared" si="22"/>
        <v>1.1818181818181819</v>
      </c>
      <c r="X77" s="43">
        <f t="shared" si="23"/>
        <v>7.5909090909090917</v>
      </c>
      <c r="Y77" s="43">
        <f t="shared" si="24"/>
        <v>8.8068181818181834</v>
      </c>
      <c r="Z77" s="13">
        <v>4.3999999999999997E-2</v>
      </c>
      <c r="AA77" s="13">
        <v>5.1999999999999998E-2</v>
      </c>
      <c r="AB77" s="13">
        <v>0.33400000000000002</v>
      </c>
      <c r="AC77" s="13">
        <v>0.38750000000000001</v>
      </c>
      <c r="AD77" s="13">
        <v>1</v>
      </c>
      <c r="AE77" s="13">
        <v>1</v>
      </c>
      <c r="AF77" s="13" t="s">
        <v>1972</v>
      </c>
      <c r="AG77" s="43">
        <f t="shared" si="27"/>
        <v>0.18181818181818188</v>
      </c>
      <c r="AH77" s="43">
        <f t="shared" si="28"/>
        <v>1.2159090909090917</v>
      </c>
      <c r="AI77" s="43"/>
      <c r="AJ77" s="43"/>
      <c r="AK77" s="43">
        <f t="shared" si="29"/>
        <v>2.924272673836755</v>
      </c>
    </row>
    <row r="78" spans="1:37" x14ac:dyDescent="0.2">
      <c r="A78" s="13" t="s">
        <v>1999</v>
      </c>
      <c r="B78" s="12" t="s">
        <v>1934</v>
      </c>
      <c r="C78" s="12" t="s">
        <v>1252</v>
      </c>
      <c r="D78" s="12">
        <v>2011</v>
      </c>
      <c r="E78" s="12" t="s">
        <v>2322</v>
      </c>
      <c r="F78" s="13" t="s">
        <v>2323</v>
      </c>
      <c r="G78" s="12" t="str">
        <f t="shared" si="25"/>
        <v>A070.f3</v>
      </c>
      <c r="H78" s="47" t="s">
        <v>2335</v>
      </c>
      <c r="I78" s="13" t="s">
        <v>2319</v>
      </c>
      <c r="J78" s="12" t="s">
        <v>2325</v>
      </c>
      <c r="K78" s="12" t="s">
        <v>2134</v>
      </c>
      <c r="L78" s="13" t="str">
        <f t="shared" si="19"/>
        <v>Cadmium</v>
      </c>
      <c r="M78" s="13">
        <v>112.414</v>
      </c>
      <c r="N78" s="12" t="s">
        <v>2135</v>
      </c>
      <c r="O78" s="12" t="s">
        <v>2014</v>
      </c>
      <c r="P78" s="12" t="s">
        <v>2041</v>
      </c>
      <c r="Q78" s="12"/>
      <c r="R78" s="12" t="s">
        <v>2015</v>
      </c>
      <c r="S78" s="21">
        <f>56/24</f>
        <v>2.3333333333333335</v>
      </c>
      <c r="T78" s="13">
        <v>21.57</v>
      </c>
      <c r="U78" s="43">
        <f t="shared" si="26"/>
        <v>191.88001494475776</v>
      </c>
      <c r="V78" s="13">
        <f t="shared" si="21"/>
        <v>1</v>
      </c>
      <c r="W78" s="21">
        <f t="shared" si="22"/>
        <v>1.1399999999999999</v>
      </c>
      <c r="X78" s="43">
        <f t="shared" si="23"/>
        <v>0.89200000000000002</v>
      </c>
      <c r="Y78" s="43">
        <f t="shared" si="24"/>
        <v>0.92799999999999994</v>
      </c>
      <c r="Z78" s="13">
        <v>0.05</v>
      </c>
      <c r="AA78" s="13">
        <v>5.7000000000000002E-2</v>
      </c>
      <c r="AB78" s="13">
        <v>4.4600000000000001E-2</v>
      </c>
      <c r="AC78" s="13">
        <v>4.6399999999999997E-2</v>
      </c>
      <c r="AD78" s="13">
        <v>1</v>
      </c>
      <c r="AE78" s="13">
        <v>1</v>
      </c>
      <c r="AF78" s="13" t="s">
        <v>1972</v>
      </c>
      <c r="AG78" s="43">
        <f t="shared" si="27"/>
        <v>0.1399999999999999</v>
      </c>
      <c r="AH78" s="43">
        <f t="shared" si="28"/>
        <v>3.5999999999999921E-2</v>
      </c>
      <c r="AI78" s="43"/>
      <c r="AJ78" s="43"/>
      <c r="AK78" s="43">
        <f t="shared" si="29"/>
        <v>-0.1648843847417823</v>
      </c>
    </row>
    <row r="79" spans="1:37" x14ac:dyDescent="0.2">
      <c r="A79" s="13" t="s">
        <v>1999</v>
      </c>
      <c r="B79" s="12" t="s">
        <v>1934</v>
      </c>
      <c r="C79" s="12" t="s">
        <v>1252</v>
      </c>
      <c r="D79" s="12">
        <v>2011</v>
      </c>
      <c r="E79" s="12" t="s">
        <v>2322</v>
      </c>
      <c r="F79" s="13" t="s">
        <v>2323</v>
      </c>
      <c r="G79" s="12" t="str">
        <f t="shared" si="25"/>
        <v>A070.f3</v>
      </c>
      <c r="H79" s="47" t="s">
        <v>2335</v>
      </c>
      <c r="I79" s="13" t="s">
        <v>2319</v>
      </c>
      <c r="J79" s="12" t="s">
        <v>2325</v>
      </c>
      <c r="K79" s="12" t="s">
        <v>2134</v>
      </c>
      <c r="L79" s="13" t="str">
        <f t="shared" si="19"/>
        <v>Cadmium</v>
      </c>
      <c r="M79" s="13">
        <v>112.414</v>
      </c>
      <c r="N79" s="12" t="s">
        <v>2135</v>
      </c>
      <c r="O79" s="12" t="s">
        <v>2014</v>
      </c>
      <c r="P79" s="12" t="s">
        <v>2041</v>
      </c>
      <c r="Q79" s="12"/>
      <c r="R79" s="12" t="s">
        <v>2015</v>
      </c>
      <c r="S79" s="13">
        <v>14</v>
      </c>
      <c r="T79" s="13">
        <v>21.57</v>
      </c>
      <c r="U79" s="43">
        <f t="shared" si="26"/>
        <v>191.88001494475776</v>
      </c>
      <c r="V79" s="13">
        <f t="shared" si="21"/>
        <v>1</v>
      </c>
      <c r="W79" s="21">
        <f t="shared" si="22"/>
        <v>1.028169014084507</v>
      </c>
      <c r="X79" s="43">
        <f t="shared" si="23"/>
        <v>1.4084507042253522</v>
      </c>
      <c r="Y79" s="43">
        <f t="shared" si="24"/>
        <v>1.4788732394366197</v>
      </c>
      <c r="Z79" s="13">
        <v>7.0999999999999994E-2</v>
      </c>
      <c r="AA79" s="13">
        <v>7.2999999999999995E-2</v>
      </c>
      <c r="AB79" s="13">
        <v>0.1</v>
      </c>
      <c r="AC79" s="13">
        <v>0.105</v>
      </c>
      <c r="AD79" s="13">
        <v>1</v>
      </c>
      <c r="AE79" s="13">
        <v>1</v>
      </c>
      <c r="AF79" s="13" t="s">
        <v>1972</v>
      </c>
      <c r="AG79" s="43">
        <f t="shared" si="27"/>
        <v>2.8169014084507005E-2</v>
      </c>
      <c r="AH79" s="43">
        <f t="shared" si="28"/>
        <v>7.0422535211267512E-2</v>
      </c>
      <c r="AI79" s="43"/>
      <c r="AJ79" s="43"/>
      <c r="AK79" s="43">
        <f t="shared" si="29"/>
        <v>0.49410907027004275</v>
      </c>
    </row>
    <row r="80" spans="1:37" x14ac:dyDescent="0.2">
      <c r="A80" s="13" t="s">
        <v>1999</v>
      </c>
      <c r="B80" s="12" t="s">
        <v>1934</v>
      </c>
      <c r="C80" s="12" t="s">
        <v>1252</v>
      </c>
      <c r="D80" s="12">
        <v>2011</v>
      </c>
      <c r="E80" s="12" t="s">
        <v>2322</v>
      </c>
      <c r="F80" s="13" t="s">
        <v>2323</v>
      </c>
      <c r="G80" s="12" t="str">
        <f t="shared" si="25"/>
        <v>A070.f3</v>
      </c>
      <c r="H80" s="47" t="s">
        <v>2335</v>
      </c>
      <c r="I80" s="13" t="s">
        <v>2319</v>
      </c>
      <c r="J80" s="12" t="s">
        <v>2325</v>
      </c>
      <c r="K80" s="12" t="s">
        <v>2134</v>
      </c>
      <c r="L80" s="13" t="str">
        <f t="shared" si="19"/>
        <v>Cadmium</v>
      </c>
      <c r="M80" s="13">
        <v>112.414</v>
      </c>
      <c r="N80" s="12" t="s">
        <v>2135</v>
      </c>
      <c r="O80" s="12" t="s">
        <v>2014</v>
      </c>
      <c r="P80" s="12" t="s">
        <v>2041</v>
      </c>
      <c r="Q80" s="12"/>
      <c r="R80" s="12" t="s">
        <v>2015</v>
      </c>
      <c r="S80" s="13">
        <v>56</v>
      </c>
      <c r="T80" s="13">
        <v>21.57</v>
      </c>
      <c r="U80" s="43">
        <f t="shared" si="26"/>
        <v>191.88001494475776</v>
      </c>
      <c r="V80" s="13">
        <f t="shared" si="21"/>
        <v>1</v>
      </c>
      <c r="W80" s="21">
        <f t="shared" si="22"/>
        <v>1.1818181818181819</v>
      </c>
      <c r="X80" s="43">
        <f t="shared" si="23"/>
        <v>3.7727272727272729</v>
      </c>
      <c r="Y80" s="43">
        <f t="shared" si="24"/>
        <v>3.8636363636363642</v>
      </c>
      <c r="Z80" s="13">
        <v>4.3999999999999997E-2</v>
      </c>
      <c r="AA80" s="13">
        <v>5.1999999999999998E-2</v>
      </c>
      <c r="AB80" s="13">
        <v>0.16600000000000001</v>
      </c>
      <c r="AC80" s="13">
        <v>0.17</v>
      </c>
      <c r="AD80" s="13">
        <v>1</v>
      </c>
      <c r="AE80" s="13">
        <v>1</v>
      </c>
      <c r="AF80" s="13" t="s">
        <v>1972</v>
      </c>
      <c r="AG80" s="43">
        <f t="shared" si="27"/>
        <v>0.18181818181818188</v>
      </c>
      <c r="AH80" s="43">
        <f t="shared" si="28"/>
        <v>9.0909090909091272E-2</v>
      </c>
      <c r="AI80" s="43"/>
      <c r="AJ80" s="43"/>
      <c r="AK80" s="43">
        <f t="shared" si="29"/>
        <v>1.9156078127096277</v>
      </c>
    </row>
    <row r="81" spans="1:37" x14ac:dyDescent="0.2">
      <c r="A81" s="13" t="s">
        <v>1999</v>
      </c>
      <c r="B81" s="12" t="s">
        <v>1940</v>
      </c>
      <c r="C81" s="12" t="s">
        <v>1154</v>
      </c>
      <c r="D81" s="12">
        <v>2012</v>
      </c>
      <c r="E81" s="12" t="s">
        <v>2336</v>
      </c>
      <c r="F81" s="13" t="s">
        <v>2305</v>
      </c>
      <c r="G81" s="13" t="str">
        <f t="shared" si="25"/>
        <v>A076.f1</v>
      </c>
      <c r="H81" s="20"/>
      <c r="I81" s="13" t="s">
        <v>2299</v>
      </c>
      <c r="J81" s="12" t="s">
        <v>2148</v>
      </c>
      <c r="K81" s="13" t="s">
        <v>2149</v>
      </c>
      <c r="L81" s="13" t="s">
        <v>2149</v>
      </c>
      <c r="M81" s="13">
        <v>107.8682</v>
      </c>
      <c r="N81" s="12" t="s">
        <v>2135</v>
      </c>
      <c r="O81" s="12" t="s">
        <v>2014</v>
      </c>
      <c r="P81" s="12" t="s">
        <v>2051</v>
      </c>
      <c r="Q81" s="12"/>
      <c r="R81" s="12" t="s">
        <v>2015</v>
      </c>
      <c r="S81" s="13">
        <v>1</v>
      </c>
      <c r="T81" s="13">
        <v>100</v>
      </c>
      <c r="U81" s="43">
        <f t="shared" si="26"/>
        <v>927.05727916105013</v>
      </c>
      <c r="V81" s="13">
        <v>1</v>
      </c>
      <c r="W81" s="13"/>
      <c r="X81" s="43">
        <v>2.2953228139857345</v>
      </c>
      <c r="Y81" s="43">
        <v>3.4152400135952377</v>
      </c>
      <c r="Z81" s="13"/>
      <c r="AA81" s="13"/>
      <c r="AB81" s="13"/>
      <c r="AC81" s="13"/>
      <c r="AD81" s="13">
        <v>12</v>
      </c>
      <c r="AE81" s="13">
        <v>12</v>
      </c>
      <c r="AF81" s="13" t="s">
        <v>2306</v>
      </c>
      <c r="AG81" s="43">
        <f t="shared" si="27"/>
        <v>1</v>
      </c>
      <c r="AH81" s="43">
        <f t="shared" si="28"/>
        <v>1.1199171996095032</v>
      </c>
      <c r="AI81" s="21">
        <f t="shared" ref="AI81:AJ92" si="30">AG81*(SQRT(AD81))</f>
        <v>3.4641016151377544</v>
      </c>
      <c r="AJ81" s="21">
        <f t="shared" si="30"/>
        <v>3.879506979987831</v>
      </c>
      <c r="AK81" s="43">
        <f t="shared" si="29"/>
        <v>1.1986970684039</v>
      </c>
    </row>
    <row r="82" spans="1:37" x14ac:dyDescent="0.2">
      <c r="A82" s="13" t="s">
        <v>1999</v>
      </c>
      <c r="B82" s="12" t="s">
        <v>1940</v>
      </c>
      <c r="C82" s="12" t="s">
        <v>1154</v>
      </c>
      <c r="D82" s="12">
        <v>2012</v>
      </c>
      <c r="E82" s="12" t="s">
        <v>2336</v>
      </c>
      <c r="F82" s="13" t="s">
        <v>2305</v>
      </c>
      <c r="G82" s="13" t="str">
        <f t="shared" si="25"/>
        <v>A076.f1</v>
      </c>
      <c r="H82" s="20"/>
      <c r="I82" s="13" t="s">
        <v>2299</v>
      </c>
      <c r="J82" s="12" t="s">
        <v>2148</v>
      </c>
      <c r="K82" s="13" t="s">
        <v>2149</v>
      </c>
      <c r="L82" s="13" t="s">
        <v>2149</v>
      </c>
      <c r="M82" s="13">
        <v>107.8682</v>
      </c>
      <c r="N82" s="12" t="s">
        <v>2135</v>
      </c>
      <c r="O82" s="12" t="s">
        <v>2014</v>
      </c>
      <c r="P82" s="12" t="s">
        <v>2051</v>
      </c>
      <c r="Q82" s="12"/>
      <c r="R82" s="12" t="s">
        <v>2015</v>
      </c>
      <c r="S82" s="13">
        <v>3</v>
      </c>
      <c r="T82" s="13">
        <v>100</v>
      </c>
      <c r="U82" s="43">
        <f t="shared" si="26"/>
        <v>927.05727916105013</v>
      </c>
      <c r="V82" s="13">
        <v>1</v>
      </c>
      <c r="W82" s="13"/>
      <c r="X82" s="43">
        <v>225.59473323425027</v>
      </c>
      <c r="Y82" s="43">
        <v>11997.85266108609</v>
      </c>
      <c r="Z82" s="13"/>
      <c r="AA82" s="13"/>
      <c r="AB82" s="13"/>
      <c r="AC82" s="13"/>
      <c r="AD82" s="13">
        <v>12</v>
      </c>
      <c r="AE82" s="13">
        <v>12</v>
      </c>
      <c r="AF82" s="13" t="s">
        <v>2306</v>
      </c>
      <c r="AG82" s="43">
        <f t="shared" si="27"/>
        <v>1</v>
      </c>
      <c r="AH82" s="43">
        <f t="shared" si="28"/>
        <v>11772.257927851839</v>
      </c>
      <c r="AI82" s="21">
        <f t="shared" si="30"/>
        <v>3.4641016151377544</v>
      </c>
      <c r="AJ82" s="21">
        <f t="shared" si="30"/>
        <v>40780.297701689786</v>
      </c>
      <c r="AK82" s="43">
        <f t="shared" si="29"/>
        <v>7.8175895765472303</v>
      </c>
    </row>
    <row r="83" spans="1:37" x14ac:dyDescent="0.2">
      <c r="A83" s="13" t="s">
        <v>1999</v>
      </c>
      <c r="B83" s="12" t="s">
        <v>1940</v>
      </c>
      <c r="C83" s="12" t="s">
        <v>1154</v>
      </c>
      <c r="D83" s="12">
        <v>2012</v>
      </c>
      <c r="E83" s="12" t="s">
        <v>2336</v>
      </c>
      <c r="F83" s="13" t="s">
        <v>2305</v>
      </c>
      <c r="G83" s="13" t="str">
        <f t="shared" si="25"/>
        <v>A076.f1</v>
      </c>
      <c r="H83" s="20"/>
      <c r="I83" s="13" t="s">
        <v>2299</v>
      </c>
      <c r="J83" s="12" t="s">
        <v>2148</v>
      </c>
      <c r="K83" s="13" t="s">
        <v>2149</v>
      </c>
      <c r="L83" s="13" t="s">
        <v>2149</v>
      </c>
      <c r="M83" s="13">
        <v>107.8682</v>
      </c>
      <c r="N83" s="12" t="s">
        <v>2135</v>
      </c>
      <c r="O83" s="12" t="s">
        <v>2014</v>
      </c>
      <c r="P83" s="12" t="s">
        <v>2051</v>
      </c>
      <c r="Q83" s="12"/>
      <c r="R83" s="12" t="s">
        <v>2015</v>
      </c>
      <c r="S83" s="13">
        <v>7</v>
      </c>
      <c r="T83" s="13">
        <v>100</v>
      </c>
      <c r="U83" s="43">
        <f t="shared" si="26"/>
        <v>927.05727916105013</v>
      </c>
      <c r="V83" s="13">
        <v>1</v>
      </c>
      <c r="W83" s="13"/>
      <c r="X83" s="43">
        <v>0.4053017764559993</v>
      </c>
      <c r="Y83" s="43">
        <v>0.23574669428944062</v>
      </c>
      <c r="Z83" s="13"/>
      <c r="AA83" s="13"/>
      <c r="AB83" s="13"/>
      <c r="AC83" s="13"/>
      <c r="AD83" s="13">
        <v>12</v>
      </c>
      <c r="AE83" s="13">
        <v>12</v>
      </c>
      <c r="AF83" s="13" t="s">
        <v>2306</v>
      </c>
      <c r="AG83" s="43">
        <f t="shared" si="27"/>
        <v>1</v>
      </c>
      <c r="AH83" s="43">
        <f t="shared" si="28"/>
        <v>0.16955508216655868</v>
      </c>
      <c r="AI83" s="21">
        <f t="shared" si="30"/>
        <v>3.4641016151377544</v>
      </c>
      <c r="AJ83" s="21">
        <f t="shared" si="30"/>
        <v>0.58735603398799052</v>
      </c>
      <c r="AK83" s="43">
        <f t="shared" si="29"/>
        <v>-1.3029315960912</v>
      </c>
    </row>
    <row r="84" spans="1:37" x14ac:dyDescent="0.2">
      <c r="A84" s="13" t="s">
        <v>1999</v>
      </c>
      <c r="B84" s="12" t="s">
        <v>1940</v>
      </c>
      <c r="C84" s="12" t="s">
        <v>1154</v>
      </c>
      <c r="D84" s="12">
        <v>2012</v>
      </c>
      <c r="E84" s="12" t="s">
        <v>2336</v>
      </c>
      <c r="F84" s="13" t="s">
        <v>2305</v>
      </c>
      <c r="G84" s="13" t="str">
        <f t="shared" si="25"/>
        <v>A076.f1</v>
      </c>
      <c r="H84" s="20"/>
      <c r="I84" s="13" t="s">
        <v>2299</v>
      </c>
      <c r="J84" s="12" t="s">
        <v>2147</v>
      </c>
      <c r="K84" s="13" t="s">
        <v>2149</v>
      </c>
      <c r="L84" s="13" t="s">
        <v>2149</v>
      </c>
      <c r="M84" s="13">
        <v>107.8682</v>
      </c>
      <c r="N84" s="12" t="s">
        <v>2135</v>
      </c>
      <c r="O84" s="12" t="s">
        <v>2014</v>
      </c>
      <c r="P84" s="12" t="s">
        <v>2051</v>
      </c>
      <c r="Q84" s="12"/>
      <c r="R84" s="12" t="s">
        <v>2015</v>
      </c>
      <c r="S84" s="13">
        <v>1</v>
      </c>
      <c r="T84" s="13">
        <v>100</v>
      </c>
      <c r="U84" s="43">
        <f t="shared" si="26"/>
        <v>927.05727916105013</v>
      </c>
      <c r="V84" s="13">
        <v>1</v>
      </c>
      <c r="W84" s="13"/>
      <c r="X84" s="43">
        <v>4.3978787137519655</v>
      </c>
      <c r="Y84" s="43">
        <v>7.2926821272479945</v>
      </c>
      <c r="Z84" s="13"/>
      <c r="AA84" s="13"/>
      <c r="AB84" s="13"/>
      <c r="AC84" s="13"/>
      <c r="AD84" s="13">
        <v>12</v>
      </c>
      <c r="AE84" s="13">
        <v>12</v>
      </c>
      <c r="AF84" s="13" t="s">
        <v>2306</v>
      </c>
      <c r="AG84" s="43">
        <f t="shared" si="27"/>
        <v>1</v>
      </c>
      <c r="AH84" s="43">
        <f t="shared" si="28"/>
        <v>2.894803413496029</v>
      </c>
      <c r="AI84" s="21">
        <f t="shared" si="30"/>
        <v>3.4641016151377544</v>
      </c>
      <c r="AJ84" s="21">
        <f t="shared" si="30"/>
        <v>10.027893180197879</v>
      </c>
      <c r="AK84" s="43">
        <f t="shared" si="29"/>
        <v>2.1368078175895699</v>
      </c>
    </row>
    <row r="85" spans="1:37" x14ac:dyDescent="0.2">
      <c r="A85" s="13" t="s">
        <v>1999</v>
      </c>
      <c r="B85" s="12" t="s">
        <v>1940</v>
      </c>
      <c r="C85" s="12" t="s">
        <v>1154</v>
      </c>
      <c r="D85" s="12">
        <v>2012</v>
      </c>
      <c r="E85" s="12" t="s">
        <v>2336</v>
      </c>
      <c r="F85" s="13" t="s">
        <v>2305</v>
      </c>
      <c r="G85" s="13" t="str">
        <f t="shared" si="25"/>
        <v>A076.f1</v>
      </c>
      <c r="H85" s="20"/>
      <c r="I85" s="13" t="s">
        <v>2299</v>
      </c>
      <c r="J85" s="12" t="s">
        <v>2147</v>
      </c>
      <c r="K85" s="13" t="s">
        <v>2149</v>
      </c>
      <c r="L85" s="13" t="s">
        <v>2149</v>
      </c>
      <c r="M85" s="13">
        <v>107.8682</v>
      </c>
      <c r="N85" s="12" t="s">
        <v>2135</v>
      </c>
      <c r="O85" s="12" t="s">
        <v>2014</v>
      </c>
      <c r="P85" s="12" t="s">
        <v>2051</v>
      </c>
      <c r="Q85" s="12"/>
      <c r="R85" s="12" t="s">
        <v>2015</v>
      </c>
      <c r="S85" s="13">
        <v>3</v>
      </c>
      <c r="T85" s="13">
        <v>100</v>
      </c>
      <c r="U85" s="43">
        <f t="shared" si="26"/>
        <v>927.05727916105013</v>
      </c>
      <c r="V85" s="13">
        <v>1</v>
      </c>
      <c r="W85" s="13"/>
      <c r="X85" s="43">
        <v>10.465883137422152</v>
      </c>
      <c r="Y85" s="43">
        <v>55.139576691054216</v>
      </c>
      <c r="Z85" s="13"/>
      <c r="AA85" s="13"/>
      <c r="AB85" s="13"/>
      <c r="AC85" s="13"/>
      <c r="AD85" s="13">
        <v>12</v>
      </c>
      <c r="AE85" s="13">
        <v>12</v>
      </c>
      <c r="AF85" s="13" t="s">
        <v>2306</v>
      </c>
      <c r="AG85" s="43">
        <f t="shared" si="27"/>
        <v>1</v>
      </c>
      <c r="AH85" s="43">
        <f t="shared" si="28"/>
        <v>44.673693553632063</v>
      </c>
      <c r="AI85" s="21">
        <f t="shared" si="30"/>
        <v>3.4641016151377544</v>
      </c>
      <c r="AJ85" s="21">
        <f t="shared" si="30"/>
        <v>154.75421399330591</v>
      </c>
      <c r="AK85" s="43">
        <f t="shared" si="29"/>
        <v>3.3876221498371297</v>
      </c>
    </row>
    <row r="86" spans="1:37" x14ac:dyDescent="0.2">
      <c r="A86" s="13" t="s">
        <v>1999</v>
      </c>
      <c r="B86" s="12" t="s">
        <v>1940</v>
      </c>
      <c r="C86" s="12" t="s">
        <v>1154</v>
      </c>
      <c r="D86" s="12">
        <v>2012</v>
      </c>
      <c r="E86" s="12" t="s">
        <v>2336</v>
      </c>
      <c r="F86" s="13" t="s">
        <v>2305</v>
      </c>
      <c r="G86" s="13" t="str">
        <f t="shared" si="25"/>
        <v>A076.f1</v>
      </c>
      <c r="H86" s="20"/>
      <c r="I86" s="13" t="s">
        <v>2299</v>
      </c>
      <c r="J86" s="12" t="s">
        <v>2147</v>
      </c>
      <c r="K86" s="13" t="s">
        <v>2149</v>
      </c>
      <c r="L86" s="13" t="s">
        <v>2149</v>
      </c>
      <c r="M86" s="13">
        <v>107.8682</v>
      </c>
      <c r="N86" s="12" t="s">
        <v>2135</v>
      </c>
      <c r="O86" s="12" t="s">
        <v>2014</v>
      </c>
      <c r="P86" s="12" t="s">
        <v>2051</v>
      </c>
      <c r="Q86" s="12"/>
      <c r="R86" s="12" t="s">
        <v>2015</v>
      </c>
      <c r="S86" s="13">
        <v>7</v>
      </c>
      <c r="T86" s="13">
        <v>100</v>
      </c>
      <c r="U86" s="43">
        <f t="shared" si="26"/>
        <v>927.05727916105013</v>
      </c>
      <c r="V86" s="13">
        <v>1</v>
      </c>
      <c r="W86" s="13"/>
      <c r="X86" s="43">
        <v>0.37705159984801589</v>
      </c>
      <c r="Y86" s="43">
        <v>0.30357613653088095</v>
      </c>
      <c r="Z86" s="13"/>
      <c r="AA86" s="13"/>
      <c r="AB86" s="13"/>
      <c r="AC86" s="13"/>
      <c r="AD86" s="13">
        <v>12</v>
      </c>
      <c r="AE86" s="13">
        <v>12</v>
      </c>
      <c r="AF86" s="13" t="s">
        <v>2306</v>
      </c>
      <c r="AG86" s="43">
        <f t="shared" si="27"/>
        <v>1</v>
      </c>
      <c r="AH86" s="43">
        <f t="shared" si="28"/>
        <v>7.3475463317134948E-2</v>
      </c>
      <c r="AI86" s="21">
        <f t="shared" si="30"/>
        <v>3.4641016151377544</v>
      </c>
      <c r="AJ86" s="21">
        <f t="shared" si="30"/>
        <v>0.25452647114988197</v>
      </c>
      <c r="AK86" s="43">
        <f t="shared" si="29"/>
        <v>-1.4071661237785</v>
      </c>
    </row>
    <row r="87" spans="1:37" x14ac:dyDescent="0.2">
      <c r="A87" s="13" t="s">
        <v>1999</v>
      </c>
      <c r="B87" s="12" t="s">
        <v>1940</v>
      </c>
      <c r="C87" s="12" t="s">
        <v>1154</v>
      </c>
      <c r="D87" s="12">
        <v>2012</v>
      </c>
      <c r="E87" s="12" t="s">
        <v>2336</v>
      </c>
      <c r="F87" s="13" t="s">
        <v>2305</v>
      </c>
      <c r="G87" s="13" t="str">
        <f t="shared" si="25"/>
        <v>A076.f1</v>
      </c>
      <c r="H87" s="20"/>
      <c r="I87" s="13" t="s">
        <v>2299</v>
      </c>
      <c r="J87" s="12" t="s">
        <v>2147</v>
      </c>
      <c r="K87" s="13" t="s">
        <v>2149</v>
      </c>
      <c r="L87" s="13" t="s">
        <v>2149</v>
      </c>
      <c r="M87" s="13">
        <v>107.8682</v>
      </c>
      <c r="N87" s="12" t="s">
        <v>2135</v>
      </c>
      <c r="O87" s="12" t="s">
        <v>2014</v>
      </c>
      <c r="P87" s="12" t="s">
        <v>2051</v>
      </c>
      <c r="Q87" s="12"/>
      <c r="R87" s="12" t="s">
        <v>2015</v>
      </c>
      <c r="S87" s="13">
        <v>1</v>
      </c>
      <c r="T87" s="13">
        <v>100</v>
      </c>
      <c r="U87" s="43">
        <f t="shared" si="26"/>
        <v>927.05727916105013</v>
      </c>
      <c r="V87" s="13">
        <v>1</v>
      </c>
      <c r="W87" s="13"/>
      <c r="X87" s="43">
        <v>4.7273849415840816</v>
      </c>
      <c r="Y87" s="43">
        <v>9.0577523473495276</v>
      </c>
      <c r="Z87" s="13"/>
      <c r="AA87" s="13"/>
      <c r="AB87" s="13"/>
      <c r="AC87" s="13"/>
      <c r="AD87" s="13">
        <v>12</v>
      </c>
      <c r="AE87" s="13">
        <v>12</v>
      </c>
      <c r="AF87" s="13" t="s">
        <v>2306</v>
      </c>
      <c r="AG87" s="43">
        <f t="shared" si="27"/>
        <v>1</v>
      </c>
      <c r="AH87" s="43">
        <f t="shared" si="28"/>
        <v>4.330367405765446</v>
      </c>
      <c r="AI87" s="21">
        <f t="shared" si="30"/>
        <v>3.4641016151377544</v>
      </c>
      <c r="AJ87" s="21">
        <f t="shared" si="30"/>
        <v>15.000832724451969</v>
      </c>
      <c r="AK87" s="43">
        <f t="shared" si="29"/>
        <v>2.24104234527687</v>
      </c>
    </row>
    <row r="88" spans="1:37" x14ac:dyDescent="0.2">
      <c r="A88" s="13" t="s">
        <v>1999</v>
      </c>
      <c r="B88" s="12" t="s">
        <v>1940</v>
      </c>
      <c r="C88" s="12" t="s">
        <v>1154</v>
      </c>
      <c r="D88" s="12">
        <v>2012</v>
      </c>
      <c r="E88" s="12" t="s">
        <v>2336</v>
      </c>
      <c r="F88" s="13" t="s">
        <v>2305</v>
      </c>
      <c r="G88" s="13" t="str">
        <f t="shared" si="25"/>
        <v>A076.f1</v>
      </c>
      <c r="H88" s="20"/>
      <c r="I88" s="13" t="s">
        <v>2299</v>
      </c>
      <c r="J88" s="12" t="s">
        <v>2147</v>
      </c>
      <c r="K88" s="13" t="s">
        <v>2149</v>
      </c>
      <c r="L88" s="13" t="s">
        <v>2149</v>
      </c>
      <c r="M88" s="13">
        <v>107.8682</v>
      </c>
      <c r="N88" s="12" t="s">
        <v>2135</v>
      </c>
      <c r="O88" s="12" t="s">
        <v>2014</v>
      </c>
      <c r="P88" s="12" t="s">
        <v>2051</v>
      </c>
      <c r="Q88" s="12"/>
      <c r="R88" s="12" t="s">
        <v>2015</v>
      </c>
      <c r="S88" s="13">
        <v>3</v>
      </c>
      <c r="T88" s="13">
        <v>100</v>
      </c>
      <c r="U88" s="43">
        <f t="shared" si="26"/>
        <v>927.05727916105013</v>
      </c>
      <c r="V88" s="13">
        <v>1</v>
      </c>
      <c r="W88" s="13"/>
      <c r="X88" s="43">
        <v>162.97808816469768</v>
      </c>
      <c r="Y88" s="43">
        <v>6039.6975338956245</v>
      </c>
      <c r="Z88" s="13"/>
      <c r="AA88" s="13"/>
      <c r="AB88" s="13"/>
      <c r="AC88" s="13"/>
      <c r="AD88" s="13">
        <v>12</v>
      </c>
      <c r="AE88" s="13">
        <v>12</v>
      </c>
      <c r="AF88" s="13" t="s">
        <v>2306</v>
      </c>
      <c r="AG88" s="43">
        <f t="shared" si="27"/>
        <v>1</v>
      </c>
      <c r="AH88" s="43">
        <f t="shared" si="28"/>
        <v>5876.719445730927</v>
      </c>
      <c r="AI88" s="21">
        <f t="shared" si="30"/>
        <v>3.4641016151377544</v>
      </c>
      <c r="AJ88" s="21">
        <f t="shared" si="30"/>
        <v>20357.553323667951</v>
      </c>
      <c r="AK88" s="43">
        <f t="shared" si="29"/>
        <v>7.3485342019543891</v>
      </c>
    </row>
    <row r="89" spans="1:37" x14ac:dyDescent="0.2">
      <c r="A89" s="13" t="s">
        <v>1999</v>
      </c>
      <c r="B89" s="12" t="s">
        <v>1940</v>
      </c>
      <c r="C89" s="12" t="s">
        <v>1154</v>
      </c>
      <c r="D89" s="12">
        <v>2012</v>
      </c>
      <c r="E89" s="12" t="s">
        <v>2336</v>
      </c>
      <c r="F89" s="13" t="s">
        <v>2305</v>
      </c>
      <c r="G89" s="13" t="str">
        <f t="shared" si="25"/>
        <v>A076.f1</v>
      </c>
      <c r="H89" s="20"/>
      <c r="I89" s="13" t="s">
        <v>2299</v>
      </c>
      <c r="J89" s="12" t="s">
        <v>2147</v>
      </c>
      <c r="K89" s="13" t="s">
        <v>2149</v>
      </c>
      <c r="L89" s="13" t="s">
        <v>2149</v>
      </c>
      <c r="M89" s="13">
        <v>107.8682</v>
      </c>
      <c r="N89" s="12" t="s">
        <v>2135</v>
      </c>
      <c r="O89" s="12" t="s">
        <v>2014</v>
      </c>
      <c r="P89" s="12" t="s">
        <v>2051</v>
      </c>
      <c r="Q89" s="12"/>
      <c r="R89" s="12" t="s">
        <v>2015</v>
      </c>
      <c r="S89" s="13">
        <v>7</v>
      </c>
      <c r="T89" s="13">
        <v>100</v>
      </c>
      <c r="U89" s="43">
        <f t="shared" si="26"/>
        <v>927.05727916105013</v>
      </c>
      <c r="V89" s="13">
        <v>1</v>
      </c>
      <c r="W89" s="13"/>
      <c r="X89" s="43">
        <v>2.7497174632618884</v>
      </c>
      <c r="Y89" s="43">
        <v>5.4623107860424041</v>
      </c>
      <c r="Z89" s="13"/>
      <c r="AA89" s="13"/>
      <c r="AB89" s="13"/>
      <c r="AC89" s="13"/>
      <c r="AD89" s="13">
        <v>12</v>
      </c>
      <c r="AE89" s="13">
        <v>12</v>
      </c>
      <c r="AF89" s="13" t="s">
        <v>2306</v>
      </c>
      <c r="AG89" s="43">
        <f t="shared" si="27"/>
        <v>1</v>
      </c>
      <c r="AH89" s="43">
        <f t="shared" si="28"/>
        <v>2.7125933227805157</v>
      </c>
      <c r="AI89" s="21">
        <f t="shared" si="30"/>
        <v>3.4641016151377544</v>
      </c>
      <c r="AJ89" s="21">
        <f t="shared" si="30"/>
        <v>9.3966989106558731</v>
      </c>
      <c r="AK89" s="43">
        <f t="shared" si="29"/>
        <v>1.45928338762215</v>
      </c>
    </row>
    <row r="90" spans="1:37" x14ac:dyDescent="0.2">
      <c r="A90" s="13" t="s">
        <v>1999</v>
      </c>
      <c r="B90" s="12" t="s">
        <v>1940</v>
      </c>
      <c r="C90" s="12" t="s">
        <v>1154</v>
      </c>
      <c r="D90" s="12">
        <v>2012</v>
      </c>
      <c r="E90" s="12" t="s">
        <v>2336</v>
      </c>
      <c r="F90" s="13" t="s">
        <v>2305</v>
      </c>
      <c r="G90" s="13" t="str">
        <f t="shared" si="25"/>
        <v>A076.f1</v>
      </c>
      <c r="H90" s="20"/>
      <c r="I90" s="13" t="s">
        <v>2299</v>
      </c>
      <c r="J90" s="12" t="s">
        <v>2147</v>
      </c>
      <c r="K90" s="13" t="s">
        <v>2149</v>
      </c>
      <c r="L90" s="13" t="s">
        <v>2149</v>
      </c>
      <c r="M90" s="13">
        <v>107.8682</v>
      </c>
      <c r="N90" s="12" t="s">
        <v>2135</v>
      </c>
      <c r="O90" s="12" t="s">
        <v>2014</v>
      </c>
      <c r="P90" s="12" t="s">
        <v>2051</v>
      </c>
      <c r="Q90" s="12"/>
      <c r="R90" s="12" t="s">
        <v>2015</v>
      </c>
      <c r="S90" s="13">
        <v>1</v>
      </c>
      <c r="T90" s="13">
        <v>500</v>
      </c>
      <c r="U90" s="43">
        <f t="shared" si="26"/>
        <v>4635.2863958052512</v>
      </c>
      <c r="V90" s="13">
        <v>1</v>
      </c>
      <c r="W90" s="13"/>
      <c r="X90" s="43">
        <v>9.736394484359737</v>
      </c>
      <c r="Y90" s="43">
        <v>37.058340798501938</v>
      </c>
      <c r="Z90" s="13"/>
      <c r="AA90" s="13"/>
      <c r="AB90" s="13"/>
      <c r="AC90" s="13"/>
      <c r="AD90" s="13">
        <v>12</v>
      </c>
      <c r="AE90" s="13">
        <v>12</v>
      </c>
      <c r="AF90" s="13" t="s">
        <v>2306</v>
      </c>
      <c r="AG90" s="43">
        <f t="shared" si="27"/>
        <v>1</v>
      </c>
      <c r="AH90" s="43">
        <f t="shared" si="28"/>
        <v>27.321946314142203</v>
      </c>
      <c r="AI90" s="21">
        <f t="shared" si="30"/>
        <v>3.4641016151377544</v>
      </c>
      <c r="AJ90" s="21">
        <f t="shared" si="30"/>
        <v>94.645998355527013</v>
      </c>
      <c r="AK90" s="43">
        <f t="shared" si="29"/>
        <v>3.2833876221498302</v>
      </c>
    </row>
    <row r="91" spans="1:37" x14ac:dyDescent="0.2">
      <c r="A91" s="13" t="s">
        <v>1999</v>
      </c>
      <c r="B91" s="12" t="s">
        <v>1940</v>
      </c>
      <c r="C91" s="12" t="s">
        <v>1154</v>
      </c>
      <c r="D91" s="12">
        <v>2012</v>
      </c>
      <c r="E91" s="12" t="s">
        <v>2336</v>
      </c>
      <c r="F91" s="13" t="s">
        <v>2305</v>
      </c>
      <c r="G91" s="13" t="str">
        <f t="shared" si="25"/>
        <v>A076.f1</v>
      </c>
      <c r="H91" s="20"/>
      <c r="I91" s="13" t="s">
        <v>2299</v>
      </c>
      <c r="J91" s="12" t="s">
        <v>2147</v>
      </c>
      <c r="K91" s="13" t="s">
        <v>2149</v>
      </c>
      <c r="L91" s="13" t="s">
        <v>2149</v>
      </c>
      <c r="M91" s="13">
        <v>107.8682</v>
      </c>
      <c r="N91" s="12" t="s">
        <v>2135</v>
      </c>
      <c r="O91" s="12" t="s">
        <v>2014</v>
      </c>
      <c r="P91" s="12" t="s">
        <v>2051</v>
      </c>
      <c r="Q91" s="12"/>
      <c r="R91" s="12" t="s">
        <v>2015</v>
      </c>
      <c r="S91" s="13">
        <v>3</v>
      </c>
      <c r="T91" s="13">
        <v>500</v>
      </c>
      <c r="U91" s="43">
        <f t="shared" si="26"/>
        <v>4635.2863958052512</v>
      </c>
      <c r="V91" s="13">
        <v>1</v>
      </c>
      <c r="W91" s="13"/>
      <c r="X91" s="43">
        <v>38.421545526440234</v>
      </c>
      <c r="Y91" s="43">
        <v>716.7578647475201</v>
      </c>
      <c r="Z91" s="13"/>
      <c r="AA91" s="13"/>
      <c r="AB91" s="13"/>
      <c r="AC91" s="13"/>
      <c r="AD91" s="13">
        <v>12</v>
      </c>
      <c r="AE91" s="13">
        <v>12</v>
      </c>
      <c r="AF91" s="13" t="s">
        <v>2306</v>
      </c>
      <c r="AG91" s="43">
        <f t="shared" si="27"/>
        <v>1</v>
      </c>
      <c r="AH91" s="43">
        <f t="shared" si="28"/>
        <v>678.33631922107986</v>
      </c>
      <c r="AI91" s="21">
        <f t="shared" si="30"/>
        <v>3.4641016151377544</v>
      </c>
      <c r="AJ91" s="21">
        <f t="shared" si="30"/>
        <v>2349.825939020342</v>
      </c>
      <c r="AK91" s="43">
        <f t="shared" si="29"/>
        <v>5.2638436482084598</v>
      </c>
    </row>
    <row r="92" spans="1:37" x14ac:dyDescent="0.2">
      <c r="A92" s="13" t="s">
        <v>1999</v>
      </c>
      <c r="B92" s="12" t="s">
        <v>1940</v>
      </c>
      <c r="C92" s="12" t="s">
        <v>1154</v>
      </c>
      <c r="D92" s="12">
        <v>2012</v>
      </c>
      <c r="E92" s="12" t="s">
        <v>2336</v>
      </c>
      <c r="F92" s="13" t="s">
        <v>2305</v>
      </c>
      <c r="G92" s="13" t="str">
        <f t="shared" si="25"/>
        <v>A076.f1</v>
      </c>
      <c r="H92" s="20"/>
      <c r="I92" s="13" t="s">
        <v>2299</v>
      </c>
      <c r="J92" s="12" t="s">
        <v>2147</v>
      </c>
      <c r="K92" s="13" t="s">
        <v>2149</v>
      </c>
      <c r="L92" s="13" t="s">
        <v>2149</v>
      </c>
      <c r="M92" s="13">
        <v>107.8682</v>
      </c>
      <c r="N92" s="12" t="s">
        <v>2135</v>
      </c>
      <c r="O92" s="12" t="s">
        <v>2014</v>
      </c>
      <c r="P92" s="12" t="s">
        <v>2051</v>
      </c>
      <c r="Q92" s="12"/>
      <c r="R92" s="12" t="s">
        <v>2015</v>
      </c>
      <c r="S92" s="13">
        <v>7</v>
      </c>
      <c r="T92" s="13">
        <v>500</v>
      </c>
      <c r="U92" s="43">
        <f t="shared" si="26"/>
        <v>4635.2863958052512</v>
      </c>
      <c r="V92" s="13">
        <v>1</v>
      </c>
      <c r="W92" s="13"/>
      <c r="X92" s="43">
        <v>5.0815790612947271</v>
      </c>
      <c r="Y92" s="43">
        <v>7.0339361913674088</v>
      </c>
      <c r="Z92" s="13"/>
      <c r="AA92" s="13"/>
      <c r="AB92" s="13"/>
      <c r="AC92" s="13"/>
      <c r="AD92" s="13">
        <v>12</v>
      </c>
      <c r="AE92" s="13">
        <v>12</v>
      </c>
      <c r="AF92" s="13" t="s">
        <v>2306</v>
      </c>
      <c r="AG92" s="43">
        <f t="shared" si="27"/>
        <v>1</v>
      </c>
      <c r="AH92" s="43">
        <f t="shared" si="28"/>
        <v>1.9523571300726816</v>
      </c>
      <c r="AI92" s="21">
        <f t="shared" si="30"/>
        <v>3.4641016151377544</v>
      </c>
      <c r="AJ92" s="21">
        <f t="shared" si="30"/>
        <v>6.7631634876104876</v>
      </c>
      <c r="AK92" s="43">
        <f t="shared" si="29"/>
        <v>2.3452768729641602</v>
      </c>
    </row>
    <row r="93" spans="1:37" x14ac:dyDescent="0.2">
      <c r="A93" s="13" t="s">
        <v>1999</v>
      </c>
      <c r="B93" s="12" t="s">
        <v>1942</v>
      </c>
      <c r="C93" s="12" t="s">
        <v>828</v>
      </c>
      <c r="D93" s="12">
        <v>2015</v>
      </c>
      <c r="E93" s="12" t="s">
        <v>2307</v>
      </c>
      <c r="F93" s="13" t="s">
        <v>2337</v>
      </c>
      <c r="G93" s="13" t="str">
        <f t="shared" si="25"/>
        <v>A078.f4</v>
      </c>
      <c r="H93" s="20"/>
      <c r="I93" s="13" t="s">
        <v>2299</v>
      </c>
      <c r="J93" s="12" t="s">
        <v>2147</v>
      </c>
      <c r="K93" s="12" t="s">
        <v>2147</v>
      </c>
      <c r="L93" s="13" t="s">
        <v>2149</v>
      </c>
      <c r="M93" s="13">
        <v>107.8682</v>
      </c>
      <c r="N93" s="12" t="s">
        <v>2135</v>
      </c>
      <c r="O93" s="12" t="s">
        <v>2014</v>
      </c>
      <c r="P93" s="12" t="s">
        <v>2051</v>
      </c>
      <c r="Q93" s="12"/>
      <c r="R93" s="13" t="s">
        <v>2015</v>
      </c>
      <c r="S93" s="13">
        <v>7</v>
      </c>
      <c r="T93" s="13">
        <v>1</v>
      </c>
      <c r="U93" s="43">
        <f t="shared" si="26"/>
        <v>9.270572791610503</v>
      </c>
      <c r="V93" s="13">
        <v>1</v>
      </c>
      <c r="W93" s="13">
        <v>1.1200000000000001</v>
      </c>
      <c r="X93" s="13">
        <v>0.57999999999999996</v>
      </c>
      <c r="Y93" s="13">
        <v>0.59</v>
      </c>
      <c r="Z93" s="13"/>
      <c r="AA93" s="13"/>
      <c r="AB93" s="13"/>
      <c r="AC93" s="13"/>
      <c r="AD93" s="13">
        <v>3</v>
      </c>
      <c r="AE93" s="13">
        <v>3</v>
      </c>
      <c r="AF93" s="13" t="s">
        <v>2064</v>
      </c>
      <c r="AG93" s="43">
        <f t="shared" si="27"/>
        <v>0.12000000000000011</v>
      </c>
      <c r="AH93" s="43">
        <f t="shared" si="28"/>
        <v>1.0000000000000009E-2</v>
      </c>
      <c r="AI93" s="43"/>
      <c r="AJ93" s="43"/>
      <c r="AK93" s="43">
        <f t="shared" si="29"/>
        <v>-0.78587519464715272</v>
      </c>
    </row>
    <row r="94" spans="1:37" x14ac:dyDescent="0.2">
      <c r="A94" s="13" t="s">
        <v>1999</v>
      </c>
      <c r="B94" s="12" t="s">
        <v>1942</v>
      </c>
      <c r="C94" s="12" t="s">
        <v>828</v>
      </c>
      <c r="D94" s="12">
        <v>2015</v>
      </c>
      <c r="E94" s="12" t="s">
        <v>2307</v>
      </c>
      <c r="F94" s="13" t="s">
        <v>2337</v>
      </c>
      <c r="G94" s="13" t="str">
        <f t="shared" si="25"/>
        <v>A078.f4</v>
      </c>
      <c r="H94" s="20"/>
      <c r="I94" s="13" t="s">
        <v>2299</v>
      </c>
      <c r="J94" s="12" t="s">
        <v>2147</v>
      </c>
      <c r="K94" s="12" t="s">
        <v>2147</v>
      </c>
      <c r="L94" s="13" t="s">
        <v>2149</v>
      </c>
      <c r="M94" s="13">
        <v>107.8682</v>
      </c>
      <c r="N94" s="12" t="s">
        <v>2135</v>
      </c>
      <c r="O94" s="12" t="s">
        <v>2014</v>
      </c>
      <c r="P94" s="12" t="s">
        <v>2051</v>
      </c>
      <c r="Q94" s="12"/>
      <c r="R94" s="13" t="s">
        <v>2015</v>
      </c>
      <c r="S94" s="13">
        <v>7</v>
      </c>
      <c r="T94" s="13">
        <v>10</v>
      </c>
      <c r="U94" s="43">
        <f t="shared" si="26"/>
        <v>92.705727916105033</v>
      </c>
      <c r="V94" s="13">
        <v>1</v>
      </c>
      <c r="W94" s="13">
        <v>1.1200000000000001</v>
      </c>
      <c r="X94" s="13">
        <v>0.41</v>
      </c>
      <c r="Y94" s="13">
        <v>0.44</v>
      </c>
      <c r="Z94" s="13"/>
      <c r="AA94" s="13"/>
      <c r="AB94" s="13"/>
      <c r="AC94" s="13"/>
      <c r="AD94" s="13">
        <v>3</v>
      </c>
      <c r="AE94" s="13">
        <v>3</v>
      </c>
      <c r="AF94" s="13" t="s">
        <v>2064</v>
      </c>
      <c r="AG94" s="43">
        <f t="shared" si="27"/>
        <v>0.12000000000000011</v>
      </c>
      <c r="AH94" s="43">
        <f t="shared" si="28"/>
        <v>3.0000000000000027E-2</v>
      </c>
      <c r="AI94" s="43"/>
      <c r="AJ94" s="43"/>
      <c r="AK94" s="43">
        <f t="shared" si="29"/>
        <v>-1.2863041851566412</v>
      </c>
    </row>
    <row r="95" spans="1:37" x14ac:dyDescent="0.2">
      <c r="A95" s="13" t="s">
        <v>1999</v>
      </c>
      <c r="B95" s="12" t="s">
        <v>1942</v>
      </c>
      <c r="C95" s="12" t="s">
        <v>828</v>
      </c>
      <c r="D95" s="12">
        <v>2015</v>
      </c>
      <c r="E95" s="12" t="s">
        <v>2307</v>
      </c>
      <c r="F95" s="13" t="s">
        <v>2337</v>
      </c>
      <c r="G95" s="13" t="str">
        <f t="shared" si="25"/>
        <v>A078.f4</v>
      </c>
      <c r="H95" s="20"/>
      <c r="I95" s="13" t="s">
        <v>2299</v>
      </c>
      <c r="J95" s="12" t="s">
        <v>2147</v>
      </c>
      <c r="K95" s="12" t="s">
        <v>2147</v>
      </c>
      <c r="L95" s="13" t="s">
        <v>2149</v>
      </c>
      <c r="M95" s="13">
        <v>107.8682</v>
      </c>
      <c r="N95" s="12" t="s">
        <v>2135</v>
      </c>
      <c r="O95" s="12" t="s">
        <v>2014</v>
      </c>
      <c r="P95" s="12" t="s">
        <v>2051</v>
      </c>
      <c r="Q95" s="12"/>
      <c r="R95" s="13" t="s">
        <v>2015</v>
      </c>
      <c r="S95" s="13">
        <v>7</v>
      </c>
      <c r="T95" s="13">
        <v>100</v>
      </c>
      <c r="U95" s="43">
        <f t="shared" si="26"/>
        <v>927.05727916105013</v>
      </c>
      <c r="V95" s="13">
        <v>1</v>
      </c>
      <c r="W95" s="13">
        <v>1.1200000000000001</v>
      </c>
      <c r="X95" s="13">
        <v>1.22</v>
      </c>
      <c r="Y95" s="13">
        <v>1.32</v>
      </c>
      <c r="Z95" s="13"/>
      <c r="AA95" s="13"/>
      <c r="AB95" s="13"/>
      <c r="AC95" s="13"/>
      <c r="AD95" s="13">
        <v>3</v>
      </c>
      <c r="AE95" s="13">
        <v>3</v>
      </c>
      <c r="AF95" s="13" t="s">
        <v>2064</v>
      </c>
      <c r="AG95" s="43">
        <f t="shared" si="27"/>
        <v>0.12000000000000011</v>
      </c>
      <c r="AH95" s="43">
        <f t="shared" si="28"/>
        <v>0.10000000000000009</v>
      </c>
      <c r="AI95" s="43"/>
      <c r="AJ95" s="43"/>
      <c r="AK95" s="43">
        <f t="shared" si="29"/>
        <v>0.28688114778816154</v>
      </c>
    </row>
    <row r="96" spans="1:37" x14ac:dyDescent="0.2">
      <c r="A96" s="13" t="s">
        <v>1999</v>
      </c>
      <c r="B96" s="12" t="s">
        <v>1942</v>
      </c>
      <c r="C96" s="12" t="s">
        <v>828</v>
      </c>
      <c r="D96" s="12">
        <v>2015</v>
      </c>
      <c r="E96" s="12" t="s">
        <v>2338</v>
      </c>
      <c r="F96" s="13" t="s">
        <v>2337</v>
      </c>
      <c r="G96" s="13" t="str">
        <f t="shared" si="25"/>
        <v>A078.f4</v>
      </c>
      <c r="H96" s="20"/>
      <c r="I96" s="13" t="s">
        <v>2299</v>
      </c>
      <c r="J96" s="12" t="s">
        <v>2148</v>
      </c>
      <c r="K96" s="12" t="s">
        <v>2149</v>
      </c>
      <c r="L96" s="13" t="s">
        <v>2149</v>
      </c>
      <c r="M96" s="13">
        <v>107.8682</v>
      </c>
      <c r="N96" s="12" t="s">
        <v>2135</v>
      </c>
      <c r="O96" s="12" t="s">
        <v>2014</v>
      </c>
      <c r="P96" s="12" t="s">
        <v>2041</v>
      </c>
      <c r="Q96" s="12"/>
      <c r="R96" s="13" t="s">
        <v>2015</v>
      </c>
      <c r="S96" s="13">
        <v>7</v>
      </c>
      <c r="T96" s="13">
        <v>100</v>
      </c>
      <c r="U96" s="43">
        <f t="shared" si="26"/>
        <v>927.05727916105013</v>
      </c>
      <c r="V96" s="13">
        <v>1</v>
      </c>
      <c r="W96" s="13">
        <v>1.1200000000000001</v>
      </c>
      <c r="X96" s="13">
        <v>4.03</v>
      </c>
      <c r="Y96" s="13">
        <v>4.43</v>
      </c>
      <c r="Z96" s="13"/>
      <c r="AA96" s="13"/>
      <c r="AB96" s="13"/>
      <c r="AC96" s="13"/>
      <c r="AD96" s="13">
        <v>3</v>
      </c>
      <c r="AE96" s="13">
        <v>3</v>
      </c>
      <c r="AF96" s="13" t="s">
        <v>2064</v>
      </c>
      <c r="AG96" s="43">
        <f t="shared" si="27"/>
        <v>0.12000000000000011</v>
      </c>
      <c r="AH96" s="43">
        <f t="shared" si="28"/>
        <v>0.39999999999999947</v>
      </c>
      <c r="AI96" s="43"/>
      <c r="AJ96" s="43"/>
      <c r="AK96" s="43">
        <f t="shared" si="29"/>
        <v>2.0107798387532427</v>
      </c>
    </row>
    <row r="97" spans="1:37" x14ac:dyDescent="0.2">
      <c r="A97" s="13" t="s">
        <v>1999</v>
      </c>
      <c r="B97" s="12" t="s">
        <v>1871</v>
      </c>
      <c r="C97" s="12" t="s">
        <v>1518</v>
      </c>
      <c r="D97" s="12">
        <v>2008</v>
      </c>
      <c r="E97" s="12" t="s">
        <v>2339</v>
      </c>
      <c r="F97" s="13" t="s">
        <v>2340</v>
      </c>
      <c r="G97" s="13" t="str">
        <f t="shared" si="25"/>
        <v>A007.f9</v>
      </c>
      <c r="H97" s="20"/>
      <c r="I97" s="13" t="s">
        <v>2299</v>
      </c>
      <c r="J97" s="12" t="s">
        <v>2134</v>
      </c>
      <c r="K97" s="12" t="s">
        <v>2134</v>
      </c>
      <c r="L97" s="13" t="str">
        <f t="shared" ref="L97:L152" si="31">K97</f>
        <v>Cadmium</v>
      </c>
      <c r="M97" s="13">
        <v>112.414</v>
      </c>
      <c r="N97" s="12" t="s">
        <v>2135</v>
      </c>
      <c r="O97" s="12" t="s">
        <v>2014</v>
      </c>
      <c r="P97" s="12" t="s">
        <v>2041</v>
      </c>
      <c r="Q97" s="12"/>
      <c r="R97" s="13" t="s">
        <v>2055</v>
      </c>
      <c r="S97" s="13">
        <v>28</v>
      </c>
      <c r="T97" s="13">
        <v>13</v>
      </c>
      <c r="U97" s="43">
        <f t="shared" si="26"/>
        <v>115.64395893749889</v>
      </c>
      <c r="V97" s="13">
        <v>1</v>
      </c>
      <c r="W97" s="13">
        <v>1.35</v>
      </c>
      <c r="X97" s="13">
        <v>12.3</v>
      </c>
      <c r="Y97" s="13">
        <v>16</v>
      </c>
      <c r="Z97" s="13"/>
      <c r="AA97" s="13"/>
      <c r="AB97" s="13"/>
      <c r="AC97" s="13"/>
      <c r="AD97" s="13">
        <v>1</v>
      </c>
      <c r="AE97" s="13">
        <v>1</v>
      </c>
      <c r="AF97" s="13" t="s">
        <v>1972</v>
      </c>
      <c r="AG97" s="43">
        <f t="shared" si="27"/>
        <v>0.35000000000000009</v>
      </c>
      <c r="AH97" s="43">
        <f t="shared" si="28"/>
        <v>3.6999999999999993</v>
      </c>
      <c r="AI97" s="43"/>
      <c r="AJ97" s="43"/>
      <c r="AK97" s="43">
        <f t="shared" si="29"/>
        <v>3.6205864104518781</v>
      </c>
    </row>
    <row r="98" spans="1:37" x14ac:dyDescent="0.2">
      <c r="A98" s="13" t="s">
        <v>1999</v>
      </c>
      <c r="B98" s="12" t="s">
        <v>1871</v>
      </c>
      <c r="C98" s="12" t="s">
        <v>1518</v>
      </c>
      <c r="D98" s="12">
        <v>2008</v>
      </c>
      <c r="E98" s="12" t="s">
        <v>2339</v>
      </c>
      <c r="F98" s="13" t="s">
        <v>2340</v>
      </c>
      <c r="G98" s="13" t="str">
        <f t="shared" si="25"/>
        <v>A007.f9</v>
      </c>
      <c r="H98" s="20"/>
      <c r="I98" s="13" t="s">
        <v>2299</v>
      </c>
      <c r="J98" s="12" t="s">
        <v>2134</v>
      </c>
      <c r="K98" s="12" t="s">
        <v>2134</v>
      </c>
      <c r="L98" s="13" t="str">
        <f t="shared" si="31"/>
        <v>Cadmium</v>
      </c>
      <c r="M98" s="13">
        <v>112.414</v>
      </c>
      <c r="N98" s="12" t="s">
        <v>2135</v>
      </c>
      <c r="O98" s="12" t="s">
        <v>2014</v>
      </c>
      <c r="P98" s="12" t="s">
        <v>2041</v>
      </c>
      <c r="Q98" s="12"/>
      <c r="R98" s="13" t="s">
        <v>2055</v>
      </c>
      <c r="S98" s="13">
        <v>28</v>
      </c>
      <c r="T98" s="13">
        <v>43</v>
      </c>
      <c r="U98" s="43">
        <f t="shared" si="26"/>
        <v>382.51463340865018</v>
      </c>
      <c r="V98" s="13">
        <v>1</v>
      </c>
      <c r="W98" s="13">
        <v>1.35</v>
      </c>
      <c r="X98" s="13">
        <v>10.5</v>
      </c>
      <c r="Y98" s="13">
        <v>13.6</v>
      </c>
      <c r="Z98" s="13"/>
      <c r="AA98" s="13"/>
      <c r="AB98" s="13"/>
      <c r="AC98" s="13"/>
      <c r="AD98" s="13">
        <v>1</v>
      </c>
      <c r="AE98" s="13">
        <v>1</v>
      </c>
      <c r="AF98" s="13" t="s">
        <v>1972</v>
      </c>
      <c r="AG98" s="43">
        <f t="shared" si="27"/>
        <v>0.35000000000000009</v>
      </c>
      <c r="AH98" s="43">
        <f t="shared" si="28"/>
        <v>3.0999999999999996</v>
      </c>
      <c r="AI98" s="43"/>
      <c r="AJ98" s="43"/>
      <c r="AK98" s="43">
        <f t="shared" si="29"/>
        <v>3.3923174227787602</v>
      </c>
    </row>
    <row r="99" spans="1:37" x14ac:dyDescent="0.2">
      <c r="A99" s="13" t="s">
        <v>1999</v>
      </c>
      <c r="B99" s="12" t="s">
        <v>1871</v>
      </c>
      <c r="C99" s="12" t="s">
        <v>1518</v>
      </c>
      <c r="D99" s="12">
        <v>2008</v>
      </c>
      <c r="E99" s="12" t="s">
        <v>2339</v>
      </c>
      <c r="F99" s="13" t="s">
        <v>2340</v>
      </c>
      <c r="G99" s="13" t="str">
        <f t="shared" si="25"/>
        <v>A007.f9</v>
      </c>
      <c r="H99" s="20"/>
      <c r="I99" s="13" t="s">
        <v>2299</v>
      </c>
      <c r="J99" s="12" t="s">
        <v>2134</v>
      </c>
      <c r="K99" s="12" t="s">
        <v>2134</v>
      </c>
      <c r="L99" s="13" t="str">
        <f t="shared" si="31"/>
        <v>Cadmium</v>
      </c>
      <c r="M99" s="13">
        <v>112.414</v>
      </c>
      <c r="N99" s="12" t="s">
        <v>2135</v>
      </c>
      <c r="O99" s="12" t="s">
        <v>2014</v>
      </c>
      <c r="P99" s="12" t="s">
        <v>2041</v>
      </c>
      <c r="Q99" s="12"/>
      <c r="R99" s="13" t="s">
        <v>2055</v>
      </c>
      <c r="S99" s="13">
        <v>28</v>
      </c>
      <c r="T99" s="13">
        <v>148</v>
      </c>
      <c r="U99" s="43">
        <f t="shared" si="26"/>
        <v>1316.5619940576796</v>
      </c>
      <c r="V99" s="13">
        <v>1</v>
      </c>
      <c r="W99" s="13">
        <v>1.35</v>
      </c>
      <c r="X99" s="13">
        <v>33.6</v>
      </c>
      <c r="Y99" s="13">
        <v>53.4</v>
      </c>
      <c r="Z99" s="13"/>
      <c r="AA99" s="13"/>
      <c r="AB99" s="13"/>
      <c r="AC99" s="13"/>
      <c r="AD99" s="13">
        <v>1</v>
      </c>
      <c r="AE99" s="13">
        <v>1</v>
      </c>
      <c r="AF99" s="13" t="s">
        <v>1972</v>
      </c>
      <c r="AG99" s="43">
        <f t="shared" si="27"/>
        <v>0.35000000000000009</v>
      </c>
      <c r="AH99" s="43">
        <f t="shared" si="28"/>
        <v>19.799999999999997</v>
      </c>
      <c r="AI99" s="43"/>
      <c r="AJ99" s="43"/>
      <c r="AK99" s="43">
        <f t="shared" si="29"/>
        <v>5.0703893278913981</v>
      </c>
    </row>
    <row r="100" spans="1:37" x14ac:dyDescent="0.2">
      <c r="A100" s="13" t="s">
        <v>1999</v>
      </c>
      <c r="B100" s="12" t="s">
        <v>1871</v>
      </c>
      <c r="C100" s="12" t="s">
        <v>1518</v>
      </c>
      <c r="D100" s="12">
        <v>2008</v>
      </c>
      <c r="E100" s="12" t="s">
        <v>2339</v>
      </c>
      <c r="F100" s="13" t="s">
        <v>2340</v>
      </c>
      <c r="G100" s="13" t="str">
        <f t="shared" si="25"/>
        <v>A007.f9</v>
      </c>
      <c r="H100" s="20"/>
      <c r="I100" s="13" t="s">
        <v>2299</v>
      </c>
      <c r="J100" s="12" t="s">
        <v>2134</v>
      </c>
      <c r="K100" s="12" t="s">
        <v>2134</v>
      </c>
      <c r="L100" s="13" t="str">
        <f t="shared" si="31"/>
        <v>Cadmium</v>
      </c>
      <c r="M100" s="13">
        <v>112.414</v>
      </c>
      <c r="N100" s="12" t="s">
        <v>2135</v>
      </c>
      <c r="O100" s="12" t="s">
        <v>2014</v>
      </c>
      <c r="P100" s="12" t="s">
        <v>2041</v>
      </c>
      <c r="Q100" s="12"/>
      <c r="R100" s="13" t="s">
        <v>2055</v>
      </c>
      <c r="S100" s="13">
        <v>28</v>
      </c>
      <c r="T100" s="13">
        <v>500</v>
      </c>
      <c r="U100" s="43">
        <f t="shared" si="26"/>
        <v>4447.8445745191875</v>
      </c>
      <c r="V100" s="13">
        <v>1</v>
      </c>
      <c r="W100" s="13">
        <v>1.35</v>
      </c>
      <c r="X100" s="13">
        <v>54.5</v>
      </c>
      <c r="Y100" s="13">
        <v>79.8</v>
      </c>
      <c r="Z100" s="13"/>
      <c r="AA100" s="13"/>
      <c r="AB100" s="13"/>
      <c r="AC100" s="13"/>
      <c r="AD100" s="13">
        <v>1</v>
      </c>
      <c r="AE100" s="13">
        <v>1</v>
      </c>
      <c r="AF100" s="13" t="s">
        <v>1972</v>
      </c>
      <c r="AG100" s="43">
        <f t="shared" si="27"/>
        <v>0.35000000000000009</v>
      </c>
      <c r="AH100" s="43">
        <f t="shared" si="28"/>
        <v>25.299999999999997</v>
      </c>
      <c r="AI100" s="43"/>
      <c r="AJ100" s="43"/>
      <c r="AK100" s="43">
        <f t="shared" si="29"/>
        <v>5.7681843247769269</v>
      </c>
    </row>
    <row r="101" spans="1:37" x14ac:dyDescent="0.2">
      <c r="A101" s="13" t="s">
        <v>1999</v>
      </c>
      <c r="B101" s="12" t="s">
        <v>1889</v>
      </c>
      <c r="C101" s="12" t="s">
        <v>311</v>
      </c>
      <c r="D101" s="12">
        <v>2019</v>
      </c>
      <c r="E101" s="12" t="s">
        <v>2341</v>
      </c>
      <c r="F101" s="13" t="s">
        <v>2323</v>
      </c>
      <c r="G101" s="13" t="str">
        <f t="shared" si="25"/>
        <v>A025.f3</v>
      </c>
      <c r="H101" s="20"/>
      <c r="I101" s="13" t="s">
        <v>2299</v>
      </c>
      <c r="J101" s="12" t="s">
        <v>2136</v>
      </c>
      <c r="K101" s="12" t="s">
        <v>2137</v>
      </c>
      <c r="L101" s="13" t="str">
        <f t="shared" si="31"/>
        <v>Copper</v>
      </c>
      <c r="M101" s="13">
        <v>63.545999999999999</v>
      </c>
      <c r="N101" s="12" t="s">
        <v>2135</v>
      </c>
      <c r="O101" s="12" t="s">
        <v>2014</v>
      </c>
      <c r="P101" s="12" t="s">
        <v>2041</v>
      </c>
      <c r="Q101" s="12"/>
      <c r="R101" s="12" t="s">
        <v>2043</v>
      </c>
      <c r="S101" s="13">
        <v>6</v>
      </c>
      <c r="T101" s="13">
        <v>300</v>
      </c>
      <c r="U101" s="43">
        <f t="shared" si="26"/>
        <v>4720.989519403267</v>
      </c>
      <c r="V101" s="13">
        <f>Z101/Z101</f>
        <v>1</v>
      </c>
      <c r="W101" s="21">
        <f>AA101/Z101</f>
        <v>1.4767441860465116</v>
      </c>
      <c r="X101" s="43">
        <f>AB101/Z101</f>
        <v>1.9651162790697674</v>
      </c>
      <c r="Y101" s="43">
        <f>AC101/Z101</f>
        <v>2.8255813953488373</v>
      </c>
      <c r="Z101" s="13">
        <v>0.86</v>
      </c>
      <c r="AA101" s="13">
        <v>1.27</v>
      </c>
      <c r="AB101" s="13">
        <v>1.69</v>
      </c>
      <c r="AC101" s="13">
        <v>2.4300000000000002</v>
      </c>
      <c r="AD101" s="13">
        <v>12</v>
      </c>
      <c r="AE101" s="13">
        <v>12</v>
      </c>
      <c r="AF101" s="13" t="s">
        <v>2300</v>
      </c>
      <c r="AG101" s="43">
        <f t="shared" si="27"/>
        <v>0.47674418604651159</v>
      </c>
      <c r="AH101" s="43">
        <f t="shared" si="28"/>
        <v>0.86046511627906996</v>
      </c>
      <c r="AI101" s="43">
        <f>AG101</f>
        <v>0.47674418604651159</v>
      </c>
      <c r="AJ101" s="43">
        <f>AH101</f>
        <v>0.86046511627906996</v>
      </c>
      <c r="AK101" s="43">
        <f t="shared" si="29"/>
        <v>0.97461468158008635</v>
      </c>
    </row>
    <row r="102" spans="1:37" x14ac:dyDescent="0.2">
      <c r="A102" s="13" t="s">
        <v>1999</v>
      </c>
      <c r="B102" s="12" t="s">
        <v>1889</v>
      </c>
      <c r="C102" s="12" t="s">
        <v>311</v>
      </c>
      <c r="D102" s="12">
        <v>2019</v>
      </c>
      <c r="E102" s="12" t="s">
        <v>2341</v>
      </c>
      <c r="F102" s="13" t="s">
        <v>2323</v>
      </c>
      <c r="G102" s="13" t="str">
        <f t="shared" si="25"/>
        <v>A025.f3</v>
      </c>
      <c r="H102" s="20"/>
      <c r="I102" s="13" t="s">
        <v>2299</v>
      </c>
      <c r="J102" s="12" t="s">
        <v>2136</v>
      </c>
      <c r="K102" s="12" t="s">
        <v>2137</v>
      </c>
      <c r="L102" s="13" t="str">
        <f t="shared" si="31"/>
        <v>Copper</v>
      </c>
      <c r="M102" s="13">
        <v>63.545999999999999</v>
      </c>
      <c r="N102" s="12" t="s">
        <v>2135</v>
      </c>
      <c r="O102" s="12" t="s">
        <v>2014</v>
      </c>
      <c r="P102" s="12" t="s">
        <v>2041</v>
      </c>
      <c r="Q102" s="12"/>
      <c r="R102" s="12" t="s">
        <v>2043</v>
      </c>
      <c r="S102" s="13">
        <v>9</v>
      </c>
      <c r="T102" s="13">
        <v>300</v>
      </c>
      <c r="U102" s="43">
        <f t="shared" si="26"/>
        <v>4720.989519403267</v>
      </c>
      <c r="V102" s="13">
        <f>Z102/Z102</f>
        <v>1</v>
      </c>
      <c r="W102" s="21">
        <f>AA102/Z102</f>
        <v>1.5166666666666668</v>
      </c>
      <c r="X102" s="43">
        <f>AB102/Z102</f>
        <v>2.4</v>
      </c>
      <c r="Y102" s="43">
        <f>AC102/Z102</f>
        <v>2.6166666666666667</v>
      </c>
      <c r="Z102" s="13">
        <v>0.6</v>
      </c>
      <c r="AA102" s="13">
        <v>0.91</v>
      </c>
      <c r="AB102" s="13">
        <v>1.44</v>
      </c>
      <c r="AC102" s="13">
        <v>1.57</v>
      </c>
      <c r="AD102" s="13">
        <v>12</v>
      </c>
      <c r="AE102" s="13">
        <v>12</v>
      </c>
      <c r="AF102" s="13" t="s">
        <v>2300</v>
      </c>
      <c r="AG102" s="43">
        <f t="shared" si="27"/>
        <v>0.51666666666666683</v>
      </c>
      <c r="AH102" s="43">
        <f t="shared" si="28"/>
        <v>0.21666666666666679</v>
      </c>
      <c r="AI102" s="43">
        <f>AG102</f>
        <v>0.51666666666666683</v>
      </c>
      <c r="AJ102" s="43">
        <f>AH102</f>
        <v>0.21666666666666679</v>
      </c>
      <c r="AK102" s="43">
        <f t="shared" si="29"/>
        <v>1.2630344058337937</v>
      </c>
    </row>
    <row r="103" spans="1:37" x14ac:dyDescent="0.2">
      <c r="A103" s="13" t="s">
        <v>1999</v>
      </c>
      <c r="B103" s="12" t="s">
        <v>1935</v>
      </c>
      <c r="C103" s="12" t="s">
        <v>1703</v>
      </c>
      <c r="D103" s="12">
        <v>2003</v>
      </c>
      <c r="E103" s="12" t="s">
        <v>2342</v>
      </c>
      <c r="F103" s="13" t="s">
        <v>2302</v>
      </c>
      <c r="G103" s="13" t="str">
        <f t="shared" si="25"/>
        <v>A071.f2</v>
      </c>
      <c r="H103" s="20"/>
      <c r="I103" s="13" t="s">
        <v>2299</v>
      </c>
      <c r="J103" s="12" t="s">
        <v>2134</v>
      </c>
      <c r="K103" s="12" t="s">
        <v>2134</v>
      </c>
      <c r="L103" s="13" t="str">
        <f t="shared" si="31"/>
        <v>Cadmium</v>
      </c>
      <c r="M103" s="13">
        <v>112.414</v>
      </c>
      <c r="N103" s="12" t="s">
        <v>2135</v>
      </c>
      <c r="O103" s="12" t="s">
        <v>2014</v>
      </c>
      <c r="P103" s="12" t="s">
        <v>2041</v>
      </c>
      <c r="Q103" s="12"/>
      <c r="R103" s="12" t="s">
        <v>2055</v>
      </c>
      <c r="S103" s="13">
        <v>42</v>
      </c>
      <c r="T103" s="13">
        <v>10</v>
      </c>
      <c r="U103" s="43">
        <f t="shared" si="26"/>
        <v>88.956891490383754</v>
      </c>
      <c r="V103" s="13">
        <v>1</v>
      </c>
      <c r="W103" s="13"/>
      <c r="X103" s="13">
        <v>0.13</v>
      </c>
      <c r="Y103" s="13"/>
      <c r="Z103" s="13"/>
      <c r="AA103" s="13"/>
      <c r="AB103" s="13"/>
      <c r="AC103" s="13"/>
      <c r="AD103" s="13">
        <v>4</v>
      </c>
      <c r="AE103" s="13">
        <v>4</v>
      </c>
      <c r="AF103" s="13" t="s">
        <v>2306</v>
      </c>
      <c r="AG103" s="43">
        <f t="shared" si="27"/>
        <v>1</v>
      </c>
      <c r="AH103" s="43">
        <f t="shared" si="28"/>
        <v>0.13</v>
      </c>
      <c r="AI103" s="21">
        <f t="shared" ref="AI103:AJ109" si="32">AG103*(SQRT(AD103))</f>
        <v>2</v>
      </c>
      <c r="AJ103" s="21">
        <f>AH103*(SQRT(AE103))</f>
        <v>0.26</v>
      </c>
      <c r="AK103" s="43">
        <f t="shared" si="29"/>
        <v>-2.9434164716336326</v>
      </c>
    </row>
    <row r="104" spans="1:37" x14ac:dyDescent="0.2">
      <c r="A104" s="13" t="s">
        <v>1999</v>
      </c>
      <c r="B104" s="12" t="s">
        <v>1935</v>
      </c>
      <c r="C104" s="12" t="s">
        <v>1703</v>
      </c>
      <c r="D104" s="12">
        <v>2003</v>
      </c>
      <c r="E104" s="12" t="s">
        <v>2342</v>
      </c>
      <c r="F104" s="13" t="s">
        <v>2302</v>
      </c>
      <c r="G104" s="13" t="str">
        <f t="shared" si="25"/>
        <v>A071.f2</v>
      </c>
      <c r="H104" s="20"/>
      <c r="I104" s="13" t="s">
        <v>2299</v>
      </c>
      <c r="J104" s="12" t="s">
        <v>2134</v>
      </c>
      <c r="K104" s="12" t="s">
        <v>2134</v>
      </c>
      <c r="L104" s="13" t="str">
        <f t="shared" si="31"/>
        <v>Cadmium</v>
      </c>
      <c r="M104" s="13">
        <v>112.414</v>
      </c>
      <c r="N104" s="12" t="s">
        <v>2135</v>
      </c>
      <c r="O104" s="12" t="s">
        <v>2014</v>
      </c>
      <c r="P104" s="12" t="s">
        <v>2041</v>
      </c>
      <c r="Q104" s="12"/>
      <c r="R104" s="12" t="s">
        <v>2055</v>
      </c>
      <c r="S104" s="13">
        <v>42</v>
      </c>
      <c r="T104" s="13">
        <v>40</v>
      </c>
      <c r="U104" s="43">
        <f t="shared" si="26"/>
        <v>355.82756596153502</v>
      </c>
      <c r="V104" s="13">
        <v>1</v>
      </c>
      <c r="W104" s="13"/>
      <c r="X104" s="13">
        <v>0.57999999999999996</v>
      </c>
      <c r="Y104" s="13"/>
      <c r="Z104" s="13"/>
      <c r="AA104" s="13"/>
      <c r="AB104" s="13"/>
      <c r="AC104" s="13"/>
      <c r="AD104" s="13">
        <v>4</v>
      </c>
      <c r="AE104" s="13">
        <v>4</v>
      </c>
      <c r="AF104" s="13" t="s">
        <v>2306</v>
      </c>
      <c r="AG104" s="43">
        <f t="shared" si="27"/>
        <v>1</v>
      </c>
      <c r="AH104" s="43">
        <f t="shared" si="28"/>
        <v>0.57999999999999996</v>
      </c>
      <c r="AI104" s="21">
        <f t="shared" si="32"/>
        <v>2</v>
      </c>
      <c r="AJ104" s="21">
        <f t="shared" si="32"/>
        <v>1.1599999999999999</v>
      </c>
      <c r="AK104" s="43">
        <f t="shared" si="29"/>
        <v>-0.78587519464715272</v>
      </c>
    </row>
    <row r="105" spans="1:37" x14ac:dyDescent="0.2">
      <c r="A105" s="13" t="s">
        <v>1999</v>
      </c>
      <c r="B105" s="12" t="s">
        <v>1935</v>
      </c>
      <c r="C105" s="12" t="s">
        <v>1703</v>
      </c>
      <c r="D105" s="12">
        <v>2003</v>
      </c>
      <c r="E105" s="12" t="s">
        <v>2342</v>
      </c>
      <c r="F105" s="13" t="s">
        <v>2302</v>
      </c>
      <c r="G105" s="13" t="str">
        <f t="shared" si="25"/>
        <v>A071.f2</v>
      </c>
      <c r="H105" s="20"/>
      <c r="I105" s="13" t="s">
        <v>2299</v>
      </c>
      <c r="J105" s="12" t="s">
        <v>2134</v>
      </c>
      <c r="K105" s="12" t="s">
        <v>2134</v>
      </c>
      <c r="L105" s="13" t="str">
        <f t="shared" si="31"/>
        <v>Cadmium</v>
      </c>
      <c r="M105" s="13">
        <v>112.414</v>
      </c>
      <c r="N105" s="12" t="s">
        <v>2135</v>
      </c>
      <c r="O105" s="12" t="s">
        <v>2014</v>
      </c>
      <c r="P105" s="12" t="s">
        <v>2041</v>
      </c>
      <c r="Q105" s="12"/>
      <c r="R105" s="12" t="s">
        <v>2055</v>
      </c>
      <c r="S105" s="13">
        <v>42</v>
      </c>
      <c r="T105" s="13">
        <v>160</v>
      </c>
      <c r="U105" s="43">
        <f t="shared" si="26"/>
        <v>1423.3102638461401</v>
      </c>
      <c r="V105" s="13">
        <v>1</v>
      </c>
      <c r="W105" s="13"/>
      <c r="X105" s="13">
        <v>3.06</v>
      </c>
      <c r="Y105" s="13"/>
      <c r="Z105" s="13"/>
      <c r="AA105" s="13"/>
      <c r="AB105" s="13"/>
      <c r="AC105" s="13"/>
      <c r="AD105" s="13">
        <v>4</v>
      </c>
      <c r="AE105" s="13">
        <v>4</v>
      </c>
      <c r="AF105" s="13" t="s">
        <v>2306</v>
      </c>
      <c r="AG105" s="43">
        <f t="shared" si="27"/>
        <v>1</v>
      </c>
      <c r="AH105" s="43">
        <f t="shared" si="28"/>
        <v>3.06</v>
      </c>
      <c r="AI105" s="21">
        <f t="shared" si="32"/>
        <v>2</v>
      </c>
      <c r="AJ105" s="21">
        <f t="shared" si="32"/>
        <v>6.12</v>
      </c>
      <c r="AK105" s="43">
        <f t="shared" si="29"/>
        <v>1.6135316529179271</v>
      </c>
    </row>
    <row r="106" spans="1:37" x14ac:dyDescent="0.2">
      <c r="A106" s="13" t="s">
        <v>1999</v>
      </c>
      <c r="B106" s="12" t="s">
        <v>1935</v>
      </c>
      <c r="C106" s="12" t="s">
        <v>1703</v>
      </c>
      <c r="D106" s="12">
        <v>2003</v>
      </c>
      <c r="E106" s="12" t="s">
        <v>2343</v>
      </c>
      <c r="F106" s="13" t="s">
        <v>2302</v>
      </c>
      <c r="G106" s="13" t="str">
        <f t="shared" si="25"/>
        <v>A071.f2</v>
      </c>
      <c r="H106" s="20"/>
      <c r="I106" s="13" t="s">
        <v>2299</v>
      </c>
      <c r="J106" s="12" t="s">
        <v>2137</v>
      </c>
      <c r="K106" s="12" t="s">
        <v>2137</v>
      </c>
      <c r="L106" s="13" t="str">
        <f t="shared" si="31"/>
        <v>Copper</v>
      </c>
      <c r="M106" s="13">
        <v>63.545999999999999</v>
      </c>
      <c r="N106" s="12" t="s">
        <v>2135</v>
      </c>
      <c r="O106" s="12" t="s">
        <v>2014</v>
      </c>
      <c r="P106" s="12" t="s">
        <v>2041</v>
      </c>
      <c r="Q106" s="12"/>
      <c r="R106" s="12" t="s">
        <v>2055</v>
      </c>
      <c r="S106" s="13">
        <v>42</v>
      </c>
      <c r="T106" s="13">
        <v>12.5</v>
      </c>
      <c r="U106" s="43">
        <f t="shared" si="26"/>
        <v>196.70789664180279</v>
      </c>
      <c r="V106" s="13">
        <v>1</v>
      </c>
      <c r="W106" s="13"/>
      <c r="X106" s="13">
        <v>10</v>
      </c>
      <c r="Y106" s="13"/>
      <c r="Z106" s="13"/>
      <c r="AA106" s="13"/>
      <c r="AB106" s="13"/>
      <c r="AC106" s="13"/>
      <c r="AD106" s="13">
        <v>4</v>
      </c>
      <c r="AE106" s="13">
        <v>4</v>
      </c>
      <c r="AF106" s="13" t="s">
        <v>2306</v>
      </c>
      <c r="AG106" s="43">
        <f t="shared" si="27"/>
        <v>1</v>
      </c>
      <c r="AH106" s="43">
        <f t="shared" si="28"/>
        <v>10</v>
      </c>
      <c r="AI106" s="21">
        <f t="shared" si="32"/>
        <v>2</v>
      </c>
      <c r="AJ106" s="21">
        <f t="shared" si="32"/>
        <v>20</v>
      </c>
      <c r="AK106" s="43">
        <f t="shared" si="29"/>
        <v>3.3219280948873626</v>
      </c>
    </row>
    <row r="107" spans="1:37" x14ac:dyDescent="0.2">
      <c r="A107" s="13" t="s">
        <v>1999</v>
      </c>
      <c r="B107" s="12" t="s">
        <v>1935</v>
      </c>
      <c r="C107" s="12" t="s">
        <v>1703</v>
      </c>
      <c r="D107" s="12">
        <v>2003</v>
      </c>
      <c r="E107" s="12" t="s">
        <v>2343</v>
      </c>
      <c r="F107" s="13" t="s">
        <v>2302</v>
      </c>
      <c r="G107" s="13" t="str">
        <f t="shared" si="25"/>
        <v>A071.f2</v>
      </c>
      <c r="H107" s="20"/>
      <c r="I107" s="13" t="s">
        <v>2299</v>
      </c>
      <c r="J107" s="12" t="s">
        <v>2137</v>
      </c>
      <c r="K107" s="12" t="s">
        <v>2137</v>
      </c>
      <c r="L107" s="13" t="str">
        <f t="shared" si="31"/>
        <v>Copper</v>
      </c>
      <c r="M107" s="13">
        <v>63.545999999999999</v>
      </c>
      <c r="N107" s="12" t="s">
        <v>2135</v>
      </c>
      <c r="O107" s="12" t="s">
        <v>2014</v>
      </c>
      <c r="P107" s="12" t="s">
        <v>2041</v>
      </c>
      <c r="Q107" s="12"/>
      <c r="R107" s="12" t="s">
        <v>2055</v>
      </c>
      <c r="S107" s="13">
        <v>42</v>
      </c>
      <c r="T107" s="13">
        <v>50</v>
      </c>
      <c r="U107" s="43">
        <f t="shared" si="26"/>
        <v>786.83158656721116</v>
      </c>
      <c r="V107" s="13">
        <v>1</v>
      </c>
      <c r="W107" s="13"/>
      <c r="X107" s="13">
        <v>2.6</v>
      </c>
      <c r="Y107" s="13"/>
      <c r="Z107" s="13"/>
      <c r="AA107" s="13"/>
      <c r="AB107" s="13"/>
      <c r="AC107" s="13"/>
      <c r="AD107" s="13">
        <v>4</v>
      </c>
      <c r="AE107" s="13">
        <v>4</v>
      </c>
      <c r="AF107" s="13" t="s">
        <v>2306</v>
      </c>
      <c r="AG107" s="43">
        <f t="shared" si="27"/>
        <v>1</v>
      </c>
      <c r="AH107" s="43">
        <f t="shared" si="28"/>
        <v>2.6</v>
      </c>
      <c r="AI107" s="21">
        <f t="shared" si="32"/>
        <v>2</v>
      </c>
      <c r="AJ107" s="21">
        <f t="shared" si="32"/>
        <v>5.2</v>
      </c>
      <c r="AK107" s="43">
        <f t="shared" si="29"/>
        <v>1.3785116232537298</v>
      </c>
    </row>
    <row r="108" spans="1:37" x14ac:dyDescent="0.2">
      <c r="A108" s="13" t="s">
        <v>1999</v>
      </c>
      <c r="B108" s="12" t="s">
        <v>1935</v>
      </c>
      <c r="C108" s="12" t="s">
        <v>1703</v>
      </c>
      <c r="D108" s="12">
        <v>2003</v>
      </c>
      <c r="E108" s="12" t="s">
        <v>2343</v>
      </c>
      <c r="F108" s="13" t="s">
        <v>2302</v>
      </c>
      <c r="G108" s="13" t="str">
        <f t="shared" si="25"/>
        <v>A071.f2</v>
      </c>
      <c r="H108" s="20"/>
      <c r="I108" s="13" t="s">
        <v>2299</v>
      </c>
      <c r="J108" s="12" t="s">
        <v>2137</v>
      </c>
      <c r="K108" s="12" t="s">
        <v>2137</v>
      </c>
      <c r="L108" s="13" t="str">
        <f t="shared" si="31"/>
        <v>Copper</v>
      </c>
      <c r="M108" s="13">
        <v>63.545999999999999</v>
      </c>
      <c r="N108" s="12" t="s">
        <v>2135</v>
      </c>
      <c r="O108" s="12" t="s">
        <v>2014</v>
      </c>
      <c r="P108" s="12" t="s">
        <v>2041</v>
      </c>
      <c r="Q108" s="12"/>
      <c r="R108" s="12" t="s">
        <v>2055</v>
      </c>
      <c r="S108" s="13">
        <v>42</v>
      </c>
      <c r="T108" s="13">
        <v>200</v>
      </c>
      <c r="U108" s="43">
        <f t="shared" si="26"/>
        <v>3147.3263462688446</v>
      </c>
      <c r="V108" s="13">
        <v>1</v>
      </c>
      <c r="W108" s="13"/>
      <c r="X108" s="13">
        <v>23.1</v>
      </c>
      <c r="Y108" s="13"/>
      <c r="Z108" s="13"/>
      <c r="AA108" s="13"/>
      <c r="AB108" s="13"/>
      <c r="AC108" s="13"/>
      <c r="AD108" s="13">
        <v>4</v>
      </c>
      <c r="AE108" s="13">
        <v>4</v>
      </c>
      <c r="AF108" s="13" t="s">
        <v>2306</v>
      </c>
      <c r="AG108" s="43">
        <f t="shared" si="27"/>
        <v>1</v>
      </c>
      <c r="AH108" s="43">
        <f t="shared" si="28"/>
        <v>23.1</v>
      </c>
      <c r="AI108" s="21">
        <f t="shared" si="32"/>
        <v>2</v>
      </c>
      <c r="AJ108" s="21">
        <f t="shared" si="32"/>
        <v>46.2</v>
      </c>
      <c r="AK108" s="43">
        <f t="shared" si="29"/>
        <v>4.5298209465286954</v>
      </c>
    </row>
    <row r="109" spans="1:37" x14ac:dyDescent="0.2">
      <c r="A109" s="13" t="s">
        <v>1999</v>
      </c>
      <c r="B109" s="12" t="s">
        <v>1935</v>
      </c>
      <c r="C109" s="12" t="s">
        <v>1703</v>
      </c>
      <c r="D109" s="12">
        <v>2003</v>
      </c>
      <c r="E109" s="12" t="s">
        <v>2343</v>
      </c>
      <c r="F109" s="13" t="s">
        <v>2302</v>
      </c>
      <c r="G109" s="13" t="str">
        <f t="shared" si="25"/>
        <v>A071.f2</v>
      </c>
      <c r="H109" s="20"/>
      <c r="I109" s="13" t="s">
        <v>2299</v>
      </c>
      <c r="J109" s="12" t="s">
        <v>2137</v>
      </c>
      <c r="K109" s="12" t="s">
        <v>2137</v>
      </c>
      <c r="L109" s="13" t="str">
        <f t="shared" si="31"/>
        <v>Copper</v>
      </c>
      <c r="M109" s="13">
        <v>63.545999999999999</v>
      </c>
      <c r="N109" s="12" t="s">
        <v>2135</v>
      </c>
      <c r="O109" s="12" t="s">
        <v>2014</v>
      </c>
      <c r="P109" s="12" t="s">
        <v>2041</v>
      </c>
      <c r="Q109" s="12"/>
      <c r="R109" s="12" t="s">
        <v>2055</v>
      </c>
      <c r="S109" s="13">
        <v>42</v>
      </c>
      <c r="T109" s="13">
        <v>800</v>
      </c>
      <c r="U109" s="43">
        <f t="shared" si="26"/>
        <v>12589.305385075379</v>
      </c>
      <c r="V109" s="13">
        <v>1</v>
      </c>
      <c r="W109" s="13"/>
      <c r="X109" s="13">
        <v>142.9</v>
      </c>
      <c r="Y109" s="13"/>
      <c r="Z109" s="13"/>
      <c r="AA109" s="13"/>
      <c r="AB109" s="13"/>
      <c r="AC109" s="13"/>
      <c r="AD109" s="13">
        <v>4</v>
      </c>
      <c r="AE109" s="13">
        <v>4</v>
      </c>
      <c r="AF109" s="13" t="s">
        <v>2306</v>
      </c>
      <c r="AG109" s="43">
        <f t="shared" si="27"/>
        <v>1</v>
      </c>
      <c r="AH109" s="43">
        <f t="shared" si="28"/>
        <v>142.9</v>
      </c>
      <c r="AI109" s="21">
        <f t="shared" si="32"/>
        <v>2</v>
      </c>
      <c r="AJ109" s="21">
        <f t="shared" si="32"/>
        <v>285.8</v>
      </c>
      <c r="AK109" s="43">
        <f t="shared" si="29"/>
        <v>7.1588621062084536</v>
      </c>
    </row>
    <row r="110" spans="1:37" x14ac:dyDescent="0.2">
      <c r="A110" s="13" t="s">
        <v>1999</v>
      </c>
      <c r="B110" s="12" t="s">
        <v>1945</v>
      </c>
      <c r="C110" s="12" t="s">
        <v>1650</v>
      </c>
      <c r="D110" s="12">
        <v>2005</v>
      </c>
      <c r="E110" s="12" t="s">
        <v>2344</v>
      </c>
      <c r="F110" s="13" t="s">
        <v>2345</v>
      </c>
      <c r="G110" s="13" t="str">
        <f t="shared" si="25"/>
        <v>A081.t2</v>
      </c>
      <c r="H110" s="20"/>
      <c r="I110" s="12" t="s">
        <v>2319</v>
      </c>
      <c r="J110" s="12" t="s">
        <v>2346</v>
      </c>
      <c r="K110" s="12" t="s">
        <v>2158</v>
      </c>
      <c r="L110" s="13" t="str">
        <f t="shared" si="31"/>
        <v>Zinc</v>
      </c>
      <c r="M110" s="13">
        <v>65.38</v>
      </c>
      <c r="N110" s="12" t="s">
        <v>2135</v>
      </c>
      <c r="O110" s="12" t="s">
        <v>2014</v>
      </c>
      <c r="P110" s="12" t="s">
        <v>2041</v>
      </c>
      <c r="Q110" s="12"/>
      <c r="R110" s="12" t="s">
        <v>2055</v>
      </c>
      <c r="S110" s="13">
        <v>70</v>
      </c>
      <c r="T110" s="13">
        <v>542</v>
      </c>
      <c r="U110" s="43">
        <f t="shared" si="26"/>
        <v>8289.9969409605383</v>
      </c>
      <c r="V110" s="13">
        <f t="shared" ref="V110:V152" si="33">Z110/Z110</f>
        <v>1</v>
      </c>
      <c r="W110" s="21">
        <f t="shared" ref="W110:W152" si="34">AA110/Z110</f>
        <v>0.35294117647058826</v>
      </c>
      <c r="X110" s="43">
        <f t="shared" ref="X110:X152" si="35">AB110/Z110</f>
        <v>1.8319327731092439</v>
      </c>
      <c r="Y110" s="43">
        <f t="shared" ref="Y110:Y152" si="36">AC110/Z110</f>
        <v>1.3697478991596639</v>
      </c>
      <c r="Z110" s="13">
        <v>2.38</v>
      </c>
      <c r="AA110" s="13">
        <v>0.84</v>
      </c>
      <c r="AB110" s="13">
        <v>4.3600000000000003</v>
      </c>
      <c r="AC110" s="13">
        <v>3.26</v>
      </c>
      <c r="AD110" s="13">
        <v>1</v>
      </c>
      <c r="AE110" s="13">
        <v>1</v>
      </c>
      <c r="AF110" s="13" t="s">
        <v>2300</v>
      </c>
      <c r="AG110" s="43">
        <f t="shared" si="27"/>
        <v>0.64705882352941169</v>
      </c>
      <c r="AH110" s="43">
        <f t="shared" si="28"/>
        <v>0.46218487394957997</v>
      </c>
      <c r="AI110" s="43">
        <f t="shared" ref="AI110:AJ152" si="37">AG110</f>
        <v>0.64705882352941169</v>
      </c>
      <c r="AJ110" s="43">
        <f t="shared" si="37"/>
        <v>0.46218487394957997</v>
      </c>
      <c r="AK110" s="43">
        <f t="shared" si="29"/>
        <v>0.87336656146898295</v>
      </c>
    </row>
    <row r="111" spans="1:37" x14ac:dyDescent="0.2">
      <c r="A111" s="13" t="s">
        <v>1999</v>
      </c>
      <c r="B111" s="12" t="s">
        <v>1945</v>
      </c>
      <c r="C111" s="12" t="s">
        <v>1650</v>
      </c>
      <c r="D111" s="12">
        <v>2005</v>
      </c>
      <c r="E111" s="12" t="s">
        <v>2344</v>
      </c>
      <c r="F111" s="13" t="s">
        <v>2345</v>
      </c>
      <c r="G111" s="13" t="str">
        <f t="shared" si="25"/>
        <v>A081.t2</v>
      </c>
      <c r="H111" s="20"/>
      <c r="I111" s="12" t="s">
        <v>2319</v>
      </c>
      <c r="J111" s="12" t="s">
        <v>2346</v>
      </c>
      <c r="K111" s="12" t="s">
        <v>2158</v>
      </c>
      <c r="L111" s="13" t="str">
        <f t="shared" si="31"/>
        <v>Zinc</v>
      </c>
      <c r="M111" s="13">
        <v>65.38</v>
      </c>
      <c r="N111" s="12" t="s">
        <v>2135</v>
      </c>
      <c r="O111" s="12" t="s">
        <v>2014</v>
      </c>
      <c r="P111" s="12" t="s">
        <v>2041</v>
      </c>
      <c r="Q111" s="12"/>
      <c r="R111" s="12" t="s">
        <v>2055</v>
      </c>
      <c r="S111" s="13">
        <v>70</v>
      </c>
      <c r="T111" s="13">
        <v>489</v>
      </c>
      <c r="U111" s="43">
        <f t="shared" si="26"/>
        <v>7479.3514836341392</v>
      </c>
      <c r="V111" s="13">
        <f t="shared" si="33"/>
        <v>1</v>
      </c>
      <c r="W111" s="21">
        <f t="shared" si="34"/>
        <v>0.35294117647058826</v>
      </c>
      <c r="X111" s="43">
        <f t="shared" si="35"/>
        <v>2.634453781512605</v>
      </c>
      <c r="Y111" s="43">
        <f t="shared" si="36"/>
        <v>1.588235294117647</v>
      </c>
      <c r="Z111" s="13">
        <v>2.38</v>
      </c>
      <c r="AA111" s="13">
        <v>0.84</v>
      </c>
      <c r="AB111" s="13">
        <v>6.27</v>
      </c>
      <c r="AC111" s="13">
        <v>3.78</v>
      </c>
      <c r="AD111" s="13">
        <v>1</v>
      </c>
      <c r="AE111" s="13">
        <v>1</v>
      </c>
      <c r="AF111" s="13" t="s">
        <v>2300</v>
      </c>
      <c r="AG111" s="43">
        <f t="shared" si="27"/>
        <v>0.64705882352941169</v>
      </c>
      <c r="AH111" s="43">
        <f t="shared" si="28"/>
        <v>1.046218487394958</v>
      </c>
      <c r="AI111" s="43">
        <f t="shared" si="37"/>
        <v>0.64705882352941169</v>
      </c>
      <c r="AJ111" s="43">
        <f t="shared" si="37"/>
        <v>1.046218487394958</v>
      </c>
      <c r="AK111" s="43">
        <f t="shared" si="29"/>
        <v>1.3975038694940956</v>
      </c>
    </row>
    <row r="112" spans="1:37" x14ac:dyDescent="0.2">
      <c r="A112" s="13" t="s">
        <v>1999</v>
      </c>
      <c r="B112" s="12" t="s">
        <v>1945</v>
      </c>
      <c r="C112" s="12" t="s">
        <v>1650</v>
      </c>
      <c r="D112" s="12">
        <v>2005</v>
      </c>
      <c r="E112" s="12" t="s">
        <v>2344</v>
      </c>
      <c r="F112" s="13" t="s">
        <v>2345</v>
      </c>
      <c r="G112" s="13" t="str">
        <f t="shared" si="25"/>
        <v>A081.t2</v>
      </c>
      <c r="H112" s="20"/>
      <c r="I112" s="12" t="s">
        <v>2319</v>
      </c>
      <c r="J112" s="12" t="s">
        <v>2346</v>
      </c>
      <c r="K112" s="12" t="s">
        <v>2158</v>
      </c>
      <c r="L112" s="13" t="str">
        <f t="shared" si="31"/>
        <v>Zinc</v>
      </c>
      <c r="M112" s="13">
        <v>65.38</v>
      </c>
      <c r="N112" s="12" t="s">
        <v>2135</v>
      </c>
      <c r="O112" s="12" t="s">
        <v>2014</v>
      </c>
      <c r="P112" s="12" t="s">
        <v>2041</v>
      </c>
      <c r="Q112" s="12"/>
      <c r="R112" s="12" t="s">
        <v>2055</v>
      </c>
      <c r="S112" s="13">
        <v>70</v>
      </c>
      <c r="T112" s="13">
        <v>734</v>
      </c>
      <c r="U112" s="43">
        <f t="shared" si="26"/>
        <v>11226.674824105232</v>
      </c>
      <c r="V112" s="13">
        <f t="shared" si="33"/>
        <v>1</v>
      </c>
      <c r="W112" s="21">
        <f t="shared" si="34"/>
        <v>0.35294117647058826</v>
      </c>
      <c r="X112" s="43">
        <f t="shared" si="35"/>
        <v>29.739495798319329</v>
      </c>
      <c r="Y112" s="43">
        <f t="shared" si="36"/>
        <v>39.075630252100844</v>
      </c>
      <c r="Z112" s="13">
        <v>2.38</v>
      </c>
      <c r="AA112" s="13">
        <v>0.84</v>
      </c>
      <c r="AB112" s="13">
        <v>70.78</v>
      </c>
      <c r="AC112" s="13">
        <v>93</v>
      </c>
      <c r="AD112" s="13">
        <v>1</v>
      </c>
      <c r="AE112" s="13">
        <v>1</v>
      </c>
      <c r="AF112" s="13" t="s">
        <v>2300</v>
      </c>
      <c r="AG112" s="43">
        <f t="shared" si="27"/>
        <v>0.64705882352941169</v>
      </c>
      <c r="AH112" s="43">
        <f t="shared" si="28"/>
        <v>9.336134453781515</v>
      </c>
      <c r="AI112" s="43">
        <f t="shared" si="37"/>
        <v>0.64705882352941169</v>
      </c>
      <c r="AJ112" s="43">
        <f t="shared" si="37"/>
        <v>9.336134453781515</v>
      </c>
      <c r="AK112" s="43">
        <f t="shared" si="29"/>
        <v>4.8943082831172866</v>
      </c>
    </row>
    <row r="113" spans="1:37" x14ac:dyDescent="0.2">
      <c r="A113" s="13" t="s">
        <v>1999</v>
      </c>
      <c r="B113" s="12" t="s">
        <v>1945</v>
      </c>
      <c r="C113" s="12" t="s">
        <v>1650</v>
      </c>
      <c r="D113" s="12">
        <v>2005</v>
      </c>
      <c r="E113" s="12" t="s">
        <v>2344</v>
      </c>
      <c r="F113" s="13" t="s">
        <v>2345</v>
      </c>
      <c r="G113" s="13" t="str">
        <f t="shared" si="25"/>
        <v>A081.t2</v>
      </c>
      <c r="H113" s="20"/>
      <c r="I113" s="12" t="s">
        <v>2319</v>
      </c>
      <c r="J113" s="12" t="s">
        <v>2346</v>
      </c>
      <c r="K113" s="12" t="s">
        <v>2158</v>
      </c>
      <c r="L113" s="13" t="str">
        <f t="shared" si="31"/>
        <v>Zinc</v>
      </c>
      <c r="M113" s="13">
        <v>65.38</v>
      </c>
      <c r="N113" s="12" t="s">
        <v>2135</v>
      </c>
      <c r="O113" s="12" t="s">
        <v>2014</v>
      </c>
      <c r="P113" s="12" t="s">
        <v>2041</v>
      </c>
      <c r="Q113" s="12"/>
      <c r="R113" s="12" t="s">
        <v>2055</v>
      </c>
      <c r="S113" s="13">
        <v>70</v>
      </c>
      <c r="T113" s="13">
        <v>2669</v>
      </c>
      <c r="U113" s="43">
        <f t="shared" si="26"/>
        <v>40822.881615172839</v>
      </c>
      <c r="V113" s="13">
        <f t="shared" si="33"/>
        <v>1</v>
      </c>
      <c r="W113" s="21">
        <f t="shared" si="34"/>
        <v>0.35294117647058826</v>
      </c>
      <c r="X113" s="43">
        <f t="shared" si="35"/>
        <v>30.798319327731093</v>
      </c>
      <c r="Y113" s="43">
        <f t="shared" si="36"/>
        <v>27.731092436974791</v>
      </c>
      <c r="Z113" s="13">
        <v>2.38</v>
      </c>
      <c r="AA113" s="13">
        <v>0.84</v>
      </c>
      <c r="AB113" s="13">
        <v>73.3</v>
      </c>
      <c r="AC113" s="13">
        <v>66</v>
      </c>
      <c r="AD113" s="13">
        <v>1</v>
      </c>
      <c r="AE113" s="13">
        <v>1</v>
      </c>
      <c r="AF113" s="13" t="s">
        <v>2300</v>
      </c>
      <c r="AG113" s="43">
        <f t="shared" si="27"/>
        <v>0.64705882352941169</v>
      </c>
      <c r="AH113" s="43">
        <f t="shared" si="28"/>
        <v>3.0672268907563023</v>
      </c>
      <c r="AI113" s="43">
        <f t="shared" si="37"/>
        <v>0.64705882352941169</v>
      </c>
      <c r="AJ113" s="43">
        <f t="shared" si="37"/>
        <v>3.0672268907563023</v>
      </c>
      <c r="AK113" s="43">
        <f t="shared" si="29"/>
        <v>4.9447797197132308</v>
      </c>
    </row>
    <row r="114" spans="1:37" x14ac:dyDescent="0.2">
      <c r="A114" s="13" t="s">
        <v>1999</v>
      </c>
      <c r="B114" s="12" t="s">
        <v>1945</v>
      </c>
      <c r="C114" s="12" t="s">
        <v>1650</v>
      </c>
      <c r="D114" s="12">
        <v>2005</v>
      </c>
      <c r="E114" s="12" t="s">
        <v>2344</v>
      </c>
      <c r="F114" s="13" t="s">
        <v>2345</v>
      </c>
      <c r="G114" s="13" t="str">
        <f t="shared" si="25"/>
        <v>A081.t2</v>
      </c>
      <c r="H114" s="20"/>
      <c r="I114" s="12" t="s">
        <v>2319</v>
      </c>
      <c r="J114" s="12" t="s">
        <v>2346</v>
      </c>
      <c r="K114" s="12" t="s">
        <v>2158</v>
      </c>
      <c r="L114" s="13" t="str">
        <f t="shared" si="31"/>
        <v>Zinc</v>
      </c>
      <c r="M114" s="13">
        <v>65.38</v>
      </c>
      <c r="N114" s="12" t="s">
        <v>2135</v>
      </c>
      <c r="O114" s="12" t="s">
        <v>2014</v>
      </c>
      <c r="P114" s="12" t="s">
        <v>2041</v>
      </c>
      <c r="Q114" s="12"/>
      <c r="R114" s="12" t="s">
        <v>2055</v>
      </c>
      <c r="S114" s="13">
        <v>70</v>
      </c>
      <c r="T114" s="13">
        <v>9769</v>
      </c>
      <c r="U114" s="43">
        <f t="shared" si="26"/>
        <v>149418.78250229429</v>
      </c>
      <c r="V114" s="13">
        <f t="shared" si="33"/>
        <v>1</v>
      </c>
      <c r="W114" s="21">
        <f t="shared" si="34"/>
        <v>0.35294117647058826</v>
      </c>
      <c r="X114" s="43">
        <f t="shared" si="35"/>
        <v>30.798319327731093</v>
      </c>
      <c r="Y114" s="43">
        <f t="shared" si="36"/>
        <v>25.840336134453782</v>
      </c>
      <c r="Z114" s="13">
        <v>2.38</v>
      </c>
      <c r="AA114" s="13">
        <v>0.84</v>
      </c>
      <c r="AB114" s="13">
        <v>73.3</v>
      </c>
      <c r="AC114" s="13">
        <v>61.5</v>
      </c>
      <c r="AD114" s="13">
        <v>1</v>
      </c>
      <c r="AE114" s="13">
        <v>1</v>
      </c>
      <c r="AF114" s="13" t="s">
        <v>2300</v>
      </c>
      <c r="AG114" s="43">
        <f t="shared" si="27"/>
        <v>0.64705882352941169</v>
      </c>
      <c r="AH114" s="43">
        <f t="shared" si="28"/>
        <v>4.9579831932773111</v>
      </c>
      <c r="AI114" s="43">
        <f t="shared" si="37"/>
        <v>0.64705882352941169</v>
      </c>
      <c r="AJ114" s="43">
        <f t="shared" si="37"/>
        <v>4.9579831932773111</v>
      </c>
      <c r="AK114" s="43">
        <f t="shared" si="29"/>
        <v>4.9447797197132308</v>
      </c>
    </row>
    <row r="115" spans="1:37" x14ac:dyDescent="0.2">
      <c r="A115" s="13" t="s">
        <v>1999</v>
      </c>
      <c r="B115" s="12" t="s">
        <v>1960</v>
      </c>
      <c r="C115" s="12" t="s">
        <v>1659</v>
      </c>
      <c r="D115" s="12">
        <v>2005</v>
      </c>
      <c r="E115" s="12" t="s">
        <v>2347</v>
      </c>
      <c r="F115" s="13" t="s">
        <v>2305</v>
      </c>
      <c r="G115" s="13" t="str">
        <f t="shared" si="25"/>
        <v>A096.f1</v>
      </c>
      <c r="H115" s="20"/>
      <c r="I115" s="13" t="s">
        <v>2299</v>
      </c>
      <c r="J115" s="12" t="s">
        <v>2153</v>
      </c>
      <c r="K115" s="13" t="s">
        <v>2137</v>
      </c>
      <c r="L115" s="13" t="str">
        <f t="shared" si="31"/>
        <v>Copper</v>
      </c>
      <c r="M115" s="13">
        <v>63.545999999999999</v>
      </c>
      <c r="N115" s="12" t="s">
        <v>2135</v>
      </c>
      <c r="O115" s="12" t="s">
        <v>2014</v>
      </c>
      <c r="P115" s="12" t="s">
        <v>2041</v>
      </c>
      <c r="Q115" s="12"/>
      <c r="R115" s="12" t="s">
        <v>2055</v>
      </c>
      <c r="S115" s="13">
        <v>21</v>
      </c>
      <c r="T115" s="13">
        <v>5</v>
      </c>
      <c r="U115" s="43">
        <f t="shared" si="26"/>
        <v>78.683158656721105</v>
      </c>
      <c r="V115" s="13">
        <f t="shared" si="33"/>
        <v>1</v>
      </c>
      <c r="W115" s="21">
        <f t="shared" si="34"/>
        <v>2.4222222222222225</v>
      </c>
      <c r="X115" s="43">
        <f t="shared" si="35"/>
        <v>378</v>
      </c>
      <c r="Y115" s="43">
        <f t="shared" si="36"/>
        <v>838.88888888888891</v>
      </c>
      <c r="Z115" s="13">
        <v>4.5</v>
      </c>
      <c r="AA115" s="13">
        <v>10.9</v>
      </c>
      <c r="AB115" s="13">
        <v>1701</v>
      </c>
      <c r="AC115" s="13">
        <v>3775</v>
      </c>
      <c r="AD115" s="13">
        <v>3</v>
      </c>
      <c r="AE115" s="13">
        <v>3</v>
      </c>
      <c r="AF115" s="13" t="s">
        <v>2300</v>
      </c>
      <c r="AG115" s="43">
        <f t="shared" si="27"/>
        <v>1.4222222222222225</v>
      </c>
      <c r="AH115" s="43">
        <f t="shared" si="28"/>
        <v>460.88888888888891</v>
      </c>
      <c r="AI115" s="43">
        <f t="shared" si="37"/>
        <v>1.4222222222222225</v>
      </c>
      <c r="AJ115" s="43">
        <f t="shared" si="37"/>
        <v>460.88888888888891</v>
      </c>
      <c r="AK115" s="43">
        <f t="shared" si="29"/>
        <v>8.5622424242210737</v>
      </c>
    </row>
    <row r="116" spans="1:37" x14ac:dyDescent="0.2">
      <c r="A116" s="13" t="s">
        <v>1999</v>
      </c>
      <c r="B116" s="12" t="s">
        <v>1960</v>
      </c>
      <c r="C116" s="12" t="s">
        <v>1659</v>
      </c>
      <c r="D116" s="12">
        <v>2005</v>
      </c>
      <c r="E116" s="12" t="s">
        <v>2347</v>
      </c>
      <c r="F116" s="13" t="s">
        <v>2305</v>
      </c>
      <c r="G116" s="13" t="str">
        <f t="shared" si="25"/>
        <v>A096.f1</v>
      </c>
      <c r="H116" s="20"/>
      <c r="I116" s="13" t="s">
        <v>2299</v>
      </c>
      <c r="J116" s="12" t="s">
        <v>2153</v>
      </c>
      <c r="K116" s="13" t="s">
        <v>2137</v>
      </c>
      <c r="L116" s="13" t="str">
        <f t="shared" si="31"/>
        <v>Copper</v>
      </c>
      <c r="M116" s="13">
        <v>63.545999999999999</v>
      </c>
      <c r="N116" s="12" t="s">
        <v>2135</v>
      </c>
      <c r="O116" s="12" t="s">
        <v>2014</v>
      </c>
      <c r="P116" s="12" t="s">
        <v>2041</v>
      </c>
      <c r="Q116" s="12"/>
      <c r="R116" s="12" t="s">
        <v>2055</v>
      </c>
      <c r="S116" s="13">
        <v>21</v>
      </c>
      <c r="T116" s="13">
        <v>25</v>
      </c>
      <c r="U116" s="43">
        <f t="shared" si="26"/>
        <v>393.41579328360558</v>
      </c>
      <c r="V116" s="13">
        <f t="shared" si="33"/>
        <v>1</v>
      </c>
      <c r="W116" s="21">
        <f t="shared" si="34"/>
        <v>2.4222222222222225</v>
      </c>
      <c r="X116" s="43">
        <f t="shared" si="35"/>
        <v>130.44444444444446</v>
      </c>
      <c r="Y116" s="43">
        <f t="shared" si="36"/>
        <v>203.33333333333334</v>
      </c>
      <c r="Z116" s="13">
        <v>4.5</v>
      </c>
      <c r="AA116" s="13">
        <v>10.9</v>
      </c>
      <c r="AB116" s="13">
        <v>587</v>
      </c>
      <c r="AC116" s="13">
        <v>915</v>
      </c>
      <c r="AD116" s="13">
        <v>3</v>
      </c>
      <c r="AE116" s="13">
        <v>3</v>
      </c>
      <c r="AF116" s="13" t="s">
        <v>2300</v>
      </c>
      <c r="AG116" s="43">
        <f t="shared" si="27"/>
        <v>1.4222222222222225</v>
      </c>
      <c r="AH116" s="43">
        <f t="shared" si="28"/>
        <v>72.888888888888886</v>
      </c>
      <c r="AI116" s="43">
        <f t="shared" si="37"/>
        <v>1.4222222222222225</v>
      </c>
      <c r="AJ116" s="43">
        <f t="shared" si="37"/>
        <v>72.888888888888886</v>
      </c>
      <c r="AK116" s="43">
        <f t="shared" si="29"/>
        <v>7.0272916916677399</v>
      </c>
    </row>
    <row r="117" spans="1:37" x14ac:dyDescent="0.2">
      <c r="A117" s="13" t="s">
        <v>1999</v>
      </c>
      <c r="B117" s="12" t="s">
        <v>1960</v>
      </c>
      <c r="C117" s="12" t="s">
        <v>1659</v>
      </c>
      <c r="D117" s="12">
        <v>2005</v>
      </c>
      <c r="E117" s="12" t="s">
        <v>2347</v>
      </c>
      <c r="F117" s="13" t="s">
        <v>2305</v>
      </c>
      <c r="G117" s="13" t="str">
        <f t="shared" si="25"/>
        <v>A096.f1</v>
      </c>
      <c r="H117" s="20"/>
      <c r="I117" s="13" t="s">
        <v>2299</v>
      </c>
      <c r="J117" s="12" t="s">
        <v>2153</v>
      </c>
      <c r="K117" s="13" t="s">
        <v>2137</v>
      </c>
      <c r="L117" s="13" t="str">
        <f t="shared" si="31"/>
        <v>Copper</v>
      </c>
      <c r="M117" s="13">
        <v>63.545999999999999</v>
      </c>
      <c r="N117" s="12" t="s">
        <v>2135</v>
      </c>
      <c r="O117" s="12" t="s">
        <v>2014</v>
      </c>
      <c r="P117" s="12" t="s">
        <v>2041</v>
      </c>
      <c r="Q117" s="12"/>
      <c r="R117" s="12" t="s">
        <v>2055</v>
      </c>
      <c r="S117" s="13">
        <v>21</v>
      </c>
      <c r="T117" s="13">
        <v>125</v>
      </c>
      <c r="U117" s="43">
        <f t="shared" si="26"/>
        <v>1967.0789664180279</v>
      </c>
      <c r="V117" s="13">
        <f t="shared" si="33"/>
        <v>1</v>
      </c>
      <c r="W117" s="21">
        <f t="shared" si="34"/>
        <v>2.4222222222222225</v>
      </c>
      <c r="X117" s="43">
        <f t="shared" si="35"/>
        <v>1.7022222222222223</v>
      </c>
      <c r="Y117" s="43">
        <f t="shared" si="36"/>
        <v>4.9288888888888884</v>
      </c>
      <c r="Z117" s="13">
        <v>4.5</v>
      </c>
      <c r="AA117" s="13">
        <v>10.9</v>
      </c>
      <c r="AB117" s="13">
        <v>7.66</v>
      </c>
      <c r="AC117" s="13">
        <v>22.18</v>
      </c>
      <c r="AD117" s="13">
        <v>3</v>
      </c>
      <c r="AE117" s="13">
        <v>3</v>
      </c>
      <c r="AF117" s="13" t="s">
        <v>2300</v>
      </c>
      <c r="AG117" s="43">
        <f t="shared" si="27"/>
        <v>1.4222222222222225</v>
      </c>
      <c r="AH117" s="43">
        <f t="shared" si="28"/>
        <v>3.2266666666666661</v>
      </c>
      <c r="AI117" s="43">
        <f t="shared" si="37"/>
        <v>1.4222222222222225</v>
      </c>
      <c r="AJ117" s="43">
        <f t="shared" si="37"/>
        <v>3.2266666666666661</v>
      </c>
      <c r="AK117" s="43">
        <f t="shared" si="29"/>
        <v>0.76741939070792009</v>
      </c>
    </row>
    <row r="118" spans="1:37" x14ac:dyDescent="0.2">
      <c r="A118" s="13" t="s">
        <v>1999</v>
      </c>
      <c r="B118" s="12" t="s">
        <v>1960</v>
      </c>
      <c r="C118" s="12" t="s">
        <v>1659</v>
      </c>
      <c r="D118" s="12">
        <v>2005</v>
      </c>
      <c r="E118" s="12" t="s">
        <v>2347</v>
      </c>
      <c r="F118" s="13" t="s">
        <v>2305</v>
      </c>
      <c r="G118" s="13" t="str">
        <f t="shared" si="25"/>
        <v>A096.f1</v>
      </c>
      <c r="H118" s="20"/>
      <c r="I118" s="13" t="s">
        <v>2299</v>
      </c>
      <c r="J118" s="12" t="s">
        <v>2153</v>
      </c>
      <c r="K118" s="13" t="s">
        <v>2137</v>
      </c>
      <c r="L118" s="13" t="str">
        <f t="shared" si="31"/>
        <v>Copper</v>
      </c>
      <c r="M118" s="13">
        <v>63.545999999999999</v>
      </c>
      <c r="N118" s="12" t="s">
        <v>2135</v>
      </c>
      <c r="O118" s="12" t="s">
        <v>2014</v>
      </c>
      <c r="P118" s="12" t="s">
        <v>2041</v>
      </c>
      <c r="Q118" s="12"/>
      <c r="R118" s="12" t="s">
        <v>2055</v>
      </c>
      <c r="S118" s="13">
        <v>21</v>
      </c>
      <c r="T118" s="13">
        <v>200</v>
      </c>
      <c r="U118" s="43">
        <f t="shared" si="26"/>
        <v>3147.3263462688446</v>
      </c>
      <c r="V118" s="13">
        <f t="shared" si="33"/>
        <v>1</v>
      </c>
      <c r="W118" s="21">
        <f t="shared" si="34"/>
        <v>2.4222222222222225</v>
      </c>
      <c r="X118" s="43">
        <f t="shared" si="35"/>
        <v>0.12888888888888889</v>
      </c>
      <c r="Y118" s="43">
        <f t="shared" si="36"/>
        <v>0.22222222222222221</v>
      </c>
      <c r="Z118" s="13">
        <v>4.5</v>
      </c>
      <c r="AA118" s="13">
        <v>10.9</v>
      </c>
      <c r="AB118" s="13">
        <v>0.57999999999999996</v>
      </c>
      <c r="AC118" s="13">
        <v>1</v>
      </c>
      <c r="AD118" s="13">
        <v>3</v>
      </c>
      <c r="AE118" s="13">
        <v>3</v>
      </c>
      <c r="AF118" s="13" t="s">
        <v>2300</v>
      </c>
      <c r="AG118" s="43">
        <f t="shared" si="27"/>
        <v>1.4222222222222225</v>
      </c>
      <c r="AH118" s="43">
        <f t="shared" si="28"/>
        <v>9.3333333333333324E-2</v>
      </c>
      <c r="AI118" s="43">
        <f t="shared" si="37"/>
        <v>1.4222222222222225</v>
      </c>
      <c r="AJ118" s="43">
        <f t="shared" si="37"/>
        <v>9.3333333333333324E-2</v>
      </c>
      <c r="AK118" s="43">
        <f t="shared" si="29"/>
        <v>-2.9558001960894646</v>
      </c>
    </row>
    <row r="119" spans="1:37" x14ac:dyDescent="0.2">
      <c r="A119" s="13" t="s">
        <v>1999</v>
      </c>
      <c r="B119" s="12" t="s">
        <v>1960</v>
      </c>
      <c r="C119" s="12" t="s">
        <v>1659</v>
      </c>
      <c r="D119" s="12">
        <v>2005</v>
      </c>
      <c r="E119" s="12" t="s">
        <v>2348</v>
      </c>
      <c r="F119" s="13" t="s">
        <v>2305</v>
      </c>
      <c r="G119" s="13" t="str">
        <f t="shared" si="25"/>
        <v>A096.f1</v>
      </c>
      <c r="H119" s="20"/>
      <c r="I119" s="13" t="s">
        <v>2299</v>
      </c>
      <c r="J119" s="12" t="s">
        <v>2145</v>
      </c>
      <c r="K119" s="12" t="s">
        <v>2134</v>
      </c>
      <c r="L119" s="13" t="str">
        <f t="shared" si="31"/>
        <v>Cadmium</v>
      </c>
      <c r="M119" s="13">
        <v>112.414</v>
      </c>
      <c r="N119" s="12" t="s">
        <v>2135</v>
      </c>
      <c r="O119" s="12" t="s">
        <v>2014</v>
      </c>
      <c r="P119" s="12" t="s">
        <v>2041</v>
      </c>
      <c r="Q119" s="12"/>
      <c r="R119" s="12" t="s">
        <v>2055</v>
      </c>
      <c r="S119" s="13">
        <v>21</v>
      </c>
      <c r="T119" s="13">
        <v>5</v>
      </c>
      <c r="U119" s="43">
        <f t="shared" si="26"/>
        <v>44.478445745191877</v>
      </c>
      <c r="V119" s="13">
        <f t="shared" si="33"/>
        <v>1</v>
      </c>
      <c r="W119" s="21">
        <f t="shared" si="34"/>
        <v>2.4222222222222225</v>
      </c>
      <c r="X119" s="43">
        <f t="shared" si="35"/>
        <v>10.933333333333334</v>
      </c>
      <c r="Y119" s="43">
        <f t="shared" si="36"/>
        <v>26.444444444444443</v>
      </c>
      <c r="Z119" s="13">
        <v>4.5</v>
      </c>
      <c r="AA119" s="13">
        <v>10.9</v>
      </c>
      <c r="AB119" s="13">
        <v>49.2</v>
      </c>
      <c r="AC119" s="13">
        <v>119</v>
      </c>
      <c r="AD119" s="13">
        <v>3</v>
      </c>
      <c r="AE119" s="13">
        <v>3</v>
      </c>
      <c r="AF119" s="13" t="s">
        <v>2300</v>
      </c>
      <c r="AG119" s="43">
        <f t="shared" si="27"/>
        <v>1.4222222222222225</v>
      </c>
      <c r="AH119" s="43">
        <f t="shared" si="28"/>
        <v>15.511111111111109</v>
      </c>
      <c r="AI119" s="43">
        <f t="shared" si="37"/>
        <v>1.4222222222222225</v>
      </c>
      <c r="AJ119" s="43">
        <f t="shared" si="37"/>
        <v>15.511111111111109</v>
      </c>
      <c r="AK119" s="43">
        <f t="shared" si="29"/>
        <v>3.4506614090095651</v>
      </c>
    </row>
    <row r="120" spans="1:37" x14ac:dyDescent="0.2">
      <c r="A120" s="13" t="s">
        <v>1999</v>
      </c>
      <c r="B120" s="12" t="s">
        <v>1960</v>
      </c>
      <c r="C120" s="12" t="s">
        <v>1659</v>
      </c>
      <c r="D120" s="12">
        <v>2005</v>
      </c>
      <c r="E120" s="12" t="s">
        <v>2348</v>
      </c>
      <c r="F120" s="13" t="s">
        <v>2305</v>
      </c>
      <c r="G120" s="13" t="str">
        <f t="shared" si="25"/>
        <v>A096.f1</v>
      </c>
      <c r="H120" s="20"/>
      <c r="I120" s="13" t="s">
        <v>2299</v>
      </c>
      <c r="J120" s="12" t="s">
        <v>2145</v>
      </c>
      <c r="K120" s="12" t="s">
        <v>2134</v>
      </c>
      <c r="L120" s="13" t="str">
        <f t="shared" si="31"/>
        <v>Cadmium</v>
      </c>
      <c r="M120" s="13">
        <v>112.414</v>
      </c>
      <c r="N120" s="12" t="s">
        <v>2135</v>
      </c>
      <c r="O120" s="12" t="s">
        <v>2014</v>
      </c>
      <c r="P120" s="12" t="s">
        <v>2041</v>
      </c>
      <c r="Q120" s="12"/>
      <c r="R120" s="12" t="s">
        <v>2055</v>
      </c>
      <c r="S120" s="13">
        <v>21</v>
      </c>
      <c r="T120" s="13">
        <v>25</v>
      </c>
      <c r="U120" s="43">
        <f t="shared" si="26"/>
        <v>222.3922287259594</v>
      </c>
      <c r="V120" s="13">
        <f t="shared" si="33"/>
        <v>1</v>
      </c>
      <c r="W120" s="21">
        <f t="shared" si="34"/>
        <v>2.4222222222222225</v>
      </c>
      <c r="X120" s="43">
        <f t="shared" si="35"/>
        <v>34.444444444444443</v>
      </c>
      <c r="Y120" s="43">
        <f t="shared" si="36"/>
        <v>76.666666666666671</v>
      </c>
      <c r="Z120" s="13">
        <v>4.5</v>
      </c>
      <c r="AA120" s="13">
        <v>10.9</v>
      </c>
      <c r="AB120" s="13">
        <v>155</v>
      </c>
      <c r="AC120" s="13">
        <v>345</v>
      </c>
      <c r="AD120" s="13">
        <v>3</v>
      </c>
      <c r="AE120" s="13">
        <v>3</v>
      </c>
      <c r="AF120" s="13" t="s">
        <v>2300</v>
      </c>
      <c r="AG120" s="43">
        <f t="shared" si="27"/>
        <v>1.4222222222222225</v>
      </c>
      <c r="AH120" s="43">
        <f t="shared" si="28"/>
        <v>42.222222222222229</v>
      </c>
      <c r="AI120" s="43">
        <f t="shared" si="37"/>
        <v>1.4222222222222225</v>
      </c>
      <c r="AJ120" s="43">
        <f t="shared" si="37"/>
        <v>42.222222222222229</v>
      </c>
      <c r="AK120" s="43">
        <f t="shared" si="29"/>
        <v>5.1061994038319254</v>
      </c>
    </row>
    <row r="121" spans="1:37" x14ac:dyDescent="0.2">
      <c r="A121" s="13" t="s">
        <v>1999</v>
      </c>
      <c r="B121" s="12" t="s">
        <v>1960</v>
      </c>
      <c r="C121" s="12" t="s">
        <v>1659</v>
      </c>
      <c r="D121" s="12">
        <v>2005</v>
      </c>
      <c r="E121" s="12" t="s">
        <v>2348</v>
      </c>
      <c r="F121" s="13" t="s">
        <v>2305</v>
      </c>
      <c r="G121" s="13" t="str">
        <f t="shared" si="25"/>
        <v>A096.f1</v>
      </c>
      <c r="H121" s="20"/>
      <c r="I121" s="13" t="s">
        <v>2299</v>
      </c>
      <c r="J121" s="12" t="s">
        <v>2145</v>
      </c>
      <c r="K121" s="12" t="s">
        <v>2134</v>
      </c>
      <c r="L121" s="13" t="str">
        <f t="shared" si="31"/>
        <v>Cadmium</v>
      </c>
      <c r="M121" s="13">
        <v>112.414</v>
      </c>
      <c r="N121" s="12" t="s">
        <v>2135</v>
      </c>
      <c r="O121" s="12" t="s">
        <v>2014</v>
      </c>
      <c r="P121" s="12" t="s">
        <v>2041</v>
      </c>
      <c r="Q121" s="12"/>
      <c r="R121" s="12" t="s">
        <v>2055</v>
      </c>
      <c r="S121" s="13">
        <v>21</v>
      </c>
      <c r="T121" s="13">
        <v>125</v>
      </c>
      <c r="U121" s="43">
        <f t="shared" si="26"/>
        <v>1111.9611436297969</v>
      </c>
      <c r="V121" s="13">
        <f t="shared" si="33"/>
        <v>1</v>
      </c>
      <c r="W121" s="21">
        <f t="shared" si="34"/>
        <v>2.4222222222222225</v>
      </c>
      <c r="X121" s="43">
        <f t="shared" si="35"/>
        <v>31.555555555555557</v>
      </c>
      <c r="Y121" s="43">
        <f t="shared" si="36"/>
        <v>91.555555555555557</v>
      </c>
      <c r="Z121" s="13">
        <v>4.5</v>
      </c>
      <c r="AA121" s="13">
        <v>10.9</v>
      </c>
      <c r="AB121" s="13">
        <v>142</v>
      </c>
      <c r="AC121" s="13">
        <v>412</v>
      </c>
      <c r="AD121" s="13">
        <v>3</v>
      </c>
      <c r="AE121" s="13">
        <v>3</v>
      </c>
      <c r="AF121" s="13" t="s">
        <v>2300</v>
      </c>
      <c r="AG121" s="43">
        <f t="shared" si="27"/>
        <v>1.4222222222222225</v>
      </c>
      <c r="AH121" s="43">
        <f t="shared" si="28"/>
        <v>60</v>
      </c>
      <c r="AI121" s="43">
        <f t="shared" si="37"/>
        <v>1.4222222222222225</v>
      </c>
      <c r="AJ121" s="43">
        <f t="shared" si="37"/>
        <v>60</v>
      </c>
      <c r="AK121" s="43">
        <f t="shared" si="29"/>
        <v>4.9798221180623701</v>
      </c>
    </row>
    <row r="122" spans="1:37" x14ac:dyDescent="0.2">
      <c r="A122" s="13" t="s">
        <v>1999</v>
      </c>
      <c r="B122" s="12" t="s">
        <v>1960</v>
      </c>
      <c r="C122" s="12" t="s">
        <v>1659</v>
      </c>
      <c r="D122" s="12">
        <v>2005</v>
      </c>
      <c r="E122" s="12" t="s">
        <v>2348</v>
      </c>
      <c r="F122" s="13" t="s">
        <v>2305</v>
      </c>
      <c r="G122" s="13" t="str">
        <f t="shared" si="25"/>
        <v>A096.f1</v>
      </c>
      <c r="H122" s="20"/>
      <c r="I122" s="13" t="s">
        <v>2299</v>
      </c>
      <c r="J122" s="12" t="s">
        <v>2145</v>
      </c>
      <c r="K122" s="12" t="s">
        <v>2134</v>
      </c>
      <c r="L122" s="13" t="str">
        <f t="shared" si="31"/>
        <v>Cadmium</v>
      </c>
      <c r="M122" s="13">
        <v>112.414</v>
      </c>
      <c r="N122" s="12" t="s">
        <v>2135</v>
      </c>
      <c r="O122" s="12" t="s">
        <v>2014</v>
      </c>
      <c r="P122" s="12" t="s">
        <v>2041</v>
      </c>
      <c r="Q122" s="12"/>
      <c r="R122" s="12" t="s">
        <v>2055</v>
      </c>
      <c r="S122" s="13">
        <v>21</v>
      </c>
      <c r="T122" s="13">
        <v>200</v>
      </c>
      <c r="U122" s="43">
        <f t="shared" si="26"/>
        <v>1779.1378298076752</v>
      </c>
      <c r="V122" s="13">
        <f t="shared" si="33"/>
        <v>1</v>
      </c>
      <c r="W122" s="21">
        <f t="shared" si="34"/>
        <v>2.4222222222222225</v>
      </c>
      <c r="X122" s="43">
        <f t="shared" si="35"/>
        <v>538.66666666666663</v>
      </c>
      <c r="Y122" s="43">
        <f t="shared" si="36"/>
        <v>1001.3333333333334</v>
      </c>
      <c r="Z122" s="13">
        <v>4.5</v>
      </c>
      <c r="AA122" s="13">
        <v>10.9</v>
      </c>
      <c r="AB122" s="13">
        <v>2424</v>
      </c>
      <c r="AC122" s="13">
        <v>4506</v>
      </c>
      <c r="AD122" s="13">
        <v>3</v>
      </c>
      <c r="AE122" s="13">
        <v>3</v>
      </c>
      <c r="AF122" s="13" t="s">
        <v>2300</v>
      </c>
      <c r="AG122" s="43">
        <f t="shared" si="27"/>
        <v>1.4222222222222225</v>
      </c>
      <c r="AH122" s="43">
        <f t="shared" si="28"/>
        <v>462.66666666666674</v>
      </c>
      <c r="AI122" s="43">
        <f t="shared" si="37"/>
        <v>1.4222222222222225</v>
      </c>
      <c r="AJ122" s="43">
        <f t="shared" si="37"/>
        <v>462.66666666666674</v>
      </c>
      <c r="AK122" s="43">
        <f t="shared" si="29"/>
        <v>9.0732489820306395</v>
      </c>
    </row>
    <row r="123" spans="1:37" x14ac:dyDescent="0.2">
      <c r="A123" s="13" t="s">
        <v>1999</v>
      </c>
      <c r="B123" s="12" t="s">
        <v>1933</v>
      </c>
      <c r="C123" s="12" t="s">
        <v>630</v>
      </c>
      <c r="D123" s="12">
        <v>2017</v>
      </c>
      <c r="E123" s="12" t="s">
        <v>2349</v>
      </c>
      <c r="F123" s="13" t="s">
        <v>2308</v>
      </c>
      <c r="G123" s="12" t="str">
        <f t="shared" si="25"/>
        <v>A069.t3</v>
      </c>
      <c r="H123" s="13" t="s">
        <v>2350</v>
      </c>
      <c r="I123" s="12" t="s">
        <v>2319</v>
      </c>
      <c r="J123" s="12" t="s">
        <v>2351</v>
      </c>
      <c r="K123" s="12" t="s">
        <v>2134</v>
      </c>
      <c r="L123" s="13" t="str">
        <f t="shared" si="31"/>
        <v>Cadmium</v>
      </c>
      <c r="M123" s="13">
        <v>112.414</v>
      </c>
      <c r="N123" s="12" t="s">
        <v>2135</v>
      </c>
      <c r="O123" s="12" t="s">
        <v>2014</v>
      </c>
      <c r="P123" s="12" t="s">
        <v>2041</v>
      </c>
      <c r="Q123" s="12"/>
      <c r="R123" s="12" t="s">
        <v>2101</v>
      </c>
      <c r="S123" s="13">
        <v>21</v>
      </c>
      <c r="T123" s="13">
        <v>0.18</v>
      </c>
      <c r="U123" s="43">
        <f t="shared" si="26"/>
        <v>1.6012240468269077</v>
      </c>
      <c r="V123" s="13">
        <f t="shared" si="33"/>
        <v>1</v>
      </c>
      <c r="W123" s="21">
        <f t="shared" si="34"/>
        <v>0.27272727272727271</v>
      </c>
      <c r="X123" s="43">
        <f t="shared" si="35"/>
        <v>0.81818181818181812</v>
      </c>
      <c r="Y123" s="43">
        <f t="shared" si="36"/>
        <v>0.36363636363636365</v>
      </c>
      <c r="Z123" s="13">
        <v>0.11</v>
      </c>
      <c r="AA123" s="13">
        <v>0.03</v>
      </c>
      <c r="AB123" s="13">
        <v>0.09</v>
      </c>
      <c r="AC123" s="13">
        <v>0.04</v>
      </c>
      <c r="AD123" s="13">
        <v>5</v>
      </c>
      <c r="AE123" s="13">
        <v>5</v>
      </c>
      <c r="AF123" s="13" t="s">
        <v>2300</v>
      </c>
      <c r="AG123" s="43">
        <f t="shared" si="27"/>
        <v>0.72727272727272729</v>
      </c>
      <c r="AH123" s="43">
        <f t="shared" si="28"/>
        <v>0.45454545454545447</v>
      </c>
      <c r="AI123" s="43">
        <f t="shared" si="37"/>
        <v>0.72727272727272729</v>
      </c>
      <c r="AJ123" s="43">
        <f t="shared" si="37"/>
        <v>0.45454545454545447</v>
      </c>
      <c r="AK123" s="43">
        <f t="shared" si="29"/>
        <v>-0.28950661719498505</v>
      </c>
    </row>
    <row r="124" spans="1:37" x14ac:dyDescent="0.2">
      <c r="A124" s="13" t="s">
        <v>1999</v>
      </c>
      <c r="B124" s="12" t="s">
        <v>1933</v>
      </c>
      <c r="C124" s="12" t="s">
        <v>630</v>
      </c>
      <c r="D124" s="12">
        <v>2017</v>
      </c>
      <c r="E124" s="12" t="s">
        <v>2349</v>
      </c>
      <c r="F124" s="13" t="s">
        <v>2308</v>
      </c>
      <c r="G124" s="12" t="str">
        <f t="shared" si="25"/>
        <v>A069.t3</v>
      </c>
      <c r="H124" s="13" t="s">
        <v>2352</v>
      </c>
      <c r="I124" s="12" t="s">
        <v>2319</v>
      </c>
      <c r="J124" s="12" t="s">
        <v>2351</v>
      </c>
      <c r="K124" s="12" t="s">
        <v>2134</v>
      </c>
      <c r="L124" s="13" t="str">
        <f t="shared" si="31"/>
        <v>Cadmium</v>
      </c>
      <c r="M124" s="13">
        <v>112.414</v>
      </c>
      <c r="N124" s="12" t="s">
        <v>2135</v>
      </c>
      <c r="O124" s="12" t="s">
        <v>2014</v>
      </c>
      <c r="P124" s="12" t="s">
        <v>2041</v>
      </c>
      <c r="Q124" s="12"/>
      <c r="R124" s="12" t="s">
        <v>2101</v>
      </c>
      <c r="S124" s="13">
        <v>21</v>
      </c>
      <c r="T124" s="13">
        <v>0.22</v>
      </c>
      <c r="U124" s="43">
        <f t="shared" si="26"/>
        <v>1.9570516127884428</v>
      </c>
      <c r="V124" s="13">
        <f t="shared" si="33"/>
        <v>1</v>
      </c>
      <c r="W124" s="21">
        <f t="shared" si="34"/>
        <v>0.27272727272727271</v>
      </c>
      <c r="X124" s="43">
        <f t="shared" si="35"/>
        <v>0.54545454545454541</v>
      </c>
      <c r="Y124" s="43">
        <f t="shared" si="36"/>
        <v>0.18181818181818182</v>
      </c>
      <c r="Z124" s="13">
        <v>0.11</v>
      </c>
      <c r="AA124" s="13">
        <v>0.03</v>
      </c>
      <c r="AB124" s="13">
        <v>0.06</v>
      </c>
      <c r="AC124" s="13">
        <v>0.02</v>
      </c>
      <c r="AD124" s="13">
        <v>5</v>
      </c>
      <c r="AE124" s="13">
        <v>5</v>
      </c>
      <c r="AF124" s="13" t="s">
        <v>2300</v>
      </c>
      <c r="AG124" s="43">
        <f t="shared" si="27"/>
        <v>0.72727272727272729</v>
      </c>
      <c r="AH124" s="43">
        <f t="shared" si="28"/>
        <v>0.36363636363636359</v>
      </c>
      <c r="AI124" s="43">
        <f t="shared" si="37"/>
        <v>0.72727272727272729</v>
      </c>
      <c r="AJ124" s="43">
        <f t="shared" si="37"/>
        <v>0.36363636363636359</v>
      </c>
      <c r="AK124" s="43">
        <f t="shared" si="29"/>
        <v>-0.87446911791614124</v>
      </c>
    </row>
    <row r="125" spans="1:37" x14ac:dyDescent="0.2">
      <c r="A125" s="13" t="s">
        <v>1999</v>
      </c>
      <c r="B125" s="12" t="s">
        <v>1933</v>
      </c>
      <c r="C125" s="12" t="s">
        <v>630</v>
      </c>
      <c r="D125" s="12">
        <v>2017</v>
      </c>
      <c r="E125" s="12" t="s">
        <v>2349</v>
      </c>
      <c r="F125" s="13" t="s">
        <v>2308</v>
      </c>
      <c r="G125" s="12" t="str">
        <f t="shared" si="25"/>
        <v>A069.t3</v>
      </c>
      <c r="H125" s="13" t="s">
        <v>2353</v>
      </c>
      <c r="I125" s="12" t="s">
        <v>2319</v>
      </c>
      <c r="J125" s="12" t="s">
        <v>2351</v>
      </c>
      <c r="K125" s="12" t="s">
        <v>2134</v>
      </c>
      <c r="L125" s="13" t="str">
        <f t="shared" si="31"/>
        <v>Cadmium</v>
      </c>
      <c r="M125" s="13">
        <v>112.414</v>
      </c>
      <c r="N125" s="12" t="s">
        <v>2135</v>
      </c>
      <c r="O125" s="12" t="s">
        <v>2014</v>
      </c>
      <c r="P125" s="12" t="s">
        <v>2041</v>
      </c>
      <c r="Q125" s="12"/>
      <c r="R125" s="12" t="s">
        <v>2101</v>
      </c>
      <c r="S125" s="13">
        <v>21</v>
      </c>
      <c r="T125" s="13">
        <v>0.23</v>
      </c>
      <c r="U125" s="43">
        <f t="shared" si="26"/>
        <v>2.0460085042788263</v>
      </c>
      <c r="V125" s="13">
        <f t="shared" si="33"/>
        <v>1</v>
      </c>
      <c r="W125" s="21">
        <f t="shared" si="34"/>
        <v>0.27272727272727271</v>
      </c>
      <c r="X125" s="43">
        <f t="shared" si="35"/>
        <v>0.81818181818181812</v>
      </c>
      <c r="Y125" s="43">
        <f t="shared" si="36"/>
        <v>0.36363636363636365</v>
      </c>
      <c r="Z125" s="13">
        <v>0.11</v>
      </c>
      <c r="AA125" s="13">
        <v>0.03</v>
      </c>
      <c r="AB125" s="13">
        <v>0.09</v>
      </c>
      <c r="AC125" s="13">
        <v>0.04</v>
      </c>
      <c r="AD125" s="13">
        <v>5</v>
      </c>
      <c r="AE125" s="13">
        <v>5</v>
      </c>
      <c r="AF125" s="13" t="s">
        <v>2300</v>
      </c>
      <c r="AG125" s="43">
        <f t="shared" si="27"/>
        <v>0.72727272727272729</v>
      </c>
      <c r="AH125" s="43">
        <f t="shared" si="28"/>
        <v>0.45454545454545447</v>
      </c>
      <c r="AI125" s="43">
        <f t="shared" si="37"/>
        <v>0.72727272727272729</v>
      </c>
      <c r="AJ125" s="43">
        <f t="shared" si="37"/>
        <v>0.45454545454545447</v>
      </c>
      <c r="AK125" s="43">
        <f t="shared" si="29"/>
        <v>-0.28950661719498505</v>
      </c>
    </row>
    <row r="126" spans="1:37" x14ac:dyDescent="0.2">
      <c r="A126" s="13" t="s">
        <v>1999</v>
      </c>
      <c r="B126" s="12" t="s">
        <v>1933</v>
      </c>
      <c r="C126" s="12" t="s">
        <v>630</v>
      </c>
      <c r="D126" s="12">
        <v>2017</v>
      </c>
      <c r="E126" s="12" t="s">
        <v>2349</v>
      </c>
      <c r="F126" s="13" t="s">
        <v>2308</v>
      </c>
      <c r="G126" s="12" t="str">
        <f t="shared" si="25"/>
        <v>A069.t3</v>
      </c>
      <c r="H126" s="13" t="s">
        <v>2354</v>
      </c>
      <c r="I126" s="12" t="s">
        <v>2319</v>
      </c>
      <c r="J126" s="12" t="s">
        <v>2351</v>
      </c>
      <c r="K126" s="12" t="s">
        <v>2134</v>
      </c>
      <c r="L126" s="13" t="str">
        <f t="shared" si="31"/>
        <v>Cadmium</v>
      </c>
      <c r="M126" s="13">
        <v>112.414</v>
      </c>
      <c r="N126" s="12" t="s">
        <v>2135</v>
      </c>
      <c r="O126" s="12" t="s">
        <v>2014</v>
      </c>
      <c r="P126" s="12" t="s">
        <v>2041</v>
      </c>
      <c r="Q126" s="12"/>
      <c r="R126" s="12" t="s">
        <v>2101</v>
      </c>
      <c r="S126" s="13">
        <v>21</v>
      </c>
      <c r="T126" s="13">
        <v>0.2</v>
      </c>
      <c r="U126" s="43">
        <f t="shared" si="26"/>
        <v>1.7791378298076754</v>
      </c>
      <c r="V126" s="13">
        <f t="shared" si="33"/>
        <v>1</v>
      </c>
      <c r="W126" s="21">
        <f t="shared" si="34"/>
        <v>0.27272727272727271</v>
      </c>
      <c r="X126" s="43">
        <f t="shared" si="35"/>
        <v>0.54545454545454541</v>
      </c>
      <c r="Y126" s="43">
        <f t="shared" si="36"/>
        <v>0.18181818181818182</v>
      </c>
      <c r="Z126" s="13">
        <v>0.11</v>
      </c>
      <c r="AA126" s="13">
        <v>0.03</v>
      </c>
      <c r="AB126" s="13">
        <v>0.06</v>
      </c>
      <c r="AC126" s="13">
        <v>0.02</v>
      </c>
      <c r="AD126" s="13">
        <v>5</v>
      </c>
      <c r="AE126" s="13">
        <v>5</v>
      </c>
      <c r="AF126" s="13" t="s">
        <v>2300</v>
      </c>
      <c r="AG126" s="43">
        <f t="shared" si="27"/>
        <v>0.72727272727272729</v>
      </c>
      <c r="AH126" s="43">
        <f t="shared" si="28"/>
        <v>0.36363636363636359</v>
      </c>
      <c r="AI126" s="43">
        <f t="shared" si="37"/>
        <v>0.72727272727272729</v>
      </c>
      <c r="AJ126" s="43">
        <f t="shared" si="37"/>
        <v>0.36363636363636359</v>
      </c>
      <c r="AK126" s="43">
        <f t="shared" si="29"/>
        <v>-0.87446911791614124</v>
      </c>
    </row>
    <row r="127" spans="1:37" x14ac:dyDescent="0.2">
      <c r="A127" s="13" t="s">
        <v>1999</v>
      </c>
      <c r="B127" s="12" t="s">
        <v>1933</v>
      </c>
      <c r="C127" s="12" t="s">
        <v>630</v>
      </c>
      <c r="D127" s="12">
        <v>2017</v>
      </c>
      <c r="E127" s="12" t="s">
        <v>2349</v>
      </c>
      <c r="F127" s="13" t="s">
        <v>2308</v>
      </c>
      <c r="G127" s="12" t="str">
        <f t="shared" si="25"/>
        <v>A069.t3</v>
      </c>
      <c r="H127" s="13" t="s">
        <v>2355</v>
      </c>
      <c r="I127" s="12" t="s">
        <v>2319</v>
      </c>
      <c r="J127" s="12" t="s">
        <v>2351</v>
      </c>
      <c r="K127" s="12" t="s">
        <v>2134</v>
      </c>
      <c r="L127" s="13" t="str">
        <f t="shared" si="31"/>
        <v>Cadmium</v>
      </c>
      <c r="M127" s="13">
        <v>112.414</v>
      </c>
      <c r="N127" s="12" t="s">
        <v>2135</v>
      </c>
      <c r="O127" s="12" t="s">
        <v>2014</v>
      </c>
      <c r="P127" s="12" t="s">
        <v>2041</v>
      </c>
      <c r="Q127" s="12"/>
      <c r="R127" s="12" t="s">
        <v>2101</v>
      </c>
      <c r="S127" s="13">
        <v>21</v>
      </c>
      <c r="T127" s="13">
        <v>0.22</v>
      </c>
      <c r="U127" s="43">
        <f t="shared" si="26"/>
        <v>1.9570516127884428</v>
      </c>
      <c r="V127" s="13">
        <f t="shared" si="33"/>
        <v>1</v>
      </c>
      <c r="W127" s="21">
        <f t="shared" si="34"/>
        <v>0.27272727272727271</v>
      </c>
      <c r="X127" s="43">
        <f t="shared" si="35"/>
        <v>0.45454545454545459</v>
      </c>
      <c r="Y127" s="43">
        <f t="shared" si="36"/>
        <v>0.36363636363636365</v>
      </c>
      <c r="Z127" s="13">
        <v>0.11</v>
      </c>
      <c r="AA127" s="13">
        <v>0.03</v>
      </c>
      <c r="AB127" s="13">
        <v>0.05</v>
      </c>
      <c r="AC127" s="13">
        <v>0.04</v>
      </c>
      <c r="AD127" s="13">
        <v>5</v>
      </c>
      <c r="AE127" s="13">
        <v>5</v>
      </c>
      <c r="AF127" s="13" t="s">
        <v>2300</v>
      </c>
      <c r="AG127" s="43">
        <f t="shared" si="27"/>
        <v>0.72727272727272729</v>
      </c>
      <c r="AH127" s="43">
        <f t="shared" si="28"/>
        <v>9.0909090909090939E-2</v>
      </c>
      <c r="AI127" s="43">
        <f t="shared" si="37"/>
        <v>0.72727272727272729</v>
      </c>
      <c r="AJ127" s="43">
        <f t="shared" si="37"/>
        <v>9.0909090909090939E-2</v>
      </c>
      <c r="AK127" s="43">
        <f t="shared" si="29"/>
        <v>-1.1375035237499347</v>
      </c>
    </row>
    <row r="128" spans="1:37" x14ac:dyDescent="0.2">
      <c r="A128" s="13" t="s">
        <v>1999</v>
      </c>
      <c r="B128" s="12" t="s">
        <v>1933</v>
      </c>
      <c r="C128" s="12" t="s">
        <v>630</v>
      </c>
      <c r="D128" s="12">
        <v>2017</v>
      </c>
      <c r="E128" s="12" t="s">
        <v>2349</v>
      </c>
      <c r="F128" s="13" t="s">
        <v>2308</v>
      </c>
      <c r="G128" s="12" t="str">
        <f t="shared" si="25"/>
        <v>A069.t3</v>
      </c>
      <c r="H128" s="13" t="s">
        <v>2356</v>
      </c>
      <c r="I128" s="12" t="s">
        <v>2319</v>
      </c>
      <c r="J128" s="12" t="s">
        <v>2351</v>
      </c>
      <c r="K128" s="12" t="s">
        <v>2134</v>
      </c>
      <c r="L128" s="13" t="str">
        <f t="shared" si="31"/>
        <v>Cadmium</v>
      </c>
      <c r="M128" s="13">
        <v>112.414</v>
      </c>
      <c r="N128" s="12" t="s">
        <v>2135</v>
      </c>
      <c r="O128" s="12" t="s">
        <v>2014</v>
      </c>
      <c r="P128" s="12" t="s">
        <v>2041</v>
      </c>
      <c r="Q128" s="12"/>
      <c r="R128" s="12" t="s">
        <v>2101</v>
      </c>
      <c r="S128" s="13">
        <v>21</v>
      </c>
      <c r="T128" s="13">
        <v>0.24</v>
      </c>
      <c r="U128" s="43">
        <f t="shared" si="26"/>
        <v>2.1349653957692105</v>
      </c>
      <c r="V128" s="13">
        <f t="shared" si="33"/>
        <v>1</v>
      </c>
      <c r="W128" s="21">
        <f t="shared" si="34"/>
        <v>0.27272727272727271</v>
      </c>
      <c r="X128" s="43">
        <f t="shared" si="35"/>
        <v>0.54545454545454541</v>
      </c>
      <c r="Y128" s="43">
        <f t="shared" si="36"/>
        <v>0.18181818181818182</v>
      </c>
      <c r="Z128" s="13">
        <v>0.11</v>
      </c>
      <c r="AA128" s="13">
        <v>0.03</v>
      </c>
      <c r="AB128" s="13">
        <v>0.06</v>
      </c>
      <c r="AC128" s="13">
        <v>0.02</v>
      </c>
      <c r="AD128" s="13">
        <v>5</v>
      </c>
      <c r="AE128" s="13">
        <v>5</v>
      </c>
      <c r="AF128" s="13" t="s">
        <v>2300</v>
      </c>
      <c r="AG128" s="43">
        <f t="shared" si="27"/>
        <v>0.72727272727272729</v>
      </c>
      <c r="AH128" s="43">
        <f t="shared" si="28"/>
        <v>0.36363636363636359</v>
      </c>
      <c r="AI128" s="43">
        <f t="shared" si="37"/>
        <v>0.72727272727272729</v>
      </c>
      <c r="AJ128" s="43">
        <f t="shared" si="37"/>
        <v>0.36363636363636359</v>
      </c>
      <c r="AK128" s="43">
        <f t="shared" si="29"/>
        <v>-0.87446911791614124</v>
      </c>
    </row>
    <row r="129" spans="1:37" x14ac:dyDescent="0.2">
      <c r="A129" s="13" t="s">
        <v>1999</v>
      </c>
      <c r="B129" s="12" t="s">
        <v>1933</v>
      </c>
      <c r="C129" s="12" t="s">
        <v>630</v>
      </c>
      <c r="D129" s="12">
        <v>2017</v>
      </c>
      <c r="E129" s="12" t="s">
        <v>2349</v>
      </c>
      <c r="F129" s="13" t="s">
        <v>2308</v>
      </c>
      <c r="G129" s="12" t="str">
        <f t="shared" si="25"/>
        <v>A069.t3</v>
      </c>
      <c r="H129" s="13" t="s">
        <v>2357</v>
      </c>
      <c r="I129" s="12" t="s">
        <v>2319</v>
      </c>
      <c r="J129" s="12" t="s">
        <v>2351</v>
      </c>
      <c r="K129" s="12" t="s">
        <v>2134</v>
      </c>
      <c r="L129" s="13" t="str">
        <f t="shared" si="31"/>
        <v>Cadmium</v>
      </c>
      <c r="M129" s="13">
        <v>112.414</v>
      </c>
      <c r="N129" s="12" t="s">
        <v>2135</v>
      </c>
      <c r="O129" s="12" t="s">
        <v>2014</v>
      </c>
      <c r="P129" s="12" t="s">
        <v>2041</v>
      </c>
      <c r="Q129" s="12"/>
      <c r="R129" s="12" t="s">
        <v>2101</v>
      </c>
      <c r="S129" s="13">
        <v>21</v>
      </c>
      <c r="T129" s="13">
        <v>0.22</v>
      </c>
      <c r="U129" s="43">
        <f t="shared" si="26"/>
        <v>1.9570516127884428</v>
      </c>
      <c r="V129" s="13">
        <f t="shared" si="33"/>
        <v>1</v>
      </c>
      <c r="W129" s="21">
        <f t="shared" si="34"/>
        <v>0.27272727272727271</v>
      </c>
      <c r="X129" s="43">
        <f t="shared" si="35"/>
        <v>0.36363636363636365</v>
      </c>
      <c r="Y129" s="43">
        <f t="shared" si="36"/>
        <v>9.0909090909090912E-2</v>
      </c>
      <c r="Z129" s="13">
        <v>0.11</v>
      </c>
      <c r="AA129" s="13">
        <v>0.03</v>
      </c>
      <c r="AB129" s="13">
        <v>0.04</v>
      </c>
      <c r="AC129" s="13">
        <v>0.01</v>
      </c>
      <c r="AD129" s="13">
        <v>5</v>
      </c>
      <c r="AE129" s="13">
        <v>5</v>
      </c>
      <c r="AF129" s="13" t="s">
        <v>2300</v>
      </c>
      <c r="AG129" s="43">
        <f t="shared" si="27"/>
        <v>0.72727272727272729</v>
      </c>
      <c r="AH129" s="43">
        <f t="shared" si="28"/>
        <v>0.27272727272727271</v>
      </c>
      <c r="AI129" s="43">
        <f t="shared" si="37"/>
        <v>0.72727272727272729</v>
      </c>
      <c r="AJ129" s="43">
        <f t="shared" si="37"/>
        <v>0.27272727272727271</v>
      </c>
      <c r="AK129" s="43">
        <f t="shared" si="29"/>
        <v>-1.4594316186372973</v>
      </c>
    </row>
    <row r="130" spans="1:37" x14ac:dyDescent="0.2">
      <c r="A130" s="13" t="s">
        <v>1999</v>
      </c>
      <c r="B130" s="12" t="s">
        <v>1933</v>
      </c>
      <c r="C130" s="12" t="s">
        <v>630</v>
      </c>
      <c r="D130" s="12">
        <v>2017</v>
      </c>
      <c r="E130" s="12" t="s">
        <v>2349</v>
      </c>
      <c r="F130" s="13" t="s">
        <v>2308</v>
      </c>
      <c r="G130" s="12" t="str">
        <f t="shared" ref="G130:G193" si="38">CONCATENATE(B130,".",F130)</f>
        <v>A069.t3</v>
      </c>
      <c r="H130" s="13" t="s">
        <v>2358</v>
      </c>
      <c r="I130" s="12" t="s">
        <v>2319</v>
      </c>
      <c r="J130" s="12" t="s">
        <v>2351</v>
      </c>
      <c r="K130" s="12" t="s">
        <v>2134</v>
      </c>
      <c r="L130" s="13" t="str">
        <f t="shared" si="31"/>
        <v>Cadmium</v>
      </c>
      <c r="M130" s="13">
        <v>112.414</v>
      </c>
      <c r="N130" s="12" t="s">
        <v>2135</v>
      </c>
      <c r="O130" s="12" t="s">
        <v>2014</v>
      </c>
      <c r="P130" s="12" t="s">
        <v>2041</v>
      </c>
      <c r="Q130" s="12"/>
      <c r="R130" s="12" t="s">
        <v>2101</v>
      </c>
      <c r="S130" s="13">
        <v>21</v>
      </c>
      <c r="T130" s="13">
        <v>0.27</v>
      </c>
      <c r="U130" s="43">
        <f t="shared" ref="U130:U193" si="39">T130/M130*1000</f>
        <v>2.4018360702403618</v>
      </c>
      <c r="V130" s="13">
        <f t="shared" si="33"/>
        <v>1</v>
      </c>
      <c r="W130" s="21">
        <f t="shared" si="34"/>
        <v>0.27272727272727271</v>
      </c>
      <c r="X130" s="43">
        <f t="shared" si="35"/>
        <v>0.81818181818181812</v>
      </c>
      <c r="Y130" s="43">
        <f t="shared" si="36"/>
        <v>0.72727272727272729</v>
      </c>
      <c r="Z130" s="13">
        <v>0.11</v>
      </c>
      <c r="AA130" s="13">
        <v>0.03</v>
      </c>
      <c r="AB130" s="13">
        <v>0.09</v>
      </c>
      <c r="AC130" s="13">
        <v>0.08</v>
      </c>
      <c r="AD130" s="13">
        <v>5</v>
      </c>
      <c r="AE130" s="13">
        <v>5</v>
      </c>
      <c r="AF130" s="13" t="s">
        <v>2300</v>
      </c>
      <c r="AG130" s="43">
        <f t="shared" si="27"/>
        <v>0.72727272727272729</v>
      </c>
      <c r="AH130" s="43">
        <f t="shared" si="28"/>
        <v>9.0909090909090828E-2</v>
      </c>
      <c r="AI130" s="43">
        <f t="shared" si="37"/>
        <v>0.72727272727272729</v>
      </c>
      <c r="AJ130" s="43">
        <f t="shared" si="37"/>
        <v>9.0909090909090828E-2</v>
      </c>
      <c r="AK130" s="43">
        <f t="shared" si="29"/>
        <v>-0.28950661719498505</v>
      </c>
    </row>
    <row r="131" spans="1:37" x14ac:dyDescent="0.2">
      <c r="A131" s="13" t="s">
        <v>1999</v>
      </c>
      <c r="B131" s="12" t="s">
        <v>1933</v>
      </c>
      <c r="C131" s="12" t="s">
        <v>630</v>
      </c>
      <c r="D131" s="12">
        <v>2017</v>
      </c>
      <c r="E131" s="12" t="s">
        <v>2349</v>
      </c>
      <c r="F131" s="13" t="s">
        <v>2308</v>
      </c>
      <c r="G131" s="12" t="str">
        <f t="shared" si="38"/>
        <v>A069.t3</v>
      </c>
      <c r="H131" s="13" t="s">
        <v>2359</v>
      </c>
      <c r="I131" s="12" t="s">
        <v>2319</v>
      </c>
      <c r="J131" s="12" t="s">
        <v>2351</v>
      </c>
      <c r="K131" s="12" t="s">
        <v>2134</v>
      </c>
      <c r="L131" s="13" t="str">
        <f t="shared" si="31"/>
        <v>Cadmium</v>
      </c>
      <c r="M131" s="13">
        <v>112.414</v>
      </c>
      <c r="N131" s="12" t="s">
        <v>2135</v>
      </c>
      <c r="O131" s="12" t="s">
        <v>2014</v>
      </c>
      <c r="P131" s="12" t="s">
        <v>2041</v>
      </c>
      <c r="Q131" s="12"/>
      <c r="R131" s="12" t="s">
        <v>2101</v>
      </c>
      <c r="S131" s="13">
        <v>21</v>
      </c>
      <c r="T131" s="13">
        <v>0.56999999999999995</v>
      </c>
      <c r="U131" s="43">
        <f t="shared" si="39"/>
        <v>5.0705428149518745</v>
      </c>
      <c r="V131" s="13">
        <f t="shared" si="33"/>
        <v>1</v>
      </c>
      <c r="W131" s="21">
        <f t="shared" si="34"/>
        <v>0.27272727272727271</v>
      </c>
      <c r="X131" s="43">
        <f t="shared" si="35"/>
        <v>1.2727272727272729</v>
      </c>
      <c r="Y131" s="43">
        <f t="shared" si="36"/>
        <v>0.36363636363636365</v>
      </c>
      <c r="Z131" s="13">
        <v>0.11</v>
      </c>
      <c r="AA131" s="13">
        <v>0.03</v>
      </c>
      <c r="AB131" s="13">
        <v>0.14000000000000001</v>
      </c>
      <c r="AC131" s="13">
        <v>0.04</v>
      </c>
      <c r="AD131" s="13">
        <v>5</v>
      </c>
      <c r="AE131" s="13">
        <v>5</v>
      </c>
      <c r="AF131" s="13" t="s">
        <v>2300</v>
      </c>
      <c r="AG131" s="43">
        <f t="shared" ref="AG131:AG194" si="40">ABS(V131-W131)</f>
        <v>0.72727272727272729</v>
      </c>
      <c r="AH131" s="43">
        <f t="shared" ref="AH131:AH194" si="41">ABS(X131-Y131)</f>
        <v>0.90909090909090928</v>
      </c>
      <c r="AI131" s="43">
        <f t="shared" si="37"/>
        <v>0.72727272727272729</v>
      </c>
      <c r="AJ131" s="43">
        <f t="shared" si="37"/>
        <v>0.90909090909090928</v>
      </c>
      <c r="AK131" s="43">
        <f t="shared" ref="AK131:AK152" si="42">LOG(X131,2)</f>
        <v>0.34792330342030708</v>
      </c>
    </row>
    <row r="132" spans="1:37" x14ac:dyDescent="0.2">
      <c r="A132" s="13" t="s">
        <v>1999</v>
      </c>
      <c r="B132" s="12" t="s">
        <v>1933</v>
      </c>
      <c r="C132" s="12" t="s">
        <v>630</v>
      </c>
      <c r="D132" s="12">
        <v>2017</v>
      </c>
      <c r="E132" s="12" t="s">
        <v>2349</v>
      </c>
      <c r="F132" s="13" t="s">
        <v>2308</v>
      </c>
      <c r="G132" s="12" t="str">
        <f t="shared" si="38"/>
        <v>A069.t3</v>
      </c>
      <c r="H132" s="13" t="s">
        <v>2360</v>
      </c>
      <c r="I132" s="12" t="s">
        <v>2319</v>
      </c>
      <c r="J132" s="12" t="s">
        <v>2351</v>
      </c>
      <c r="K132" s="12" t="s">
        <v>2134</v>
      </c>
      <c r="L132" s="13" t="str">
        <f t="shared" si="31"/>
        <v>Cadmium</v>
      </c>
      <c r="M132" s="13">
        <v>112.414</v>
      </c>
      <c r="N132" s="12" t="s">
        <v>2135</v>
      </c>
      <c r="O132" s="12" t="s">
        <v>2014</v>
      </c>
      <c r="P132" s="12" t="s">
        <v>2041</v>
      </c>
      <c r="Q132" s="12"/>
      <c r="R132" s="12" t="s">
        <v>2101</v>
      </c>
      <c r="S132" s="13">
        <v>21</v>
      </c>
      <c r="T132" s="13">
        <v>0.59</v>
      </c>
      <c r="U132" s="43">
        <f t="shared" si="39"/>
        <v>5.2484565979326412</v>
      </c>
      <c r="V132" s="13">
        <f t="shared" si="33"/>
        <v>1</v>
      </c>
      <c r="W132" s="21">
        <f t="shared" si="34"/>
        <v>0.27272727272727271</v>
      </c>
      <c r="X132" s="43">
        <f t="shared" si="35"/>
        <v>1.0909090909090908</v>
      </c>
      <c r="Y132" s="43">
        <f t="shared" si="36"/>
        <v>0.45454545454545459</v>
      </c>
      <c r="Z132" s="13">
        <v>0.11</v>
      </c>
      <c r="AA132" s="13">
        <v>0.03</v>
      </c>
      <c r="AB132" s="13">
        <v>0.12</v>
      </c>
      <c r="AC132" s="13">
        <v>0.05</v>
      </c>
      <c r="AD132" s="13">
        <v>5</v>
      </c>
      <c r="AE132" s="13">
        <v>5</v>
      </c>
      <c r="AF132" s="13" t="s">
        <v>2300</v>
      </c>
      <c r="AG132" s="43">
        <f t="shared" si="40"/>
        <v>0.72727272727272729</v>
      </c>
      <c r="AH132" s="43">
        <f t="shared" si="41"/>
        <v>0.63636363636363624</v>
      </c>
      <c r="AI132" s="43">
        <f t="shared" si="37"/>
        <v>0.72727272727272729</v>
      </c>
      <c r="AJ132" s="43">
        <f t="shared" si="37"/>
        <v>0.63636363636363624</v>
      </c>
      <c r="AK132" s="43">
        <f t="shared" si="42"/>
        <v>0.12553088208385882</v>
      </c>
    </row>
    <row r="133" spans="1:37" x14ac:dyDescent="0.2">
      <c r="A133" s="13" t="s">
        <v>1999</v>
      </c>
      <c r="B133" s="12" t="s">
        <v>1933</v>
      </c>
      <c r="C133" s="12" t="s">
        <v>630</v>
      </c>
      <c r="D133" s="12">
        <v>2017</v>
      </c>
      <c r="E133" s="12" t="s">
        <v>2349</v>
      </c>
      <c r="F133" s="13" t="s">
        <v>2308</v>
      </c>
      <c r="G133" s="12" t="str">
        <f t="shared" si="38"/>
        <v>A069.t3</v>
      </c>
      <c r="H133" s="13" t="s">
        <v>2361</v>
      </c>
      <c r="I133" s="12" t="s">
        <v>2319</v>
      </c>
      <c r="J133" s="12" t="s">
        <v>2351</v>
      </c>
      <c r="K133" s="12" t="s">
        <v>2134</v>
      </c>
      <c r="L133" s="13" t="str">
        <f t="shared" si="31"/>
        <v>Cadmium</v>
      </c>
      <c r="M133" s="13">
        <v>112.414</v>
      </c>
      <c r="N133" s="12" t="s">
        <v>2135</v>
      </c>
      <c r="O133" s="12" t="s">
        <v>2014</v>
      </c>
      <c r="P133" s="12" t="s">
        <v>2041</v>
      </c>
      <c r="Q133" s="12"/>
      <c r="R133" s="12" t="s">
        <v>2101</v>
      </c>
      <c r="S133" s="13">
        <v>21</v>
      </c>
      <c r="T133" s="13">
        <v>0.73</v>
      </c>
      <c r="U133" s="43">
        <f t="shared" si="39"/>
        <v>6.493853078798014</v>
      </c>
      <c r="V133" s="13">
        <f t="shared" si="33"/>
        <v>1</v>
      </c>
      <c r="W133" s="21">
        <f t="shared" si="34"/>
        <v>0.27272727272727271</v>
      </c>
      <c r="X133" s="43">
        <f t="shared" si="35"/>
        <v>1.2727272727272729</v>
      </c>
      <c r="Y133" s="43">
        <f t="shared" si="36"/>
        <v>0.36363636363636365</v>
      </c>
      <c r="Z133" s="13">
        <v>0.11</v>
      </c>
      <c r="AA133" s="13">
        <v>0.03</v>
      </c>
      <c r="AB133" s="13">
        <v>0.14000000000000001</v>
      </c>
      <c r="AC133" s="13">
        <v>0.04</v>
      </c>
      <c r="AD133" s="13">
        <v>5</v>
      </c>
      <c r="AE133" s="13">
        <v>5</v>
      </c>
      <c r="AF133" s="13" t="s">
        <v>2300</v>
      </c>
      <c r="AG133" s="43">
        <f t="shared" si="40"/>
        <v>0.72727272727272729</v>
      </c>
      <c r="AH133" s="43">
        <f t="shared" si="41"/>
        <v>0.90909090909090928</v>
      </c>
      <c r="AI133" s="43">
        <f t="shared" si="37"/>
        <v>0.72727272727272729</v>
      </c>
      <c r="AJ133" s="43">
        <f t="shared" si="37"/>
        <v>0.90909090909090928</v>
      </c>
      <c r="AK133" s="43">
        <f t="shared" si="42"/>
        <v>0.34792330342030708</v>
      </c>
    </row>
    <row r="134" spans="1:37" x14ac:dyDescent="0.2">
      <c r="A134" s="13" t="s">
        <v>1999</v>
      </c>
      <c r="B134" s="12" t="s">
        <v>1933</v>
      </c>
      <c r="C134" s="12" t="s">
        <v>630</v>
      </c>
      <c r="D134" s="12">
        <v>2017</v>
      </c>
      <c r="E134" s="12" t="s">
        <v>2349</v>
      </c>
      <c r="F134" s="13" t="s">
        <v>2308</v>
      </c>
      <c r="G134" s="12" t="str">
        <f t="shared" si="38"/>
        <v>A069.t3</v>
      </c>
      <c r="H134" s="13" t="s">
        <v>2362</v>
      </c>
      <c r="I134" s="12" t="s">
        <v>2319</v>
      </c>
      <c r="J134" s="12" t="s">
        <v>2351</v>
      </c>
      <c r="K134" s="12" t="s">
        <v>2134</v>
      </c>
      <c r="L134" s="13" t="str">
        <f t="shared" si="31"/>
        <v>Cadmium</v>
      </c>
      <c r="M134" s="13">
        <v>112.414</v>
      </c>
      <c r="N134" s="12" t="s">
        <v>2135</v>
      </c>
      <c r="O134" s="12" t="s">
        <v>2014</v>
      </c>
      <c r="P134" s="12" t="s">
        <v>2041</v>
      </c>
      <c r="Q134" s="12"/>
      <c r="R134" s="12" t="s">
        <v>2101</v>
      </c>
      <c r="S134" s="13">
        <v>21</v>
      </c>
      <c r="T134" s="13">
        <v>0.74</v>
      </c>
      <c r="U134" s="43">
        <f t="shared" si="39"/>
        <v>6.5828099702883982</v>
      </c>
      <c r="V134" s="13">
        <f t="shared" si="33"/>
        <v>1</v>
      </c>
      <c r="W134" s="21">
        <f t="shared" si="34"/>
        <v>0.27272727272727271</v>
      </c>
      <c r="X134" s="43">
        <f t="shared" si="35"/>
        <v>2.0909090909090908</v>
      </c>
      <c r="Y134" s="43">
        <f t="shared" si="36"/>
        <v>0.81818181818181812</v>
      </c>
      <c r="Z134" s="13">
        <v>0.11</v>
      </c>
      <c r="AA134" s="13">
        <v>0.03</v>
      </c>
      <c r="AB134" s="13">
        <v>0.23</v>
      </c>
      <c r="AC134" s="13">
        <v>0.09</v>
      </c>
      <c r="AD134" s="13">
        <v>5</v>
      </c>
      <c r="AE134" s="13">
        <v>5</v>
      </c>
      <c r="AF134" s="13" t="s">
        <v>2300</v>
      </c>
      <c r="AG134" s="43">
        <f t="shared" si="40"/>
        <v>0.72727272727272729</v>
      </c>
      <c r="AH134" s="43">
        <f t="shared" si="41"/>
        <v>1.2727272727272727</v>
      </c>
      <c r="AI134" s="43">
        <f t="shared" si="37"/>
        <v>0.72727272727272729</v>
      </c>
      <c r="AJ134" s="43">
        <f t="shared" si="37"/>
        <v>1.2727272727272727</v>
      </c>
      <c r="AK134" s="43">
        <f t="shared" si="42"/>
        <v>1.0641303374197155</v>
      </c>
    </row>
    <row r="135" spans="1:37" x14ac:dyDescent="0.2">
      <c r="A135" s="13" t="s">
        <v>1999</v>
      </c>
      <c r="B135" s="12" t="s">
        <v>1933</v>
      </c>
      <c r="C135" s="12" t="s">
        <v>630</v>
      </c>
      <c r="D135" s="12">
        <v>2017</v>
      </c>
      <c r="E135" s="12" t="s">
        <v>2349</v>
      </c>
      <c r="F135" s="13" t="s">
        <v>2308</v>
      </c>
      <c r="G135" s="12" t="str">
        <f t="shared" si="38"/>
        <v>A069.t3</v>
      </c>
      <c r="H135" s="13" t="s">
        <v>2363</v>
      </c>
      <c r="I135" s="12" t="s">
        <v>2319</v>
      </c>
      <c r="J135" s="12" t="s">
        <v>2351</v>
      </c>
      <c r="K135" s="12" t="s">
        <v>2134</v>
      </c>
      <c r="L135" s="13" t="str">
        <f t="shared" si="31"/>
        <v>Cadmium</v>
      </c>
      <c r="M135" s="13">
        <v>112.414</v>
      </c>
      <c r="N135" s="12" t="s">
        <v>2135</v>
      </c>
      <c r="O135" s="12" t="s">
        <v>2014</v>
      </c>
      <c r="P135" s="12" t="s">
        <v>2041</v>
      </c>
      <c r="Q135" s="12"/>
      <c r="R135" s="12" t="s">
        <v>2101</v>
      </c>
      <c r="S135" s="13">
        <v>21</v>
      </c>
      <c r="T135" s="13">
        <v>0.98</v>
      </c>
      <c r="U135" s="43">
        <f t="shared" si="39"/>
        <v>8.7177753660576087</v>
      </c>
      <c r="V135" s="13">
        <f t="shared" si="33"/>
        <v>1</v>
      </c>
      <c r="W135" s="21">
        <f t="shared" si="34"/>
        <v>0.27272727272727271</v>
      </c>
      <c r="X135" s="43">
        <f t="shared" si="35"/>
        <v>0.72727272727272729</v>
      </c>
      <c r="Y135" s="43">
        <f t="shared" si="36"/>
        <v>0.18181818181818182</v>
      </c>
      <c r="Z135" s="13">
        <v>0.11</v>
      </c>
      <c r="AA135" s="13">
        <v>0.03</v>
      </c>
      <c r="AB135" s="13">
        <v>0.08</v>
      </c>
      <c r="AC135" s="13">
        <v>0.02</v>
      </c>
      <c r="AD135" s="13">
        <v>5</v>
      </c>
      <c r="AE135" s="13">
        <v>5</v>
      </c>
      <c r="AF135" s="13" t="s">
        <v>2300</v>
      </c>
      <c r="AG135" s="43">
        <f t="shared" si="40"/>
        <v>0.72727272727272729</v>
      </c>
      <c r="AH135" s="43">
        <f t="shared" si="41"/>
        <v>0.54545454545454541</v>
      </c>
      <c r="AI135" s="43">
        <f t="shared" si="37"/>
        <v>0.72727272727272729</v>
      </c>
      <c r="AJ135" s="43">
        <f t="shared" si="37"/>
        <v>0.54545454545454541</v>
      </c>
      <c r="AK135" s="43">
        <f t="shared" si="42"/>
        <v>-0.45943161863729726</v>
      </c>
    </row>
    <row r="136" spans="1:37" x14ac:dyDescent="0.2">
      <c r="A136" s="13" t="s">
        <v>1999</v>
      </c>
      <c r="B136" s="12" t="s">
        <v>1933</v>
      </c>
      <c r="C136" s="12" t="s">
        <v>630</v>
      </c>
      <c r="D136" s="12">
        <v>2017</v>
      </c>
      <c r="E136" s="12" t="s">
        <v>2349</v>
      </c>
      <c r="F136" s="13" t="s">
        <v>2308</v>
      </c>
      <c r="G136" s="12" t="str">
        <f t="shared" si="38"/>
        <v>A069.t3</v>
      </c>
      <c r="H136" s="13" t="s">
        <v>2364</v>
      </c>
      <c r="I136" s="12" t="s">
        <v>2319</v>
      </c>
      <c r="J136" s="12" t="s">
        <v>2351</v>
      </c>
      <c r="K136" s="12" t="s">
        <v>2134</v>
      </c>
      <c r="L136" s="13" t="str">
        <f t="shared" si="31"/>
        <v>Cadmium</v>
      </c>
      <c r="M136" s="13">
        <v>112.414</v>
      </c>
      <c r="N136" s="12" t="s">
        <v>2135</v>
      </c>
      <c r="O136" s="12" t="s">
        <v>2014</v>
      </c>
      <c r="P136" s="12" t="s">
        <v>2041</v>
      </c>
      <c r="Q136" s="12"/>
      <c r="R136" s="12" t="s">
        <v>2101</v>
      </c>
      <c r="S136" s="13">
        <v>21</v>
      </c>
      <c r="T136" s="13">
        <v>1.22</v>
      </c>
      <c r="U136" s="43">
        <f t="shared" si="39"/>
        <v>10.852740761826817</v>
      </c>
      <c r="V136" s="13">
        <f t="shared" si="33"/>
        <v>1</v>
      </c>
      <c r="W136" s="21">
        <f t="shared" si="34"/>
        <v>0.27272727272727271</v>
      </c>
      <c r="X136" s="43">
        <f t="shared" si="35"/>
        <v>0.72727272727272729</v>
      </c>
      <c r="Y136" s="43">
        <f t="shared" si="36"/>
        <v>0.27272727272727271</v>
      </c>
      <c r="Z136" s="13">
        <v>0.11</v>
      </c>
      <c r="AA136" s="13">
        <v>0.03</v>
      </c>
      <c r="AB136" s="13">
        <v>0.08</v>
      </c>
      <c r="AC136" s="13">
        <v>0.03</v>
      </c>
      <c r="AD136" s="13">
        <v>5</v>
      </c>
      <c r="AE136" s="13">
        <v>5</v>
      </c>
      <c r="AF136" s="13" t="s">
        <v>2300</v>
      </c>
      <c r="AG136" s="43">
        <f t="shared" si="40"/>
        <v>0.72727272727272729</v>
      </c>
      <c r="AH136" s="43">
        <f t="shared" si="41"/>
        <v>0.45454545454545459</v>
      </c>
      <c r="AI136" s="43">
        <f t="shared" si="37"/>
        <v>0.72727272727272729</v>
      </c>
      <c r="AJ136" s="43">
        <f t="shared" si="37"/>
        <v>0.45454545454545459</v>
      </c>
      <c r="AK136" s="43">
        <f t="shared" si="42"/>
        <v>-0.45943161863729726</v>
      </c>
    </row>
    <row r="137" spans="1:37" x14ac:dyDescent="0.2">
      <c r="A137" s="13" t="s">
        <v>1999</v>
      </c>
      <c r="B137" s="12" t="s">
        <v>1933</v>
      </c>
      <c r="C137" s="12" t="s">
        <v>630</v>
      </c>
      <c r="D137" s="12">
        <v>2017</v>
      </c>
      <c r="E137" s="12" t="s">
        <v>2349</v>
      </c>
      <c r="F137" s="13" t="s">
        <v>2308</v>
      </c>
      <c r="G137" s="12" t="str">
        <f t="shared" si="38"/>
        <v>A069.t3</v>
      </c>
      <c r="H137" s="13" t="s">
        <v>2365</v>
      </c>
      <c r="I137" s="12" t="s">
        <v>2319</v>
      </c>
      <c r="J137" s="12" t="s">
        <v>2351</v>
      </c>
      <c r="K137" s="12" t="s">
        <v>2134</v>
      </c>
      <c r="L137" s="13" t="str">
        <f t="shared" si="31"/>
        <v>Cadmium</v>
      </c>
      <c r="M137" s="13">
        <v>112.414</v>
      </c>
      <c r="N137" s="12" t="s">
        <v>2135</v>
      </c>
      <c r="O137" s="12" t="s">
        <v>2014</v>
      </c>
      <c r="P137" s="12" t="s">
        <v>2041</v>
      </c>
      <c r="Q137" s="12"/>
      <c r="R137" s="12" t="s">
        <v>2101</v>
      </c>
      <c r="S137" s="13">
        <v>21</v>
      </c>
      <c r="T137" s="13">
        <v>1.3</v>
      </c>
      <c r="U137" s="43">
        <f t="shared" si="39"/>
        <v>11.564395893749888</v>
      </c>
      <c r="V137" s="13">
        <f t="shared" si="33"/>
        <v>1</v>
      </c>
      <c r="W137" s="21">
        <f t="shared" si="34"/>
        <v>0.27272727272727271</v>
      </c>
      <c r="X137" s="43">
        <f t="shared" si="35"/>
        <v>1.0909090909090908</v>
      </c>
      <c r="Y137" s="43">
        <f t="shared" si="36"/>
        <v>0.36363636363636365</v>
      </c>
      <c r="Z137" s="13">
        <v>0.11</v>
      </c>
      <c r="AA137" s="13">
        <v>0.03</v>
      </c>
      <c r="AB137" s="13">
        <v>0.12</v>
      </c>
      <c r="AC137" s="13">
        <v>0.04</v>
      </c>
      <c r="AD137" s="13">
        <v>5</v>
      </c>
      <c r="AE137" s="13">
        <v>5</v>
      </c>
      <c r="AF137" s="13" t="s">
        <v>2300</v>
      </c>
      <c r="AG137" s="43">
        <f t="shared" si="40"/>
        <v>0.72727272727272729</v>
      </c>
      <c r="AH137" s="43">
        <f t="shared" si="41"/>
        <v>0.72727272727272718</v>
      </c>
      <c r="AI137" s="43">
        <f t="shared" si="37"/>
        <v>0.72727272727272729</v>
      </c>
      <c r="AJ137" s="43">
        <f t="shared" si="37"/>
        <v>0.72727272727272718</v>
      </c>
      <c r="AK137" s="43">
        <f t="shared" si="42"/>
        <v>0.12553088208385882</v>
      </c>
    </row>
    <row r="138" spans="1:37" x14ac:dyDescent="0.2">
      <c r="A138" s="13" t="s">
        <v>1999</v>
      </c>
      <c r="B138" s="12" t="s">
        <v>1933</v>
      </c>
      <c r="C138" s="12" t="s">
        <v>630</v>
      </c>
      <c r="D138" s="12">
        <v>2017</v>
      </c>
      <c r="E138" s="12" t="s">
        <v>2349</v>
      </c>
      <c r="F138" s="13" t="s">
        <v>2308</v>
      </c>
      <c r="G138" s="12" t="str">
        <f t="shared" si="38"/>
        <v>A069.t3</v>
      </c>
      <c r="H138" s="13" t="s">
        <v>2366</v>
      </c>
      <c r="I138" s="12" t="s">
        <v>2319</v>
      </c>
      <c r="J138" s="12" t="s">
        <v>2351</v>
      </c>
      <c r="K138" s="12" t="s">
        <v>2134</v>
      </c>
      <c r="L138" s="13" t="str">
        <f t="shared" si="31"/>
        <v>Cadmium</v>
      </c>
      <c r="M138" s="13">
        <v>112.414</v>
      </c>
      <c r="N138" s="12" t="s">
        <v>2135</v>
      </c>
      <c r="O138" s="12" t="s">
        <v>2014</v>
      </c>
      <c r="P138" s="12" t="s">
        <v>2041</v>
      </c>
      <c r="Q138" s="12"/>
      <c r="R138" s="12" t="s">
        <v>2101</v>
      </c>
      <c r="S138" s="13">
        <v>21</v>
      </c>
      <c r="T138" s="13">
        <v>1.32</v>
      </c>
      <c r="U138" s="43">
        <f t="shared" si="39"/>
        <v>11.742309676730658</v>
      </c>
      <c r="V138" s="13">
        <f t="shared" si="33"/>
        <v>1</v>
      </c>
      <c r="W138" s="21">
        <f t="shared" si="34"/>
        <v>0.27272727272727271</v>
      </c>
      <c r="X138" s="43">
        <f t="shared" si="35"/>
        <v>1.1818181818181819</v>
      </c>
      <c r="Y138" s="43">
        <f t="shared" si="36"/>
        <v>0.63636363636363646</v>
      </c>
      <c r="Z138" s="13">
        <v>0.11</v>
      </c>
      <c r="AA138" s="13">
        <v>0.03</v>
      </c>
      <c r="AB138" s="13">
        <v>0.13</v>
      </c>
      <c r="AC138" s="13">
        <v>7.0000000000000007E-2</v>
      </c>
      <c r="AD138" s="13">
        <v>5</v>
      </c>
      <c r="AE138" s="13">
        <v>5</v>
      </c>
      <c r="AF138" s="13" t="s">
        <v>2300</v>
      </c>
      <c r="AG138" s="43">
        <f t="shared" si="40"/>
        <v>0.72727272727272729</v>
      </c>
      <c r="AH138" s="43">
        <f t="shared" si="41"/>
        <v>0.54545454545454541</v>
      </c>
      <c r="AI138" s="43">
        <f t="shared" si="37"/>
        <v>0.72727272727272729</v>
      </c>
      <c r="AJ138" s="43">
        <f t="shared" si="37"/>
        <v>0.54545454545454541</v>
      </c>
      <c r="AK138" s="43">
        <f t="shared" si="42"/>
        <v>0.24100809950379498</v>
      </c>
    </row>
    <row r="139" spans="1:37" x14ac:dyDescent="0.2">
      <c r="A139" s="13" t="s">
        <v>1999</v>
      </c>
      <c r="B139" s="12" t="s">
        <v>1933</v>
      </c>
      <c r="C139" s="12" t="s">
        <v>630</v>
      </c>
      <c r="D139" s="12">
        <v>2017</v>
      </c>
      <c r="E139" s="12" t="s">
        <v>2349</v>
      </c>
      <c r="F139" s="13" t="s">
        <v>2308</v>
      </c>
      <c r="G139" s="12" t="str">
        <f t="shared" si="38"/>
        <v>A069.t3</v>
      </c>
      <c r="H139" s="13" t="s">
        <v>2367</v>
      </c>
      <c r="I139" s="12" t="s">
        <v>2319</v>
      </c>
      <c r="J139" s="12" t="s">
        <v>2351</v>
      </c>
      <c r="K139" s="12" t="s">
        <v>2134</v>
      </c>
      <c r="L139" s="13" t="str">
        <f t="shared" si="31"/>
        <v>Cadmium</v>
      </c>
      <c r="M139" s="13">
        <v>112.414</v>
      </c>
      <c r="N139" s="12" t="s">
        <v>2135</v>
      </c>
      <c r="O139" s="12" t="s">
        <v>2014</v>
      </c>
      <c r="P139" s="12" t="s">
        <v>2041</v>
      </c>
      <c r="Q139" s="12"/>
      <c r="R139" s="12" t="s">
        <v>2101</v>
      </c>
      <c r="S139" s="13">
        <v>21</v>
      </c>
      <c r="T139" s="13">
        <v>3.25</v>
      </c>
      <c r="U139" s="43">
        <f t="shared" si="39"/>
        <v>28.910989734374724</v>
      </c>
      <c r="V139" s="13">
        <f t="shared" si="33"/>
        <v>1</v>
      </c>
      <c r="W139" s="21">
        <f t="shared" si="34"/>
        <v>0.27272727272727271</v>
      </c>
      <c r="X139" s="43">
        <f t="shared" si="35"/>
        <v>1.0909090909090908</v>
      </c>
      <c r="Y139" s="43">
        <f t="shared" si="36"/>
        <v>0.54545454545454541</v>
      </c>
      <c r="Z139" s="13">
        <v>0.11</v>
      </c>
      <c r="AA139" s="13">
        <v>0.03</v>
      </c>
      <c r="AB139" s="13">
        <v>0.12</v>
      </c>
      <c r="AC139" s="13">
        <v>0.06</v>
      </c>
      <c r="AD139" s="13">
        <v>5</v>
      </c>
      <c r="AE139" s="13">
        <v>5</v>
      </c>
      <c r="AF139" s="13" t="s">
        <v>2300</v>
      </c>
      <c r="AG139" s="43">
        <f t="shared" si="40"/>
        <v>0.72727272727272729</v>
      </c>
      <c r="AH139" s="43">
        <f t="shared" si="41"/>
        <v>0.54545454545454541</v>
      </c>
      <c r="AI139" s="43">
        <f t="shared" si="37"/>
        <v>0.72727272727272729</v>
      </c>
      <c r="AJ139" s="43">
        <f t="shared" si="37"/>
        <v>0.54545454545454541</v>
      </c>
      <c r="AK139" s="43">
        <f t="shared" si="42"/>
        <v>0.12553088208385882</v>
      </c>
    </row>
    <row r="140" spans="1:37" x14ac:dyDescent="0.2">
      <c r="A140" s="13" t="s">
        <v>1999</v>
      </c>
      <c r="B140" s="12" t="s">
        <v>1933</v>
      </c>
      <c r="C140" s="12" t="s">
        <v>630</v>
      </c>
      <c r="D140" s="12">
        <v>2017</v>
      </c>
      <c r="E140" s="12" t="s">
        <v>2349</v>
      </c>
      <c r="F140" s="13" t="s">
        <v>2308</v>
      </c>
      <c r="G140" s="12" t="str">
        <f t="shared" si="38"/>
        <v>A069.t3</v>
      </c>
      <c r="H140" s="13" t="s">
        <v>2368</v>
      </c>
      <c r="I140" s="12" t="s">
        <v>2319</v>
      </c>
      <c r="J140" s="12" t="s">
        <v>2351</v>
      </c>
      <c r="K140" s="12" t="s">
        <v>2134</v>
      </c>
      <c r="L140" s="13" t="str">
        <f t="shared" si="31"/>
        <v>Cadmium</v>
      </c>
      <c r="M140" s="13">
        <v>112.414</v>
      </c>
      <c r="N140" s="12" t="s">
        <v>2135</v>
      </c>
      <c r="O140" s="12" t="s">
        <v>2014</v>
      </c>
      <c r="P140" s="12" t="s">
        <v>2041</v>
      </c>
      <c r="Q140" s="12"/>
      <c r="R140" s="12" t="s">
        <v>2101</v>
      </c>
      <c r="S140" s="13">
        <v>21</v>
      </c>
      <c r="T140" s="13">
        <v>0.95</v>
      </c>
      <c r="U140" s="43">
        <f t="shared" si="39"/>
        <v>8.450904691586457</v>
      </c>
      <c r="V140" s="13">
        <f t="shared" si="33"/>
        <v>1</v>
      </c>
      <c r="W140" s="21">
        <f t="shared" si="34"/>
        <v>0.27272727272727271</v>
      </c>
      <c r="X140" s="43">
        <f t="shared" si="35"/>
        <v>1.3636363636363635</v>
      </c>
      <c r="Y140" s="43">
        <f t="shared" si="36"/>
        <v>1.6363636363636362</v>
      </c>
      <c r="Z140" s="13">
        <v>0.11</v>
      </c>
      <c r="AA140" s="13">
        <v>0.03</v>
      </c>
      <c r="AB140" s="13">
        <v>0.15</v>
      </c>
      <c r="AC140" s="13">
        <v>0.18</v>
      </c>
      <c r="AD140" s="13">
        <v>5</v>
      </c>
      <c r="AE140" s="13">
        <v>5</v>
      </c>
      <c r="AF140" s="13" t="s">
        <v>2300</v>
      </c>
      <c r="AG140" s="43">
        <f t="shared" si="40"/>
        <v>0.72727272727272729</v>
      </c>
      <c r="AH140" s="43">
        <f t="shared" si="41"/>
        <v>0.27272727272727271</v>
      </c>
      <c r="AI140" s="43">
        <f t="shared" si="37"/>
        <v>0.72727272727272729</v>
      </c>
      <c r="AJ140" s="43">
        <f t="shared" si="37"/>
        <v>0.27272727272727271</v>
      </c>
      <c r="AK140" s="43">
        <f t="shared" si="42"/>
        <v>0.44745897697122117</v>
      </c>
    </row>
    <row r="141" spans="1:37" x14ac:dyDescent="0.2">
      <c r="A141" s="13" t="s">
        <v>1999</v>
      </c>
      <c r="B141" s="12" t="s">
        <v>1933</v>
      </c>
      <c r="C141" s="12" t="s">
        <v>630</v>
      </c>
      <c r="D141" s="12">
        <v>2017</v>
      </c>
      <c r="E141" s="12" t="s">
        <v>2349</v>
      </c>
      <c r="F141" s="13" t="s">
        <v>2308</v>
      </c>
      <c r="G141" s="12" t="str">
        <f t="shared" si="38"/>
        <v>A069.t3</v>
      </c>
      <c r="H141" s="13" t="s">
        <v>2369</v>
      </c>
      <c r="I141" s="12" t="s">
        <v>2319</v>
      </c>
      <c r="J141" s="12" t="s">
        <v>2351</v>
      </c>
      <c r="K141" s="12" t="s">
        <v>2134</v>
      </c>
      <c r="L141" s="13" t="str">
        <f t="shared" si="31"/>
        <v>Cadmium</v>
      </c>
      <c r="M141" s="13">
        <v>112.414</v>
      </c>
      <c r="N141" s="12" t="s">
        <v>2135</v>
      </c>
      <c r="O141" s="12" t="s">
        <v>2014</v>
      </c>
      <c r="P141" s="12" t="s">
        <v>2041</v>
      </c>
      <c r="Q141" s="12"/>
      <c r="R141" s="12" t="s">
        <v>2101</v>
      </c>
      <c r="S141" s="13">
        <v>21</v>
      </c>
      <c r="T141" s="13">
        <v>1.1200000000000001</v>
      </c>
      <c r="U141" s="43">
        <f t="shared" si="39"/>
        <v>9.9631718469229806</v>
      </c>
      <c r="V141" s="13">
        <f t="shared" si="33"/>
        <v>1</v>
      </c>
      <c r="W141" s="21">
        <f t="shared" si="34"/>
        <v>0.27272727272727271</v>
      </c>
      <c r="X141" s="43">
        <f t="shared" si="35"/>
        <v>1.2727272727272729</v>
      </c>
      <c r="Y141" s="43">
        <f t="shared" si="36"/>
        <v>0.72727272727272729</v>
      </c>
      <c r="Z141" s="13">
        <v>0.11</v>
      </c>
      <c r="AA141" s="13">
        <v>0.03</v>
      </c>
      <c r="AB141" s="13">
        <v>0.14000000000000001</v>
      </c>
      <c r="AC141" s="13">
        <v>0.08</v>
      </c>
      <c r="AD141" s="13">
        <v>5</v>
      </c>
      <c r="AE141" s="13">
        <v>5</v>
      </c>
      <c r="AF141" s="13" t="s">
        <v>2300</v>
      </c>
      <c r="AG141" s="43">
        <f t="shared" si="40"/>
        <v>0.72727272727272729</v>
      </c>
      <c r="AH141" s="43">
        <f t="shared" si="41"/>
        <v>0.54545454545454564</v>
      </c>
      <c r="AI141" s="43">
        <f t="shared" si="37"/>
        <v>0.72727272727272729</v>
      </c>
      <c r="AJ141" s="43">
        <f t="shared" si="37"/>
        <v>0.54545454545454564</v>
      </c>
      <c r="AK141" s="43">
        <f t="shared" si="42"/>
        <v>0.34792330342030708</v>
      </c>
    </row>
    <row r="142" spans="1:37" x14ac:dyDescent="0.2">
      <c r="A142" s="13" t="s">
        <v>1999</v>
      </c>
      <c r="B142" s="12" t="s">
        <v>1933</v>
      </c>
      <c r="C142" s="12" t="s">
        <v>630</v>
      </c>
      <c r="D142" s="12">
        <v>2017</v>
      </c>
      <c r="E142" s="12" t="s">
        <v>2349</v>
      </c>
      <c r="F142" s="13" t="s">
        <v>2308</v>
      </c>
      <c r="G142" s="12" t="str">
        <f t="shared" si="38"/>
        <v>A069.t3</v>
      </c>
      <c r="H142" s="13" t="s">
        <v>2370</v>
      </c>
      <c r="I142" s="12" t="s">
        <v>2319</v>
      </c>
      <c r="J142" s="12" t="s">
        <v>2351</v>
      </c>
      <c r="K142" s="12" t="s">
        <v>2134</v>
      </c>
      <c r="L142" s="13" t="str">
        <f t="shared" si="31"/>
        <v>Cadmium</v>
      </c>
      <c r="M142" s="13">
        <v>112.414</v>
      </c>
      <c r="N142" s="12" t="s">
        <v>2135</v>
      </c>
      <c r="O142" s="12" t="s">
        <v>2014</v>
      </c>
      <c r="P142" s="12" t="s">
        <v>2041</v>
      </c>
      <c r="Q142" s="12"/>
      <c r="R142" s="12" t="s">
        <v>2101</v>
      </c>
      <c r="S142" s="13">
        <v>21</v>
      </c>
      <c r="T142" s="13">
        <v>3.02</v>
      </c>
      <c r="U142" s="43">
        <f t="shared" si="39"/>
        <v>26.864981230095896</v>
      </c>
      <c r="V142" s="13">
        <f t="shared" si="33"/>
        <v>1</v>
      </c>
      <c r="W142" s="21">
        <f t="shared" si="34"/>
        <v>0.27272727272727271</v>
      </c>
      <c r="X142" s="43">
        <f t="shared" si="35"/>
        <v>2.1818181818181817</v>
      </c>
      <c r="Y142" s="43">
        <f t="shared" si="36"/>
        <v>2.1818181818181817</v>
      </c>
      <c r="Z142" s="13">
        <v>0.11</v>
      </c>
      <c r="AA142" s="13">
        <v>0.03</v>
      </c>
      <c r="AB142" s="13">
        <v>0.24</v>
      </c>
      <c r="AC142" s="13">
        <v>0.24</v>
      </c>
      <c r="AD142" s="13">
        <v>5</v>
      </c>
      <c r="AE142" s="13">
        <v>5</v>
      </c>
      <c r="AF142" s="13" t="s">
        <v>2300</v>
      </c>
      <c r="AG142" s="43">
        <f t="shared" si="40"/>
        <v>0.72727272727272729</v>
      </c>
      <c r="AH142" s="43">
        <f t="shared" si="41"/>
        <v>0</v>
      </c>
      <c r="AI142" s="43">
        <f t="shared" si="37"/>
        <v>0.72727272727272729</v>
      </c>
      <c r="AJ142" s="43">
        <f t="shared" si="37"/>
        <v>0</v>
      </c>
      <c r="AK142" s="43">
        <f t="shared" si="42"/>
        <v>1.1255308820838588</v>
      </c>
    </row>
    <row r="143" spans="1:37" x14ac:dyDescent="0.2">
      <c r="A143" s="13" t="s">
        <v>1999</v>
      </c>
      <c r="B143" s="12" t="s">
        <v>1933</v>
      </c>
      <c r="C143" s="12" t="s">
        <v>630</v>
      </c>
      <c r="D143" s="12">
        <v>2017</v>
      </c>
      <c r="E143" s="12" t="s">
        <v>2349</v>
      </c>
      <c r="F143" s="13" t="s">
        <v>2308</v>
      </c>
      <c r="G143" s="12" t="str">
        <f t="shared" si="38"/>
        <v>A069.t3</v>
      </c>
      <c r="H143" s="13" t="s">
        <v>2371</v>
      </c>
      <c r="I143" s="12" t="s">
        <v>2319</v>
      </c>
      <c r="J143" s="12" t="s">
        <v>2351</v>
      </c>
      <c r="K143" s="12" t="s">
        <v>2134</v>
      </c>
      <c r="L143" s="13" t="str">
        <f t="shared" si="31"/>
        <v>Cadmium</v>
      </c>
      <c r="M143" s="13">
        <v>112.414</v>
      </c>
      <c r="N143" s="12" t="s">
        <v>2135</v>
      </c>
      <c r="O143" s="12" t="s">
        <v>2014</v>
      </c>
      <c r="P143" s="12" t="s">
        <v>2041</v>
      </c>
      <c r="Q143" s="12"/>
      <c r="R143" s="12" t="s">
        <v>2101</v>
      </c>
      <c r="S143" s="13">
        <v>21</v>
      </c>
      <c r="T143" s="13">
        <v>4.6100000000000003</v>
      </c>
      <c r="U143" s="43">
        <f t="shared" si="39"/>
        <v>41.009126977066913</v>
      </c>
      <c r="V143" s="13">
        <f t="shared" si="33"/>
        <v>1</v>
      </c>
      <c r="W143" s="21">
        <f t="shared" si="34"/>
        <v>0.27272727272727271</v>
      </c>
      <c r="X143" s="43">
        <f t="shared" si="35"/>
        <v>1.3636363636363635</v>
      </c>
      <c r="Y143" s="43">
        <f t="shared" si="36"/>
        <v>0.63636363636363646</v>
      </c>
      <c r="Z143" s="13">
        <v>0.11</v>
      </c>
      <c r="AA143" s="13">
        <v>0.03</v>
      </c>
      <c r="AB143" s="13">
        <v>0.15</v>
      </c>
      <c r="AC143" s="13">
        <v>7.0000000000000007E-2</v>
      </c>
      <c r="AD143" s="13">
        <v>5</v>
      </c>
      <c r="AE143" s="13">
        <v>5</v>
      </c>
      <c r="AF143" s="13" t="s">
        <v>2300</v>
      </c>
      <c r="AG143" s="43">
        <f t="shared" si="40"/>
        <v>0.72727272727272729</v>
      </c>
      <c r="AH143" s="43">
        <f t="shared" si="41"/>
        <v>0.72727272727272707</v>
      </c>
      <c r="AI143" s="43">
        <f t="shared" si="37"/>
        <v>0.72727272727272729</v>
      </c>
      <c r="AJ143" s="43">
        <f t="shared" si="37"/>
        <v>0.72727272727272707</v>
      </c>
      <c r="AK143" s="43">
        <f t="shared" si="42"/>
        <v>0.44745897697122117</v>
      </c>
    </row>
    <row r="144" spans="1:37" x14ac:dyDescent="0.2">
      <c r="A144" s="13" t="s">
        <v>1999</v>
      </c>
      <c r="B144" s="12" t="s">
        <v>1933</v>
      </c>
      <c r="C144" s="12" t="s">
        <v>630</v>
      </c>
      <c r="D144" s="12">
        <v>2017</v>
      </c>
      <c r="E144" s="12" t="s">
        <v>2349</v>
      </c>
      <c r="F144" s="13" t="s">
        <v>2308</v>
      </c>
      <c r="G144" s="12" t="str">
        <f t="shared" si="38"/>
        <v>A069.t3</v>
      </c>
      <c r="H144" s="13" t="s">
        <v>2372</v>
      </c>
      <c r="I144" s="12" t="s">
        <v>2319</v>
      </c>
      <c r="J144" s="12" t="s">
        <v>2351</v>
      </c>
      <c r="K144" s="12" t="s">
        <v>2134</v>
      </c>
      <c r="L144" s="13" t="str">
        <f t="shared" si="31"/>
        <v>Cadmium</v>
      </c>
      <c r="M144" s="13">
        <v>112.414</v>
      </c>
      <c r="N144" s="12" t="s">
        <v>2135</v>
      </c>
      <c r="O144" s="12" t="s">
        <v>2014</v>
      </c>
      <c r="P144" s="12" t="s">
        <v>2041</v>
      </c>
      <c r="Q144" s="12"/>
      <c r="R144" s="12" t="s">
        <v>2101</v>
      </c>
      <c r="S144" s="13">
        <v>21</v>
      </c>
      <c r="T144" s="13">
        <v>8.32</v>
      </c>
      <c r="U144" s="43">
        <f t="shared" si="39"/>
        <v>74.012133719999284</v>
      </c>
      <c r="V144" s="13">
        <f t="shared" si="33"/>
        <v>1</v>
      </c>
      <c r="W144" s="21">
        <f t="shared" si="34"/>
        <v>0.27272727272727271</v>
      </c>
      <c r="X144" s="43">
        <f t="shared" si="35"/>
        <v>1.2727272727272729</v>
      </c>
      <c r="Y144" s="43">
        <f t="shared" si="36"/>
        <v>0.36363636363636365</v>
      </c>
      <c r="Z144" s="13">
        <v>0.11</v>
      </c>
      <c r="AA144" s="13">
        <v>0.03</v>
      </c>
      <c r="AB144" s="13">
        <v>0.14000000000000001</v>
      </c>
      <c r="AC144" s="13">
        <v>0.04</v>
      </c>
      <c r="AD144" s="13">
        <v>5</v>
      </c>
      <c r="AE144" s="13">
        <v>5</v>
      </c>
      <c r="AF144" s="13" t="s">
        <v>2300</v>
      </c>
      <c r="AG144" s="43">
        <f t="shared" si="40"/>
        <v>0.72727272727272729</v>
      </c>
      <c r="AH144" s="43">
        <f t="shared" si="41"/>
        <v>0.90909090909090928</v>
      </c>
      <c r="AI144" s="43">
        <f t="shared" si="37"/>
        <v>0.72727272727272729</v>
      </c>
      <c r="AJ144" s="43">
        <f t="shared" si="37"/>
        <v>0.90909090909090928</v>
      </c>
      <c r="AK144" s="43">
        <f t="shared" si="42"/>
        <v>0.34792330342030708</v>
      </c>
    </row>
    <row r="145" spans="1:37" x14ac:dyDescent="0.2">
      <c r="A145" s="13" t="s">
        <v>1999</v>
      </c>
      <c r="B145" s="12" t="s">
        <v>1933</v>
      </c>
      <c r="C145" s="12" t="s">
        <v>630</v>
      </c>
      <c r="D145" s="12">
        <v>2017</v>
      </c>
      <c r="E145" s="12" t="s">
        <v>2349</v>
      </c>
      <c r="F145" s="13" t="s">
        <v>2308</v>
      </c>
      <c r="G145" s="12" t="str">
        <f t="shared" si="38"/>
        <v>A069.t3</v>
      </c>
      <c r="H145" s="13" t="s">
        <v>2373</v>
      </c>
      <c r="I145" s="12" t="s">
        <v>2319</v>
      </c>
      <c r="J145" s="12" t="s">
        <v>2351</v>
      </c>
      <c r="K145" s="12" t="s">
        <v>2134</v>
      </c>
      <c r="L145" s="13" t="str">
        <f t="shared" si="31"/>
        <v>Cadmium</v>
      </c>
      <c r="M145" s="13">
        <v>112.414</v>
      </c>
      <c r="N145" s="12" t="s">
        <v>2135</v>
      </c>
      <c r="O145" s="12" t="s">
        <v>2014</v>
      </c>
      <c r="P145" s="12" t="s">
        <v>2041</v>
      </c>
      <c r="Q145" s="12"/>
      <c r="R145" s="12" t="s">
        <v>2101</v>
      </c>
      <c r="S145" s="13">
        <v>21</v>
      </c>
      <c r="T145" s="13">
        <v>0.31</v>
      </c>
      <c r="U145" s="43">
        <f t="shared" si="39"/>
        <v>2.7576636362018965</v>
      </c>
      <c r="V145" s="13">
        <f t="shared" si="33"/>
        <v>1</v>
      </c>
      <c r="W145" s="21">
        <f t="shared" si="34"/>
        <v>0.27272727272727271</v>
      </c>
      <c r="X145" s="43">
        <f t="shared" si="35"/>
        <v>1.0909090909090908</v>
      </c>
      <c r="Y145" s="43">
        <f t="shared" si="36"/>
        <v>0.36363636363636365</v>
      </c>
      <c r="Z145" s="13">
        <v>0.11</v>
      </c>
      <c r="AA145" s="13">
        <v>0.03</v>
      </c>
      <c r="AB145" s="13">
        <v>0.12</v>
      </c>
      <c r="AC145" s="13">
        <v>0.04</v>
      </c>
      <c r="AD145" s="13">
        <v>5</v>
      </c>
      <c r="AE145" s="13">
        <v>5</v>
      </c>
      <c r="AF145" s="13" t="s">
        <v>2300</v>
      </c>
      <c r="AG145" s="43">
        <f t="shared" si="40"/>
        <v>0.72727272727272729</v>
      </c>
      <c r="AH145" s="43">
        <f t="shared" si="41"/>
        <v>0.72727272727272718</v>
      </c>
      <c r="AI145" s="43">
        <f t="shared" si="37"/>
        <v>0.72727272727272729</v>
      </c>
      <c r="AJ145" s="43">
        <f t="shared" si="37"/>
        <v>0.72727272727272718</v>
      </c>
      <c r="AK145" s="43">
        <f t="shared" si="42"/>
        <v>0.12553088208385882</v>
      </c>
    </row>
    <row r="146" spans="1:37" x14ac:dyDescent="0.2">
      <c r="A146" s="13" t="s">
        <v>1999</v>
      </c>
      <c r="B146" s="12" t="s">
        <v>1933</v>
      </c>
      <c r="C146" s="12" t="s">
        <v>630</v>
      </c>
      <c r="D146" s="12">
        <v>2017</v>
      </c>
      <c r="E146" s="12" t="s">
        <v>2349</v>
      </c>
      <c r="F146" s="13" t="s">
        <v>2308</v>
      </c>
      <c r="G146" s="12" t="str">
        <f t="shared" si="38"/>
        <v>A069.t3</v>
      </c>
      <c r="H146" s="13" t="s">
        <v>2374</v>
      </c>
      <c r="I146" s="12" t="s">
        <v>2319</v>
      </c>
      <c r="J146" s="12" t="s">
        <v>2351</v>
      </c>
      <c r="K146" s="12" t="s">
        <v>2134</v>
      </c>
      <c r="L146" s="13" t="str">
        <f t="shared" si="31"/>
        <v>Cadmium</v>
      </c>
      <c r="M146" s="13">
        <v>112.414</v>
      </c>
      <c r="N146" s="12" t="s">
        <v>2135</v>
      </c>
      <c r="O146" s="12" t="s">
        <v>2014</v>
      </c>
      <c r="P146" s="12" t="s">
        <v>2041</v>
      </c>
      <c r="Q146" s="12"/>
      <c r="R146" s="12" t="s">
        <v>2101</v>
      </c>
      <c r="S146" s="13">
        <v>21</v>
      </c>
      <c r="T146" s="13">
        <v>2.68</v>
      </c>
      <c r="U146" s="43">
        <f t="shared" si="39"/>
        <v>23.840446919422849</v>
      </c>
      <c r="V146" s="13">
        <f t="shared" si="33"/>
        <v>1</v>
      </c>
      <c r="W146" s="21">
        <f t="shared" si="34"/>
        <v>0.27272727272727271</v>
      </c>
      <c r="X146" s="43">
        <f t="shared" si="35"/>
        <v>1.3636363636363635</v>
      </c>
      <c r="Y146" s="43">
        <f t="shared" si="36"/>
        <v>0.81818181818181812</v>
      </c>
      <c r="Z146" s="13">
        <v>0.11</v>
      </c>
      <c r="AA146" s="13">
        <v>0.03</v>
      </c>
      <c r="AB146" s="13">
        <v>0.15</v>
      </c>
      <c r="AC146" s="13">
        <v>0.09</v>
      </c>
      <c r="AD146" s="13">
        <v>5</v>
      </c>
      <c r="AE146" s="13">
        <v>5</v>
      </c>
      <c r="AF146" s="13" t="s">
        <v>2300</v>
      </c>
      <c r="AG146" s="43">
        <f t="shared" si="40"/>
        <v>0.72727272727272729</v>
      </c>
      <c r="AH146" s="43">
        <f t="shared" si="41"/>
        <v>0.54545454545454541</v>
      </c>
      <c r="AI146" s="43">
        <f t="shared" si="37"/>
        <v>0.72727272727272729</v>
      </c>
      <c r="AJ146" s="43">
        <f t="shared" si="37"/>
        <v>0.54545454545454541</v>
      </c>
      <c r="AK146" s="43">
        <f t="shared" si="42"/>
        <v>0.44745897697122117</v>
      </c>
    </row>
    <row r="147" spans="1:37" x14ac:dyDescent="0.2">
      <c r="A147" s="13" t="s">
        <v>1999</v>
      </c>
      <c r="B147" s="12" t="s">
        <v>1933</v>
      </c>
      <c r="C147" s="12" t="s">
        <v>630</v>
      </c>
      <c r="D147" s="12">
        <v>2017</v>
      </c>
      <c r="E147" s="12" t="s">
        <v>2349</v>
      </c>
      <c r="F147" s="13" t="s">
        <v>2308</v>
      </c>
      <c r="G147" s="12" t="str">
        <f t="shared" si="38"/>
        <v>A069.t3</v>
      </c>
      <c r="H147" s="13" t="s">
        <v>2375</v>
      </c>
      <c r="I147" s="12" t="s">
        <v>2319</v>
      </c>
      <c r="J147" s="12" t="s">
        <v>2351</v>
      </c>
      <c r="K147" s="12" t="s">
        <v>2134</v>
      </c>
      <c r="L147" s="13" t="str">
        <f t="shared" si="31"/>
        <v>Cadmium</v>
      </c>
      <c r="M147" s="13">
        <v>112.414</v>
      </c>
      <c r="N147" s="12" t="s">
        <v>2135</v>
      </c>
      <c r="O147" s="12" t="s">
        <v>2014</v>
      </c>
      <c r="P147" s="12" t="s">
        <v>2041</v>
      </c>
      <c r="Q147" s="12"/>
      <c r="R147" s="12" t="s">
        <v>2101</v>
      </c>
      <c r="S147" s="13">
        <v>21</v>
      </c>
      <c r="T147" s="13">
        <v>3.67</v>
      </c>
      <c r="U147" s="43">
        <f t="shared" si="39"/>
        <v>32.647179176970837</v>
      </c>
      <c r="V147" s="13">
        <f t="shared" si="33"/>
        <v>1</v>
      </c>
      <c r="W147" s="21">
        <f t="shared" si="34"/>
        <v>0.27272727272727271</v>
      </c>
      <c r="X147" s="43">
        <f t="shared" si="35"/>
        <v>1.3636363636363635</v>
      </c>
      <c r="Y147" s="43">
        <f t="shared" si="36"/>
        <v>0.54545454545454541</v>
      </c>
      <c r="Z147" s="13">
        <v>0.11</v>
      </c>
      <c r="AA147" s="13">
        <v>0.03</v>
      </c>
      <c r="AB147" s="13">
        <v>0.15</v>
      </c>
      <c r="AC147" s="13">
        <v>0.06</v>
      </c>
      <c r="AD147" s="13">
        <v>5</v>
      </c>
      <c r="AE147" s="13">
        <v>5</v>
      </c>
      <c r="AF147" s="13" t="s">
        <v>2300</v>
      </c>
      <c r="AG147" s="43">
        <f t="shared" si="40"/>
        <v>0.72727272727272729</v>
      </c>
      <c r="AH147" s="43">
        <f t="shared" si="41"/>
        <v>0.81818181818181812</v>
      </c>
      <c r="AI147" s="43">
        <f t="shared" si="37"/>
        <v>0.72727272727272729</v>
      </c>
      <c r="AJ147" s="43">
        <f t="shared" si="37"/>
        <v>0.81818181818181812</v>
      </c>
      <c r="AK147" s="43">
        <f t="shared" si="42"/>
        <v>0.44745897697122117</v>
      </c>
    </row>
    <row r="148" spans="1:37" x14ac:dyDescent="0.2">
      <c r="A148" s="13" t="s">
        <v>1999</v>
      </c>
      <c r="B148" s="12" t="s">
        <v>1933</v>
      </c>
      <c r="C148" s="12" t="s">
        <v>630</v>
      </c>
      <c r="D148" s="12">
        <v>2017</v>
      </c>
      <c r="E148" s="12" t="s">
        <v>2349</v>
      </c>
      <c r="F148" s="13" t="s">
        <v>2308</v>
      </c>
      <c r="G148" s="12" t="str">
        <f t="shared" si="38"/>
        <v>A069.t3</v>
      </c>
      <c r="H148" s="13" t="s">
        <v>2376</v>
      </c>
      <c r="I148" s="12" t="s">
        <v>2319</v>
      </c>
      <c r="J148" s="12" t="s">
        <v>2351</v>
      </c>
      <c r="K148" s="12" t="s">
        <v>2134</v>
      </c>
      <c r="L148" s="13" t="str">
        <f t="shared" si="31"/>
        <v>Cadmium</v>
      </c>
      <c r="M148" s="13">
        <v>112.414</v>
      </c>
      <c r="N148" s="12" t="s">
        <v>2135</v>
      </c>
      <c r="O148" s="12" t="s">
        <v>2014</v>
      </c>
      <c r="P148" s="12" t="s">
        <v>2041</v>
      </c>
      <c r="Q148" s="12"/>
      <c r="R148" s="12" t="s">
        <v>2101</v>
      </c>
      <c r="S148" s="13">
        <v>21</v>
      </c>
      <c r="T148" s="13">
        <v>0.25</v>
      </c>
      <c r="U148" s="43">
        <f t="shared" si="39"/>
        <v>2.2239222872595938</v>
      </c>
      <c r="V148" s="13">
        <f t="shared" si="33"/>
        <v>1</v>
      </c>
      <c r="W148" s="21">
        <f t="shared" si="34"/>
        <v>0.27272727272727271</v>
      </c>
      <c r="X148" s="43">
        <f t="shared" si="35"/>
        <v>1</v>
      </c>
      <c r="Y148" s="43">
        <f t="shared" si="36"/>
        <v>0.45454545454545459</v>
      </c>
      <c r="Z148" s="13">
        <v>0.11</v>
      </c>
      <c r="AA148" s="13">
        <v>0.03</v>
      </c>
      <c r="AB148" s="13">
        <v>0.11</v>
      </c>
      <c r="AC148" s="13">
        <v>0.05</v>
      </c>
      <c r="AD148" s="13">
        <v>5</v>
      </c>
      <c r="AE148" s="13">
        <v>5</v>
      </c>
      <c r="AF148" s="13" t="s">
        <v>2300</v>
      </c>
      <c r="AG148" s="43">
        <f t="shared" si="40"/>
        <v>0.72727272727272729</v>
      </c>
      <c r="AH148" s="43">
        <f t="shared" si="41"/>
        <v>0.54545454545454541</v>
      </c>
      <c r="AI148" s="43">
        <f t="shared" si="37"/>
        <v>0.72727272727272729</v>
      </c>
      <c r="AJ148" s="43">
        <f t="shared" si="37"/>
        <v>0.54545454545454541</v>
      </c>
      <c r="AK148" s="43">
        <f t="shared" si="42"/>
        <v>0</v>
      </c>
    </row>
    <row r="149" spans="1:37" x14ac:dyDescent="0.2">
      <c r="A149" s="13" t="s">
        <v>1999</v>
      </c>
      <c r="B149" s="12" t="s">
        <v>1933</v>
      </c>
      <c r="C149" s="12" t="s">
        <v>630</v>
      </c>
      <c r="D149" s="12">
        <v>2017</v>
      </c>
      <c r="E149" s="12" t="s">
        <v>2349</v>
      </c>
      <c r="F149" s="13" t="s">
        <v>2308</v>
      </c>
      <c r="G149" s="12" t="str">
        <f t="shared" si="38"/>
        <v>A069.t3</v>
      </c>
      <c r="H149" s="13" t="s">
        <v>2377</v>
      </c>
      <c r="I149" s="12" t="s">
        <v>2319</v>
      </c>
      <c r="J149" s="12" t="s">
        <v>2351</v>
      </c>
      <c r="K149" s="12" t="s">
        <v>2134</v>
      </c>
      <c r="L149" s="13" t="str">
        <f t="shared" si="31"/>
        <v>Cadmium</v>
      </c>
      <c r="M149" s="13">
        <v>112.414</v>
      </c>
      <c r="N149" s="12" t="s">
        <v>2135</v>
      </c>
      <c r="O149" s="12" t="s">
        <v>2014</v>
      </c>
      <c r="P149" s="12" t="s">
        <v>2041</v>
      </c>
      <c r="Q149" s="12"/>
      <c r="R149" s="12" t="s">
        <v>2101</v>
      </c>
      <c r="S149" s="13">
        <v>21</v>
      </c>
      <c r="T149" s="13">
        <v>2.68</v>
      </c>
      <c r="U149" s="43">
        <f t="shared" si="39"/>
        <v>23.840446919422849</v>
      </c>
      <c r="V149" s="13">
        <f t="shared" si="33"/>
        <v>1</v>
      </c>
      <c r="W149" s="21">
        <f t="shared" si="34"/>
        <v>0.27272727272727271</v>
      </c>
      <c r="X149" s="43">
        <f t="shared" si="35"/>
        <v>0.90909090909090917</v>
      </c>
      <c r="Y149" s="43">
        <f t="shared" si="36"/>
        <v>0.36363636363636365</v>
      </c>
      <c r="Z149" s="13">
        <v>0.11</v>
      </c>
      <c r="AA149" s="13">
        <v>0.03</v>
      </c>
      <c r="AB149" s="13">
        <v>0.1</v>
      </c>
      <c r="AC149" s="13">
        <v>0.04</v>
      </c>
      <c r="AD149" s="13">
        <v>5</v>
      </c>
      <c r="AE149" s="13">
        <v>5</v>
      </c>
      <c r="AF149" s="13" t="s">
        <v>2300</v>
      </c>
      <c r="AG149" s="43">
        <f t="shared" si="40"/>
        <v>0.72727272727272729</v>
      </c>
      <c r="AH149" s="43">
        <f t="shared" si="41"/>
        <v>0.54545454545454553</v>
      </c>
      <c r="AI149" s="43">
        <f t="shared" si="37"/>
        <v>0.72727272727272729</v>
      </c>
      <c r="AJ149" s="43">
        <f t="shared" si="37"/>
        <v>0.54545454545454553</v>
      </c>
      <c r="AK149" s="43">
        <f t="shared" si="42"/>
        <v>-0.13750352374993477</v>
      </c>
    </row>
    <row r="150" spans="1:37" x14ac:dyDescent="0.2">
      <c r="A150" s="13" t="s">
        <v>1999</v>
      </c>
      <c r="B150" s="12" t="s">
        <v>1933</v>
      </c>
      <c r="C150" s="12" t="s">
        <v>630</v>
      </c>
      <c r="D150" s="12">
        <v>2017</v>
      </c>
      <c r="E150" s="12" t="s">
        <v>2349</v>
      </c>
      <c r="F150" s="13" t="s">
        <v>2308</v>
      </c>
      <c r="G150" s="12" t="str">
        <f t="shared" si="38"/>
        <v>A069.t3</v>
      </c>
      <c r="H150" s="13" t="s">
        <v>2378</v>
      </c>
      <c r="I150" s="12" t="s">
        <v>2319</v>
      </c>
      <c r="J150" s="12" t="s">
        <v>2351</v>
      </c>
      <c r="K150" s="12" t="s">
        <v>2134</v>
      </c>
      <c r="L150" s="13" t="str">
        <f t="shared" si="31"/>
        <v>Cadmium</v>
      </c>
      <c r="M150" s="13">
        <v>112.414</v>
      </c>
      <c r="N150" s="12" t="s">
        <v>2135</v>
      </c>
      <c r="O150" s="12" t="s">
        <v>2014</v>
      </c>
      <c r="P150" s="12" t="s">
        <v>2041</v>
      </c>
      <c r="Q150" s="12"/>
      <c r="R150" s="12" t="s">
        <v>2101</v>
      </c>
      <c r="S150" s="13">
        <v>21</v>
      </c>
      <c r="T150" s="13">
        <v>3.12</v>
      </c>
      <c r="U150" s="43">
        <f t="shared" si="39"/>
        <v>27.754550144999733</v>
      </c>
      <c r="V150" s="13">
        <f t="shared" si="33"/>
        <v>1</v>
      </c>
      <c r="W150" s="21">
        <f t="shared" si="34"/>
        <v>0.27272727272727271</v>
      </c>
      <c r="X150" s="43">
        <f t="shared" si="35"/>
        <v>2.3636363636363638</v>
      </c>
      <c r="Y150" s="43">
        <f t="shared" si="36"/>
        <v>1.3636363636363635</v>
      </c>
      <c r="Z150" s="13">
        <v>0.11</v>
      </c>
      <c r="AA150" s="13">
        <v>0.03</v>
      </c>
      <c r="AB150" s="13">
        <v>0.26</v>
      </c>
      <c r="AC150" s="13">
        <v>0.15</v>
      </c>
      <c r="AD150" s="13">
        <v>5</v>
      </c>
      <c r="AE150" s="13">
        <v>5</v>
      </c>
      <c r="AF150" s="13" t="s">
        <v>2300</v>
      </c>
      <c r="AG150" s="43">
        <f t="shared" si="40"/>
        <v>0.72727272727272729</v>
      </c>
      <c r="AH150" s="43">
        <f t="shared" si="41"/>
        <v>1.0000000000000002</v>
      </c>
      <c r="AI150" s="43">
        <f t="shared" si="37"/>
        <v>0.72727272727272729</v>
      </c>
      <c r="AJ150" s="43">
        <f t="shared" si="37"/>
        <v>1.0000000000000002</v>
      </c>
      <c r="AK150" s="43">
        <f t="shared" si="42"/>
        <v>1.2410080995037951</v>
      </c>
    </row>
    <row r="151" spans="1:37" x14ac:dyDescent="0.2">
      <c r="A151" s="13" t="s">
        <v>1999</v>
      </c>
      <c r="B151" s="12" t="s">
        <v>1933</v>
      </c>
      <c r="C151" s="12" t="s">
        <v>630</v>
      </c>
      <c r="D151" s="12">
        <v>2017</v>
      </c>
      <c r="E151" s="12" t="s">
        <v>2349</v>
      </c>
      <c r="F151" s="13" t="s">
        <v>2308</v>
      </c>
      <c r="G151" s="12" t="str">
        <f t="shared" si="38"/>
        <v>A069.t3</v>
      </c>
      <c r="H151" s="13" t="s">
        <v>2379</v>
      </c>
      <c r="I151" s="12" t="s">
        <v>2319</v>
      </c>
      <c r="J151" s="12" t="s">
        <v>2351</v>
      </c>
      <c r="K151" s="12" t="s">
        <v>2134</v>
      </c>
      <c r="L151" s="13" t="str">
        <f t="shared" si="31"/>
        <v>Cadmium</v>
      </c>
      <c r="M151" s="13">
        <v>112.414</v>
      </c>
      <c r="N151" s="12" t="s">
        <v>2135</v>
      </c>
      <c r="O151" s="12" t="s">
        <v>2014</v>
      </c>
      <c r="P151" s="12" t="s">
        <v>2041</v>
      </c>
      <c r="Q151" s="12"/>
      <c r="R151" s="12" t="s">
        <v>2101</v>
      </c>
      <c r="S151" s="13">
        <v>21</v>
      </c>
      <c r="T151" s="13">
        <v>4.93</v>
      </c>
      <c r="U151" s="43">
        <f t="shared" si="39"/>
        <v>43.855747504759194</v>
      </c>
      <c r="V151" s="13">
        <f t="shared" si="33"/>
        <v>1</v>
      </c>
      <c r="W151" s="21">
        <f t="shared" si="34"/>
        <v>0.27272727272727271</v>
      </c>
      <c r="X151" s="43">
        <f t="shared" si="35"/>
        <v>2.0909090909090908</v>
      </c>
      <c r="Y151" s="43">
        <f t="shared" si="36"/>
        <v>0.63636363636363646</v>
      </c>
      <c r="Z151" s="13">
        <v>0.11</v>
      </c>
      <c r="AA151" s="13">
        <v>0.03</v>
      </c>
      <c r="AB151" s="13">
        <v>0.23</v>
      </c>
      <c r="AC151" s="13">
        <v>7.0000000000000007E-2</v>
      </c>
      <c r="AD151" s="13">
        <v>5</v>
      </c>
      <c r="AE151" s="13">
        <v>5</v>
      </c>
      <c r="AF151" s="13" t="s">
        <v>2300</v>
      </c>
      <c r="AG151" s="43">
        <f t="shared" si="40"/>
        <v>0.72727272727272729</v>
      </c>
      <c r="AH151" s="43">
        <f t="shared" si="41"/>
        <v>1.4545454545454544</v>
      </c>
      <c r="AI151" s="43">
        <f t="shared" si="37"/>
        <v>0.72727272727272729</v>
      </c>
      <c r="AJ151" s="43">
        <f t="shared" si="37"/>
        <v>1.4545454545454544</v>
      </c>
      <c r="AK151" s="43">
        <f t="shared" si="42"/>
        <v>1.0641303374197155</v>
      </c>
    </row>
    <row r="152" spans="1:37" x14ac:dyDescent="0.2">
      <c r="A152" s="13" t="s">
        <v>1999</v>
      </c>
      <c r="B152" s="12" t="s">
        <v>1933</v>
      </c>
      <c r="C152" s="12" t="s">
        <v>630</v>
      </c>
      <c r="D152" s="12">
        <v>2017</v>
      </c>
      <c r="E152" s="12" t="s">
        <v>2349</v>
      </c>
      <c r="F152" s="13" t="s">
        <v>2308</v>
      </c>
      <c r="G152" s="12" t="str">
        <f t="shared" si="38"/>
        <v>A069.t3</v>
      </c>
      <c r="H152" s="13" t="s">
        <v>2380</v>
      </c>
      <c r="I152" s="12" t="s">
        <v>2319</v>
      </c>
      <c r="J152" s="12" t="s">
        <v>2351</v>
      </c>
      <c r="K152" s="12" t="s">
        <v>2134</v>
      </c>
      <c r="L152" s="13" t="str">
        <f t="shared" si="31"/>
        <v>Cadmium</v>
      </c>
      <c r="M152" s="13">
        <v>112.414</v>
      </c>
      <c r="N152" s="12" t="s">
        <v>2135</v>
      </c>
      <c r="O152" s="12" t="s">
        <v>2014</v>
      </c>
      <c r="P152" s="12" t="s">
        <v>2041</v>
      </c>
      <c r="Q152" s="12"/>
      <c r="R152" s="12" t="s">
        <v>2101</v>
      </c>
      <c r="S152" s="13">
        <v>21</v>
      </c>
      <c r="T152" s="13">
        <v>6.43</v>
      </c>
      <c r="U152" s="43">
        <f t="shared" si="39"/>
        <v>57.19928122831675</v>
      </c>
      <c r="V152" s="13">
        <f t="shared" si="33"/>
        <v>1</v>
      </c>
      <c r="W152" s="21">
        <f t="shared" si="34"/>
        <v>0.27272727272727271</v>
      </c>
      <c r="X152" s="43">
        <f t="shared" si="35"/>
        <v>2.8181818181818183</v>
      </c>
      <c r="Y152" s="43">
        <f t="shared" si="36"/>
        <v>1.4545454545454546</v>
      </c>
      <c r="Z152" s="13">
        <v>0.11</v>
      </c>
      <c r="AA152" s="13">
        <v>0.03</v>
      </c>
      <c r="AB152" s="13">
        <v>0.31</v>
      </c>
      <c r="AC152" s="13">
        <v>0.16</v>
      </c>
      <c r="AD152" s="13">
        <v>5</v>
      </c>
      <c r="AE152" s="13">
        <v>5</v>
      </c>
      <c r="AF152" s="13" t="s">
        <v>2300</v>
      </c>
      <c r="AG152" s="43">
        <f t="shared" si="40"/>
        <v>0.72727272727272729</v>
      </c>
      <c r="AH152" s="43">
        <f t="shared" si="41"/>
        <v>1.3636363636363638</v>
      </c>
      <c r="AI152" s="43">
        <f t="shared" si="37"/>
        <v>0.72727272727272729</v>
      </c>
      <c r="AJ152" s="43">
        <f t="shared" si="37"/>
        <v>1.3636363636363638</v>
      </c>
      <c r="AK152" s="43">
        <f t="shared" si="42"/>
        <v>1.4947646917495783</v>
      </c>
    </row>
    <row r="153" spans="1:37" x14ac:dyDescent="0.2">
      <c r="A153" s="13" t="s">
        <v>1999</v>
      </c>
      <c r="B153" s="13" t="s">
        <v>2381</v>
      </c>
      <c r="C153" s="13" t="s">
        <v>2382</v>
      </c>
      <c r="D153" s="13">
        <v>2017</v>
      </c>
      <c r="E153" s="13" t="s">
        <v>2383</v>
      </c>
      <c r="F153" s="13" t="s">
        <v>2302</v>
      </c>
      <c r="G153" s="12" t="str">
        <f t="shared" si="38"/>
        <v>A108.f2</v>
      </c>
      <c r="H153" s="20"/>
      <c r="I153" s="13" t="s">
        <v>2299</v>
      </c>
      <c r="J153" s="13" t="s">
        <v>2145</v>
      </c>
      <c r="K153" s="12" t="s">
        <v>2134</v>
      </c>
      <c r="L153" s="20" t="s">
        <v>2134</v>
      </c>
      <c r="M153" s="20">
        <v>112.414</v>
      </c>
      <c r="N153" s="13" t="s">
        <v>2135</v>
      </c>
      <c r="O153" s="12" t="s">
        <v>2014</v>
      </c>
      <c r="P153" s="12" t="s">
        <v>2041</v>
      </c>
      <c r="Q153" s="12"/>
      <c r="R153" s="13" t="s">
        <v>2015</v>
      </c>
      <c r="S153" s="13">
        <v>14</v>
      </c>
      <c r="T153" s="13">
        <v>37.5</v>
      </c>
      <c r="U153" s="43">
        <f t="shared" si="39"/>
        <v>333.5883430889391</v>
      </c>
      <c r="V153" s="13">
        <v>1</v>
      </c>
      <c r="W153" s="13"/>
      <c r="X153" s="13"/>
      <c r="Y153" s="13"/>
      <c r="Z153" s="13"/>
      <c r="AA153" s="13"/>
      <c r="AB153" s="13"/>
      <c r="AC153" s="13"/>
      <c r="AD153" s="13">
        <v>3</v>
      </c>
      <c r="AE153" s="13">
        <v>3</v>
      </c>
      <c r="AF153" s="13" t="s">
        <v>2064</v>
      </c>
      <c r="AG153" s="43">
        <f t="shared" si="40"/>
        <v>1</v>
      </c>
      <c r="AH153" s="43">
        <f t="shared" si="41"/>
        <v>0</v>
      </c>
      <c r="AI153" s="43"/>
      <c r="AJ153" s="43"/>
      <c r="AK153" s="13">
        <v>2.31</v>
      </c>
    </row>
    <row r="154" spans="1:37" x14ac:dyDescent="0.2">
      <c r="A154" s="13" t="s">
        <v>1999</v>
      </c>
      <c r="B154" s="13" t="s">
        <v>2384</v>
      </c>
      <c r="C154" s="13" t="s">
        <v>2385</v>
      </c>
      <c r="D154" s="13">
        <v>2017</v>
      </c>
      <c r="E154" s="13" t="s">
        <v>2386</v>
      </c>
      <c r="F154" s="13" t="s">
        <v>2302</v>
      </c>
      <c r="G154" s="13" t="str">
        <f t="shared" si="38"/>
        <v>A109.f2</v>
      </c>
      <c r="H154" s="20"/>
      <c r="I154" s="13" t="s">
        <v>2299</v>
      </c>
      <c r="J154" s="13" t="s">
        <v>2145</v>
      </c>
      <c r="K154" s="12" t="s">
        <v>2134</v>
      </c>
      <c r="L154" s="20" t="s">
        <v>2134</v>
      </c>
      <c r="M154" s="20">
        <v>112.414</v>
      </c>
      <c r="N154" s="13" t="s">
        <v>2135</v>
      </c>
      <c r="O154" s="12" t="s">
        <v>2014</v>
      </c>
      <c r="P154" s="12" t="s">
        <v>2041</v>
      </c>
      <c r="Q154" s="12"/>
      <c r="R154" s="13" t="s">
        <v>2090</v>
      </c>
      <c r="S154" s="13">
        <v>3</v>
      </c>
      <c r="T154" s="13">
        <v>50</v>
      </c>
      <c r="U154" s="43">
        <f t="shared" si="39"/>
        <v>444.7844574519188</v>
      </c>
      <c r="V154" s="13">
        <f t="shared" ref="V154:V159" si="43">Z154/Z154</f>
        <v>1</v>
      </c>
      <c r="W154" s="21">
        <f t="shared" ref="W154:W159" si="44">AA154/Z154</f>
        <v>1.3756281407035176</v>
      </c>
      <c r="X154" s="43">
        <f t="shared" ref="X154:X159" si="45">AB154/Z154</f>
        <v>3.125628140703518</v>
      </c>
      <c r="Y154" s="43">
        <f t="shared" ref="Y154:Y159" si="46">AC154/Z154</f>
        <v>4</v>
      </c>
      <c r="Z154" s="13">
        <v>79.599999999999994</v>
      </c>
      <c r="AA154" s="13">
        <v>109.5</v>
      </c>
      <c r="AB154" s="13">
        <v>248.8</v>
      </c>
      <c r="AC154" s="13">
        <v>318.39999999999998</v>
      </c>
      <c r="AD154" s="13">
        <v>5</v>
      </c>
      <c r="AE154" s="13">
        <v>6</v>
      </c>
      <c r="AF154" s="13" t="s">
        <v>2306</v>
      </c>
      <c r="AG154" s="43">
        <f t="shared" si="40"/>
        <v>0.37562814070351758</v>
      </c>
      <c r="AH154" s="43">
        <f t="shared" si="41"/>
        <v>0.87437185929648198</v>
      </c>
      <c r="AI154" s="21">
        <f t="shared" ref="AI154:AJ158" si="47">AG154*(SQRT(AD154))</f>
        <v>0.83993005687492106</v>
      </c>
      <c r="AJ154" s="21">
        <f t="shared" si="47"/>
        <v>2.1417649007249886</v>
      </c>
      <c r="AK154" s="43">
        <f t="shared" ref="AK154:AK204" si="48">LOG(X154,2)</f>
        <v>1.644146149586954</v>
      </c>
    </row>
    <row r="155" spans="1:37" x14ac:dyDescent="0.2">
      <c r="A155" s="13" t="s">
        <v>1999</v>
      </c>
      <c r="B155" s="13" t="s">
        <v>2384</v>
      </c>
      <c r="C155" s="13" t="s">
        <v>2385</v>
      </c>
      <c r="D155" s="13">
        <v>2017</v>
      </c>
      <c r="E155" s="13" t="s">
        <v>2386</v>
      </c>
      <c r="F155" s="13" t="s">
        <v>2302</v>
      </c>
      <c r="G155" s="13" t="str">
        <f t="shared" si="38"/>
        <v>A109.f2</v>
      </c>
      <c r="H155" s="20"/>
      <c r="I155" s="13" t="s">
        <v>2299</v>
      </c>
      <c r="J155" s="13" t="s">
        <v>2145</v>
      </c>
      <c r="K155" s="12" t="s">
        <v>2134</v>
      </c>
      <c r="L155" s="20" t="s">
        <v>2134</v>
      </c>
      <c r="M155" s="20">
        <v>112.414</v>
      </c>
      <c r="N155" s="13" t="s">
        <v>2135</v>
      </c>
      <c r="O155" s="12" t="s">
        <v>2014</v>
      </c>
      <c r="P155" s="12" t="s">
        <v>2041</v>
      </c>
      <c r="Q155" s="12"/>
      <c r="R155" s="13" t="s">
        <v>2090</v>
      </c>
      <c r="S155" s="13">
        <v>7</v>
      </c>
      <c r="T155" s="13">
        <v>50</v>
      </c>
      <c r="U155" s="43">
        <f t="shared" si="39"/>
        <v>444.7844574519188</v>
      </c>
      <c r="V155" s="13">
        <f t="shared" si="43"/>
        <v>1</v>
      </c>
      <c r="W155" s="21">
        <f t="shared" si="44"/>
        <v>1.2857142857142856</v>
      </c>
      <c r="X155" s="43">
        <f t="shared" si="45"/>
        <v>4.3575017946877237</v>
      </c>
      <c r="Y155" s="43">
        <f t="shared" si="46"/>
        <v>6.0717875089734381</v>
      </c>
      <c r="Z155" s="13">
        <v>139.30000000000001</v>
      </c>
      <c r="AA155" s="13">
        <v>179.1</v>
      </c>
      <c r="AB155" s="13">
        <v>607</v>
      </c>
      <c r="AC155" s="13">
        <v>845.8</v>
      </c>
      <c r="AD155" s="13">
        <v>5</v>
      </c>
      <c r="AE155" s="13">
        <v>7</v>
      </c>
      <c r="AF155" s="13" t="s">
        <v>2306</v>
      </c>
      <c r="AG155" s="43">
        <f t="shared" si="40"/>
        <v>0.28571428571428559</v>
      </c>
      <c r="AH155" s="43">
        <f t="shared" si="41"/>
        <v>1.7142857142857144</v>
      </c>
      <c r="AI155" s="21">
        <f t="shared" si="47"/>
        <v>0.63887656499993961</v>
      </c>
      <c r="AJ155" s="21">
        <f t="shared" si="47"/>
        <v>4.5355736761107277</v>
      </c>
      <c r="AK155" s="43">
        <f t="shared" si="48"/>
        <v>2.1235012585417912</v>
      </c>
    </row>
    <row r="156" spans="1:37" x14ac:dyDescent="0.2">
      <c r="A156" s="13" t="s">
        <v>1999</v>
      </c>
      <c r="B156" s="13" t="s">
        <v>2384</v>
      </c>
      <c r="C156" s="13" t="s">
        <v>2385</v>
      </c>
      <c r="D156" s="13">
        <v>2017</v>
      </c>
      <c r="E156" s="13" t="s">
        <v>2386</v>
      </c>
      <c r="F156" s="13" t="s">
        <v>2302</v>
      </c>
      <c r="G156" s="13" t="str">
        <f t="shared" si="38"/>
        <v>A109.f2</v>
      </c>
      <c r="H156" s="20"/>
      <c r="I156" s="13" t="s">
        <v>2299</v>
      </c>
      <c r="J156" s="13" t="s">
        <v>2145</v>
      </c>
      <c r="K156" s="12" t="s">
        <v>2134</v>
      </c>
      <c r="L156" s="20" t="s">
        <v>2134</v>
      </c>
      <c r="M156" s="20">
        <v>112.414</v>
      </c>
      <c r="N156" s="13" t="s">
        <v>2135</v>
      </c>
      <c r="O156" s="12" t="s">
        <v>2014</v>
      </c>
      <c r="P156" s="12" t="s">
        <v>2041</v>
      </c>
      <c r="Q156" s="12"/>
      <c r="R156" s="13" t="s">
        <v>2090</v>
      </c>
      <c r="S156" s="13">
        <v>14</v>
      </c>
      <c r="T156" s="13">
        <v>50</v>
      </c>
      <c r="U156" s="43">
        <f t="shared" si="39"/>
        <v>444.7844574519188</v>
      </c>
      <c r="V156" s="13">
        <f t="shared" si="43"/>
        <v>1</v>
      </c>
      <c r="W156" s="21">
        <f t="shared" si="44"/>
        <v>1.8341708542713566</v>
      </c>
      <c r="X156" s="43">
        <f t="shared" si="45"/>
        <v>19.666666666666664</v>
      </c>
      <c r="Y156" s="43">
        <f t="shared" si="46"/>
        <v>24.167504187604688</v>
      </c>
      <c r="Z156" s="13">
        <v>59.7</v>
      </c>
      <c r="AA156" s="13">
        <v>109.5</v>
      </c>
      <c r="AB156" s="13">
        <v>1174.0999999999999</v>
      </c>
      <c r="AC156" s="13">
        <v>1442.8</v>
      </c>
      <c r="AD156" s="13">
        <v>5</v>
      </c>
      <c r="AE156" s="13">
        <v>5</v>
      </c>
      <c r="AF156" s="13" t="s">
        <v>2306</v>
      </c>
      <c r="AG156" s="43">
        <f t="shared" si="40"/>
        <v>0.83417085427135662</v>
      </c>
      <c r="AH156" s="43">
        <f t="shared" si="41"/>
        <v>4.500837520938024</v>
      </c>
      <c r="AI156" s="21">
        <f t="shared" si="47"/>
        <v>1.8652627349998243</v>
      </c>
      <c r="AJ156" s="21">
        <f t="shared" si="47"/>
        <v>10.064178652499056</v>
      </c>
      <c r="AK156" s="43">
        <f t="shared" si="48"/>
        <v>4.2976805486406855</v>
      </c>
    </row>
    <row r="157" spans="1:37" x14ac:dyDescent="0.2">
      <c r="A157" s="13" t="s">
        <v>1999</v>
      </c>
      <c r="B157" s="13" t="s">
        <v>2384</v>
      </c>
      <c r="C157" s="13" t="s">
        <v>2385</v>
      </c>
      <c r="D157" s="13">
        <v>2017</v>
      </c>
      <c r="E157" s="13" t="s">
        <v>2386</v>
      </c>
      <c r="F157" s="13" t="s">
        <v>2302</v>
      </c>
      <c r="G157" s="13" t="str">
        <f t="shared" si="38"/>
        <v>A109.f2</v>
      </c>
      <c r="H157" s="20"/>
      <c r="I157" s="13" t="s">
        <v>2299</v>
      </c>
      <c r="J157" s="13" t="s">
        <v>2145</v>
      </c>
      <c r="K157" s="12" t="s">
        <v>2134</v>
      </c>
      <c r="L157" s="20" t="s">
        <v>2134</v>
      </c>
      <c r="M157" s="20">
        <v>112.414</v>
      </c>
      <c r="N157" s="13" t="s">
        <v>2135</v>
      </c>
      <c r="O157" s="12" t="s">
        <v>2014</v>
      </c>
      <c r="P157" s="12" t="s">
        <v>2041</v>
      </c>
      <c r="Q157" s="12"/>
      <c r="R157" s="13" t="s">
        <v>2055</v>
      </c>
      <c r="S157" s="13">
        <v>14</v>
      </c>
      <c r="T157" s="13">
        <v>50</v>
      </c>
      <c r="U157" s="43">
        <f t="shared" si="39"/>
        <v>444.7844574519188</v>
      </c>
      <c r="V157" s="13">
        <f t="shared" si="43"/>
        <v>1</v>
      </c>
      <c r="W157" s="21">
        <f t="shared" si="44"/>
        <v>1.6666666666666665</v>
      </c>
      <c r="X157" s="43">
        <f t="shared" si="45"/>
        <v>19.500837520938024</v>
      </c>
      <c r="Y157" s="43">
        <f t="shared" si="46"/>
        <v>24.167504187604688</v>
      </c>
      <c r="Z157" s="13">
        <v>59.7</v>
      </c>
      <c r="AA157" s="13">
        <v>99.5</v>
      </c>
      <c r="AB157" s="13">
        <v>1164.2</v>
      </c>
      <c r="AC157" s="13">
        <v>1442.8</v>
      </c>
      <c r="AD157" s="13">
        <v>5</v>
      </c>
      <c r="AE157" s="13">
        <v>5</v>
      </c>
      <c r="AF157" s="13" t="s">
        <v>2306</v>
      </c>
      <c r="AG157" s="43">
        <f t="shared" si="40"/>
        <v>0.66666666666666652</v>
      </c>
      <c r="AH157" s="43">
        <f t="shared" si="41"/>
        <v>4.6666666666666643</v>
      </c>
      <c r="AI157" s="21">
        <f t="shared" si="47"/>
        <v>1.4907119849998596</v>
      </c>
      <c r="AJ157" s="21">
        <f t="shared" si="47"/>
        <v>10.434983894999014</v>
      </c>
      <c r="AK157" s="43">
        <f t="shared" si="48"/>
        <v>4.2854641809831113</v>
      </c>
    </row>
    <row r="158" spans="1:37" x14ac:dyDescent="0.2">
      <c r="A158" s="13" t="s">
        <v>1999</v>
      </c>
      <c r="B158" s="13" t="s">
        <v>2384</v>
      </c>
      <c r="C158" s="13" t="s">
        <v>2385</v>
      </c>
      <c r="D158" s="13">
        <v>2017</v>
      </c>
      <c r="E158" s="13" t="s">
        <v>2386</v>
      </c>
      <c r="F158" s="13" t="s">
        <v>2302</v>
      </c>
      <c r="G158" s="13" t="str">
        <f t="shared" si="38"/>
        <v>A109.f2</v>
      </c>
      <c r="H158" s="20"/>
      <c r="I158" s="13" t="s">
        <v>2299</v>
      </c>
      <c r="J158" s="13" t="s">
        <v>2145</v>
      </c>
      <c r="K158" s="12" t="s">
        <v>2134</v>
      </c>
      <c r="L158" s="20" t="s">
        <v>2134</v>
      </c>
      <c r="M158" s="20">
        <v>112.414</v>
      </c>
      <c r="N158" s="13" t="s">
        <v>2135</v>
      </c>
      <c r="O158" s="12" t="s">
        <v>2014</v>
      </c>
      <c r="P158" s="12" t="s">
        <v>2041</v>
      </c>
      <c r="Q158" s="12"/>
      <c r="R158" s="13" t="s">
        <v>2090</v>
      </c>
      <c r="S158" s="13">
        <v>14</v>
      </c>
      <c r="T158" s="13">
        <v>50</v>
      </c>
      <c r="U158" s="43">
        <f t="shared" si="39"/>
        <v>444.7844574519188</v>
      </c>
      <c r="V158" s="13">
        <f t="shared" si="43"/>
        <v>1</v>
      </c>
      <c r="W158" s="21">
        <f t="shared" si="44"/>
        <v>1.625</v>
      </c>
      <c r="X158" s="43">
        <f t="shared" si="45"/>
        <v>8.4378140703517595</v>
      </c>
      <c r="Y158" s="43">
        <f t="shared" si="46"/>
        <v>10.625</v>
      </c>
      <c r="Z158" s="13">
        <v>159.19999999999999</v>
      </c>
      <c r="AA158" s="13">
        <v>258.7</v>
      </c>
      <c r="AB158" s="13">
        <v>1343.3</v>
      </c>
      <c r="AC158" s="13">
        <v>1691.5</v>
      </c>
      <c r="AD158" s="13">
        <v>5</v>
      </c>
      <c r="AE158" s="13">
        <v>5</v>
      </c>
      <c r="AF158" s="13" t="s">
        <v>2306</v>
      </c>
      <c r="AG158" s="43">
        <f t="shared" si="40"/>
        <v>0.625</v>
      </c>
      <c r="AH158" s="43">
        <f t="shared" si="41"/>
        <v>2.1871859296482405</v>
      </c>
      <c r="AI158" s="21">
        <f t="shared" si="47"/>
        <v>1.3975424859373686</v>
      </c>
      <c r="AJ158" s="21">
        <f t="shared" si="47"/>
        <v>4.8906964181245387</v>
      </c>
      <c r="AK158" s="43">
        <f t="shared" si="48"/>
        <v>3.0768692977093357</v>
      </c>
    </row>
    <row r="159" spans="1:37" x14ac:dyDescent="0.2">
      <c r="A159" s="13" t="s">
        <v>1999</v>
      </c>
      <c r="B159" s="13" t="s">
        <v>2387</v>
      </c>
      <c r="C159" s="13" t="s">
        <v>2388</v>
      </c>
      <c r="D159" s="13">
        <v>2015</v>
      </c>
      <c r="E159" s="13" t="s">
        <v>2389</v>
      </c>
      <c r="F159" s="13" t="s">
        <v>2302</v>
      </c>
      <c r="G159" s="13" t="str">
        <f t="shared" si="38"/>
        <v>A110.f2</v>
      </c>
      <c r="H159" s="13"/>
      <c r="I159" s="13" t="s">
        <v>2299</v>
      </c>
      <c r="J159" s="13" t="s">
        <v>2145</v>
      </c>
      <c r="K159" s="13" t="s">
        <v>2134</v>
      </c>
      <c r="L159" s="13" t="s">
        <v>2134</v>
      </c>
      <c r="M159" s="13">
        <v>112.414</v>
      </c>
      <c r="N159" s="13" t="s">
        <v>2135</v>
      </c>
      <c r="O159" s="13" t="s">
        <v>2014</v>
      </c>
      <c r="P159" s="13" t="s">
        <v>2041</v>
      </c>
      <c r="Q159" s="13"/>
      <c r="R159" s="13" t="s">
        <v>2055</v>
      </c>
      <c r="S159" s="13">
        <v>14</v>
      </c>
      <c r="T159" s="13">
        <v>50</v>
      </c>
      <c r="U159" s="43">
        <f t="shared" si="39"/>
        <v>444.7844574519188</v>
      </c>
      <c r="V159" s="49">
        <f t="shared" si="43"/>
        <v>1</v>
      </c>
      <c r="W159" s="21">
        <f t="shared" si="44"/>
        <v>1.8901098901098901</v>
      </c>
      <c r="X159" s="21">
        <f t="shared" si="45"/>
        <v>6.1611721611721606</v>
      </c>
      <c r="Y159" s="21">
        <f t="shared" si="46"/>
        <v>7.0769230769230766</v>
      </c>
      <c r="Z159" s="21">
        <v>27.3</v>
      </c>
      <c r="AA159" s="21">
        <v>51.6</v>
      </c>
      <c r="AB159" s="21">
        <v>168.2</v>
      </c>
      <c r="AC159" s="21">
        <v>193.2</v>
      </c>
      <c r="AD159" s="13">
        <v>99</v>
      </c>
      <c r="AE159" s="13">
        <v>99</v>
      </c>
      <c r="AF159" s="13" t="s">
        <v>2064</v>
      </c>
      <c r="AG159" s="43">
        <f t="shared" si="40"/>
        <v>0.89010989010989006</v>
      </c>
      <c r="AH159" s="43">
        <f t="shared" si="41"/>
        <v>0.91575091575091605</v>
      </c>
      <c r="AI159" s="43"/>
      <c r="AJ159" s="43"/>
      <c r="AK159" s="43">
        <f t="shared" si="48"/>
        <v>2.6232048493352917</v>
      </c>
    </row>
    <row r="160" spans="1:37" x14ac:dyDescent="0.2">
      <c r="A160" s="13" t="s">
        <v>1999</v>
      </c>
      <c r="B160" s="13" t="s">
        <v>2390</v>
      </c>
      <c r="C160" s="13" t="s">
        <v>2391</v>
      </c>
      <c r="D160" s="13">
        <v>2015</v>
      </c>
      <c r="E160" s="13" t="s">
        <v>2392</v>
      </c>
      <c r="F160" s="13" t="s">
        <v>2337</v>
      </c>
      <c r="G160" s="13" t="str">
        <f t="shared" si="38"/>
        <v>A111.f4</v>
      </c>
      <c r="H160" s="13"/>
      <c r="I160" s="13" t="s">
        <v>2299</v>
      </c>
      <c r="J160" s="13" t="s">
        <v>2145</v>
      </c>
      <c r="K160" s="13" t="s">
        <v>2134</v>
      </c>
      <c r="L160" s="13" t="s">
        <v>2134</v>
      </c>
      <c r="M160" s="13">
        <v>112.414</v>
      </c>
      <c r="N160" s="13" t="s">
        <v>2135</v>
      </c>
      <c r="O160" s="13" t="s">
        <v>2014</v>
      </c>
      <c r="P160" s="13" t="s">
        <v>2041</v>
      </c>
      <c r="Q160" s="13"/>
      <c r="R160" s="13" t="s">
        <v>2055</v>
      </c>
      <c r="S160" s="13">
        <v>14</v>
      </c>
      <c r="T160" s="13">
        <v>9</v>
      </c>
      <c r="U160" s="43">
        <f t="shared" si="39"/>
        <v>80.061202341345378</v>
      </c>
      <c r="V160" s="49">
        <v>1</v>
      </c>
      <c r="W160" s="21"/>
      <c r="X160" s="21">
        <v>3.35</v>
      </c>
      <c r="Y160" s="21">
        <v>4.5599999999999996</v>
      </c>
      <c r="Z160" s="21"/>
      <c r="AA160" s="21"/>
      <c r="AB160" s="21"/>
      <c r="AC160" s="21"/>
      <c r="AD160" s="13">
        <v>5</v>
      </c>
      <c r="AE160" s="13">
        <v>5</v>
      </c>
      <c r="AF160" s="13" t="s">
        <v>2300</v>
      </c>
      <c r="AG160" s="43">
        <f t="shared" si="40"/>
        <v>1</v>
      </c>
      <c r="AH160" s="43">
        <f t="shared" si="41"/>
        <v>1.2099999999999995</v>
      </c>
      <c r="AI160" s="43">
        <f t="shared" ref="AI160:AJ163" si="49">AG160</f>
        <v>1</v>
      </c>
      <c r="AJ160" s="43">
        <f t="shared" si="49"/>
        <v>1.2099999999999995</v>
      </c>
      <c r="AK160" s="43">
        <f t="shared" si="48"/>
        <v>1.7441610955704101</v>
      </c>
    </row>
    <row r="161" spans="1:37" x14ac:dyDescent="0.2">
      <c r="A161" s="13" t="s">
        <v>1999</v>
      </c>
      <c r="B161" s="13" t="s">
        <v>2390</v>
      </c>
      <c r="C161" s="13" t="s">
        <v>2391</v>
      </c>
      <c r="D161" s="13">
        <v>2015</v>
      </c>
      <c r="E161" s="13" t="s">
        <v>2392</v>
      </c>
      <c r="F161" s="13" t="s">
        <v>2337</v>
      </c>
      <c r="G161" s="13" t="str">
        <f t="shared" si="38"/>
        <v>A111.f4</v>
      </c>
      <c r="H161" s="13"/>
      <c r="I161" s="13" t="s">
        <v>2299</v>
      </c>
      <c r="J161" s="13" t="s">
        <v>2145</v>
      </c>
      <c r="K161" s="13" t="s">
        <v>2134</v>
      </c>
      <c r="L161" s="13" t="s">
        <v>2134</v>
      </c>
      <c r="M161" s="13">
        <v>112.414</v>
      </c>
      <c r="N161" s="13" t="s">
        <v>2135</v>
      </c>
      <c r="O161" s="13" t="s">
        <v>2014</v>
      </c>
      <c r="P161" s="13" t="s">
        <v>2041</v>
      </c>
      <c r="Q161" s="13"/>
      <c r="R161" s="13" t="s">
        <v>2055</v>
      </c>
      <c r="S161" s="13">
        <v>14</v>
      </c>
      <c r="T161" s="13">
        <v>18</v>
      </c>
      <c r="U161" s="43">
        <f t="shared" si="39"/>
        <v>160.12240468269076</v>
      </c>
      <c r="V161" s="13">
        <v>1</v>
      </c>
      <c r="W161" s="13"/>
      <c r="X161" s="13">
        <v>4.5599999999999996</v>
      </c>
      <c r="Y161" s="13">
        <v>6.2</v>
      </c>
      <c r="Z161" s="13"/>
      <c r="AA161" s="13"/>
      <c r="AB161" s="13"/>
      <c r="AC161" s="13"/>
      <c r="AD161" s="13">
        <v>5</v>
      </c>
      <c r="AE161" s="13">
        <v>5</v>
      </c>
      <c r="AF161" s="13" t="s">
        <v>2300</v>
      </c>
      <c r="AG161" s="43">
        <f t="shared" si="40"/>
        <v>1</v>
      </c>
      <c r="AH161" s="43">
        <f t="shared" si="41"/>
        <v>1.6400000000000006</v>
      </c>
      <c r="AI161" s="43">
        <f t="shared" si="49"/>
        <v>1</v>
      </c>
      <c r="AJ161" s="43">
        <f t="shared" si="49"/>
        <v>1.6400000000000006</v>
      </c>
      <c r="AK161" s="43">
        <f t="shared" si="48"/>
        <v>2.1890338243900169</v>
      </c>
    </row>
    <row r="162" spans="1:37" x14ac:dyDescent="0.2">
      <c r="A162" s="13" t="s">
        <v>1999</v>
      </c>
      <c r="B162" s="13" t="s">
        <v>2390</v>
      </c>
      <c r="C162" s="13" t="s">
        <v>2391</v>
      </c>
      <c r="D162" s="13">
        <v>2015</v>
      </c>
      <c r="E162" s="13" t="s">
        <v>2392</v>
      </c>
      <c r="F162" s="13" t="s">
        <v>2337</v>
      </c>
      <c r="G162" s="13" t="str">
        <f t="shared" si="38"/>
        <v>A111.f4</v>
      </c>
      <c r="H162" s="13"/>
      <c r="I162" s="13" t="s">
        <v>2299</v>
      </c>
      <c r="J162" s="13" t="s">
        <v>2145</v>
      </c>
      <c r="K162" s="13" t="s">
        <v>2134</v>
      </c>
      <c r="L162" s="13" t="s">
        <v>2134</v>
      </c>
      <c r="M162" s="13">
        <v>112.414</v>
      </c>
      <c r="N162" s="13" t="s">
        <v>2135</v>
      </c>
      <c r="O162" s="13" t="s">
        <v>2014</v>
      </c>
      <c r="P162" s="13" t="s">
        <v>2041</v>
      </c>
      <c r="Q162" s="13"/>
      <c r="R162" s="13" t="s">
        <v>2055</v>
      </c>
      <c r="S162" s="13">
        <v>14</v>
      </c>
      <c r="T162" s="13">
        <v>36</v>
      </c>
      <c r="U162" s="43">
        <f t="shared" si="39"/>
        <v>320.24480936538151</v>
      </c>
      <c r="V162" s="13">
        <v>1</v>
      </c>
      <c r="W162" s="13"/>
      <c r="X162" s="13">
        <v>4.83</v>
      </c>
      <c r="Y162" s="13">
        <v>7.24</v>
      </c>
      <c r="Z162" s="13"/>
      <c r="AA162" s="13"/>
      <c r="AB162" s="13"/>
      <c r="AC162" s="13"/>
      <c r="AD162" s="13">
        <v>5</v>
      </c>
      <c r="AE162" s="13">
        <v>5</v>
      </c>
      <c r="AF162" s="13" t="s">
        <v>2300</v>
      </c>
      <c r="AG162" s="43">
        <f t="shared" si="40"/>
        <v>1</v>
      </c>
      <c r="AH162" s="43">
        <f t="shared" si="41"/>
        <v>2.41</v>
      </c>
      <c r="AI162" s="43">
        <f t="shared" si="49"/>
        <v>1</v>
      </c>
      <c r="AJ162" s="43">
        <f t="shared" si="49"/>
        <v>2.41</v>
      </c>
      <c r="AK162" s="43">
        <f t="shared" si="48"/>
        <v>2.2720231890610485</v>
      </c>
    </row>
    <row r="163" spans="1:37" x14ac:dyDescent="0.2">
      <c r="A163" s="13" t="s">
        <v>1999</v>
      </c>
      <c r="B163" s="13" t="s">
        <v>2390</v>
      </c>
      <c r="C163" s="13" t="s">
        <v>2391</v>
      </c>
      <c r="D163" s="13">
        <v>2015</v>
      </c>
      <c r="E163" s="13" t="s">
        <v>2392</v>
      </c>
      <c r="F163" s="13" t="s">
        <v>2337</v>
      </c>
      <c r="G163" s="13" t="str">
        <f t="shared" si="38"/>
        <v>A111.f4</v>
      </c>
      <c r="H163" s="13"/>
      <c r="I163" s="13" t="s">
        <v>2299</v>
      </c>
      <c r="J163" s="13" t="s">
        <v>2145</v>
      </c>
      <c r="K163" s="13" t="s">
        <v>2134</v>
      </c>
      <c r="L163" s="13" t="s">
        <v>2134</v>
      </c>
      <c r="M163" s="13">
        <v>112.414</v>
      </c>
      <c r="N163" s="13" t="s">
        <v>2135</v>
      </c>
      <c r="O163" s="13" t="s">
        <v>2014</v>
      </c>
      <c r="P163" s="13" t="s">
        <v>2041</v>
      </c>
      <c r="Q163" s="13"/>
      <c r="R163" s="13" t="s">
        <v>2055</v>
      </c>
      <c r="S163" s="13">
        <v>14</v>
      </c>
      <c r="T163" s="13">
        <v>72</v>
      </c>
      <c r="U163" s="43">
        <f t="shared" si="39"/>
        <v>640.48961873076303</v>
      </c>
      <c r="V163" s="13">
        <v>1</v>
      </c>
      <c r="W163" s="13"/>
      <c r="X163" s="13">
        <v>16.2</v>
      </c>
      <c r="Y163" s="13">
        <v>21.8</v>
      </c>
      <c r="Z163" s="13"/>
      <c r="AA163" s="13"/>
      <c r="AB163" s="13"/>
      <c r="AC163" s="13"/>
      <c r="AD163" s="13">
        <v>5</v>
      </c>
      <c r="AE163" s="13">
        <v>5</v>
      </c>
      <c r="AF163" s="13" t="s">
        <v>2300</v>
      </c>
      <c r="AG163" s="43">
        <f t="shared" si="40"/>
        <v>1</v>
      </c>
      <c r="AH163" s="43">
        <f t="shared" si="41"/>
        <v>5.6000000000000014</v>
      </c>
      <c r="AI163" s="43">
        <f t="shared" si="49"/>
        <v>1</v>
      </c>
      <c r="AJ163" s="43">
        <f t="shared" si="49"/>
        <v>5.6000000000000014</v>
      </c>
      <c r="AK163" s="43">
        <f t="shared" si="48"/>
        <v>4.0179219079972626</v>
      </c>
    </row>
    <row r="164" spans="1:37" x14ac:dyDescent="0.2">
      <c r="A164" s="13" t="s">
        <v>1999</v>
      </c>
      <c r="B164" s="13" t="s">
        <v>2393</v>
      </c>
      <c r="C164" s="13" t="s">
        <v>2394</v>
      </c>
      <c r="D164" s="13">
        <v>2014</v>
      </c>
      <c r="E164" s="13" t="s">
        <v>2395</v>
      </c>
      <c r="F164" s="13" t="s">
        <v>2337</v>
      </c>
      <c r="G164" s="13" t="str">
        <f t="shared" si="38"/>
        <v>A112.f4</v>
      </c>
      <c r="H164" s="20"/>
      <c r="I164" s="13" t="s">
        <v>2299</v>
      </c>
      <c r="J164" s="12" t="s">
        <v>2136</v>
      </c>
      <c r="K164" s="13" t="s">
        <v>2137</v>
      </c>
      <c r="L164" s="13" t="str">
        <f t="shared" ref="L164:L175" si="50">K164</f>
        <v>Copper</v>
      </c>
      <c r="M164" s="13">
        <v>63.545999999999999</v>
      </c>
      <c r="N164" s="12" t="s">
        <v>2135</v>
      </c>
      <c r="O164" s="12" t="s">
        <v>2014</v>
      </c>
      <c r="P164" s="12" t="s">
        <v>2041</v>
      </c>
      <c r="Q164" s="12"/>
      <c r="R164" s="13" t="s">
        <v>2015</v>
      </c>
      <c r="S164" s="13">
        <v>5</v>
      </c>
      <c r="T164" s="13">
        <v>50</v>
      </c>
      <c r="U164" s="43">
        <f t="shared" si="39"/>
        <v>786.83158656721116</v>
      </c>
      <c r="V164" s="13">
        <v>1</v>
      </c>
      <c r="W164" s="13"/>
      <c r="X164" s="13">
        <v>1.04</v>
      </c>
      <c r="Y164" s="13">
        <v>1.1599999999999999</v>
      </c>
      <c r="Z164" s="13"/>
      <c r="AA164" s="13"/>
      <c r="AB164" s="13"/>
      <c r="AC164" s="13"/>
      <c r="AD164" s="13">
        <v>4</v>
      </c>
      <c r="AE164" s="13">
        <v>4</v>
      </c>
      <c r="AF164" s="13" t="s">
        <v>2306</v>
      </c>
      <c r="AG164" s="43">
        <f t="shared" si="40"/>
        <v>1</v>
      </c>
      <c r="AH164" s="43">
        <f t="shared" si="41"/>
        <v>0.11999999999999988</v>
      </c>
      <c r="AI164" s="21">
        <f t="shared" ref="AI164:AJ175" si="51">AG164*(SQRT(AD164))</f>
        <v>2</v>
      </c>
      <c r="AJ164" s="21">
        <f t="shared" si="51"/>
        <v>0.23999999999999977</v>
      </c>
      <c r="AK164" s="43">
        <f t="shared" si="48"/>
        <v>5.6583528366367514E-2</v>
      </c>
    </row>
    <row r="165" spans="1:37" x14ac:dyDescent="0.2">
      <c r="A165" s="13" t="s">
        <v>1999</v>
      </c>
      <c r="B165" s="13" t="s">
        <v>2393</v>
      </c>
      <c r="C165" s="13" t="s">
        <v>2394</v>
      </c>
      <c r="D165" s="13">
        <v>2014</v>
      </c>
      <c r="E165" s="13" t="s">
        <v>2395</v>
      </c>
      <c r="F165" s="13" t="s">
        <v>2337</v>
      </c>
      <c r="G165" s="13" t="str">
        <f t="shared" si="38"/>
        <v>A112.f4</v>
      </c>
      <c r="H165" s="20"/>
      <c r="I165" s="13" t="s">
        <v>2299</v>
      </c>
      <c r="J165" s="12" t="s">
        <v>2136</v>
      </c>
      <c r="K165" s="13" t="s">
        <v>2137</v>
      </c>
      <c r="L165" s="13" t="str">
        <f t="shared" si="50"/>
        <v>Copper</v>
      </c>
      <c r="M165" s="13">
        <v>63.545999999999999</v>
      </c>
      <c r="N165" s="12" t="s">
        <v>2135</v>
      </c>
      <c r="O165" s="12" t="s">
        <v>2014</v>
      </c>
      <c r="P165" s="12" t="s">
        <v>2041</v>
      </c>
      <c r="Q165" s="12"/>
      <c r="R165" s="13" t="s">
        <v>2015</v>
      </c>
      <c r="S165" s="13">
        <v>5</v>
      </c>
      <c r="T165" s="13">
        <v>100</v>
      </c>
      <c r="U165" s="43">
        <f t="shared" si="39"/>
        <v>1573.6631731344223</v>
      </c>
      <c r="V165" s="13">
        <v>1</v>
      </c>
      <c r="W165" s="13"/>
      <c r="X165" s="13">
        <v>0.5</v>
      </c>
      <c r="Y165" s="13">
        <v>0.54</v>
      </c>
      <c r="Z165" s="13"/>
      <c r="AA165" s="13"/>
      <c r="AB165" s="13"/>
      <c r="AC165" s="13"/>
      <c r="AD165" s="13">
        <v>4</v>
      </c>
      <c r="AE165" s="13">
        <v>4</v>
      </c>
      <c r="AF165" s="13" t="s">
        <v>2306</v>
      </c>
      <c r="AG165" s="43">
        <f t="shared" si="40"/>
        <v>1</v>
      </c>
      <c r="AH165" s="43">
        <f t="shared" si="41"/>
        <v>4.0000000000000036E-2</v>
      </c>
      <c r="AI165" s="21">
        <f t="shared" si="51"/>
        <v>2</v>
      </c>
      <c r="AJ165" s="21">
        <f t="shared" si="51"/>
        <v>8.0000000000000071E-2</v>
      </c>
      <c r="AK165" s="43">
        <f t="shared" si="48"/>
        <v>-1</v>
      </c>
    </row>
    <row r="166" spans="1:37" x14ac:dyDescent="0.2">
      <c r="A166" s="13" t="s">
        <v>1999</v>
      </c>
      <c r="B166" s="13" t="s">
        <v>2393</v>
      </c>
      <c r="C166" s="13" t="s">
        <v>2394</v>
      </c>
      <c r="D166" s="13">
        <v>2014</v>
      </c>
      <c r="E166" s="13" t="s">
        <v>2395</v>
      </c>
      <c r="F166" s="13" t="s">
        <v>2337</v>
      </c>
      <c r="G166" s="13" t="str">
        <f t="shared" si="38"/>
        <v>A112.f4</v>
      </c>
      <c r="H166" s="20"/>
      <c r="I166" s="13" t="s">
        <v>2299</v>
      </c>
      <c r="J166" s="12" t="s">
        <v>2136</v>
      </c>
      <c r="K166" s="13" t="s">
        <v>2137</v>
      </c>
      <c r="L166" s="13" t="str">
        <f t="shared" si="50"/>
        <v>Copper</v>
      </c>
      <c r="M166" s="13">
        <v>63.545999999999999</v>
      </c>
      <c r="N166" s="12" t="s">
        <v>2135</v>
      </c>
      <c r="O166" s="12" t="s">
        <v>2014</v>
      </c>
      <c r="P166" s="12" t="s">
        <v>2041</v>
      </c>
      <c r="Q166" s="12"/>
      <c r="R166" s="13" t="s">
        <v>2015</v>
      </c>
      <c r="S166" s="13">
        <v>5</v>
      </c>
      <c r="T166" s="13">
        <v>200</v>
      </c>
      <c r="U166" s="43">
        <f t="shared" si="39"/>
        <v>3147.3263462688446</v>
      </c>
      <c r="V166" s="13">
        <v>1</v>
      </c>
      <c r="W166" s="13"/>
      <c r="X166" s="13">
        <v>0.43</v>
      </c>
      <c r="Y166" s="13">
        <v>0.54</v>
      </c>
      <c r="Z166" s="13"/>
      <c r="AA166" s="13"/>
      <c r="AB166" s="13"/>
      <c r="AC166" s="13"/>
      <c r="AD166" s="13">
        <v>4</v>
      </c>
      <c r="AE166" s="13">
        <v>4</v>
      </c>
      <c r="AF166" s="13" t="s">
        <v>2306</v>
      </c>
      <c r="AG166" s="43">
        <f t="shared" si="40"/>
        <v>1</v>
      </c>
      <c r="AH166" s="43">
        <f t="shared" si="41"/>
        <v>0.11000000000000004</v>
      </c>
      <c r="AI166" s="21">
        <f t="shared" si="51"/>
        <v>2</v>
      </c>
      <c r="AJ166" s="21">
        <f t="shared" si="51"/>
        <v>0.22000000000000008</v>
      </c>
      <c r="AK166" s="43">
        <f t="shared" si="48"/>
        <v>-1.2175914350726269</v>
      </c>
    </row>
    <row r="167" spans="1:37" x14ac:dyDescent="0.2">
      <c r="A167" s="13" t="s">
        <v>1999</v>
      </c>
      <c r="B167" s="13" t="s">
        <v>2393</v>
      </c>
      <c r="C167" s="13" t="s">
        <v>2394</v>
      </c>
      <c r="D167" s="13">
        <v>2014</v>
      </c>
      <c r="E167" s="13" t="s">
        <v>2395</v>
      </c>
      <c r="F167" s="13" t="s">
        <v>2337</v>
      </c>
      <c r="G167" s="13" t="str">
        <f t="shared" si="38"/>
        <v>A112.f4</v>
      </c>
      <c r="H167" s="20"/>
      <c r="I167" s="13" t="s">
        <v>2299</v>
      </c>
      <c r="J167" s="12" t="s">
        <v>2136</v>
      </c>
      <c r="K167" s="13" t="s">
        <v>2137</v>
      </c>
      <c r="L167" s="13" t="str">
        <f t="shared" si="50"/>
        <v>Copper</v>
      </c>
      <c r="M167" s="13">
        <v>63.545999999999999</v>
      </c>
      <c r="N167" s="12" t="s">
        <v>2135</v>
      </c>
      <c r="O167" s="12" t="s">
        <v>2014</v>
      </c>
      <c r="P167" s="12" t="s">
        <v>2041</v>
      </c>
      <c r="Q167" s="12"/>
      <c r="R167" s="13" t="s">
        <v>2015</v>
      </c>
      <c r="S167" s="13">
        <v>5</v>
      </c>
      <c r="T167" s="13">
        <v>400</v>
      </c>
      <c r="U167" s="43">
        <f t="shared" si="39"/>
        <v>6294.6526925376893</v>
      </c>
      <c r="V167" s="13">
        <v>1</v>
      </c>
      <c r="W167" s="13"/>
      <c r="X167" s="13">
        <v>1.78</v>
      </c>
      <c r="Y167" s="13">
        <v>1.9</v>
      </c>
      <c r="Z167" s="13"/>
      <c r="AA167" s="13"/>
      <c r="AB167" s="13"/>
      <c r="AC167" s="13"/>
      <c r="AD167" s="13">
        <v>4</v>
      </c>
      <c r="AE167" s="13">
        <v>4</v>
      </c>
      <c r="AF167" s="13" t="s">
        <v>2306</v>
      </c>
      <c r="AG167" s="43">
        <f t="shared" si="40"/>
        <v>1</v>
      </c>
      <c r="AH167" s="43">
        <f t="shared" si="41"/>
        <v>0.11999999999999988</v>
      </c>
      <c r="AI167" s="21">
        <f t="shared" si="51"/>
        <v>2</v>
      </c>
      <c r="AJ167" s="21">
        <f t="shared" si="51"/>
        <v>0.23999999999999977</v>
      </c>
      <c r="AK167" s="43">
        <f t="shared" si="48"/>
        <v>0.83187724119167306</v>
      </c>
    </row>
    <row r="168" spans="1:37" x14ac:dyDescent="0.2">
      <c r="A168" s="13" t="s">
        <v>1999</v>
      </c>
      <c r="B168" s="13" t="s">
        <v>2393</v>
      </c>
      <c r="C168" s="13" t="s">
        <v>2394</v>
      </c>
      <c r="D168" s="13">
        <v>2014</v>
      </c>
      <c r="E168" s="13" t="s">
        <v>2395</v>
      </c>
      <c r="F168" s="13" t="s">
        <v>2337</v>
      </c>
      <c r="G168" s="13" t="str">
        <f t="shared" si="38"/>
        <v>A112.f4</v>
      </c>
      <c r="H168" s="20"/>
      <c r="I168" s="13" t="s">
        <v>2299</v>
      </c>
      <c r="J168" s="12" t="s">
        <v>2136</v>
      </c>
      <c r="K168" s="13" t="s">
        <v>2137</v>
      </c>
      <c r="L168" s="13" t="str">
        <f t="shared" si="50"/>
        <v>Copper</v>
      </c>
      <c r="M168" s="13">
        <v>63.545999999999999</v>
      </c>
      <c r="N168" s="12" t="s">
        <v>2135</v>
      </c>
      <c r="O168" s="12" t="s">
        <v>2014</v>
      </c>
      <c r="P168" s="12" t="s">
        <v>2041</v>
      </c>
      <c r="Q168" s="12"/>
      <c r="R168" s="13" t="s">
        <v>2015</v>
      </c>
      <c r="S168" s="13">
        <v>10</v>
      </c>
      <c r="T168" s="13">
        <v>50</v>
      </c>
      <c r="U168" s="43">
        <f t="shared" si="39"/>
        <v>786.83158656721116</v>
      </c>
      <c r="V168" s="13">
        <v>1</v>
      </c>
      <c r="W168" s="13"/>
      <c r="X168" s="13">
        <v>1.24</v>
      </c>
      <c r="Y168" s="13">
        <v>1.32</v>
      </c>
      <c r="Z168" s="13"/>
      <c r="AA168" s="13"/>
      <c r="AB168" s="13"/>
      <c r="AC168" s="13"/>
      <c r="AD168" s="13">
        <v>4</v>
      </c>
      <c r="AE168" s="13">
        <v>4</v>
      </c>
      <c r="AF168" s="13" t="s">
        <v>2306</v>
      </c>
      <c r="AG168" s="43">
        <f t="shared" si="40"/>
        <v>1</v>
      </c>
      <c r="AH168" s="43">
        <f t="shared" si="41"/>
        <v>8.0000000000000071E-2</v>
      </c>
      <c r="AI168" s="21">
        <f t="shared" si="51"/>
        <v>2</v>
      </c>
      <c r="AJ168" s="21">
        <f t="shared" si="51"/>
        <v>0.16000000000000014</v>
      </c>
      <c r="AK168" s="43">
        <f t="shared" si="48"/>
        <v>0.31034012061215049</v>
      </c>
    </row>
    <row r="169" spans="1:37" x14ac:dyDescent="0.2">
      <c r="A169" s="13" t="s">
        <v>1999</v>
      </c>
      <c r="B169" s="13" t="s">
        <v>2393</v>
      </c>
      <c r="C169" s="13" t="s">
        <v>2394</v>
      </c>
      <c r="D169" s="13">
        <v>2014</v>
      </c>
      <c r="E169" s="13" t="s">
        <v>2395</v>
      </c>
      <c r="F169" s="13" t="s">
        <v>2337</v>
      </c>
      <c r="G169" s="13" t="str">
        <f t="shared" si="38"/>
        <v>A112.f4</v>
      </c>
      <c r="H169" s="20"/>
      <c r="I169" s="13" t="s">
        <v>2299</v>
      </c>
      <c r="J169" s="12" t="s">
        <v>2136</v>
      </c>
      <c r="K169" s="13" t="s">
        <v>2137</v>
      </c>
      <c r="L169" s="13" t="str">
        <f t="shared" si="50"/>
        <v>Copper</v>
      </c>
      <c r="M169" s="13">
        <v>63.545999999999999</v>
      </c>
      <c r="N169" s="12" t="s">
        <v>2135</v>
      </c>
      <c r="O169" s="12" t="s">
        <v>2014</v>
      </c>
      <c r="P169" s="12" t="s">
        <v>2041</v>
      </c>
      <c r="Q169" s="12"/>
      <c r="R169" s="13" t="s">
        <v>2015</v>
      </c>
      <c r="S169" s="13">
        <v>10</v>
      </c>
      <c r="T169" s="13">
        <v>100</v>
      </c>
      <c r="U169" s="43">
        <f t="shared" si="39"/>
        <v>1573.6631731344223</v>
      </c>
      <c r="V169" s="13">
        <v>1</v>
      </c>
      <c r="W169" s="13"/>
      <c r="X169" s="13">
        <v>1.47</v>
      </c>
      <c r="Y169" s="13">
        <v>1.63</v>
      </c>
      <c r="Z169" s="13"/>
      <c r="AA169" s="13"/>
      <c r="AB169" s="13"/>
      <c r="AC169" s="13"/>
      <c r="AD169" s="13">
        <v>4</v>
      </c>
      <c r="AE169" s="13">
        <v>4</v>
      </c>
      <c r="AF169" s="13" t="s">
        <v>2306</v>
      </c>
      <c r="AG169" s="43">
        <f t="shared" si="40"/>
        <v>1</v>
      </c>
      <c r="AH169" s="43">
        <f t="shared" si="41"/>
        <v>0.15999999999999992</v>
      </c>
      <c r="AI169" s="21">
        <f t="shared" si="51"/>
        <v>2</v>
      </c>
      <c r="AJ169" s="21">
        <f t="shared" si="51"/>
        <v>0.31999999999999984</v>
      </c>
      <c r="AK169" s="43">
        <f t="shared" si="48"/>
        <v>0.55581615506163962</v>
      </c>
    </row>
    <row r="170" spans="1:37" x14ac:dyDescent="0.2">
      <c r="A170" s="13" t="s">
        <v>1999</v>
      </c>
      <c r="B170" s="13" t="s">
        <v>2393</v>
      </c>
      <c r="C170" s="13" t="s">
        <v>2394</v>
      </c>
      <c r="D170" s="13">
        <v>2014</v>
      </c>
      <c r="E170" s="13" t="s">
        <v>2395</v>
      </c>
      <c r="F170" s="13" t="s">
        <v>2337</v>
      </c>
      <c r="G170" s="13" t="str">
        <f t="shared" si="38"/>
        <v>A112.f4</v>
      </c>
      <c r="H170" s="20"/>
      <c r="I170" s="13" t="s">
        <v>2299</v>
      </c>
      <c r="J170" s="12" t="s">
        <v>2136</v>
      </c>
      <c r="K170" s="13" t="s">
        <v>2137</v>
      </c>
      <c r="L170" s="13" t="str">
        <f t="shared" si="50"/>
        <v>Copper</v>
      </c>
      <c r="M170" s="13">
        <v>63.545999999999999</v>
      </c>
      <c r="N170" s="12" t="s">
        <v>2135</v>
      </c>
      <c r="O170" s="12" t="s">
        <v>2014</v>
      </c>
      <c r="P170" s="12" t="s">
        <v>2041</v>
      </c>
      <c r="Q170" s="12"/>
      <c r="R170" s="13" t="s">
        <v>2015</v>
      </c>
      <c r="S170" s="13">
        <v>10</v>
      </c>
      <c r="T170" s="13">
        <v>200</v>
      </c>
      <c r="U170" s="43">
        <f t="shared" si="39"/>
        <v>3147.3263462688446</v>
      </c>
      <c r="V170" s="13">
        <v>1</v>
      </c>
      <c r="W170" s="13"/>
      <c r="X170" s="13">
        <v>7.56</v>
      </c>
      <c r="Y170" s="13">
        <v>8.0299999999999994</v>
      </c>
      <c r="Z170" s="13"/>
      <c r="AA170" s="13"/>
      <c r="AB170" s="13"/>
      <c r="AC170" s="13"/>
      <c r="AD170" s="13">
        <v>4</v>
      </c>
      <c r="AE170" s="13">
        <v>4</v>
      </c>
      <c r="AF170" s="13" t="s">
        <v>2306</v>
      </c>
      <c r="AG170" s="43">
        <f t="shared" si="40"/>
        <v>1</v>
      </c>
      <c r="AH170" s="43">
        <f t="shared" si="41"/>
        <v>0.46999999999999975</v>
      </c>
      <c r="AI170" s="21">
        <f t="shared" si="51"/>
        <v>2</v>
      </c>
      <c r="AJ170" s="21">
        <f t="shared" si="51"/>
        <v>0.9399999999999995</v>
      </c>
      <c r="AK170" s="43">
        <f t="shared" si="48"/>
        <v>2.918386234446348</v>
      </c>
    </row>
    <row r="171" spans="1:37" x14ac:dyDescent="0.2">
      <c r="A171" s="13" t="s">
        <v>1999</v>
      </c>
      <c r="B171" s="13" t="s">
        <v>2393</v>
      </c>
      <c r="C171" s="13" t="s">
        <v>2394</v>
      </c>
      <c r="D171" s="13">
        <v>2014</v>
      </c>
      <c r="E171" s="13" t="s">
        <v>2395</v>
      </c>
      <c r="F171" s="13" t="s">
        <v>2337</v>
      </c>
      <c r="G171" s="13" t="str">
        <f t="shared" si="38"/>
        <v>A112.f4</v>
      </c>
      <c r="H171" s="20"/>
      <c r="I171" s="13" t="s">
        <v>2299</v>
      </c>
      <c r="J171" s="12" t="s">
        <v>2136</v>
      </c>
      <c r="K171" s="13" t="s">
        <v>2137</v>
      </c>
      <c r="L171" s="13" t="str">
        <f t="shared" si="50"/>
        <v>Copper</v>
      </c>
      <c r="M171" s="13">
        <v>63.545999999999999</v>
      </c>
      <c r="N171" s="12" t="s">
        <v>2135</v>
      </c>
      <c r="O171" s="12" t="s">
        <v>2014</v>
      </c>
      <c r="P171" s="12" t="s">
        <v>2041</v>
      </c>
      <c r="Q171" s="12"/>
      <c r="R171" s="13" t="s">
        <v>2015</v>
      </c>
      <c r="S171" s="13">
        <v>10</v>
      </c>
      <c r="T171" s="13">
        <v>400</v>
      </c>
      <c r="U171" s="43">
        <f t="shared" si="39"/>
        <v>6294.6526925376893</v>
      </c>
      <c r="V171" s="13">
        <v>1</v>
      </c>
      <c r="W171" s="13"/>
      <c r="X171" s="13">
        <v>5.16</v>
      </c>
      <c r="Y171" s="13">
        <v>5.54</v>
      </c>
      <c r="Z171" s="13"/>
      <c r="AA171" s="13"/>
      <c r="AB171" s="13"/>
      <c r="AC171" s="13"/>
      <c r="AD171" s="13">
        <v>4</v>
      </c>
      <c r="AE171" s="13">
        <v>4</v>
      </c>
      <c r="AF171" s="13" t="s">
        <v>2306</v>
      </c>
      <c r="AG171" s="43">
        <f t="shared" si="40"/>
        <v>1</v>
      </c>
      <c r="AH171" s="43">
        <f t="shared" si="41"/>
        <v>0.37999999999999989</v>
      </c>
      <c r="AI171" s="21">
        <f t="shared" si="51"/>
        <v>2</v>
      </c>
      <c r="AJ171" s="21">
        <f t="shared" si="51"/>
        <v>0.75999999999999979</v>
      </c>
      <c r="AK171" s="43">
        <f t="shared" si="48"/>
        <v>2.3673710656485296</v>
      </c>
    </row>
    <row r="172" spans="1:37" x14ac:dyDescent="0.2">
      <c r="A172" s="13" t="s">
        <v>1999</v>
      </c>
      <c r="B172" s="13" t="s">
        <v>2393</v>
      </c>
      <c r="C172" s="13" t="s">
        <v>2394</v>
      </c>
      <c r="D172" s="13">
        <v>2014</v>
      </c>
      <c r="E172" s="13" t="s">
        <v>2395</v>
      </c>
      <c r="F172" s="13" t="s">
        <v>2337</v>
      </c>
      <c r="G172" s="13" t="str">
        <f t="shared" si="38"/>
        <v>A112.f4</v>
      </c>
      <c r="H172" s="20"/>
      <c r="I172" s="13" t="s">
        <v>2299</v>
      </c>
      <c r="J172" s="12" t="s">
        <v>2136</v>
      </c>
      <c r="K172" s="13" t="s">
        <v>2137</v>
      </c>
      <c r="L172" s="13" t="str">
        <f t="shared" si="50"/>
        <v>Copper</v>
      </c>
      <c r="M172" s="13">
        <v>63.545999999999999</v>
      </c>
      <c r="N172" s="12" t="s">
        <v>2135</v>
      </c>
      <c r="O172" s="12" t="s">
        <v>2014</v>
      </c>
      <c r="P172" s="12" t="s">
        <v>2041</v>
      </c>
      <c r="Q172" s="12"/>
      <c r="R172" s="13" t="s">
        <v>2015</v>
      </c>
      <c r="S172" s="13">
        <v>15</v>
      </c>
      <c r="T172" s="13">
        <v>50</v>
      </c>
      <c r="U172" s="43">
        <f t="shared" si="39"/>
        <v>786.83158656721116</v>
      </c>
      <c r="V172" s="13">
        <v>1</v>
      </c>
      <c r="W172" s="13"/>
      <c r="X172" s="13">
        <v>4.46</v>
      </c>
      <c r="Y172" s="13">
        <v>4.6900000000000004</v>
      </c>
      <c r="Z172" s="13"/>
      <c r="AA172" s="13"/>
      <c r="AB172" s="13"/>
      <c r="AC172" s="13"/>
      <c r="AD172" s="13">
        <v>4</v>
      </c>
      <c r="AE172" s="13">
        <v>4</v>
      </c>
      <c r="AF172" s="13" t="s">
        <v>2306</v>
      </c>
      <c r="AG172" s="43">
        <f t="shared" si="40"/>
        <v>1</v>
      </c>
      <c r="AH172" s="43">
        <f t="shared" si="41"/>
        <v>0.23000000000000043</v>
      </c>
      <c r="AI172" s="21">
        <f t="shared" si="51"/>
        <v>2</v>
      </c>
      <c r="AJ172" s="21">
        <f t="shared" si="51"/>
        <v>0.46000000000000085</v>
      </c>
      <c r="AK172" s="43">
        <f t="shared" si="48"/>
        <v>2.1570437101455799</v>
      </c>
    </row>
    <row r="173" spans="1:37" x14ac:dyDescent="0.2">
      <c r="A173" s="13" t="s">
        <v>1999</v>
      </c>
      <c r="B173" s="13" t="s">
        <v>2393</v>
      </c>
      <c r="C173" s="13" t="s">
        <v>2394</v>
      </c>
      <c r="D173" s="13">
        <v>2014</v>
      </c>
      <c r="E173" s="13" t="s">
        <v>2395</v>
      </c>
      <c r="F173" s="13" t="s">
        <v>2337</v>
      </c>
      <c r="G173" s="13" t="str">
        <f t="shared" si="38"/>
        <v>A112.f4</v>
      </c>
      <c r="H173" s="20"/>
      <c r="I173" s="13" t="s">
        <v>2299</v>
      </c>
      <c r="J173" s="12" t="s">
        <v>2136</v>
      </c>
      <c r="K173" s="13" t="s">
        <v>2137</v>
      </c>
      <c r="L173" s="13" t="str">
        <f t="shared" si="50"/>
        <v>Copper</v>
      </c>
      <c r="M173" s="13">
        <v>63.545999999999999</v>
      </c>
      <c r="N173" s="12" t="s">
        <v>2135</v>
      </c>
      <c r="O173" s="12" t="s">
        <v>2014</v>
      </c>
      <c r="P173" s="12" t="s">
        <v>2041</v>
      </c>
      <c r="Q173" s="12"/>
      <c r="R173" s="13" t="s">
        <v>2015</v>
      </c>
      <c r="S173" s="13">
        <v>15</v>
      </c>
      <c r="T173" s="13">
        <v>100</v>
      </c>
      <c r="U173" s="43">
        <f t="shared" si="39"/>
        <v>1573.6631731344223</v>
      </c>
      <c r="V173" s="13">
        <v>1</v>
      </c>
      <c r="W173" s="13"/>
      <c r="X173" s="13">
        <v>0.97</v>
      </c>
      <c r="Y173" s="13">
        <v>1.0900000000000001</v>
      </c>
      <c r="Z173" s="13"/>
      <c r="AA173" s="13"/>
      <c r="AB173" s="13"/>
      <c r="AC173" s="13"/>
      <c r="AD173" s="13">
        <v>4</v>
      </c>
      <c r="AE173" s="13">
        <v>4</v>
      </c>
      <c r="AF173" s="13" t="s">
        <v>2306</v>
      </c>
      <c r="AG173" s="43">
        <f t="shared" si="40"/>
        <v>1</v>
      </c>
      <c r="AH173" s="43">
        <f t="shared" si="41"/>
        <v>0.12000000000000011</v>
      </c>
      <c r="AI173" s="21">
        <f t="shared" si="51"/>
        <v>2</v>
      </c>
      <c r="AJ173" s="21">
        <f t="shared" si="51"/>
        <v>0.24000000000000021</v>
      </c>
      <c r="AK173" s="43">
        <f t="shared" si="48"/>
        <v>-4.3943347587597055E-2</v>
      </c>
    </row>
    <row r="174" spans="1:37" x14ac:dyDescent="0.2">
      <c r="A174" s="13" t="s">
        <v>1999</v>
      </c>
      <c r="B174" s="13" t="s">
        <v>2393</v>
      </c>
      <c r="C174" s="13" t="s">
        <v>2394</v>
      </c>
      <c r="D174" s="13">
        <v>2014</v>
      </c>
      <c r="E174" s="13" t="s">
        <v>2395</v>
      </c>
      <c r="F174" s="13" t="s">
        <v>2337</v>
      </c>
      <c r="G174" s="13" t="str">
        <f t="shared" si="38"/>
        <v>A112.f4</v>
      </c>
      <c r="H174" s="20"/>
      <c r="I174" s="13" t="s">
        <v>2299</v>
      </c>
      <c r="J174" s="12" t="s">
        <v>2136</v>
      </c>
      <c r="K174" s="13" t="s">
        <v>2137</v>
      </c>
      <c r="L174" s="13" t="str">
        <f t="shared" si="50"/>
        <v>Copper</v>
      </c>
      <c r="M174" s="13">
        <v>63.545999999999999</v>
      </c>
      <c r="N174" s="12" t="s">
        <v>2135</v>
      </c>
      <c r="O174" s="12" t="s">
        <v>2014</v>
      </c>
      <c r="P174" s="12" t="s">
        <v>2041</v>
      </c>
      <c r="Q174" s="12"/>
      <c r="R174" s="13" t="s">
        <v>2015</v>
      </c>
      <c r="S174" s="13">
        <v>15</v>
      </c>
      <c r="T174" s="13">
        <v>200</v>
      </c>
      <c r="U174" s="43">
        <f t="shared" si="39"/>
        <v>3147.3263462688446</v>
      </c>
      <c r="V174" s="13">
        <v>1</v>
      </c>
      <c r="W174" s="13"/>
      <c r="X174" s="13">
        <v>1.1599999999999999</v>
      </c>
      <c r="Y174" s="13">
        <v>1.32</v>
      </c>
      <c r="Z174" s="13"/>
      <c r="AA174" s="13"/>
      <c r="AB174" s="13"/>
      <c r="AC174" s="13"/>
      <c r="AD174" s="13">
        <v>4</v>
      </c>
      <c r="AE174" s="13">
        <v>4</v>
      </c>
      <c r="AF174" s="13" t="s">
        <v>2306</v>
      </c>
      <c r="AG174" s="43">
        <f t="shared" si="40"/>
        <v>1</v>
      </c>
      <c r="AH174" s="43">
        <f t="shared" si="41"/>
        <v>0.16000000000000014</v>
      </c>
      <c r="AI174" s="21">
        <f t="shared" si="51"/>
        <v>2</v>
      </c>
      <c r="AJ174" s="21">
        <f t="shared" si="51"/>
        <v>0.32000000000000028</v>
      </c>
      <c r="AK174" s="43">
        <f t="shared" si="48"/>
        <v>0.21412480535284734</v>
      </c>
    </row>
    <row r="175" spans="1:37" x14ac:dyDescent="0.2">
      <c r="A175" s="13" t="s">
        <v>1999</v>
      </c>
      <c r="B175" s="13" t="s">
        <v>2393</v>
      </c>
      <c r="C175" s="13" t="s">
        <v>2394</v>
      </c>
      <c r="D175" s="13">
        <v>2014</v>
      </c>
      <c r="E175" s="13" t="s">
        <v>2395</v>
      </c>
      <c r="F175" s="13" t="s">
        <v>2337</v>
      </c>
      <c r="G175" s="13" t="str">
        <f t="shared" si="38"/>
        <v>A112.f4</v>
      </c>
      <c r="H175" s="20"/>
      <c r="I175" s="13" t="s">
        <v>2299</v>
      </c>
      <c r="J175" s="12" t="s">
        <v>2136</v>
      </c>
      <c r="K175" s="13" t="s">
        <v>2137</v>
      </c>
      <c r="L175" s="13" t="str">
        <f t="shared" si="50"/>
        <v>Copper</v>
      </c>
      <c r="M175" s="13">
        <v>63.545999999999999</v>
      </c>
      <c r="N175" s="12" t="s">
        <v>2135</v>
      </c>
      <c r="O175" s="12" t="s">
        <v>2014</v>
      </c>
      <c r="P175" s="12" t="s">
        <v>2041</v>
      </c>
      <c r="Q175" s="12"/>
      <c r="R175" s="13" t="s">
        <v>2015</v>
      </c>
      <c r="S175" s="13">
        <v>15</v>
      </c>
      <c r="T175" s="13">
        <v>400</v>
      </c>
      <c r="U175" s="43">
        <f t="shared" si="39"/>
        <v>6294.6526925376893</v>
      </c>
      <c r="V175" s="13">
        <v>1</v>
      </c>
      <c r="W175" s="13"/>
      <c r="X175" s="13">
        <v>3.34</v>
      </c>
      <c r="Y175" s="13">
        <v>3.61</v>
      </c>
      <c r="Z175" s="13"/>
      <c r="AA175" s="13"/>
      <c r="AB175" s="13"/>
      <c r="AC175" s="13"/>
      <c r="AD175" s="13">
        <v>4</v>
      </c>
      <c r="AE175" s="13">
        <v>4</v>
      </c>
      <c r="AF175" s="13" t="s">
        <v>2306</v>
      </c>
      <c r="AG175" s="43">
        <f t="shared" si="40"/>
        <v>1</v>
      </c>
      <c r="AH175" s="43">
        <f t="shared" si="41"/>
        <v>0.27</v>
      </c>
      <c r="AI175" s="21">
        <f t="shared" si="51"/>
        <v>2</v>
      </c>
      <c r="AJ175" s="21">
        <f t="shared" si="51"/>
        <v>0.54</v>
      </c>
      <c r="AK175" s="43">
        <f t="shared" si="48"/>
        <v>1.7398481026993275</v>
      </c>
    </row>
    <row r="176" spans="1:37" x14ac:dyDescent="0.2">
      <c r="A176" s="13" t="s">
        <v>1999</v>
      </c>
      <c r="B176" s="13" t="s">
        <v>2396</v>
      </c>
      <c r="C176" s="13" t="s">
        <v>2397</v>
      </c>
      <c r="D176" s="13">
        <v>2012</v>
      </c>
      <c r="E176" s="13" t="s">
        <v>2398</v>
      </c>
      <c r="F176" s="13" t="s">
        <v>2399</v>
      </c>
      <c r="G176" s="13" t="str">
        <f t="shared" si="38"/>
        <v>A113.f7</v>
      </c>
      <c r="H176" s="20"/>
      <c r="I176" s="13" t="s">
        <v>2299</v>
      </c>
      <c r="J176" s="13" t="s">
        <v>2400</v>
      </c>
      <c r="K176" s="13" t="s">
        <v>2158</v>
      </c>
      <c r="L176" s="13" t="s">
        <v>2158</v>
      </c>
      <c r="M176" s="13">
        <v>65.38</v>
      </c>
      <c r="N176" s="20" t="s">
        <v>2135</v>
      </c>
      <c r="O176" s="13" t="s">
        <v>2014</v>
      </c>
      <c r="P176" s="13" t="s">
        <v>2041</v>
      </c>
      <c r="Q176" s="13"/>
      <c r="R176" s="13" t="s">
        <v>2015</v>
      </c>
      <c r="S176" s="13">
        <v>5</v>
      </c>
      <c r="T176" s="13">
        <v>62.5</v>
      </c>
      <c r="U176" s="43">
        <f t="shared" si="39"/>
        <v>955.94983175282971</v>
      </c>
      <c r="V176" s="13">
        <v>1</v>
      </c>
      <c r="W176" s="13"/>
      <c r="X176" s="13">
        <v>0.35</v>
      </c>
      <c r="Y176" s="13">
        <v>0.51</v>
      </c>
      <c r="Z176" s="13"/>
      <c r="AA176" s="13"/>
      <c r="AB176" s="13"/>
      <c r="AC176" s="13"/>
      <c r="AD176" s="13">
        <v>99</v>
      </c>
      <c r="AE176" s="13">
        <v>99</v>
      </c>
      <c r="AF176" s="13" t="s">
        <v>2064</v>
      </c>
      <c r="AG176" s="43">
        <f t="shared" si="40"/>
        <v>1</v>
      </c>
      <c r="AH176" s="43">
        <f t="shared" si="41"/>
        <v>0.16000000000000003</v>
      </c>
      <c r="AI176" s="43"/>
      <c r="AJ176" s="43"/>
      <c r="AK176" s="43">
        <f t="shared" si="48"/>
        <v>-1.5145731728297585</v>
      </c>
    </row>
    <row r="177" spans="1:37" x14ac:dyDescent="0.2">
      <c r="A177" s="13" t="s">
        <v>1999</v>
      </c>
      <c r="B177" s="13" t="s">
        <v>2396</v>
      </c>
      <c r="C177" s="13" t="s">
        <v>2397</v>
      </c>
      <c r="D177" s="13">
        <v>2012</v>
      </c>
      <c r="E177" s="13" t="s">
        <v>2398</v>
      </c>
      <c r="F177" s="13" t="s">
        <v>2399</v>
      </c>
      <c r="G177" s="13" t="str">
        <f t="shared" si="38"/>
        <v>A113.f7</v>
      </c>
      <c r="H177" s="20"/>
      <c r="I177" s="13" t="s">
        <v>2299</v>
      </c>
      <c r="J177" s="13" t="s">
        <v>2400</v>
      </c>
      <c r="K177" s="13" t="s">
        <v>2158</v>
      </c>
      <c r="L177" s="13" t="s">
        <v>2158</v>
      </c>
      <c r="M177" s="13">
        <v>65.38</v>
      </c>
      <c r="N177" s="20" t="s">
        <v>2135</v>
      </c>
      <c r="O177" s="13" t="s">
        <v>2014</v>
      </c>
      <c r="P177" s="13" t="s">
        <v>2041</v>
      </c>
      <c r="Q177" s="13"/>
      <c r="R177" s="13" t="s">
        <v>2015</v>
      </c>
      <c r="S177" s="13">
        <v>5</v>
      </c>
      <c r="T177" s="13">
        <v>125</v>
      </c>
      <c r="U177" s="43">
        <f t="shared" si="39"/>
        <v>1911.8996635056594</v>
      </c>
      <c r="V177" s="13">
        <v>1</v>
      </c>
      <c r="W177" s="13"/>
      <c r="X177" s="13">
        <v>0.55000000000000004</v>
      </c>
      <c r="Y177" s="13">
        <v>0.55000000000000004</v>
      </c>
      <c r="Z177" s="13"/>
      <c r="AA177" s="13"/>
      <c r="AB177" s="13"/>
      <c r="AC177" s="13"/>
      <c r="AD177" s="13">
        <v>99</v>
      </c>
      <c r="AE177" s="13">
        <v>99</v>
      </c>
      <c r="AF177" s="13" t="s">
        <v>2064</v>
      </c>
      <c r="AG177" s="43">
        <f t="shared" si="40"/>
        <v>1</v>
      </c>
      <c r="AH177" s="43">
        <f t="shared" si="41"/>
        <v>0</v>
      </c>
      <c r="AI177" s="43"/>
      <c r="AJ177" s="43"/>
      <c r="AK177" s="43">
        <f t="shared" si="48"/>
        <v>-0.86249647625006509</v>
      </c>
    </row>
    <row r="178" spans="1:37" x14ac:dyDescent="0.2">
      <c r="A178" s="13" t="s">
        <v>1999</v>
      </c>
      <c r="B178" s="13" t="s">
        <v>2396</v>
      </c>
      <c r="C178" s="13" t="s">
        <v>2397</v>
      </c>
      <c r="D178" s="13">
        <v>2012</v>
      </c>
      <c r="E178" s="13" t="s">
        <v>2398</v>
      </c>
      <c r="F178" s="13" t="s">
        <v>2399</v>
      </c>
      <c r="G178" s="13" t="str">
        <f t="shared" si="38"/>
        <v>A113.f7</v>
      </c>
      <c r="H178" s="20"/>
      <c r="I178" s="13" t="s">
        <v>2299</v>
      </c>
      <c r="J178" s="13" t="s">
        <v>2400</v>
      </c>
      <c r="K178" s="13" t="s">
        <v>2158</v>
      </c>
      <c r="L178" s="13" t="s">
        <v>2158</v>
      </c>
      <c r="M178" s="13">
        <v>65.38</v>
      </c>
      <c r="N178" s="20" t="s">
        <v>2135</v>
      </c>
      <c r="O178" s="13" t="s">
        <v>2014</v>
      </c>
      <c r="P178" s="13" t="s">
        <v>2041</v>
      </c>
      <c r="Q178" s="13"/>
      <c r="R178" s="13" t="s">
        <v>2015</v>
      </c>
      <c r="S178" s="13">
        <v>5</v>
      </c>
      <c r="T178" s="13">
        <v>250</v>
      </c>
      <c r="U178" s="43">
        <f t="shared" si="39"/>
        <v>3823.7993270113188</v>
      </c>
      <c r="V178" s="13">
        <v>1</v>
      </c>
      <c r="W178" s="13"/>
      <c r="X178" s="13">
        <v>0.23</v>
      </c>
      <c r="Y178" s="13">
        <v>0.28000000000000003</v>
      </c>
      <c r="Z178" s="13"/>
      <c r="AA178" s="13"/>
      <c r="AB178" s="13"/>
      <c r="AC178" s="13"/>
      <c r="AD178" s="13">
        <v>99</v>
      </c>
      <c r="AE178" s="13">
        <v>99</v>
      </c>
      <c r="AF178" s="13" t="s">
        <v>2064</v>
      </c>
      <c r="AG178" s="43">
        <f t="shared" si="40"/>
        <v>1</v>
      </c>
      <c r="AH178" s="43">
        <f t="shared" si="41"/>
        <v>5.0000000000000017E-2</v>
      </c>
      <c r="AI178" s="43"/>
      <c r="AJ178" s="43"/>
      <c r="AK178" s="43">
        <f t="shared" si="48"/>
        <v>-2.1202942337177118</v>
      </c>
    </row>
    <row r="179" spans="1:37" x14ac:dyDescent="0.2">
      <c r="A179" s="13" t="s">
        <v>1999</v>
      </c>
      <c r="B179" s="13" t="s">
        <v>2396</v>
      </c>
      <c r="C179" s="13" t="s">
        <v>2397</v>
      </c>
      <c r="D179" s="13">
        <v>2012</v>
      </c>
      <c r="E179" s="13" t="s">
        <v>2398</v>
      </c>
      <c r="F179" s="13" t="s">
        <v>2399</v>
      </c>
      <c r="G179" s="13" t="str">
        <f t="shared" si="38"/>
        <v>A113.f7</v>
      </c>
      <c r="H179" s="20"/>
      <c r="I179" s="13" t="s">
        <v>2299</v>
      </c>
      <c r="J179" s="13" t="s">
        <v>2400</v>
      </c>
      <c r="K179" s="13" t="s">
        <v>2158</v>
      </c>
      <c r="L179" s="13" t="s">
        <v>2158</v>
      </c>
      <c r="M179" s="13">
        <v>65.38</v>
      </c>
      <c r="N179" s="20" t="s">
        <v>2135</v>
      </c>
      <c r="O179" s="13" t="s">
        <v>2014</v>
      </c>
      <c r="P179" s="13" t="s">
        <v>2041</v>
      </c>
      <c r="Q179" s="13"/>
      <c r="R179" s="13" t="s">
        <v>2015</v>
      </c>
      <c r="S179" s="13">
        <v>5</v>
      </c>
      <c r="T179" s="13">
        <v>500</v>
      </c>
      <c r="U179" s="43">
        <f t="shared" si="39"/>
        <v>7647.5986540226377</v>
      </c>
      <c r="V179" s="13">
        <v>1</v>
      </c>
      <c r="W179" s="13"/>
      <c r="X179" s="13">
        <v>0.28000000000000003</v>
      </c>
      <c r="Y179" s="13">
        <v>0.31</v>
      </c>
      <c r="Z179" s="13"/>
      <c r="AA179" s="13"/>
      <c r="AB179" s="13"/>
      <c r="AC179" s="13"/>
      <c r="AD179" s="13">
        <v>99</v>
      </c>
      <c r="AE179" s="13">
        <v>99</v>
      </c>
      <c r="AF179" s="13" t="s">
        <v>2064</v>
      </c>
      <c r="AG179" s="43">
        <f t="shared" si="40"/>
        <v>1</v>
      </c>
      <c r="AH179" s="43">
        <f t="shared" si="41"/>
        <v>2.9999999999999971E-2</v>
      </c>
      <c r="AI179" s="43"/>
      <c r="AJ179" s="43"/>
      <c r="AK179" s="43">
        <f t="shared" si="48"/>
        <v>-1.8365012677171204</v>
      </c>
    </row>
    <row r="180" spans="1:37" x14ac:dyDescent="0.2">
      <c r="A180" s="13" t="s">
        <v>1999</v>
      </c>
      <c r="B180" s="13" t="s">
        <v>2396</v>
      </c>
      <c r="C180" s="13" t="s">
        <v>2397</v>
      </c>
      <c r="D180" s="13">
        <v>2012</v>
      </c>
      <c r="E180" s="13" t="s">
        <v>2398</v>
      </c>
      <c r="F180" s="13" t="s">
        <v>2399</v>
      </c>
      <c r="G180" s="13" t="str">
        <f t="shared" si="38"/>
        <v>A113.f7</v>
      </c>
      <c r="H180" s="20"/>
      <c r="I180" s="13" t="s">
        <v>2299</v>
      </c>
      <c r="J180" s="13" t="s">
        <v>2400</v>
      </c>
      <c r="K180" s="13" t="s">
        <v>2158</v>
      </c>
      <c r="L180" s="13" t="s">
        <v>2158</v>
      </c>
      <c r="M180" s="13">
        <v>65.38</v>
      </c>
      <c r="N180" s="20" t="s">
        <v>2135</v>
      </c>
      <c r="O180" s="13" t="s">
        <v>2014</v>
      </c>
      <c r="P180" s="13" t="s">
        <v>2041</v>
      </c>
      <c r="Q180" s="13"/>
      <c r="R180" s="13" t="s">
        <v>2015</v>
      </c>
      <c r="S180" s="13">
        <v>5</v>
      </c>
      <c r="T180" s="13">
        <v>62.5</v>
      </c>
      <c r="U180" s="43">
        <f t="shared" si="39"/>
        <v>955.94983175282971</v>
      </c>
      <c r="V180" s="13">
        <v>1</v>
      </c>
      <c r="W180" s="13"/>
      <c r="X180" s="13">
        <v>3.18</v>
      </c>
      <c r="Y180" s="13">
        <v>3.69</v>
      </c>
      <c r="Z180" s="13"/>
      <c r="AA180" s="13"/>
      <c r="AB180" s="13"/>
      <c r="AC180" s="13"/>
      <c r="AD180" s="13">
        <v>99</v>
      </c>
      <c r="AE180" s="13">
        <v>99</v>
      </c>
      <c r="AF180" s="13" t="s">
        <v>2064</v>
      </c>
      <c r="AG180" s="43">
        <f t="shared" si="40"/>
        <v>1</v>
      </c>
      <c r="AH180" s="43">
        <f t="shared" si="41"/>
        <v>0.50999999999999979</v>
      </c>
      <c r="AI180" s="43"/>
      <c r="AJ180" s="43"/>
      <c r="AK180" s="43">
        <f t="shared" si="48"/>
        <v>1.6690267655096309</v>
      </c>
    </row>
    <row r="181" spans="1:37" x14ac:dyDescent="0.2">
      <c r="A181" s="13" t="s">
        <v>1999</v>
      </c>
      <c r="B181" s="13" t="s">
        <v>2396</v>
      </c>
      <c r="C181" s="13" t="s">
        <v>2397</v>
      </c>
      <c r="D181" s="13">
        <v>2012</v>
      </c>
      <c r="E181" s="13" t="s">
        <v>2398</v>
      </c>
      <c r="F181" s="13" t="s">
        <v>2399</v>
      </c>
      <c r="G181" s="13" t="str">
        <f t="shared" si="38"/>
        <v>A113.f7</v>
      </c>
      <c r="H181" s="20"/>
      <c r="I181" s="13" t="s">
        <v>2299</v>
      </c>
      <c r="J181" s="13" t="s">
        <v>2400</v>
      </c>
      <c r="K181" s="13" t="s">
        <v>2158</v>
      </c>
      <c r="L181" s="13" t="s">
        <v>2158</v>
      </c>
      <c r="M181" s="13">
        <v>65.38</v>
      </c>
      <c r="N181" s="20" t="s">
        <v>2135</v>
      </c>
      <c r="O181" s="13" t="s">
        <v>2014</v>
      </c>
      <c r="P181" s="13" t="s">
        <v>2041</v>
      </c>
      <c r="Q181" s="13"/>
      <c r="R181" s="13" t="s">
        <v>2015</v>
      </c>
      <c r="S181" s="13">
        <v>5</v>
      </c>
      <c r="T181" s="13">
        <v>125</v>
      </c>
      <c r="U181" s="43">
        <f t="shared" si="39"/>
        <v>1911.8996635056594</v>
      </c>
      <c r="V181" s="13">
        <v>1</v>
      </c>
      <c r="W181" s="13"/>
      <c r="X181" s="13">
        <v>5.74</v>
      </c>
      <c r="Y181" s="13">
        <v>6.52</v>
      </c>
      <c r="Z181" s="13"/>
      <c r="AA181" s="13"/>
      <c r="AB181" s="13"/>
      <c r="AC181" s="13"/>
      <c r="AD181" s="13">
        <v>99</v>
      </c>
      <c r="AE181" s="13">
        <v>99</v>
      </c>
      <c r="AF181" s="13" t="s">
        <v>2064</v>
      </c>
      <c r="AG181" s="43">
        <f t="shared" si="40"/>
        <v>1</v>
      </c>
      <c r="AH181" s="43">
        <f t="shared" si="41"/>
        <v>0.77999999999999936</v>
      </c>
      <c r="AI181" s="43"/>
      <c r="AJ181" s="43"/>
      <c r="AK181" s="43">
        <f t="shared" si="48"/>
        <v>2.5210507369009632</v>
      </c>
    </row>
    <row r="182" spans="1:37" x14ac:dyDescent="0.2">
      <c r="A182" s="13" t="s">
        <v>1999</v>
      </c>
      <c r="B182" s="13" t="s">
        <v>2396</v>
      </c>
      <c r="C182" s="13" t="s">
        <v>2397</v>
      </c>
      <c r="D182" s="13">
        <v>2012</v>
      </c>
      <c r="E182" s="13" t="s">
        <v>2398</v>
      </c>
      <c r="F182" s="13" t="s">
        <v>2399</v>
      </c>
      <c r="G182" s="13" t="str">
        <f t="shared" si="38"/>
        <v>A113.f7</v>
      </c>
      <c r="H182" s="20"/>
      <c r="I182" s="13" t="s">
        <v>2299</v>
      </c>
      <c r="J182" s="13" t="s">
        <v>2400</v>
      </c>
      <c r="K182" s="13" t="s">
        <v>2158</v>
      </c>
      <c r="L182" s="13" t="s">
        <v>2158</v>
      </c>
      <c r="M182" s="13">
        <v>65.38</v>
      </c>
      <c r="N182" s="20" t="s">
        <v>2135</v>
      </c>
      <c r="O182" s="13" t="s">
        <v>2014</v>
      </c>
      <c r="P182" s="13" t="s">
        <v>2041</v>
      </c>
      <c r="Q182" s="13"/>
      <c r="R182" s="13" t="s">
        <v>2015</v>
      </c>
      <c r="S182" s="13">
        <v>5</v>
      </c>
      <c r="T182" s="13">
        <v>250</v>
      </c>
      <c r="U182" s="43">
        <f t="shared" si="39"/>
        <v>3823.7993270113188</v>
      </c>
      <c r="V182" s="13">
        <v>1</v>
      </c>
      <c r="W182" s="13"/>
      <c r="X182" s="13">
        <v>7.7</v>
      </c>
      <c r="Y182" s="13">
        <v>8.1</v>
      </c>
      <c r="Z182" s="13"/>
      <c r="AA182" s="13"/>
      <c r="AB182" s="13"/>
      <c r="AC182" s="13"/>
      <c r="AD182" s="13">
        <v>99</v>
      </c>
      <c r="AE182" s="13">
        <v>99</v>
      </c>
      <c r="AF182" s="13" t="s">
        <v>2064</v>
      </c>
      <c r="AG182" s="43">
        <f t="shared" si="40"/>
        <v>1</v>
      </c>
      <c r="AH182" s="43">
        <f t="shared" si="41"/>
        <v>0.39999999999999947</v>
      </c>
      <c r="AI182" s="43"/>
      <c r="AJ182" s="43"/>
      <c r="AK182" s="43">
        <f t="shared" si="48"/>
        <v>2.9448584458075393</v>
      </c>
    </row>
    <row r="183" spans="1:37" x14ac:dyDescent="0.2">
      <c r="A183" s="13" t="s">
        <v>1999</v>
      </c>
      <c r="B183" s="13" t="s">
        <v>2396</v>
      </c>
      <c r="C183" s="13" t="s">
        <v>2397</v>
      </c>
      <c r="D183" s="13">
        <v>2012</v>
      </c>
      <c r="E183" s="13" t="s">
        <v>2398</v>
      </c>
      <c r="F183" s="13" t="s">
        <v>2399</v>
      </c>
      <c r="G183" s="13" t="str">
        <f t="shared" si="38"/>
        <v>A113.f7</v>
      </c>
      <c r="H183" s="20"/>
      <c r="I183" s="13" t="s">
        <v>2299</v>
      </c>
      <c r="J183" s="13" t="s">
        <v>2400</v>
      </c>
      <c r="K183" s="13" t="s">
        <v>2158</v>
      </c>
      <c r="L183" s="13" t="s">
        <v>2158</v>
      </c>
      <c r="M183" s="13">
        <v>65.38</v>
      </c>
      <c r="N183" s="20" t="s">
        <v>2135</v>
      </c>
      <c r="O183" s="13" t="s">
        <v>2014</v>
      </c>
      <c r="P183" s="13" t="s">
        <v>2041</v>
      </c>
      <c r="Q183" s="13"/>
      <c r="R183" s="13" t="s">
        <v>2015</v>
      </c>
      <c r="S183" s="13">
        <v>5</v>
      </c>
      <c r="T183" s="13">
        <v>500</v>
      </c>
      <c r="U183" s="43">
        <f t="shared" si="39"/>
        <v>7647.5986540226377</v>
      </c>
      <c r="V183" s="13">
        <v>1</v>
      </c>
      <c r="W183" s="13"/>
      <c r="X183" s="13">
        <v>1.65</v>
      </c>
      <c r="Y183" s="13">
        <v>1.92</v>
      </c>
      <c r="Z183" s="13"/>
      <c r="AA183" s="13"/>
      <c r="AB183" s="13"/>
      <c r="AC183" s="13"/>
      <c r="AD183" s="13">
        <v>99</v>
      </c>
      <c r="AE183" s="13">
        <v>99</v>
      </c>
      <c r="AF183" s="13" t="s">
        <v>2064</v>
      </c>
      <c r="AG183" s="43">
        <f t="shared" si="40"/>
        <v>1</v>
      </c>
      <c r="AH183" s="43">
        <f t="shared" si="41"/>
        <v>0.27</v>
      </c>
      <c r="AI183" s="43"/>
      <c r="AJ183" s="43"/>
      <c r="AK183" s="43">
        <f t="shared" si="48"/>
        <v>0.72246602447109098</v>
      </c>
    </row>
    <row r="184" spans="1:37" x14ac:dyDescent="0.2">
      <c r="A184" s="13" t="s">
        <v>1999</v>
      </c>
      <c r="B184" s="13" t="s">
        <v>2396</v>
      </c>
      <c r="C184" s="13" t="s">
        <v>2397</v>
      </c>
      <c r="D184" s="13">
        <v>2012</v>
      </c>
      <c r="E184" s="13" t="s">
        <v>2398</v>
      </c>
      <c r="F184" s="13" t="s">
        <v>2399</v>
      </c>
      <c r="G184" s="13" t="str">
        <f t="shared" si="38"/>
        <v>A113.f7</v>
      </c>
      <c r="H184" s="20"/>
      <c r="I184" s="13" t="s">
        <v>2299</v>
      </c>
      <c r="J184" s="13" t="s">
        <v>2400</v>
      </c>
      <c r="K184" s="13" t="s">
        <v>2158</v>
      </c>
      <c r="L184" s="13" t="s">
        <v>2158</v>
      </c>
      <c r="M184" s="13">
        <v>65.38</v>
      </c>
      <c r="N184" s="20" t="s">
        <v>2135</v>
      </c>
      <c r="O184" s="13" t="s">
        <v>2014</v>
      </c>
      <c r="P184" s="13" t="s">
        <v>2041</v>
      </c>
      <c r="Q184" s="13"/>
      <c r="R184" s="13" t="s">
        <v>2015</v>
      </c>
      <c r="S184" s="13">
        <v>5</v>
      </c>
      <c r="T184" s="13">
        <v>62.5</v>
      </c>
      <c r="U184" s="43">
        <f t="shared" si="39"/>
        <v>955.94983175282971</v>
      </c>
      <c r="V184" s="13">
        <v>1</v>
      </c>
      <c r="W184" s="13"/>
      <c r="X184" s="13">
        <v>3.73</v>
      </c>
      <c r="Y184" s="13">
        <v>4.12</v>
      </c>
      <c r="Z184" s="13"/>
      <c r="AA184" s="13"/>
      <c r="AB184" s="13"/>
      <c r="AC184" s="13"/>
      <c r="AD184" s="13">
        <v>99</v>
      </c>
      <c r="AE184" s="13">
        <v>99</v>
      </c>
      <c r="AF184" s="13" t="s">
        <v>2064</v>
      </c>
      <c r="AG184" s="43">
        <f t="shared" si="40"/>
        <v>1</v>
      </c>
      <c r="AH184" s="43">
        <f t="shared" si="41"/>
        <v>0.39000000000000012</v>
      </c>
      <c r="AI184" s="43"/>
      <c r="AJ184" s="43"/>
      <c r="AK184" s="43">
        <f t="shared" si="48"/>
        <v>1.899175630480513</v>
      </c>
    </row>
    <row r="185" spans="1:37" x14ac:dyDescent="0.2">
      <c r="A185" s="13" t="s">
        <v>1999</v>
      </c>
      <c r="B185" s="13" t="s">
        <v>2396</v>
      </c>
      <c r="C185" s="13" t="s">
        <v>2397</v>
      </c>
      <c r="D185" s="13">
        <v>2012</v>
      </c>
      <c r="E185" s="13" t="s">
        <v>2398</v>
      </c>
      <c r="F185" s="13" t="s">
        <v>2399</v>
      </c>
      <c r="G185" s="13" t="str">
        <f t="shared" si="38"/>
        <v>A113.f7</v>
      </c>
      <c r="H185" s="20"/>
      <c r="I185" s="13" t="s">
        <v>2299</v>
      </c>
      <c r="J185" s="13" t="s">
        <v>2400</v>
      </c>
      <c r="K185" s="13" t="s">
        <v>2158</v>
      </c>
      <c r="L185" s="13" t="s">
        <v>2158</v>
      </c>
      <c r="M185" s="13">
        <v>65.38</v>
      </c>
      <c r="N185" s="20" t="s">
        <v>2135</v>
      </c>
      <c r="O185" s="13" t="s">
        <v>2014</v>
      </c>
      <c r="P185" s="13" t="s">
        <v>2041</v>
      </c>
      <c r="Q185" s="13"/>
      <c r="R185" s="13" t="s">
        <v>2015</v>
      </c>
      <c r="S185" s="13">
        <v>5</v>
      </c>
      <c r="T185" s="13">
        <v>125</v>
      </c>
      <c r="U185" s="43">
        <f t="shared" si="39"/>
        <v>1911.8996635056594</v>
      </c>
      <c r="V185" s="13">
        <v>1</v>
      </c>
      <c r="W185" s="13"/>
      <c r="X185" s="13">
        <v>0.94</v>
      </c>
      <c r="Y185" s="13">
        <v>1.02</v>
      </c>
      <c r="Z185" s="13"/>
      <c r="AA185" s="13"/>
      <c r="AB185" s="13"/>
      <c r="AC185" s="13"/>
      <c r="AD185" s="13">
        <v>99</v>
      </c>
      <c r="AE185" s="13">
        <v>99</v>
      </c>
      <c r="AF185" s="13" t="s">
        <v>2064</v>
      </c>
      <c r="AG185" s="43">
        <f t="shared" si="40"/>
        <v>1</v>
      </c>
      <c r="AH185" s="43">
        <f t="shared" si="41"/>
        <v>8.0000000000000071E-2</v>
      </c>
      <c r="AI185" s="43"/>
      <c r="AJ185" s="43"/>
      <c r="AK185" s="43">
        <f t="shared" si="48"/>
        <v>-8.9267338097087409E-2</v>
      </c>
    </row>
    <row r="186" spans="1:37" x14ac:dyDescent="0.2">
      <c r="A186" s="13" t="s">
        <v>1999</v>
      </c>
      <c r="B186" s="13" t="s">
        <v>2396</v>
      </c>
      <c r="C186" s="13" t="s">
        <v>2397</v>
      </c>
      <c r="D186" s="13">
        <v>2012</v>
      </c>
      <c r="E186" s="13" t="s">
        <v>2398</v>
      </c>
      <c r="F186" s="13" t="s">
        <v>2399</v>
      </c>
      <c r="G186" s="13" t="str">
        <f t="shared" si="38"/>
        <v>A113.f7</v>
      </c>
      <c r="H186" s="20"/>
      <c r="I186" s="13" t="s">
        <v>2299</v>
      </c>
      <c r="J186" s="13" t="s">
        <v>2400</v>
      </c>
      <c r="K186" s="13" t="s">
        <v>2158</v>
      </c>
      <c r="L186" s="13" t="s">
        <v>2158</v>
      </c>
      <c r="M186" s="13">
        <v>65.38</v>
      </c>
      <c r="N186" s="20" t="s">
        <v>2135</v>
      </c>
      <c r="O186" s="13" t="s">
        <v>2014</v>
      </c>
      <c r="P186" s="13" t="s">
        <v>2041</v>
      </c>
      <c r="Q186" s="13"/>
      <c r="R186" s="13" t="s">
        <v>2015</v>
      </c>
      <c r="S186" s="13">
        <v>5</v>
      </c>
      <c r="T186" s="13">
        <v>250</v>
      </c>
      <c r="U186" s="43">
        <f t="shared" si="39"/>
        <v>3823.7993270113188</v>
      </c>
      <c r="V186" s="13">
        <v>1</v>
      </c>
      <c r="W186" s="13"/>
      <c r="X186" s="13">
        <v>2.12</v>
      </c>
      <c r="Y186" s="13">
        <v>2.3199999999999998</v>
      </c>
      <c r="Z186" s="13"/>
      <c r="AA186" s="13"/>
      <c r="AB186" s="13"/>
      <c r="AC186" s="13"/>
      <c r="AD186" s="13">
        <v>99</v>
      </c>
      <c r="AE186" s="13">
        <v>99</v>
      </c>
      <c r="AF186" s="13" t="s">
        <v>2064</v>
      </c>
      <c r="AG186" s="43">
        <f t="shared" si="40"/>
        <v>1</v>
      </c>
      <c r="AH186" s="43">
        <f t="shared" si="41"/>
        <v>0.19999999999999973</v>
      </c>
      <c r="AI186" s="43"/>
      <c r="AJ186" s="43"/>
      <c r="AK186" s="43">
        <f t="shared" si="48"/>
        <v>1.0840642647884746</v>
      </c>
    </row>
    <row r="187" spans="1:37" x14ac:dyDescent="0.2">
      <c r="A187" s="13" t="s">
        <v>1999</v>
      </c>
      <c r="B187" s="13" t="s">
        <v>2396</v>
      </c>
      <c r="C187" s="13" t="s">
        <v>2397</v>
      </c>
      <c r="D187" s="13">
        <v>2012</v>
      </c>
      <c r="E187" s="13" t="s">
        <v>2398</v>
      </c>
      <c r="F187" s="13" t="s">
        <v>2399</v>
      </c>
      <c r="G187" s="13" t="str">
        <f t="shared" si="38"/>
        <v>A113.f7</v>
      </c>
      <c r="H187" s="20"/>
      <c r="I187" s="13" t="s">
        <v>2299</v>
      </c>
      <c r="J187" s="13" t="s">
        <v>2400</v>
      </c>
      <c r="K187" s="13" t="s">
        <v>2158</v>
      </c>
      <c r="L187" s="13" t="s">
        <v>2158</v>
      </c>
      <c r="M187" s="13">
        <v>65.38</v>
      </c>
      <c r="N187" s="20" t="s">
        <v>2135</v>
      </c>
      <c r="O187" s="13" t="s">
        <v>2014</v>
      </c>
      <c r="P187" s="13" t="s">
        <v>2041</v>
      </c>
      <c r="Q187" s="13"/>
      <c r="R187" s="13" t="s">
        <v>2015</v>
      </c>
      <c r="S187" s="13">
        <v>5</v>
      </c>
      <c r="T187" s="13">
        <v>500</v>
      </c>
      <c r="U187" s="43">
        <f t="shared" si="39"/>
        <v>7647.5986540226377</v>
      </c>
      <c r="V187" s="13">
        <v>1</v>
      </c>
      <c r="W187" s="13"/>
      <c r="X187" s="13">
        <v>0.98</v>
      </c>
      <c r="Y187" s="13">
        <v>1.1399999999999999</v>
      </c>
      <c r="Z187" s="13"/>
      <c r="AA187" s="13"/>
      <c r="AB187" s="13"/>
      <c r="AC187" s="13"/>
      <c r="AD187" s="13">
        <v>99</v>
      </c>
      <c r="AE187" s="13">
        <v>99</v>
      </c>
      <c r="AF187" s="13" t="s">
        <v>2064</v>
      </c>
      <c r="AG187" s="43">
        <f t="shared" si="40"/>
        <v>1</v>
      </c>
      <c r="AH187" s="43">
        <f t="shared" si="41"/>
        <v>0.15999999999999992</v>
      </c>
      <c r="AI187" s="43"/>
      <c r="AJ187" s="43"/>
      <c r="AK187" s="43">
        <f t="shared" si="48"/>
        <v>-2.9146345659516508E-2</v>
      </c>
    </row>
    <row r="188" spans="1:37" x14ac:dyDescent="0.2">
      <c r="A188" s="13" t="s">
        <v>1999</v>
      </c>
      <c r="B188" s="13" t="s">
        <v>2401</v>
      </c>
      <c r="C188" s="13" t="s">
        <v>2402</v>
      </c>
      <c r="D188" s="13">
        <v>2005</v>
      </c>
      <c r="E188" s="13" t="s">
        <v>2403</v>
      </c>
      <c r="F188" s="13" t="s">
        <v>2404</v>
      </c>
      <c r="G188" s="13" t="str">
        <f t="shared" si="38"/>
        <v>A114.f5</v>
      </c>
      <c r="H188" s="20" t="s">
        <v>2405</v>
      </c>
      <c r="I188" s="13" t="s">
        <v>2299</v>
      </c>
      <c r="J188" s="13" t="s">
        <v>2145</v>
      </c>
      <c r="K188" s="13" t="s">
        <v>2145</v>
      </c>
      <c r="L188" s="13" t="s">
        <v>2134</v>
      </c>
      <c r="M188" s="13">
        <v>112.414</v>
      </c>
      <c r="N188" s="13" t="s">
        <v>2135</v>
      </c>
      <c r="O188" s="13" t="s">
        <v>2014</v>
      </c>
      <c r="P188" s="13" t="s">
        <v>2041</v>
      </c>
      <c r="Q188" s="13"/>
      <c r="R188" s="13" t="s">
        <v>2055</v>
      </c>
      <c r="S188" s="13">
        <v>70</v>
      </c>
      <c r="T188" s="13">
        <v>10</v>
      </c>
      <c r="U188" s="43">
        <f t="shared" si="39"/>
        <v>88.956891490383754</v>
      </c>
      <c r="V188" s="49">
        <f t="shared" ref="V188:V204" si="52">Z188/Z188</f>
        <v>1</v>
      </c>
      <c r="W188" s="21">
        <f t="shared" ref="W188:W204" si="53">AA188/Z188</f>
        <v>0.71866112448042008</v>
      </c>
      <c r="X188" s="21">
        <f t="shared" ref="X188:X199" si="54">AB188/Z188</f>
        <v>0.87508203894115077</v>
      </c>
      <c r="Y188" s="21">
        <f t="shared" ref="Y188:Y199" si="55">AC188/Z188</f>
        <v>0.53117479763727848</v>
      </c>
      <c r="Z188" s="13">
        <v>4571</v>
      </c>
      <c r="AA188" s="13">
        <v>3285</v>
      </c>
      <c r="AB188" s="13">
        <v>4000</v>
      </c>
      <c r="AC188" s="13">
        <v>2428</v>
      </c>
      <c r="AD188" s="13">
        <v>4</v>
      </c>
      <c r="AE188" s="13">
        <v>4</v>
      </c>
      <c r="AF188" s="13" t="s">
        <v>2300</v>
      </c>
      <c r="AG188" s="43">
        <f t="shared" si="40"/>
        <v>0.28133887551957992</v>
      </c>
      <c r="AH188" s="43">
        <f t="shared" si="41"/>
        <v>0.34390724130387229</v>
      </c>
      <c r="AI188" s="43">
        <f t="shared" ref="AI188:AJ202" si="56">AG188</f>
        <v>0.28133887551957992</v>
      </c>
      <c r="AJ188" s="43">
        <f t="shared" si="56"/>
        <v>0.34390724130387229</v>
      </c>
      <c r="AK188" s="43">
        <f t="shared" si="48"/>
        <v>-0.1925098189419478</v>
      </c>
    </row>
    <row r="189" spans="1:37" x14ac:dyDescent="0.2">
      <c r="A189" s="13" t="s">
        <v>1999</v>
      </c>
      <c r="B189" s="13" t="s">
        <v>2401</v>
      </c>
      <c r="C189" s="13" t="s">
        <v>2402</v>
      </c>
      <c r="D189" s="13">
        <v>2005</v>
      </c>
      <c r="E189" s="13" t="s">
        <v>2403</v>
      </c>
      <c r="F189" s="13" t="s">
        <v>2404</v>
      </c>
      <c r="G189" s="13" t="str">
        <f t="shared" si="38"/>
        <v>A114.f5</v>
      </c>
      <c r="H189" s="20" t="s">
        <v>2405</v>
      </c>
      <c r="I189" s="13" t="s">
        <v>2299</v>
      </c>
      <c r="J189" s="13" t="s">
        <v>2145</v>
      </c>
      <c r="K189" s="13" t="s">
        <v>2145</v>
      </c>
      <c r="L189" s="13" t="s">
        <v>2134</v>
      </c>
      <c r="M189" s="13">
        <v>112.414</v>
      </c>
      <c r="N189" s="13" t="s">
        <v>2135</v>
      </c>
      <c r="O189" s="13" t="s">
        <v>2014</v>
      </c>
      <c r="P189" s="13" t="s">
        <v>2041</v>
      </c>
      <c r="Q189" s="13"/>
      <c r="R189" s="13" t="s">
        <v>2055</v>
      </c>
      <c r="S189" s="13">
        <v>70</v>
      </c>
      <c r="T189" s="13">
        <v>40</v>
      </c>
      <c r="U189" s="43">
        <f t="shared" si="39"/>
        <v>355.82756596153502</v>
      </c>
      <c r="V189" s="49">
        <f t="shared" si="52"/>
        <v>1</v>
      </c>
      <c r="W189" s="21">
        <f t="shared" si="53"/>
        <v>0.71866112448042008</v>
      </c>
      <c r="X189" s="21">
        <f t="shared" si="54"/>
        <v>1.2187705097352877</v>
      </c>
      <c r="Y189" s="21">
        <f t="shared" si="55"/>
        <v>0.90614745132356156</v>
      </c>
      <c r="Z189" s="13">
        <v>4571</v>
      </c>
      <c r="AA189" s="13">
        <v>3285</v>
      </c>
      <c r="AB189" s="13">
        <v>5571</v>
      </c>
      <c r="AC189" s="13">
        <v>4142</v>
      </c>
      <c r="AD189" s="13">
        <v>4</v>
      </c>
      <c r="AE189" s="13">
        <v>4</v>
      </c>
      <c r="AF189" s="13" t="s">
        <v>2300</v>
      </c>
      <c r="AG189" s="43">
        <f t="shared" si="40"/>
        <v>0.28133887551957992</v>
      </c>
      <c r="AH189" s="43">
        <f t="shared" si="41"/>
        <v>0.31262305841172611</v>
      </c>
      <c r="AI189" s="43">
        <f t="shared" si="56"/>
        <v>0.28133887551957992</v>
      </c>
      <c r="AJ189" s="43">
        <f t="shared" si="56"/>
        <v>0.31262305841172611</v>
      </c>
      <c r="AK189" s="43">
        <f t="shared" si="48"/>
        <v>0.28542649705254214</v>
      </c>
    </row>
    <row r="190" spans="1:37" x14ac:dyDescent="0.2">
      <c r="A190" s="13" t="s">
        <v>1999</v>
      </c>
      <c r="B190" s="13" t="s">
        <v>2401</v>
      </c>
      <c r="C190" s="13" t="s">
        <v>2402</v>
      </c>
      <c r="D190" s="13">
        <v>2005</v>
      </c>
      <c r="E190" s="13" t="s">
        <v>2403</v>
      </c>
      <c r="F190" s="13" t="s">
        <v>2404</v>
      </c>
      <c r="G190" s="13" t="str">
        <f t="shared" si="38"/>
        <v>A114.f5</v>
      </c>
      <c r="H190" s="20" t="s">
        <v>2405</v>
      </c>
      <c r="I190" s="13" t="s">
        <v>2299</v>
      </c>
      <c r="J190" s="13" t="s">
        <v>2145</v>
      </c>
      <c r="K190" s="13" t="s">
        <v>2145</v>
      </c>
      <c r="L190" s="13" t="s">
        <v>2134</v>
      </c>
      <c r="M190" s="13">
        <v>112.414</v>
      </c>
      <c r="N190" s="13" t="s">
        <v>2135</v>
      </c>
      <c r="O190" s="13" t="s">
        <v>2014</v>
      </c>
      <c r="P190" s="13" t="s">
        <v>2041</v>
      </c>
      <c r="Q190" s="13"/>
      <c r="R190" s="13" t="s">
        <v>2055</v>
      </c>
      <c r="S190" s="13">
        <v>70</v>
      </c>
      <c r="T190" s="13">
        <v>160</v>
      </c>
      <c r="U190" s="43">
        <f t="shared" si="39"/>
        <v>1423.3102638461401</v>
      </c>
      <c r="V190" s="49">
        <f t="shared" si="52"/>
        <v>1</v>
      </c>
      <c r="W190" s="21">
        <f t="shared" si="53"/>
        <v>0.71866112448042008</v>
      </c>
      <c r="X190" s="21">
        <f t="shared" si="54"/>
        <v>1.5313935681470139</v>
      </c>
      <c r="Y190" s="21">
        <f t="shared" si="55"/>
        <v>1.2187705097352877</v>
      </c>
      <c r="Z190" s="13">
        <v>4571</v>
      </c>
      <c r="AA190" s="13">
        <v>3285</v>
      </c>
      <c r="AB190" s="13">
        <v>7000</v>
      </c>
      <c r="AC190" s="13">
        <v>5571</v>
      </c>
      <c r="AD190" s="13">
        <v>4</v>
      </c>
      <c r="AE190" s="13">
        <v>4</v>
      </c>
      <c r="AF190" s="13" t="s">
        <v>2300</v>
      </c>
      <c r="AG190" s="43">
        <f t="shared" si="40"/>
        <v>0.28133887551957992</v>
      </c>
      <c r="AH190" s="43">
        <f t="shared" si="41"/>
        <v>0.31262305841172622</v>
      </c>
      <c r="AI190" s="43">
        <f t="shared" si="56"/>
        <v>0.28133887551957992</v>
      </c>
      <c r="AJ190" s="43">
        <f t="shared" si="56"/>
        <v>0.31262305841172622</v>
      </c>
      <c r="AK190" s="43">
        <f t="shared" si="48"/>
        <v>0.61484510311565643</v>
      </c>
    </row>
    <row r="191" spans="1:37" x14ac:dyDescent="0.2">
      <c r="A191" s="13" t="s">
        <v>1999</v>
      </c>
      <c r="B191" s="13" t="s">
        <v>2401</v>
      </c>
      <c r="C191" s="13" t="s">
        <v>2402</v>
      </c>
      <c r="D191" s="13">
        <v>2005</v>
      </c>
      <c r="E191" s="13" t="s">
        <v>2403</v>
      </c>
      <c r="F191" s="13" t="s">
        <v>2404</v>
      </c>
      <c r="G191" s="13" t="str">
        <f t="shared" si="38"/>
        <v>A114.f5</v>
      </c>
      <c r="H191" s="20" t="s">
        <v>2405</v>
      </c>
      <c r="I191" s="13" t="s">
        <v>2299</v>
      </c>
      <c r="J191" s="13" t="s">
        <v>2145</v>
      </c>
      <c r="K191" s="13" t="s">
        <v>2145</v>
      </c>
      <c r="L191" s="13" t="s">
        <v>2134</v>
      </c>
      <c r="M191" s="13">
        <v>112.414</v>
      </c>
      <c r="N191" s="13" t="s">
        <v>2135</v>
      </c>
      <c r="O191" s="13" t="s">
        <v>2014</v>
      </c>
      <c r="P191" s="13" t="s">
        <v>2041</v>
      </c>
      <c r="Q191" s="13"/>
      <c r="R191" s="13" t="s">
        <v>2055</v>
      </c>
      <c r="S191" s="13">
        <v>70</v>
      </c>
      <c r="T191" s="13">
        <v>480</v>
      </c>
      <c r="U191" s="43">
        <f t="shared" si="39"/>
        <v>4269.9307915384197</v>
      </c>
      <c r="V191" s="49">
        <f t="shared" si="52"/>
        <v>1</v>
      </c>
      <c r="W191" s="21">
        <f t="shared" si="53"/>
        <v>0.71866112448042008</v>
      </c>
      <c r="X191" s="21">
        <f t="shared" si="54"/>
        <v>2.1251367315685847</v>
      </c>
      <c r="Y191" s="21">
        <f t="shared" si="55"/>
        <v>1.8437978560490047</v>
      </c>
      <c r="Z191" s="13">
        <v>4571</v>
      </c>
      <c r="AA191" s="13">
        <v>3285</v>
      </c>
      <c r="AB191" s="13">
        <v>9714</v>
      </c>
      <c r="AC191" s="13">
        <v>8428</v>
      </c>
      <c r="AD191" s="13">
        <v>4</v>
      </c>
      <c r="AE191" s="13">
        <v>4</v>
      </c>
      <c r="AF191" s="13" t="s">
        <v>2300</v>
      </c>
      <c r="AG191" s="43">
        <f t="shared" si="40"/>
        <v>0.28133887551957992</v>
      </c>
      <c r="AH191" s="43">
        <f t="shared" si="41"/>
        <v>0.28133887551958003</v>
      </c>
      <c r="AI191" s="43">
        <f t="shared" si="56"/>
        <v>0.28133887551957992</v>
      </c>
      <c r="AJ191" s="43">
        <f t="shared" si="56"/>
        <v>0.28133887551958003</v>
      </c>
      <c r="AK191" s="43">
        <f t="shared" si="48"/>
        <v>1.0875556674196873</v>
      </c>
    </row>
    <row r="192" spans="1:37" x14ac:dyDescent="0.2">
      <c r="A192" s="13" t="s">
        <v>1999</v>
      </c>
      <c r="B192" s="13" t="s">
        <v>2401</v>
      </c>
      <c r="C192" s="13" t="s">
        <v>2402</v>
      </c>
      <c r="D192" s="13">
        <v>2005</v>
      </c>
      <c r="E192" s="13" t="s">
        <v>2403</v>
      </c>
      <c r="F192" s="13" t="s">
        <v>2404</v>
      </c>
      <c r="G192" s="13" t="str">
        <f t="shared" si="38"/>
        <v>A114.f5</v>
      </c>
      <c r="H192" s="20" t="s">
        <v>2406</v>
      </c>
      <c r="I192" s="13" t="s">
        <v>2299</v>
      </c>
      <c r="J192" s="13" t="s">
        <v>2145</v>
      </c>
      <c r="K192" s="13" t="s">
        <v>2145</v>
      </c>
      <c r="L192" s="13" t="s">
        <v>2134</v>
      </c>
      <c r="M192" s="13">
        <v>112.414</v>
      </c>
      <c r="N192" s="13" t="s">
        <v>2135</v>
      </c>
      <c r="O192" s="13" t="s">
        <v>2014</v>
      </c>
      <c r="P192" s="13" t="s">
        <v>2041</v>
      </c>
      <c r="Q192" s="13"/>
      <c r="R192" s="13" t="s">
        <v>2055</v>
      </c>
      <c r="S192" s="13">
        <v>70</v>
      </c>
      <c r="T192" s="13">
        <v>10</v>
      </c>
      <c r="U192" s="43">
        <f t="shared" si="39"/>
        <v>88.956891490383754</v>
      </c>
      <c r="V192" s="49">
        <f t="shared" si="52"/>
        <v>1</v>
      </c>
      <c r="W192" s="21">
        <f t="shared" si="53"/>
        <v>2.0800896107532902</v>
      </c>
      <c r="X192" s="21">
        <f t="shared" si="54"/>
        <v>0.11985438252590311</v>
      </c>
      <c r="Y192" s="21">
        <f t="shared" si="55"/>
        <v>1</v>
      </c>
      <c r="Z192" s="13">
        <v>3571</v>
      </c>
      <c r="AA192" s="13">
        <v>7428</v>
      </c>
      <c r="AB192" s="13">
        <v>428</v>
      </c>
      <c r="AC192" s="13">
        <v>3571</v>
      </c>
      <c r="AD192" s="13">
        <v>4</v>
      </c>
      <c r="AE192" s="13">
        <v>4</v>
      </c>
      <c r="AF192" s="13" t="s">
        <v>2300</v>
      </c>
      <c r="AG192" s="43">
        <f t="shared" si="40"/>
        <v>1.0800896107532902</v>
      </c>
      <c r="AH192" s="43">
        <f t="shared" si="41"/>
        <v>0.88014561747409692</v>
      </c>
      <c r="AI192" s="43">
        <f t="shared" si="56"/>
        <v>1.0800896107532902</v>
      </c>
      <c r="AJ192" s="43">
        <f t="shared" si="56"/>
        <v>0.88014561747409692</v>
      </c>
      <c r="AK192" s="43">
        <f t="shared" si="48"/>
        <v>-3.060645432184919</v>
      </c>
    </row>
    <row r="193" spans="1:37" x14ac:dyDescent="0.2">
      <c r="A193" s="13" t="s">
        <v>1999</v>
      </c>
      <c r="B193" s="13" t="s">
        <v>2401</v>
      </c>
      <c r="C193" s="13" t="s">
        <v>2402</v>
      </c>
      <c r="D193" s="13">
        <v>2005</v>
      </c>
      <c r="E193" s="13" t="s">
        <v>2403</v>
      </c>
      <c r="F193" s="13" t="s">
        <v>2404</v>
      </c>
      <c r="G193" s="13" t="str">
        <f t="shared" si="38"/>
        <v>A114.f5</v>
      </c>
      <c r="H193" s="20" t="s">
        <v>2406</v>
      </c>
      <c r="I193" s="13" t="s">
        <v>2299</v>
      </c>
      <c r="J193" s="13" t="s">
        <v>2145</v>
      </c>
      <c r="K193" s="13" t="s">
        <v>2145</v>
      </c>
      <c r="L193" s="13" t="s">
        <v>2134</v>
      </c>
      <c r="M193" s="13">
        <v>112.414</v>
      </c>
      <c r="N193" s="13" t="s">
        <v>2135</v>
      </c>
      <c r="O193" s="13" t="s">
        <v>2014</v>
      </c>
      <c r="P193" s="13" t="s">
        <v>2041</v>
      </c>
      <c r="Q193" s="13"/>
      <c r="R193" s="13" t="s">
        <v>2055</v>
      </c>
      <c r="S193" s="13">
        <v>70</v>
      </c>
      <c r="T193" s="13">
        <v>40</v>
      </c>
      <c r="U193" s="43">
        <f t="shared" si="39"/>
        <v>355.82756596153502</v>
      </c>
      <c r="V193" s="49">
        <f t="shared" si="52"/>
        <v>1</v>
      </c>
      <c r="W193" s="21">
        <f t="shared" si="53"/>
        <v>2.0800896107532902</v>
      </c>
      <c r="X193" s="21">
        <f t="shared" si="54"/>
        <v>1.1598991879025482</v>
      </c>
      <c r="Y193" s="21">
        <f t="shared" si="55"/>
        <v>1.8000560067208065</v>
      </c>
      <c r="Z193" s="13">
        <v>3571</v>
      </c>
      <c r="AA193" s="13">
        <v>7428</v>
      </c>
      <c r="AB193" s="13">
        <v>4142</v>
      </c>
      <c r="AC193" s="13">
        <v>6428</v>
      </c>
      <c r="AD193" s="13">
        <v>4</v>
      </c>
      <c r="AE193" s="13">
        <v>4</v>
      </c>
      <c r="AF193" s="13" t="s">
        <v>2300</v>
      </c>
      <c r="AG193" s="43">
        <f t="shared" si="40"/>
        <v>1.0800896107532902</v>
      </c>
      <c r="AH193" s="43">
        <f t="shared" si="41"/>
        <v>0.64015681881825826</v>
      </c>
      <c r="AI193" s="43">
        <f t="shared" si="56"/>
        <v>1.0800896107532902</v>
      </c>
      <c r="AJ193" s="43">
        <f t="shared" si="56"/>
        <v>0.64015681881825826</v>
      </c>
      <c r="AK193" s="43">
        <f t="shared" si="48"/>
        <v>0.21399941963444613</v>
      </c>
    </row>
    <row r="194" spans="1:37" x14ac:dyDescent="0.2">
      <c r="A194" s="13" t="s">
        <v>1999</v>
      </c>
      <c r="B194" s="13" t="s">
        <v>2401</v>
      </c>
      <c r="C194" s="13" t="s">
        <v>2402</v>
      </c>
      <c r="D194" s="13">
        <v>2005</v>
      </c>
      <c r="E194" s="13" t="s">
        <v>2403</v>
      </c>
      <c r="F194" s="13" t="s">
        <v>2404</v>
      </c>
      <c r="G194" s="13" t="str">
        <f t="shared" ref="G194:G257" si="57">CONCATENATE(B194,".",F194)</f>
        <v>A114.f5</v>
      </c>
      <c r="H194" s="20" t="s">
        <v>2406</v>
      </c>
      <c r="I194" s="13" t="s">
        <v>2299</v>
      </c>
      <c r="J194" s="13" t="s">
        <v>2145</v>
      </c>
      <c r="K194" s="13" t="s">
        <v>2145</v>
      </c>
      <c r="L194" s="13" t="s">
        <v>2134</v>
      </c>
      <c r="M194" s="13">
        <v>112.414</v>
      </c>
      <c r="N194" s="13" t="s">
        <v>2135</v>
      </c>
      <c r="O194" s="13" t="s">
        <v>2014</v>
      </c>
      <c r="P194" s="13" t="s">
        <v>2041</v>
      </c>
      <c r="Q194" s="13"/>
      <c r="R194" s="13" t="s">
        <v>2055</v>
      </c>
      <c r="S194" s="13">
        <v>70</v>
      </c>
      <c r="T194" s="13">
        <v>160</v>
      </c>
      <c r="U194" s="43">
        <f t="shared" ref="U194:U257" si="58">T194/M194*1000</f>
        <v>1423.3102638461401</v>
      </c>
      <c r="V194" s="49">
        <f t="shared" si="52"/>
        <v>1</v>
      </c>
      <c r="W194" s="21">
        <f t="shared" si="53"/>
        <v>2.0800896107532902</v>
      </c>
      <c r="X194" s="21">
        <f t="shared" si="54"/>
        <v>2.3601232147857742</v>
      </c>
      <c r="Y194" s="21">
        <f t="shared" si="55"/>
        <v>3.3203584430131614</v>
      </c>
      <c r="Z194" s="13">
        <v>3571</v>
      </c>
      <c r="AA194" s="13">
        <v>7428</v>
      </c>
      <c r="AB194" s="13">
        <v>8428</v>
      </c>
      <c r="AC194" s="13">
        <v>11857</v>
      </c>
      <c r="AD194" s="13">
        <v>4</v>
      </c>
      <c r="AE194" s="13">
        <v>4</v>
      </c>
      <c r="AF194" s="13" t="s">
        <v>2300</v>
      </c>
      <c r="AG194" s="43">
        <f t="shared" si="40"/>
        <v>1.0800896107532902</v>
      </c>
      <c r="AH194" s="43">
        <f t="shared" si="41"/>
        <v>0.96023522822738716</v>
      </c>
      <c r="AI194" s="43">
        <f t="shared" si="56"/>
        <v>1.0800896107532902</v>
      </c>
      <c r="AJ194" s="43">
        <f t="shared" si="56"/>
        <v>0.96023522822738716</v>
      </c>
      <c r="AK194" s="43">
        <f t="shared" si="48"/>
        <v>1.2388621802312405</v>
      </c>
    </row>
    <row r="195" spans="1:37" x14ac:dyDescent="0.2">
      <c r="A195" s="13" t="s">
        <v>1999</v>
      </c>
      <c r="B195" s="13" t="s">
        <v>2401</v>
      </c>
      <c r="C195" s="13" t="s">
        <v>2402</v>
      </c>
      <c r="D195" s="13">
        <v>2005</v>
      </c>
      <c r="E195" s="13" t="s">
        <v>2407</v>
      </c>
      <c r="F195" s="13" t="s">
        <v>2404</v>
      </c>
      <c r="G195" s="13" t="str">
        <f t="shared" si="57"/>
        <v>A114.f5</v>
      </c>
      <c r="H195" s="20" t="s">
        <v>2405</v>
      </c>
      <c r="I195" s="13" t="s">
        <v>2299</v>
      </c>
      <c r="J195" s="13" t="s">
        <v>2153</v>
      </c>
      <c r="K195" s="13" t="s">
        <v>2153</v>
      </c>
      <c r="L195" s="13" t="s">
        <v>2137</v>
      </c>
      <c r="M195" s="13">
        <v>63.545999999999999</v>
      </c>
      <c r="N195" s="13" t="s">
        <v>2135</v>
      </c>
      <c r="O195" s="13" t="s">
        <v>2014</v>
      </c>
      <c r="P195" s="13" t="s">
        <v>2041</v>
      </c>
      <c r="Q195" s="13"/>
      <c r="R195" s="13" t="s">
        <v>2055</v>
      </c>
      <c r="S195" s="13">
        <v>70</v>
      </c>
      <c r="T195" s="13">
        <v>12.5</v>
      </c>
      <c r="U195" s="43">
        <f t="shared" si="58"/>
        <v>196.70789664180279</v>
      </c>
      <c r="V195" s="49">
        <f t="shared" si="52"/>
        <v>1</v>
      </c>
      <c r="W195" s="21">
        <f t="shared" si="53"/>
        <v>0.8636079249217935</v>
      </c>
      <c r="X195" s="21">
        <f t="shared" si="54"/>
        <v>1.0502606882168926</v>
      </c>
      <c r="Y195" s="21">
        <f t="shared" si="55"/>
        <v>0.90677789363920747</v>
      </c>
      <c r="Z195" s="13">
        <v>4795</v>
      </c>
      <c r="AA195" s="13">
        <v>4141</v>
      </c>
      <c r="AB195" s="13">
        <v>5036</v>
      </c>
      <c r="AC195" s="13">
        <v>4348</v>
      </c>
      <c r="AD195" s="13">
        <v>4</v>
      </c>
      <c r="AE195" s="13">
        <v>4</v>
      </c>
      <c r="AF195" s="13" t="s">
        <v>2300</v>
      </c>
      <c r="AG195" s="43">
        <f t="shared" ref="AG195:AG203" si="59">ABS(V195-W195)</f>
        <v>0.1363920750782065</v>
      </c>
      <c r="AH195" s="43">
        <f t="shared" ref="AH195:AH204" si="60">ABS(X195-Y195)</f>
        <v>0.14348279457768509</v>
      </c>
      <c r="AI195" s="43">
        <f t="shared" si="56"/>
        <v>0.1363920750782065</v>
      </c>
      <c r="AJ195" s="43">
        <f t="shared" si="56"/>
        <v>0.14348279457768509</v>
      </c>
      <c r="AK195" s="43">
        <f t="shared" si="48"/>
        <v>7.0747467813523299E-2</v>
      </c>
    </row>
    <row r="196" spans="1:37" x14ac:dyDescent="0.2">
      <c r="A196" s="13" t="s">
        <v>1999</v>
      </c>
      <c r="B196" s="13" t="s">
        <v>2401</v>
      </c>
      <c r="C196" s="13" t="s">
        <v>2402</v>
      </c>
      <c r="D196" s="13">
        <v>2005</v>
      </c>
      <c r="E196" s="13" t="s">
        <v>2407</v>
      </c>
      <c r="F196" s="13" t="s">
        <v>2404</v>
      </c>
      <c r="G196" s="13" t="str">
        <f t="shared" si="57"/>
        <v>A114.f5</v>
      </c>
      <c r="H196" s="20" t="s">
        <v>2405</v>
      </c>
      <c r="I196" s="13" t="s">
        <v>2299</v>
      </c>
      <c r="J196" s="13" t="s">
        <v>2153</v>
      </c>
      <c r="K196" s="13" t="s">
        <v>2153</v>
      </c>
      <c r="L196" s="13" t="s">
        <v>2137</v>
      </c>
      <c r="M196" s="13">
        <v>63.545999999999999</v>
      </c>
      <c r="N196" s="13" t="s">
        <v>2135</v>
      </c>
      <c r="O196" s="13" t="s">
        <v>2014</v>
      </c>
      <c r="P196" s="13" t="s">
        <v>2041</v>
      </c>
      <c r="Q196" s="13"/>
      <c r="R196" s="13" t="s">
        <v>2055</v>
      </c>
      <c r="S196" s="13">
        <v>70</v>
      </c>
      <c r="T196" s="13">
        <v>50</v>
      </c>
      <c r="U196" s="43">
        <f t="shared" si="58"/>
        <v>786.83158656721116</v>
      </c>
      <c r="V196" s="49">
        <f t="shared" si="52"/>
        <v>1</v>
      </c>
      <c r="W196" s="21">
        <f t="shared" si="53"/>
        <v>0.8636079249217935</v>
      </c>
      <c r="X196" s="21">
        <f t="shared" si="54"/>
        <v>58.347028154327425</v>
      </c>
      <c r="Y196" s="21">
        <f t="shared" si="55"/>
        <v>2.5368091762252347</v>
      </c>
      <c r="Z196" s="13">
        <v>4795</v>
      </c>
      <c r="AA196" s="13">
        <v>4141</v>
      </c>
      <c r="AB196" s="13">
        <v>279774</v>
      </c>
      <c r="AC196" s="13">
        <v>12164</v>
      </c>
      <c r="AD196" s="13">
        <v>4</v>
      </c>
      <c r="AE196" s="13">
        <v>4</v>
      </c>
      <c r="AF196" s="13" t="s">
        <v>2300</v>
      </c>
      <c r="AG196" s="43">
        <f t="shared" si="59"/>
        <v>0.1363920750782065</v>
      </c>
      <c r="AH196" s="43">
        <f t="shared" si="60"/>
        <v>55.810218978102192</v>
      </c>
      <c r="AI196" s="43">
        <f t="shared" si="56"/>
        <v>0.1363920750782065</v>
      </c>
      <c r="AJ196" s="43">
        <f t="shared" si="56"/>
        <v>55.810218978102192</v>
      </c>
      <c r="AK196" s="43">
        <f t="shared" si="48"/>
        <v>5.866587270508056</v>
      </c>
    </row>
    <row r="197" spans="1:37" x14ac:dyDescent="0.2">
      <c r="A197" s="13" t="s">
        <v>1999</v>
      </c>
      <c r="B197" s="13" t="s">
        <v>2401</v>
      </c>
      <c r="C197" s="13" t="s">
        <v>2402</v>
      </c>
      <c r="D197" s="13">
        <v>2005</v>
      </c>
      <c r="E197" s="13" t="s">
        <v>2407</v>
      </c>
      <c r="F197" s="13" t="s">
        <v>2404</v>
      </c>
      <c r="G197" s="13" t="str">
        <f t="shared" si="57"/>
        <v>A114.f5</v>
      </c>
      <c r="H197" s="20" t="s">
        <v>2405</v>
      </c>
      <c r="I197" s="13" t="s">
        <v>2299</v>
      </c>
      <c r="J197" s="13" t="s">
        <v>2153</v>
      </c>
      <c r="K197" s="13" t="s">
        <v>2153</v>
      </c>
      <c r="L197" s="13" t="s">
        <v>2137</v>
      </c>
      <c r="M197" s="13">
        <v>63.545999999999999</v>
      </c>
      <c r="N197" s="13" t="s">
        <v>2135</v>
      </c>
      <c r="O197" s="13" t="s">
        <v>2014</v>
      </c>
      <c r="P197" s="13" t="s">
        <v>2041</v>
      </c>
      <c r="Q197" s="13"/>
      <c r="R197" s="13" t="s">
        <v>2055</v>
      </c>
      <c r="S197" s="13">
        <v>70</v>
      </c>
      <c r="T197" s="13">
        <v>200</v>
      </c>
      <c r="U197" s="43">
        <f t="shared" si="58"/>
        <v>3147.3263462688446</v>
      </c>
      <c r="V197" s="49">
        <f t="shared" si="52"/>
        <v>1</v>
      </c>
      <c r="W197" s="21">
        <f t="shared" si="53"/>
        <v>0.8636079249217935</v>
      </c>
      <c r="X197" s="21">
        <f t="shared" si="54"/>
        <v>34.038998957247131</v>
      </c>
      <c r="Y197" s="21">
        <f t="shared" si="55"/>
        <v>11.030865484880083</v>
      </c>
      <c r="Z197" s="13">
        <v>4795</v>
      </c>
      <c r="AA197" s="13">
        <v>4141</v>
      </c>
      <c r="AB197" s="13">
        <v>163217</v>
      </c>
      <c r="AC197" s="13">
        <v>52893</v>
      </c>
      <c r="AD197" s="13">
        <v>4</v>
      </c>
      <c r="AE197" s="13">
        <v>4</v>
      </c>
      <c r="AF197" s="13" t="s">
        <v>2300</v>
      </c>
      <c r="AG197" s="43">
        <f t="shared" si="59"/>
        <v>0.1363920750782065</v>
      </c>
      <c r="AH197" s="43">
        <f t="shared" si="60"/>
        <v>23.008133472367049</v>
      </c>
      <c r="AI197" s="43">
        <f t="shared" si="56"/>
        <v>0.1363920750782065</v>
      </c>
      <c r="AJ197" s="43">
        <f t="shared" si="56"/>
        <v>23.008133472367049</v>
      </c>
      <c r="AK197" s="43">
        <f t="shared" si="48"/>
        <v>5.0891167047475756</v>
      </c>
    </row>
    <row r="198" spans="1:37" x14ac:dyDescent="0.2">
      <c r="A198" s="13" t="s">
        <v>1999</v>
      </c>
      <c r="B198" s="13" t="s">
        <v>2401</v>
      </c>
      <c r="C198" s="13" t="s">
        <v>2402</v>
      </c>
      <c r="D198" s="13">
        <v>2005</v>
      </c>
      <c r="E198" s="13" t="s">
        <v>2407</v>
      </c>
      <c r="F198" s="13" t="s">
        <v>2404</v>
      </c>
      <c r="G198" s="13" t="str">
        <f t="shared" si="57"/>
        <v>A114.f5</v>
      </c>
      <c r="H198" s="20" t="s">
        <v>2405</v>
      </c>
      <c r="I198" s="13" t="s">
        <v>2299</v>
      </c>
      <c r="J198" s="13" t="s">
        <v>2153</v>
      </c>
      <c r="K198" s="13" t="s">
        <v>2153</v>
      </c>
      <c r="L198" s="13" t="s">
        <v>2137</v>
      </c>
      <c r="M198" s="13">
        <v>63.545999999999999</v>
      </c>
      <c r="N198" s="13" t="s">
        <v>2135</v>
      </c>
      <c r="O198" s="13" t="s">
        <v>2014</v>
      </c>
      <c r="P198" s="13" t="s">
        <v>2041</v>
      </c>
      <c r="Q198" s="13"/>
      <c r="R198" s="13" t="s">
        <v>2055</v>
      </c>
      <c r="S198" s="13">
        <v>70</v>
      </c>
      <c r="T198" s="13">
        <v>600</v>
      </c>
      <c r="U198" s="43">
        <f t="shared" si="58"/>
        <v>9441.9790388065339</v>
      </c>
      <c r="V198" s="49">
        <f t="shared" si="52"/>
        <v>1</v>
      </c>
      <c r="W198" s="21">
        <f t="shared" si="53"/>
        <v>0.8636079249217935</v>
      </c>
      <c r="X198" s="21">
        <f t="shared" si="54"/>
        <v>50.372054223149114</v>
      </c>
      <c r="Y198" s="21">
        <f t="shared" si="55"/>
        <v>14.092805005213764</v>
      </c>
      <c r="Z198" s="13">
        <v>4795</v>
      </c>
      <c r="AA198" s="13">
        <v>4141</v>
      </c>
      <c r="AB198" s="13">
        <v>241534</v>
      </c>
      <c r="AC198" s="13">
        <v>67575</v>
      </c>
      <c r="AD198" s="13">
        <v>4</v>
      </c>
      <c r="AE198" s="13">
        <v>4</v>
      </c>
      <c r="AF198" s="13" t="s">
        <v>2300</v>
      </c>
      <c r="AG198" s="43">
        <f t="shared" si="59"/>
        <v>0.1363920750782065</v>
      </c>
      <c r="AH198" s="43">
        <f t="shared" si="60"/>
        <v>36.279249217935352</v>
      </c>
      <c r="AI198" s="43">
        <f t="shared" si="56"/>
        <v>0.1363920750782065</v>
      </c>
      <c r="AJ198" s="43">
        <f t="shared" si="56"/>
        <v>36.279249217935352</v>
      </c>
      <c r="AK198" s="43">
        <f t="shared" si="48"/>
        <v>5.6545516616412463</v>
      </c>
    </row>
    <row r="199" spans="1:37" x14ac:dyDescent="0.2">
      <c r="A199" s="13" t="s">
        <v>1999</v>
      </c>
      <c r="B199" s="13" t="s">
        <v>2401</v>
      </c>
      <c r="C199" s="13" t="s">
        <v>2402</v>
      </c>
      <c r="D199" s="13">
        <v>2005</v>
      </c>
      <c r="E199" s="13" t="s">
        <v>2407</v>
      </c>
      <c r="F199" s="13" t="s">
        <v>2404</v>
      </c>
      <c r="G199" s="13" t="str">
        <f t="shared" si="57"/>
        <v>A114.f5</v>
      </c>
      <c r="H199" s="20" t="s">
        <v>2406</v>
      </c>
      <c r="I199" s="13" t="s">
        <v>2299</v>
      </c>
      <c r="J199" s="13" t="s">
        <v>2153</v>
      </c>
      <c r="K199" s="13" t="s">
        <v>2153</v>
      </c>
      <c r="L199" s="13" t="s">
        <v>2137</v>
      </c>
      <c r="M199" s="13">
        <v>63.545999999999999</v>
      </c>
      <c r="N199" s="13" t="s">
        <v>2135</v>
      </c>
      <c r="O199" s="13" t="s">
        <v>2014</v>
      </c>
      <c r="P199" s="13" t="s">
        <v>2041</v>
      </c>
      <c r="Q199" s="13"/>
      <c r="R199" s="13" t="s">
        <v>2055</v>
      </c>
      <c r="S199" s="13">
        <v>70</v>
      </c>
      <c r="T199" s="13">
        <v>12.5</v>
      </c>
      <c r="U199" s="43">
        <f t="shared" si="58"/>
        <v>196.70789664180279</v>
      </c>
      <c r="V199" s="49">
        <f t="shared" si="52"/>
        <v>1</v>
      </c>
      <c r="W199" s="21">
        <f t="shared" si="53"/>
        <v>1.8906316536550745</v>
      </c>
      <c r="X199" s="21">
        <f t="shared" si="54"/>
        <v>8.6336408800567774</v>
      </c>
      <c r="Y199" s="21">
        <f t="shared" si="55"/>
        <v>16.322640170333571</v>
      </c>
      <c r="Z199" s="13">
        <v>14090</v>
      </c>
      <c r="AA199" s="13">
        <v>26639</v>
      </c>
      <c r="AB199" s="13">
        <v>121648</v>
      </c>
      <c r="AC199" s="13">
        <v>229986</v>
      </c>
      <c r="AD199" s="13">
        <v>4</v>
      </c>
      <c r="AE199" s="13">
        <v>4</v>
      </c>
      <c r="AF199" s="13" t="s">
        <v>2300</v>
      </c>
      <c r="AG199" s="43">
        <f t="shared" si="59"/>
        <v>0.89063165365507446</v>
      </c>
      <c r="AH199" s="43">
        <f t="shared" si="60"/>
        <v>7.6889992902767936</v>
      </c>
      <c r="AI199" s="43">
        <f t="shared" si="56"/>
        <v>0.89063165365507446</v>
      </c>
      <c r="AJ199" s="43">
        <f t="shared" si="56"/>
        <v>7.6889992902767936</v>
      </c>
      <c r="AK199" s="43">
        <f t="shared" si="48"/>
        <v>3.1099690845371097</v>
      </c>
    </row>
    <row r="200" spans="1:37" x14ac:dyDescent="0.2">
      <c r="A200" s="13" t="s">
        <v>1999</v>
      </c>
      <c r="B200" s="13" t="s">
        <v>2401</v>
      </c>
      <c r="C200" s="13" t="s">
        <v>2402</v>
      </c>
      <c r="D200" s="13">
        <v>2005</v>
      </c>
      <c r="E200" s="13" t="s">
        <v>2407</v>
      </c>
      <c r="F200" s="13" t="s">
        <v>2404</v>
      </c>
      <c r="G200" s="13" t="str">
        <f t="shared" si="57"/>
        <v>A114.f5</v>
      </c>
      <c r="H200" s="20" t="s">
        <v>2406</v>
      </c>
      <c r="I200" s="13" t="s">
        <v>2299</v>
      </c>
      <c r="J200" s="13" t="s">
        <v>2153</v>
      </c>
      <c r="K200" s="13" t="s">
        <v>2153</v>
      </c>
      <c r="L200" s="13" t="s">
        <v>2137</v>
      </c>
      <c r="M200" s="13">
        <v>63.545999999999999</v>
      </c>
      <c r="N200" s="13" t="s">
        <v>2135</v>
      </c>
      <c r="O200" s="13" t="s">
        <v>2014</v>
      </c>
      <c r="P200" s="13" t="s">
        <v>2041</v>
      </c>
      <c r="Q200" s="13"/>
      <c r="R200" s="13" t="s">
        <v>2055</v>
      </c>
      <c r="S200" s="13">
        <v>70</v>
      </c>
      <c r="T200" s="13">
        <v>50</v>
      </c>
      <c r="U200" s="43">
        <f t="shared" si="58"/>
        <v>786.83158656721116</v>
      </c>
      <c r="V200" s="49">
        <f t="shared" si="52"/>
        <v>1</v>
      </c>
      <c r="W200" s="21">
        <f t="shared" si="53"/>
        <v>1.8906316536550745</v>
      </c>
      <c r="X200" s="21">
        <f>AB199/Z200</f>
        <v>8.6336408800567774</v>
      </c>
      <c r="Y200" s="21">
        <f>AC199/Z200</f>
        <v>16.322640170333571</v>
      </c>
      <c r="Z200" s="13">
        <v>14090</v>
      </c>
      <c r="AA200" s="13">
        <v>26639</v>
      </c>
      <c r="AB200" s="13">
        <v>340341</v>
      </c>
      <c r="AC200" s="13">
        <v>503648</v>
      </c>
      <c r="AD200" s="13">
        <v>4</v>
      </c>
      <c r="AE200" s="13">
        <v>4</v>
      </c>
      <c r="AF200" s="13" t="s">
        <v>2300</v>
      </c>
      <c r="AG200" s="43">
        <f t="shared" si="59"/>
        <v>0.89063165365507446</v>
      </c>
      <c r="AH200" s="43">
        <f t="shared" si="60"/>
        <v>7.6889992902767936</v>
      </c>
      <c r="AI200" s="43">
        <f t="shared" si="56"/>
        <v>0.89063165365507446</v>
      </c>
      <c r="AJ200" s="43">
        <f t="shared" si="56"/>
        <v>7.6889992902767936</v>
      </c>
      <c r="AK200" s="43">
        <f>LOG(X200,2)</f>
        <v>3.1099690845371097</v>
      </c>
    </row>
    <row r="201" spans="1:37" x14ac:dyDescent="0.2">
      <c r="A201" s="13" t="s">
        <v>1999</v>
      </c>
      <c r="B201" s="13" t="s">
        <v>2401</v>
      </c>
      <c r="C201" s="13" t="s">
        <v>2402</v>
      </c>
      <c r="D201" s="13">
        <v>2005</v>
      </c>
      <c r="E201" s="13" t="s">
        <v>2407</v>
      </c>
      <c r="F201" s="13" t="s">
        <v>2404</v>
      </c>
      <c r="G201" s="13" t="str">
        <f t="shared" si="57"/>
        <v>A114.f5</v>
      </c>
      <c r="H201" s="20" t="s">
        <v>2406</v>
      </c>
      <c r="I201" s="13" t="s">
        <v>2299</v>
      </c>
      <c r="J201" s="13" t="s">
        <v>2153</v>
      </c>
      <c r="K201" s="13" t="s">
        <v>2153</v>
      </c>
      <c r="L201" s="13" t="s">
        <v>2137</v>
      </c>
      <c r="M201" s="13">
        <v>63.545999999999999</v>
      </c>
      <c r="N201" s="13" t="s">
        <v>2135</v>
      </c>
      <c r="O201" s="13" t="s">
        <v>2014</v>
      </c>
      <c r="P201" s="13" t="s">
        <v>2041</v>
      </c>
      <c r="Q201" s="13"/>
      <c r="R201" s="13" t="s">
        <v>2055</v>
      </c>
      <c r="S201" s="13">
        <v>70</v>
      </c>
      <c r="T201" s="13">
        <v>200</v>
      </c>
      <c r="U201" s="43">
        <f t="shared" si="58"/>
        <v>3147.3263462688446</v>
      </c>
      <c r="V201" s="49">
        <f t="shared" si="52"/>
        <v>1</v>
      </c>
      <c r="W201" s="21">
        <f t="shared" si="53"/>
        <v>1.8906316536550745</v>
      </c>
      <c r="X201" s="21">
        <f>AB200/Z201</f>
        <v>24.154790631653654</v>
      </c>
      <c r="Y201" s="21">
        <f>AB201/Z201</f>
        <v>37.539886444286729</v>
      </c>
      <c r="Z201" s="13">
        <v>14090</v>
      </c>
      <c r="AA201" s="13">
        <v>26639</v>
      </c>
      <c r="AB201" s="13">
        <v>528937</v>
      </c>
      <c r="AC201" s="13">
        <v>1050211</v>
      </c>
      <c r="AD201" s="13">
        <v>4</v>
      </c>
      <c r="AE201" s="13">
        <v>4</v>
      </c>
      <c r="AF201" s="13" t="s">
        <v>2300</v>
      </c>
      <c r="AG201" s="43">
        <f t="shared" si="59"/>
        <v>0.89063165365507446</v>
      </c>
      <c r="AH201" s="43">
        <f t="shared" si="60"/>
        <v>13.385095812633075</v>
      </c>
      <c r="AI201" s="43">
        <f t="shared" si="56"/>
        <v>0.89063165365507446</v>
      </c>
      <c r="AJ201" s="43">
        <f t="shared" si="56"/>
        <v>13.385095812633075</v>
      </c>
      <c r="AK201" s="43">
        <f t="shared" si="48"/>
        <v>4.5942374427521955</v>
      </c>
    </row>
    <row r="202" spans="1:37" x14ac:dyDescent="0.2">
      <c r="A202" s="13" t="s">
        <v>1999</v>
      </c>
      <c r="B202" s="13" t="s">
        <v>2401</v>
      </c>
      <c r="C202" s="13" t="s">
        <v>2402</v>
      </c>
      <c r="D202" s="13">
        <v>2005</v>
      </c>
      <c r="E202" s="13" t="s">
        <v>2407</v>
      </c>
      <c r="F202" s="13" t="s">
        <v>2404</v>
      </c>
      <c r="G202" s="13" t="str">
        <f t="shared" si="57"/>
        <v>A114.f5</v>
      </c>
      <c r="H202" s="20" t="s">
        <v>2406</v>
      </c>
      <c r="I202" s="13" t="s">
        <v>2299</v>
      </c>
      <c r="J202" s="13" t="s">
        <v>2153</v>
      </c>
      <c r="K202" s="13" t="s">
        <v>2153</v>
      </c>
      <c r="L202" s="13" t="s">
        <v>2137</v>
      </c>
      <c r="M202" s="13">
        <v>63.545999999999999</v>
      </c>
      <c r="N202" s="13" t="s">
        <v>2135</v>
      </c>
      <c r="O202" s="13" t="s">
        <v>2014</v>
      </c>
      <c r="P202" s="13" t="s">
        <v>2041</v>
      </c>
      <c r="Q202" s="13"/>
      <c r="R202" s="13" t="s">
        <v>2055</v>
      </c>
      <c r="S202" s="13">
        <v>70</v>
      </c>
      <c r="T202" s="13">
        <v>600</v>
      </c>
      <c r="U202" s="43">
        <f t="shared" si="58"/>
        <v>9441.9790388065339</v>
      </c>
      <c r="V202" s="49">
        <f t="shared" si="52"/>
        <v>1</v>
      </c>
      <c r="W202" s="21">
        <f t="shared" si="53"/>
        <v>1.8906316536550745</v>
      </c>
      <c r="X202" s="21">
        <f>AC201/Z202</f>
        <v>74.53591199432222</v>
      </c>
      <c r="Y202" s="21">
        <f>AB202/Z202</f>
        <v>293.83953158268275</v>
      </c>
      <c r="Z202" s="13">
        <v>14090</v>
      </c>
      <c r="AA202" s="13">
        <v>26639</v>
      </c>
      <c r="AB202" s="13">
        <v>4140199</v>
      </c>
      <c r="AC202" s="13">
        <v>4140199</v>
      </c>
      <c r="AD202" s="13">
        <v>4</v>
      </c>
      <c r="AE202" s="13">
        <v>4</v>
      </c>
      <c r="AF202" s="13" t="s">
        <v>2300</v>
      </c>
      <c r="AG202" s="43">
        <f t="shared" si="59"/>
        <v>0.89063165365507446</v>
      </c>
      <c r="AH202" s="43">
        <f t="shared" si="60"/>
        <v>219.30361958836053</v>
      </c>
      <c r="AI202" s="43">
        <f t="shared" si="56"/>
        <v>0.89063165365507446</v>
      </c>
      <c r="AJ202" s="43">
        <f t="shared" si="56"/>
        <v>219.30361958836053</v>
      </c>
      <c r="AK202" s="43">
        <f t="shared" si="48"/>
        <v>6.219863789896575</v>
      </c>
    </row>
    <row r="203" spans="1:37" x14ac:dyDescent="0.2">
      <c r="A203" s="13" t="s">
        <v>1999</v>
      </c>
      <c r="B203" s="13" t="s">
        <v>2408</v>
      </c>
      <c r="C203" s="13" t="s">
        <v>2409</v>
      </c>
      <c r="D203" s="13">
        <v>2007</v>
      </c>
      <c r="E203" s="13" t="s">
        <v>2410</v>
      </c>
      <c r="F203" s="13" t="s">
        <v>2323</v>
      </c>
      <c r="G203" s="13" t="str">
        <f t="shared" si="57"/>
        <v>A115.f3</v>
      </c>
      <c r="H203" s="13"/>
      <c r="I203" s="13" t="s">
        <v>2299</v>
      </c>
      <c r="J203" s="20" t="s">
        <v>2145</v>
      </c>
      <c r="K203" s="20" t="s">
        <v>2145</v>
      </c>
      <c r="L203" s="13" t="s">
        <v>2134</v>
      </c>
      <c r="M203" s="13">
        <v>112.414</v>
      </c>
      <c r="N203" s="13" t="s">
        <v>2135</v>
      </c>
      <c r="O203" s="13" t="s">
        <v>2014</v>
      </c>
      <c r="P203" s="13" t="s">
        <v>2041</v>
      </c>
      <c r="Q203" s="13"/>
      <c r="R203" s="13" t="s">
        <v>2015</v>
      </c>
      <c r="S203" s="13">
        <v>3</v>
      </c>
      <c r="T203" s="13">
        <v>100</v>
      </c>
      <c r="U203" s="43">
        <f t="shared" si="58"/>
        <v>889.56891490383759</v>
      </c>
      <c r="V203" s="13">
        <f t="shared" si="52"/>
        <v>1</v>
      </c>
      <c r="W203" s="21">
        <f t="shared" si="53"/>
        <v>1.1428571428571428</v>
      </c>
      <c r="X203" s="43">
        <f>AB203/Z203</f>
        <v>11.523809523809524</v>
      </c>
      <c r="Y203" s="43">
        <f>AC203/Z203</f>
        <v>13.095238095238095</v>
      </c>
      <c r="Z203" s="13">
        <v>0.21</v>
      </c>
      <c r="AA203" s="13">
        <v>0.24</v>
      </c>
      <c r="AB203" s="13">
        <v>2.42</v>
      </c>
      <c r="AC203" s="13">
        <v>2.75</v>
      </c>
      <c r="AD203" s="13">
        <v>5</v>
      </c>
      <c r="AE203" s="13">
        <v>5</v>
      </c>
      <c r="AF203" s="13" t="s">
        <v>2306</v>
      </c>
      <c r="AG203" s="43">
        <f t="shared" si="59"/>
        <v>0.14285714285714279</v>
      </c>
      <c r="AH203" s="43">
        <f t="shared" si="60"/>
        <v>1.5714285714285712</v>
      </c>
      <c r="AI203" s="21">
        <f>AG203*(SQRT(AD203))</f>
        <v>0.31943828249996981</v>
      </c>
      <c r="AJ203" s="21">
        <f>AH203*(SQRT(AE203))</f>
        <v>3.5138211074996692</v>
      </c>
      <c r="AK203" s="43">
        <f t="shared" si="48"/>
        <v>3.5265458144958344</v>
      </c>
    </row>
    <row r="204" spans="1:37" x14ac:dyDescent="0.2">
      <c r="A204" s="13" t="s">
        <v>1999</v>
      </c>
      <c r="B204" s="13" t="s">
        <v>2408</v>
      </c>
      <c r="C204" s="13" t="s">
        <v>2409</v>
      </c>
      <c r="D204" s="13">
        <v>2007</v>
      </c>
      <c r="E204" s="13" t="s">
        <v>2410</v>
      </c>
      <c r="F204" s="13" t="s">
        <v>2323</v>
      </c>
      <c r="G204" s="13" t="str">
        <f t="shared" si="57"/>
        <v>A115.f3</v>
      </c>
      <c r="H204" s="13"/>
      <c r="I204" s="13" t="s">
        <v>2299</v>
      </c>
      <c r="J204" s="20" t="s">
        <v>2145</v>
      </c>
      <c r="K204" s="20" t="s">
        <v>2145</v>
      </c>
      <c r="L204" s="13" t="s">
        <v>2134</v>
      </c>
      <c r="M204" s="13">
        <v>112.414</v>
      </c>
      <c r="N204" s="13" t="s">
        <v>2135</v>
      </c>
      <c r="O204" s="13" t="s">
        <v>2014</v>
      </c>
      <c r="P204" s="13" t="s">
        <v>2041</v>
      </c>
      <c r="Q204" s="13"/>
      <c r="R204" s="13" t="s">
        <v>2055</v>
      </c>
      <c r="S204" s="13">
        <v>3</v>
      </c>
      <c r="T204" s="13">
        <v>100</v>
      </c>
      <c r="U204" s="43">
        <f t="shared" si="58"/>
        <v>889.56891490383759</v>
      </c>
      <c r="V204" s="13">
        <f t="shared" si="52"/>
        <v>1</v>
      </c>
      <c r="W204" s="21">
        <f t="shared" si="53"/>
        <v>6.5</v>
      </c>
      <c r="X204" s="43">
        <f>AB204/Z204</f>
        <v>12.9</v>
      </c>
      <c r="Y204" s="43">
        <f>AC204/Z204</f>
        <v>16.399999999999999</v>
      </c>
      <c r="Z204" s="13">
        <v>0.1</v>
      </c>
      <c r="AA204" s="13">
        <v>0.65</v>
      </c>
      <c r="AB204" s="13">
        <v>1.29</v>
      </c>
      <c r="AC204" s="13">
        <v>1.64</v>
      </c>
      <c r="AD204" s="13">
        <v>5</v>
      </c>
      <c r="AE204" s="13">
        <v>5</v>
      </c>
      <c r="AF204" s="13" t="s">
        <v>2306</v>
      </c>
      <c r="AG204" s="43">
        <f>ABS(V204-W204)</f>
        <v>5.5</v>
      </c>
      <c r="AH204" s="43">
        <f t="shared" si="60"/>
        <v>3.4999999999999982</v>
      </c>
      <c r="AI204" s="21">
        <f>AG204*(SQRT(AD204))</f>
        <v>12.298373876248844</v>
      </c>
      <c r="AJ204" s="21">
        <f>AH204*(SQRT(AE204))</f>
        <v>7.8262379212492608</v>
      </c>
      <c r="AK204" s="43">
        <f t="shared" si="48"/>
        <v>3.6892991605358918</v>
      </c>
    </row>
    <row r="205" spans="1:37" x14ac:dyDescent="0.2">
      <c r="A205" s="13" t="s">
        <v>2411</v>
      </c>
      <c r="B205" s="13" t="s">
        <v>1868</v>
      </c>
      <c r="C205" s="13" t="s">
        <v>646</v>
      </c>
      <c r="D205" s="13">
        <v>2017</v>
      </c>
      <c r="E205" s="13" t="s">
        <v>2412</v>
      </c>
      <c r="F205" s="13" t="s">
        <v>2323</v>
      </c>
      <c r="G205" s="13" t="str">
        <f t="shared" si="57"/>
        <v>A004.f3</v>
      </c>
      <c r="H205" s="20"/>
      <c r="I205" s="13" t="s">
        <v>2116</v>
      </c>
      <c r="J205" s="13" t="s">
        <v>2118</v>
      </c>
      <c r="K205" s="13" t="s">
        <v>2119</v>
      </c>
      <c r="L205" s="13" t="s">
        <v>2119</v>
      </c>
      <c r="M205" s="13">
        <v>406.9</v>
      </c>
      <c r="N205" s="13" t="s">
        <v>2120</v>
      </c>
      <c r="O205" s="13" t="s">
        <v>2121</v>
      </c>
      <c r="P205" s="13" t="s">
        <v>2012</v>
      </c>
      <c r="Q205" s="13" t="s">
        <v>2457</v>
      </c>
      <c r="R205" s="13" t="s">
        <v>2015</v>
      </c>
      <c r="S205" s="13">
        <v>7</v>
      </c>
      <c r="T205" s="13">
        <v>2.9</v>
      </c>
      <c r="U205" s="43">
        <f t="shared" si="58"/>
        <v>7.127058245269108</v>
      </c>
      <c r="V205" s="13">
        <v>1</v>
      </c>
      <c r="W205" s="13">
        <v>1.32</v>
      </c>
      <c r="X205" s="13">
        <v>2</v>
      </c>
      <c r="Y205" s="13">
        <v>2.57</v>
      </c>
      <c r="Z205" s="13"/>
      <c r="AA205" s="13"/>
      <c r="AB205" s="13"/>
      <c r="AC205" s="13"/>
      <c r="AD205" s="13">
        <v>3</v>
      </c>
      <c r="AE205" s="13">
        <v>3</v>
      </c>
      <c r="AF205" s="13" t="s">
        <v>2300</v>
      </c>
      <c r="AG205" s="43">
        <f>ABS(V205-W205)</f>
        <v>0.32000000000000006</v>
      </c>
      <c r="AH205" s="43">
        <f>ABS(X205-Y205)</f>
        <v>0.56999999999999984</v>
      </c>
      <c r="AI205" s="43">
        <f>AG205</f>
        <v>0.32000000000000006</v>
      </c>
      <c r="AJ205" s="43">
        <f>AH205</f>
        <v>0.56999999999999984</v>
      </c>
      <c r="AK205" s="43">
        <f>LOG(X205,2)</f>
        <v>1</v>
      </c>
    </row>
    <row r="206" spans="1:37" x14ac:dyDescent="0.2">
      <c r="A206" s="13" t="s">
        <v>2411</v>
      </c>
      <c r="B206" s="13" t="s">
        <v>1868</v>
      </c>
      <c r="C206" s="13" t="s">
        <v>646</v>
      </c>
      <c r="D206" s="13">
        <v>2017</v>
      </c>
      <c r="E206" s="13" t="s">
        <v>2413</v>
      </c>
      <c r="F206" s="13" t="s">
        <v>2323</v>
      </c>
      <c r="G206" s="13" t="str">
        <f t="shared" si="57"/>
        <v>A004.f3</v>
      </c>
      <c r="H206" s="20"/>
      <c r="I206" s="13" t="s">
        <v>2116</v>
      </c>
      <c r="J206" s="12" t="s">
        <v>2122</v>
      </c>
      <c r="K206" s="12" t="s">
        <v>2122</v>
      </c>
      <c r="L206" s="12" t="s">
        <v>2122</v>
      </c>
      <c r="M206" s="12">
        <v>178.23</v>
      </c>
      <c r="N206" s="12" t="s">
        <v>2120</v>
      </c>
      <c r="O206" s="12" t="s">
        <v>2021</v>
      </c>
      <c r="P206" s="12" t="s">
        <v>2021</v>
      </c>
      <c r="Q206" s="12" t="s">
        <v>2458</v>
      </c>
      <c r="R206" s="13" t="s">
        <v>2015</v>
      </c>
      <c r="S206" s="13">
        <v>7</v>
      </c>
      <c r="T206" s="13">
        <v>132</v>
      </c>
      <c r="U206" s="43">
        <f t="shared" si="58"/>
        <v>740.61605790271005</v>
      </c>
      <c r="V206" s="13">
        <v>1</v>
      </c>
      <c r="W206" s="13">
        <v>1.32</v>
      </c>
      <c r="X206" s="13">
        <v>0.99</v>
      </c>
      <c r="Y206" s="13">
        <v>1.19</v>
      </c>
      <c r="Z206" s="13"/>
      <c r="AA206" s="13"/>
      <c r="AB206" s="13"/>
      <c r="AC206" s="13"/>
      <c r="AD206" s="13">
        <v>3</v>
      </c>
      <c r="AE206" s="13">
        <v>3</v>
      </c>
      <c r="AF206" s="13" t="s">
        <v>2300</v>
      </c>
      <c r="AG206" s="43">
        <f t="shared" ref="AG206" si="61">ABS(V206-W206)</f>
        <v>0.32000000000000006</v>
      </c>
      <c r="AH206" s="43">
        <f t="shared" ref="AH206:AH269" si="62">ABS(X206-Y206)</f>
        <v>0.19999999999999996</v>
      </c>
      <c r="AI206" s="43">
        <f t="shared" ref="AI206:AJ221" si="63">AG206</f>
        <v>0.32000000000000006</v>
      </c>
      <c r="AJ206" s="43">
        <f t="shared" si="63"/>
        <v>0.19999999999999996</v>
      </c>
      <c r="AK206" s="43">
        <f t="shared" ref="AK206:AK269" si="64">LOG(X206,2)</f>
        <v>-1.4499569695115091E-2</v>
      </c>
    </row>
    <row r="207" spans="1:37" x14ac:dyDescent="0.2">
      <c r="A207" s="13" t="s">
        <v>2411</v>
      </c>
      <c r="B207" s="13" t="s">
        <v>1868</v>
      </c>
      <c r="C207" s="13" t="s">
        <v>646</v>
      </c>
      <c r="D207" s="13">
        <v>2017</v>
      </c>
      <c r="E207" s="13" t="s">
        <v>2414</v>
      </c>
      <c r="F207" s="13" t="s">
        <v>2337</v>
      </c>
      <c r="G207" s="13" t="str">
        <f t="shared" si="57"/>
        <v>A004.f4</v>
      </c>
      <c r="H207" s="20"/>
      <c r="I207" s="13" t="s">
        <v>2116</v>
      </c>
      <c r="J207" s="12" t="s">
        <v>2123</v>
      </c>
      <c r="K207" s="12" t="s">
        <v>2123</v>
      </c>
      <c r="L207" s="12" t="s">
        <v>2123</v>
      </c>
      <c r="M207" s="12">
        <v>166.22300000000001</v>
      </c>
      <c r="N207" s="12" t="s">
        <v>2120</v>
      </c>
      <c r="O207" s="12" t="s">
        <v>2021</v>
      </c>
      <c r="P207" s="12" t="s">
        <v>2021</v>
      </c>
      <c r="Q207" s="12" t="s">
        <v>2458</v>
      </c>
      <c r="R207" s="13" t="s">
        <v>2015</v>
      </c>
      <c r="S207" s="13">
        <v>7</v>
      </c>
      <c r="T207" s="13">
        <v>95</v>
      </c>
      <c r="U207" s="43">
        <f t="shared" si="58"/>
        <v>571.5213899400203</v>
      </c>
      <c r="V207" s="13">
        <v>1</v>
      </c>
      <c r="W207" s="13">
        <v>1.29</v>
      </c>
      <c r="X207" s="13">
        <v>1.23</v>
      </c>
      <c r="Y207" s="13">
        <v>1.45</v>
      </c>
      <c r="Z207" s="13"/>
      <c r="AA207" s="13"/>
      <c r="AB207" s="13"/>
      <c r="AC207" s="13"/>
      <c r="AD207" s="13">
        <v>3</v>
      </c>
      <c r="AE207" s="13">
        <v>3</v>
      </c>
      <c r="AF207" s="13" t="s">
        <v>2300</v>
      </c>
      <c r="AG207" s="43">
        <f>ABS(V207-W207)</f>
        <v>0.29000000000000004</v>
      </c>
      <c r="AH207" s="43">
        <f t="shared" si="62"/>
        <v>0.21999999999999997</v>
      </c>
      <c r="AI207" s="43">
        <f t="shared" si="63"/>
        <v>0.29000000000000004</v>
      </c>
      <c r="AJ207" s="43">
        <f t="shared" si="63"/>
        <v>0.21999999999999997</v>
      </c>
      <c r="AK207" s="43">
        <f t="shared" si="64"/>
        <v>0.29865831556451516</v>
      </c>
    </row>
    <row r="208" spans="1:37" x14ac:dyDescent="0.2">
      <c r="A208" s="13" t="s">
        <v>2411</v>
      </c>
      <c r="B208" s="13" t="s">
        <v>1881</v>
      </c>
      <c r="C208" s="13" t="s">
        <v>609</v>
      </c>
      <c r="D208" s="13">
        <v>2017</v>
      </c>
      <c r="E208" s="12" t="s">
        <v>2415</v>
      </c>
      <c r="F208" s="13" t="s">
        <v>2404</v>
      </c>
      <c r="G208" s="13" t="str">
        <f t="shared" si="57"/>
        <v>A017.f5</v>
      </c>
      <c r="H208" s="20"/>
      <c r="I208" s="13" t="s">
        <v>2116</v>
      </c>
      <c r="J208" s="13" t="s">
        <v>2131</v>
      </c>
      <c r="K208" s="13" t="s">
        <v>2131</v>
      </c>
      <c r="L208" s="13" t="s">
        <v>2131</v>
      </c>
      <c r="M208" s="13">
        <v>249.678</v>
      </c>
      <c r="N208" s="13" t="s">
        <v>2120</v>
      </c>
      <c r="O208" s="13" t="s">
        <v>2121</v>
      </c>
      <c r="P208" s="13" t="s">
        <v>2034</v>
      </c>
      <c r="Q208" s="13" t="s">
        <v>2459</v>
      </c>
      <c r="R208" s="13" t="s">
        <v>2015</v>
      </c>
      <c r="S208" s="13">
        <v>2</v>
      </c>
      <c r="T208" s="13">
        <v>0.1</v>
      </c>
      <c r="U208" s="43">
        <f t="shared" si="58"/>
        <v>0.40051586443339021</v>
      </c>
      <c r="V208" s="13">
        <v>1</v>
      </c>
      <c r="W208" s="13">
        <v>1.04</v>
      </c>
      <c r="X208" s="13">
        <v>1.04</v>
      </c>
      <c r="Y208" s="13">
        <v>1.07</v>
      </c>
      <c r="Z208" s="13"/>
      <c r="AA208" s="13"/>
      <c r="AB208" s="13"/>
      <c r="AC208" s="13"/>
      <c r="AD208" s="13">
        <v>5</v>
      </c>
      <c r="AE208" s="13">
        <v>5</v>
      </c>
      <c r="AF208" s="13" t="s">
        <v>2300</v>
      </c>
      <c r="AG208" s="43">
        <f t="shared" ref="AG208:AG271" si="65">ABS(V208-W208)</f>
        <v>4.0000000000000036E-2</v>
      </c>
      <c r="AH208" s="43">
        <f t="shared" si="62"/>
        <v>3.0000000000000027E-2</v>
      </c>
      <c r="AI208" s="43">
        <f t="shared" si="63"/>
        <v>4.0000000000000036E-2</v>
      </c>
      <c r="AJ208" s="43">
        <f t="shared" si="63"/>
        <v>3.0000000000000027E-2</v>
      </c>
      <c r="AK208" s="43">
        <f t="shared" si="64"/>
        <v>5.6583528366367514E-2</v>
      </c>
    </row>
    <row r="209" spans="1:37" x14ac:dyDescent="0.2">
      <c r="A209" s="13" t="s">
        <v>2411</v>
      </c>
      <c r="B209" s="13" t="s">
        <v>1881</v>
      </c>
      <c r="C209" s="13" t="s">
        <v>609</v>
      </c>
      <c r="D209" s="13">
        <v>2017</v>
      </c>
      <c r="E209" s="12" t="s">
        <v>2415</v>
      </c>
      <c r="F209" s="13" t="s">
        <v>2404</v>
      </c>
      <c r="G209" s="13" t="str">
        <f t="shared" si="57"/>
        <v>A017.f5</v>
      </c>
      <c r="H209" s="20"/>
      <c r="I209" s="13" t="s">
        <v>2116</v>
      </c>
      <c r="J209" s="13" t="s">
        <v>2131</v>
      </c>
      <c r="K209" s="13" t="s">
        <v>2131</v>
      </c>
      <c r="L209" s="13" t="s">
        <v>2131</v>
      </c>
      <c r="M209" s="13">
        <v>249.678</v>
      </c>
      <c r="N209" s="13" t="s">
        <v>2120</v>
      </c>
      <c r="O209" s="13" t="s">
        <v>2121</v>
      </c>
      <c r="P209" s="13" t="s">
        <v>2034</v>
      </c>
      <c r="Q209" s="13" t="s">
        <v>2459</v>
      </c>
      <c r="R209" s="13" t="s">
        <v>2015</v>
      </c>
      <c r="S209" s="13">
        <v>2</v>
      </c>
      <c r="T209" s="13">
        <v>0.5</v>
      </c>
      <c r="U209" s="43">
        <f t="shared" si="58"/>
        <v>2.0025793221669512</v>
      </c>
      <c r="V209" s="13">
        <v>1</v>
      </c>
      <c r="W209" s="13">
        <v>1.04</v>
      </c>
      <c r="X209" s="13">
        <v>1.06</v>
      </c>
      <c r="Y209" s="13">
        <v>1.1000000000000001</v>
      </c>
      <c r="Z209" s="13"/>
      <c r="AA209" s="13"/>
      <c r="AB209" s="13"/>
      <c r="AC209" s="13"/>
      <c r="AD209" s="13">
        <v>5</v>
      </c>
      <c r="AE209" s="13">
        <v>5</v>
      </c>
      <c r="AF209" s="13" t="s">
        <v>2300</v>
      </c>
      <c r="AG209" s="43">
        <f t="shared" si="65"/>
        <v>4.0000000000000036E-2</v>
      </c>
      <c r="AH209" s="43">
        <f t="shared" si="62"/>
        <v>4.0000000000000036E-2</v>
      </c>
      <c r="AI209" s="43">
        <f t="shared" si="63"/>
        <v>4.0000000000000036E-2</v>
      </c>
      <c r="AJ209" s="43">
        <f t="shared" si="63"/>
        <v>4.0000000000000036E-2</v>
      </c>
      <c r="AK209" s="43">
        <f t="shared" si="64"/>
        <v>8.4064264788474549E-2</v>
      </c>
    </row>
    <row r="210" spans="1:37" x14ac:dyDescent="0.2">
      <c r="A210" s="13" t="s">
        <v>2411</v>
      </c>
      <c r="B210" s="13" t="s">
        <v>1881</v>
      </c>
      <c r="C210" s="13" t="s">
        <v>609</v>
      </c>
      <c r="D210" s="13">
        <v>2017</v>
      </c>
      <c r="E210" s="12" t="s">
        <v>2415</v>
      </c>
      <c r="F210" s="13" t="s">
        <v>2404</v>
      </c>
      <c r="G210" s="13" t="str">
        <f t="shared" si="57"/>
        <v>A017.f5</v>
      </c>
      <c r="H210" s="20"/>
      <c r="I210" s="13" t="s">
        <v>2116</v>
      </c>
      <c r="J210" s="13" t="s">
        <v>2131</v>
      </c>
      <c r="K210" s="13" t="s">
        <v>2131</v>
      </c>
      <c r="L210" s="13" t="s">
        <v>2131</v>
      </c>
      <c r="M210" s="13">
        <v>249.678</v>
      </c>
      <c r="N210" s="13" t="s">
        <v>2120</v>
      </c>
      <c r="O210" s="13" t="s">
        <v>2121</v>
      </c>
      <c r="P210" s="13" t="s">
        <v>2034</v>
      </c>
      <c r="Q210" s="13" t="s">
        <v>2459</v>
      </c>
      <c r="R210" s="13" t="s">
        <v>2015</v>
      </c>
      <c r="S210" s="13">
        <v>2</v>
      </c>
      <c r="T210" s="13">
        <v>1</v>
      </c>
      <c r="U210" s="43">
        <f t="shared" si="58"/>
        <v>4.0051586443339025</v>
      </c>
      <c r="V210" s="13">
        <v>1</v>
      </c>
      <c r="W210" s="13">
        <v>1.04</v>
      </c>
      <c r="X210" s="13">
        <v>1.1299999999999999</v>
      </c>
      <c r="Y210" s="13">
        <v>1.1599999999999999</v>
      </c>
      <c r="Z210" s="13"/>
      <c r="AA210" s="13"/>
      <c r="AB210" s="13"/>
      <c r="AC210" s="13"/>
      <c r="AD210" s="13">
        <v>5</v>
      </c>
      <c r="AE210" s="13">
        <v>5</v>
      </c>
      <c r="AF210" s="13" t="s">
        <v>2300</v>
      </c>
      <c r="AG210" s="43">
        <f t="shared" si="65"/>
        <v>4.0000000000000036E-2</v>
      </c>
      <c r="AH210" s="43">
        <f t="shared" si="62"/>
        <v>3.0000000000000027E-2</v>
      </c>
      <c r="AI210" s="43">
        <f t="shared" si="63"/>
        <v>4.0000000000000036E-2</v>
      </c>
      <c r="AJ210" s="43">
        <f t="shared" si="63"/>
        <v>3.0000000000000027E-2</v>
      </c>
      <c r="AK210" s="43">
        <f t="shared" si="64"/>
        <v>0.17632277264046289</v>
      </c>
    </row>
    <row r="211" spans="1:37" x14ac:dyDescent="0.2">
      <c r="A211" s="13" t="s">
        <v>2411</v>
      </c>
      <c r="B211" s="13" t="s">
        <v>1881</v>
      </c>
      <c r="C211" s="13" t="s">
        <v>609</v>
      </c>
      <c r="D211" s="13">
        <v>2017</v>
      </c>
      <c r="E211" s="12" t="s">
        <v>2415</v>
      </c>
      <c r="F211" s="13" t="s">
        <v>2404</v>
      </c>
      <c r="G211" s="13" t="str">
        <f t="shared" si="57"/>
        <v>A017.f5</v>
      </c>
      <c r="H211" s="20"/>
      <c r="I211" s="13" t="s">
        <v>2116</v>
      </c>
      <c r="J211" s="13" t="s">
        <v>2131</v>
      </c>
      <c r="K211" s="13" t="s">
        <v>2131</v>
      </c>
      <c r="L211" s="13" t="s">
        <v>2131</v>
      </c>
      <c r="M211" s="13">
        <v>249.678</v>
      </c>
      <c r="N211" s="13" t="s">
        <v>2120</v>
      </c>
      <c r="O211" s="13" t="s">
        <v>2121</v>
      </c>
      <c r="P211" s="13" t="s">
        <v>2034</v>
      </c>
      <c r="Q211" s="13" t="s">
        <v>2459</v>
      </c>
      <c r="R211" s="13" t="s">
        <v>2015</v>
      </c>
      <c r="S211" s="13">
        <v>7</v>
      </c>
      <c r="T211" s="13">
        <v>0.1</v>
      </c>
      <c r="U211" s="43">
        <f t="shared" si="58"/>
        <v>0.40051586443339021</v>
      </c>
      <c r="V211" s="13">
        <v>1</v>
      </c>
      <c r="W211" s="13">
        <v>1.07</v>
      </c>
      <c r="X211" s="13">
        <v>1.02</v>
      </c>
      <c r="Y211" s="13">
        <v>1.06</v>
      </c>
      <c r="Z211" s="13"/>
      <c r="AA211" s="13"/>
      <c r="AB211" s="13"/>
      <c r="AC211" s="13"/>
      <c r="AD211" s="13">
        <v>5</v>
      </c>
      <c r="AE211" s="13">
        <v>5</v>
      </c>
      <c r="AF211" s="13" t="s">
        <v>2300</v>
      </c>
      <c r="AG211" s="43">
        <f t="shared" si="65"/>
        <v>7.0000000000000062E-2</v>
      </c>
      <c r="AH211" s="43">
        <f t="shared" si="62"/>
        <v>4.0000000000000036E-2</v>
      </c>
      <c r="AI211" s="43">
        <f t="shared" si="63"/>
        <v>7.0000000000000062E-2</v>
      </c>
      <c r="AJ211" s="43">
        <f t="shared" si="63"/>
        <v>4.0000000000000036E-2</v>
      </c>
      <c r="AK211" s="43">
        <f t="shared" si="64"/>
        <v>2.8569152196770919E-2</v>
      </c>
    </row>
    <row r="212" spans="1:37" x14ac:dyDescent="0.2">
      <c r="A212" s="13" t="s">
        <v>2411</v>
      </c>
      <c r="B212" s="13" t="s">
        <v>1881</v>
      </c>
      <c r="C212" s="13" t="s">
        <v>609</v>
      </c>
      <c r="D212" s="13">
        <v>2017</v>
      </c>
      <c r="E212" s="12" t="s">
        <v>2415</v>
      </c>
      <c r="F212" s="13" t="s">
        <v>2404</v>
      </c>
      <c r="G212" s="13" t="str">
        <f t="shared" si="57"/>
        <v>A017.f5</v>
      </c>
      <c r="H212" s="20"/>
      <c r="I212" s="13" t="s">
        <v>2116</v>
      </c>
      <c r="J212" s="13" t="s">
        <v>2131</v>
      </c>
      <c r="K212" s="13" t="s">
        <v>2131</v>
      </c>
      <c r="L212" s="13" t="s">
        <v>2131</v>
      </c>
      <c r="M212" s="13">
        <v>249.678</v>
      </c>
      <c r="N212" s="13" t="s">
        <v>2120</v>
      </c>
      <c r="O212" s="13" t="s">
        <v>2121</v>
      </c>
      <c r="P212" s="13" t="s">
        <v>2034</v>
      </c>
      <c r="Q212" s="13" t="s">
        <v>2459</v>
      </c>
      <c r="R212" s="13" t="s">
        <v>2015</v>
      </c>
      <c r="S212" s="13">
        <v>7</v>
      </c>
      <c r="T212" s="13">
        <v>0.5</v>
      </c>
      <c r="U212" s="43">
        <f t="shared" si="58"/>
        <v>2.0025793221669512</v>
      </c>
      <c r="V212" s="13">
        <v>1</v>
      </c>
      <c r="W212" s="13">
        <v>1.07</v>
      </c>
      <c r="X212" s="13">
        <v>1.27</v>
      </c>
      <c r="Y212" s="13">
        <v>1.28</v>
      </c>
      <c r="Z212" s="13"/>
      <c r="AA212" s="13"/>
      <c r="AB212" s="13"/>
      <c r="AC212" s="13"/>
      <c r="AD212" s="13">
        <v>5</v>
      </c>
      <c r="AE212" s="13">
        <v>5</v>
      </c>
      <c r="AF212" s="13" t="s">
        <v>2300</v>
      </c>
      <c r="AG212" s="43">
        <f t="shared" si="65"/>
        <v>7.0000000000000062E-2</v>
      </c>
      <c r="AH212" s="43">
        <f t="shared" si="62"/>
        <v>1.0000000000000009E-2</v>
      </c>
      <c r="AI212" s="43">
        <f t="shared" si="63"/>
        <v>7.0000000000000062E-2</v>
      </c>
      <c r="AJ212" s="43">
        <f t="shared" si="63"/>
        <v>1.0000000000000009E-2</v>
      </c>
      <c r="AK212" s="43">
        <f t="shared" si="64"/>
        <v>0.34482849699744117</v>
      </c>
    </row>
    <row r="213" spans="1:37" x14ac:dyDescent="0.2">
      <c r="A213" s="13" t="s">
        <v>2411</v>
      </c>
      <c r="B213" s="13" t="s">
        <v>1881</v>
      </c>
      <c r="C213" s="13" t="s">
        <v>609</v>
      </c>
      <c r="D213" s="13">
        <v>2017</v>
      </c>
      <c r="E213" s="12" t="s">
        <v>2415</v>
      </c>
      <c r="F213" s="13" t="s">
        <v>2404</v>
      </c>
      <c r="G213" s="13" t="str">
        <f t="shared" si="57"/>
        <v>A017.f5</v>
      </c>
      <c r="H213" s="20"/>
      <c r="I213" s="13" t="s">
        <v>2116</v>
      </c>
      <c r="J213" s="13" t="s">
        <v>2131</v>
      </c>
      <c r="K213" s="13" t="s">
        <v>2131</v>
      </c>
      <c r="L213" s="13" t="s">
        <v>2131</v>
      </c>
      <c r="M213" s="13">
        <v>249.678</v>
      </c>
      <c r="N213" s="13" t="s">
        <v>2120</v>
      </c>
      <c r="O213" s="13" t="s">
        <v>2121</v>
      </c>
      <c r="P213" s="13" t="s">
        <v>2034</v>
      </c>
      <c r="Q213" s="13" t="s">
        <v>2459</v>
      </c>
      <c r="R213" s="13" t="s">
        <v>2015</v>
      </c>
      <c r="S213" s="13">
        <v>7</v>
      </c>
      <c r="T213" s="13">
        <v>1</v>
      </c>
      <c r="U213" s="43">
        <f t="shared" si="58"/>
        <v>4.0051586443339025</v>
      </c>
      <c r="V213" s="13">
        <v>1</v>
      </c>
      <c r="W213" s="13">
        <v>1.07</v>
      </c>
      <c r="X213" s="13">
        <v>1.25</v>
      </c>
      <c r="Y213" s="13">
        <v>1.32</v>
      </c>
      <c r="Z213" s="13"/>
      <c r="AA213" s="13"/>
      <c r="AB213" s="13"/>
      <c r="AC213" s="13"/>
      <c r="AD213" s="13">
        <v>5</v>
      </c>
      <c r="AE213" s="13">
        <v>5</v>
      </c>
      <c r="AF213" s="13" t="s">
        <v>2300</v>
      </c>
      <c r="AG213" s="43">
        <f t="shared" si="65"/>
        <v>7.0000000000000062E-2</v>
      </c>
      <c r="AH213" s="43">
        <f t="shared" si="62"/>
        <v>7.0000000000000062E-2</v>
      </c>
      <c r="AI213" s="43">
        <f t="shared" si="63"/>
        <v>7.0000000000000062E-2</v>
      </c>
      <c r="AJ213" s="43">
        <f t="shared" si="63"/>
        <v>7.0000000000000062E-2</v>
      </c>
      <c r="AK213" s="43">
        <f t="shared" si="64"/>
        <v>0.32192809488736235</v>
      </c>
    </row>
    <row r="214" spans="1:37" x14ac:dyDescent="0.2">
      <c r="A214" s="13" t="s">
        <v>2411</v>
      </c>
      <c r="B214" s="13" t="s">
        <v>1881</v>
      </c>
      <c r="C214" s="13" t="s">
        <v>609</v>
      </c>
      <c r="D214" s="13">
        <v>2017</v>
      </c>
      <c r="E214" s="12" t="s">
        <v>2415</v>
      </c>
      <c r="F214" s="13" t="s">
        <v>2404</v>
      </c>
      <c r="G214" s="13" t="str">
        <f t="shared" si="57"/>
        <v>A017.f5</v>
      </c>
      <c r="H214" s="20"/>
      <c r="I214" s="13" t="s">
        <v>2116</v>
      </c>
      <c r="J214" s="13" t="s">
        <v>2131</v>
      </c>
      <c r="K214" s="13" t="s">
        <v>2131</v>
      </c>
      <c r="L214" s="13" t="s">
        <v>2131</v>
      </c>
      <c r="M214" s="13">
        <v>249.678</v>
      </c>
      <c r="N214" s="13" t="s">
        <v>2120</v>
      </c>
      <c r="O214" s="13" t="s">
        <v>2121</v>
      </c>
      <c r="P214" s="13" t="s">
        <v>2034</v>
      </c>
      <c r="Q214" s="13" t="s">
        <v>2459</v>
      </c>
      <c r="R214" s="13" t="s">
        <v>2015</v>
      </c>
      <c r="S214" s="13">
        <v>14</v>
      </c>
      <c r="T214" s="13">
        <v>0.1</v>
      </c>
      <c r="U214" s="43">
        <f t="shared" si="58"/>
        <v>0.40051586443339021</v>
      </c>
      <c r="V214" s="13">
        <v>1</v>
      </c>
      <c r="W214" s="13">
        <v>1.02</v>
      </c>
      <c r="X214" s="13">
        <v>1.42</v>
      </c>
      <c r="Y214" s="13">
        <v>1.46</v>
      </c>
      <c r="Z214" s="13"/>
      <c r="AA214" s="13"/>
      <c r="AB214" s="13"/>
      <c r="AC214" s="13"/>
      <c r="AD214" s="13">
        <v>5</v>
      </c>
      <c r="AE214" s="13">
        <v>5</v>
      </c>
      <c r="AF214" s="13" t="s">
        <v>2300</v>
      </c>
      <c r="AG214" s="43">
        <f t="shared" si="65"/>
        <v>2.0000000000000018E-2</v>
      </c>
      <c r="AH214" s="43">
        <f t="shared" si="62"/>
        <v>4.0000000000000036E-2</v>
      </c>
      <c r="AI214" s="43">
        <f t="shared" si="63"/>
        <v>2.0000000000000018E-2</v>
      </c>
      <c r="AJ214" s="43">
        <f t="shared" si="63"/>
        <v>4.0000000000000036E-2</v>
      </c>
      <c r="AK214" s="43">
        <f t="shared" si="64"/>
        <v>0.50589092972995731</v>
      </c>
    </row>
    <row r="215" spans="1:37" x14ac:dyDescent="0.2">
      <c r="A215" s="13" t="s">
        <v>2411</v>
      </c>
      <c r="B215" s="13" t="s">
        <v>1881</v>
      </c>
      <c r="C215" s="13" t="s">
        <v>609</v>
      </c>
      <c r="D215" s="13">
        <v>2017</v>
      </c>
      <c r="E215" s="12" t="s">
        <v>2415</v>
      </c>
      <c r="F215" s="13" t="s">
        <v>2404</v>
      </c>
      <c r="G215" s="13" t="str">
        <f t="shared" si="57"/>
        <v>A017.f5</v>
      </c>
      <c r="H215" s="20"/>
      <c r="I215" s="13" t="s">
        <v>2116</v>
      </c>
      <c r="J215" s="13" t="s">
        <v>2131</v>
      </c>
      <c r="K215" s="13" t="s">
        <v>2131</v>
      </c>
      <c r="L215" s="13" t="s">
        <v>2131</v>
      </c>
      <c r="M215" s="13">
        <v>249.678</v>
      </c>
      <c r="N215" s="13" t="s">
        <v>2120</v>
      </c>
      <c r="O215" s="13" t="s">
        <v>2121</v>
      </c>
      <c r="P215" s="13" t="s">
        <v>2034</v>
      </c>
      <c r="Q215" s="13" t="s">
        <v>2459</v>
      </c>
      <c r="R215" s="13" t="s">
        <v>2015</v>
      </c>
      <c r="S215" s="13">
        <v>14</v>
      </c>
      <c r="T215" s="13">
        <v>0.5</v>
      </c>
      <c r="U215" s="43">
        <f t="shared" si="58"/>
        <v>2.0025793221669512</v>
      </c>
      <c r="V215" s="13">
        <v>1</v>
      </c>
      <c r="W215" s="13">
        <v>1.02</v>
      </c>
      <c r="X215" s="13">
        <v>1.18</v>
      </c>
      <c r="Y215" s="13">
        <v>1.22</v>
      </c>
      <c r="Z215" s="13"/>
      <c r="AA215" s="13"/>
      <c r="AB215" s="13"/>
      <c r="AC215" s="13"/>
      <c r="AD215" s="13">
        <v>5</v>
      </c>
      <c r="AE215" s="13">
        <v>5</v>
      </c>
      <c r="AF215" s="13" t="s">
        <v>2300</v>
      </c>
      <c r="AG215" s="43">
        <f t="shared" si="65"/>
        <v>2.0000000000000018E-2</v>
      </c>
      <c r="AH215" s="43">
        <f t="shared" si="62"/>
        <v>4.0000000000000036E-2</v>
      </c>
      <c r="AI215" s="43">
        <f t="shared" si="63"/>
        <v>2.0000000000000018E-2</v>
      </c>
      <c r="AJ215" s="43">
        <f t="shared" si="63"/>
        <v>4.0000000000000036E-2</v>
      </c>
      <c r="AK215" s="43">
        <f t="shared" si="64"/>
        <v>0.23878685958711648</v>
      </c>
    </row>
    <row r="216" spans="1:37" x14ac:dyDescent="0.2">
      <c r="A216" s="13" t="s">
        <v>2411</v>
      </c>
      <c r="B216" s="13" t="s">
        <v>1881</v>
      </c>
      <c r="C216" s="13" t="s">
        <v>609</v>
      </c>
      <c r="D216" s="13">
        <v>2017</v>
      </c>
      <c r="E216" s="12" t="s">
        <v>2415</v>
      </c>
      <c r="F216" s="13" t="s">
        <v>2404</v>
      </c>
      <c r="G216" s="13" t="str">
        <f t="shared" si="57"/>
        <v>A017.f5</v>
      </c>
      <c r="H216" s="20"/>
      <c r="I216" s="13" t="s">
        <v>2116</v>
      </c>
      <c r="J216" s="13" t="s">
        <v>2131</v>
      </c>
      <c r="K216" s="13" t="s">
        <v>2131</v>
      </c>
      <c r="L216" s="13" t="s">
        <v>2131</v>
      </c>
      <c r="M216" s="13">
        <v>249.678</v>
      </c>
      <c r="N216" s="13" t="s">
        <v>2120</v>
      </c>
      <c r="O216" s="13" t="s">
        <v>2121</v>
      </c>
      <c r="P216" s="13" t="s">
        <v>2034</v>
      </c>
      <c r="Q216" s="13" t="s">
        <v>2459</v>
      </c>
      <c r="R216" s="13" t="s">
        <v>2015</v>
      </c>
      <c r="S216" s="13">
        <v>14</v>
      </c>
      <c r="T216" s="13">
        <v>1</v>
      </c>
      <c r="U216" s="43">
        <f t="shared" si="58"/>
        <v>4.0051586443339025</v>
      </c>
      <c r="V216" s="13">
        <v>1</v>
      </c>
      <c r="W216" s="13">
        <v>1.02</v>
      </c>
      <c r="X216" s="13">
        <v>1.21</v>
      </c>
      <c r="Y216" s="13">
        <v>1.26</v>
      </c>
      <c r="Z216" s="13"/>
      <c r="AA216" s="13"/>
      <c r="AB216" s="13"/>
      <c r="AC216" s="13"/>
      <c r="AD216" s="13">
        <v>5</v>
      </c>
      <c r="AE216" s="13">
        <v>5</v>
      </c>
      <c r="AF216" s="13" t="s">
        <v>2300</v>
      </c>
      <c r="AG216" s="43">
        <f t="shared" si="65"/>
        <v>2.0000000000000018E-2</v>
      </c>
      <c r="AH216" s="43">
        <f t="shared" si="62"/>
        <v>5.0000000000000044E-2</v>
      </c>
      <c r="AI216" s="43">
        <f t="shared" si="63"/>
        <v>2.0000000000000018E-2</v>
      </c>
      <c r="AJ216" s="43">
        <f t="shared" si="63"/>
        <v>5.0000000000000044E-2</v>
      </c>
      <c r="AK216" s="43">
        <f t="shared" si="64"/>
        <v>0.27500704749986982</v>
      </c>
    </row>
    <row r="217" spans="1:37" x14ac:dyDescent="0.2">
      <c r="A217" s="13" t="s">
        <v>2411</v>
      </c>
      <c r="B217" s="13" t="s">
        <v>1881</v>
      </c>
      <c r="C217" s="13" t="s">
        <v>609</v>
      </c>
      <c r="D217" s="13">
        <v>2017</v>
      </c>
      <c r="E217" s="12" t="s">
        <v>2415</v>
      </c>
      <c r="F217" s="13" t="s">
        <v>2404</v>
      </c>
      <c r="G217" s="13" t="str">
        <f t="shared" si="57"/>
        <v>A017.f5</v>
      </c>
      <c r="H217" s="20"/>
      <c r="I217" s="13" t="s">
        <v>2116</v>
      </c>
      <c r="J217" s="13" t="s">
        <v>2131</v>
      </c>
      <c r="K217" s="13" t="s">
        <v>2131</v>
      </c>
      <c r="L217" s="13" t="s">
        <v>2131</v>
      </c>
      <c r="M217" s="13">
        <v>249.678</v>
      </c>
      <c r="N217" s="13" t="s">
        <v>2120</v>
      </c>
      <c r="O217" s="13" t="s">
        <v>2121</v>
      </c>
      <c r="P217" s="13" t="s">
        <v>2034</v>
      </c>
      <c r="Q217" s="13" t="s">
        <v>2459</v>
      </c>
      <c r="R217" s="13" t="s">
        <v>2015</v>
      </c>
      <c r="S217" s="13">
        <v>21</v>
      </c>
      <c r="T217" s="13">
        <v>0.1</v>
      </c>
      <c r="U217" s="43">
        <f t="shared" si="58"/>
        <v>0.40051586443339021</v>
      </c>
      <c r="V217" s="13">
        <v>1</v>
      </c>
      <c r="W217" s="13">
        <v>1.04</v>
      </c>
      <c r="X217" s="13">
        <v>1.52</v>
      </c>
      <c r="Y217" s="13">
        <v>1.57</v>
      </c>
      <c r="Z217" s="13"/>
      <c r="AA217" s="13"/>
      <c r="AB217" s="13"/>
      <c r="AC217" s="13"/>
      <c r="AD217" s="13">
        <v>5</v>
      </c>
      <c r="AE217" s="13">
        <v>5</v>
      </c>
      <c r="AF217" s="13" t="s">
        <v>2300</v>
      </c>
      <c r="AG217" s="43">
        <f t="shared" si="65"/>
        <v>4.0000000000000036E-2</v>
      </c>
      <c r="AH217" s="43">
        <f t="shared" si="62"/>
        <v>5.0000000000000044E-2</v>
      </c>
      <c r="AI217" s="43">
        <f t="shared" si="63"/>
        <v>4.0000000000000036E-2</v>
      </c>
      <c r="AJ217" s="43">
        <f t="shared" si="63"/>
        <v>5.0000000000000044E-2</v>
      </c>
      <c r="AK217" s="43">
        <f t="shared" si="64"/>
        <v>0.60407132366886085</v>
      </c>
    </row>
    <row r="218" spans="1:37" x14ac:dyDescent="0.2">
      <c r="A218" s="13" t="s">
        <v>2411</v>
      </c>
      <c r="B218" s="13" t="s">
        <v>1881</v>
      </c>
      <c r="C218" s="13" t="s">
        <v>609</v>
      </c>
      <c r="D218" s="13">
        <v>2017</v>
      </c>
      <c r="E218" s="12" t="s">
        <v>2415</v>
      </c>
      <c r="F218" s="13" t="s">
        <v>2404</v>
      </c>
      <c r="G218" s="13" t="str">
        <f t="shared" si="57"/>
        <v>A017.f5</v>
      </c>
      <c r="H218" s="20"/>
      <c r="I218" s="13" t="s">
        <v>2116</v>
      </c>
      <c r="J218" s="13" t="s">
        <v>2131</v>
      </c>
      <c r="K218" s="13" t="s">
        <v>2131</v>
      </c>
      <c r="L218" s="13" t="s">
        <v>2131</v>
      </c>
      <c r="M218" s="13">
        <v>249.678</v>
      </c>
      <c r="N218" s="13" t="s">
        <v>2120</v>
      </c>
      <c r="O218" s="13" t="s">
        <v>2121</v>
      </c>
      <c r="P218" s="13" t="s">
        <v>2034</v>
      </c>
      <c r="Q218" s="13" t="s">
        <v>2459</v>
      </c>
      <c r="R218" s="13" t="s">
        <v>2015</v>
      </c>
      <c r="S218" s="13">
        <v>21</v>
      </c>
      <c r="T218" s="13">
        <v>0.5</v>
      </c>
      <c r="U218" s="43">
        <f t="shared" si="58"/>
        <v>2.0025793221669512</v>
      </c>
      <c r="V218" s="13">
        <v>1</v>
      </c>
      <c r="W218" s="13">
        <v>1.04</v>
      </c>
      <c r="X218" s="13">
        <v>1.47</v>
      </c>
      <c r="Y218" s="13">
        <v>1.53</v>
      </c>
      <c r="Z218" s="13"/>
      <c r="AA218" s="13"/>
      <c r="AB218" s="13"/>
      <c r="AC218" s="13"/>
      <c r="AD218" s="13">
        <v>5</v>
      </c>
      <c r="AE218" s="13">
        <v>5</v>
      </c>
      <c r="AF218" s="13" t="s">
        <v>2300</v>
      </c>
      <c r="AG218" s="43">
        <f t="shared" si="65"/>
        <v>4.0000000000000036E-2</v>
      </c>
      <c r="AH218" s="43">
        <f t="shared" si="62"/>
        <v>6.0000000000000053E-2</v>
      </c>
      <c r="AI218" s="43">
        <f t="shared" si="63"/>
        <v>4.0000000000000036E-2</v>
      </c>
      <c r="AJ218" s="43">
        <f t="shared" si="63"/>
        <v>6.0000000000000053E-2</v>
      </c>
      <c r="AK218" s="43">
        <f t="shared" si="64"/>
        <v>0.55581615506163962</v>
      </c>
    </row>
    <row r="219" spans="1:37" x14ac:dyDescent="0.2">
      <c r="A219" s="13" t="s">
        <v>2411</v>
      </c>
      <c r="B219" s="13" t="s">
        <v>1881</v>
      </c>
      <c r="C219" s="13" t="s">
        <v>609</v>
      </c>
      <c r="D219" s="13">
        <v>2017</v>
      </c>
      <c r="E219" s="12" t="s">
        <v>2415</v>
      </c>
      <c r="F219" s="13" t="s">
        <v>2404</v>
      </c>
      <c r="G219" s="13" t="str">
        <f t="shared" si="57"/>
        <v>A017.f5</v>
      </c>
      <c r="H219" s="20"/>
      <c r="I219" s="13" t="s">
        <v>2116</v>
      </c>
      <c r="J219" s="13" t="s">
        <v>2131</v>
      </c>
      <c r="K219" s="13" t="s">
        <v>2131</v>
      </c>
      <c r="L219" s="13" t="s">
        <v>2131</v>
      </c>
      <c r="M219" s="13">
        <v>249.678</v>
      </c>
      <c r="N219" s="13" t="s">
        <v>2120</v>
      </c>
      <c r="O219" s="13" t="s">
        <v>2121</v>
      </c>
      <c r="P219" s="13" t="s">
        <v>2034</v>
      </c>
      <c r="Q219" s="13" t="s">
        <v>2459</v>
      </c>
      <c r="R219" s="13" t="s">
        <v>2015</v>
      </c>
      <c r="S219" s="13">
        <v>21</v>
      </c>
      <c r="T219" s="13">
        <v>1</v>
      </c>
      <c r="U219" s="43">
        <f t="shared" si="58"/>
        <v>4.0051586443339025</v>
      </c>
      <c r="V219" s="13">
        <v>1</v>
      </c>
      <c r="W219" s="13">
        <v>1.04</v>
      </c>
      <c r="X219" s="13">
        <v>1.46</v>
      </c>
      <c r="Y219" s="13">
        <v>1.53</v>
      </c>
      <c r="Z219" s="13"/>
      <c r="AA219" s="13"/>
      <c r="AB219" s="13"/>
      <c r="AC219" s="13"/>
      <c r="AD219" s="13">
        <v>5</v>
      </c>
      <c r="AE219" s="13">
        <v>5</v>
      </c>
      <c r="AF219" s="13" t="s">
        <v>2300</v>
      </c>
      <c r="AG219" s="43">
        <f t="shared" si="65"/>
        <v>4.0000000000000036E-2</v>
      </c>
      <c r="AH219" s="43">
        <f t="shared" si="62"/>
        <v>7.0000000000000062E-2</v>
      </c>
      <c r="AI219" s="43">
        <f t="shared" si="63"/>
        <v>4.0000000000000036E-2</v>
      </c>
      <c r="AJ219" s="43">
        <f t="shared" si="63"/>
        <v>7.0000000000000062E-2</v>
      </c>
      <c r="AK219" s="43">
        <f t="shared" si="64"/>
        <v>0.54596836910529256</v>
      </c>
    </row>
    <row r="220" spans="1:37" x14ac:dyDescent="0.2">
      <c r="A220" s="13" t="s">
        <v>2411</v>
      </c>
      <c r="B220" s="13" t="s">
        <v>1881</v>
      </c>
      <c r="C220" s="13" t="s">
        <v>609</v>
      </c>
      <c r="D220" s="13">
        <v>2017</v>
      </c>
      <c r="E220" s="12" t="s">
        <v>2415</v>
      </c>
      <c r="F220" s="13" t="s">
        <v>2404</v>
      </c>
      <c r="G220" s="13" t="str">
        <f t="shared" si="57"/>
        <v>A017.f5</v>
      </c>
      <c r="H220" s="20"/>
      <c r="I220" s="13" t="s">
        <v>2116</v>
      </c>
      <c r="J220" s="13" t="s">
        <v>2131</v>
      </c>
      <c r="K220" s="13" t="s">
        <v>2131</v>
      </c>
      <c r="L220" s="13" t="s">
        <v>2131</v>
      </c>
      <c r="M220" s="13">
        <v>249.678</v>
      </c>
      <c r="N220" s="13" t="s">
        <v>2120</v>
      </c>
      <c r="O220" s="13" t="s">
        <v>2121</v>
      </c>
      <c r="P220" s="13" t="s">
        <v>2034</v>
      </c>
      <c r="Q220" s="13" t="s">
        <v>2459</v>
      </c>
      <c r="R220" s="13" t="s">
        <v>2015</v>
      </c>
      <c r="S220" s="13">
        <v>28</v>
      </c>
      <c r="T220" s="13">
        <v>0.1</v>
      </c>
      <c r="U220" s="43">
        <f t="shared" si="58"/>
        <v>0.40051586443339021</v>
      </c>
      <c r="V220" s="13">
        <v>1</v>
      </c>
      <c r="W220" s="13">
        <v>1.08</v>
      </c>
      <c r="X220" s="13">
        <v>1.58</v>
      </c>
      <c r="Y220" s="13">
        <v>1.61</v>
      </c>
      <c r="Z220" s="13"/>
      <c r="AA220" s="13"/>
      <c r="AB220" s="13"/>
      <c r="AC220" s="13"/>
      <c r="AD220" s="13">
        <v>5</v>
      </c>
      <c r="AE220" s="13">
        <v>5</v>
      </c>
      <c r="AF220" s="13" t="s">
        <v>2300</v>
      </c>
      <c r="AG220" s="43">
        <f t="shared" si="65"/>
        <v>8.0000000000000071E-2</v>
      </c>
      <c r="AH220" s="43">
        <f t="shared" si="62"/>
        <v>3.0000000000000027E-2</v>
      </c>
      <c r="AI220" s="43">
        <f t="shared" si="63"/>
        <v>8.0000000000000071E-2</v>
      </c>
      <c r="AJ220" s="43">
        <f t="shared" si="63"/>
        <v>3.0000000000000027E-2</v>
      </c>
      <c r="AK220" s="43">
        <f t="shared" si="64"/>
        <v>0.65992455840237829</v>
      </c>
    </row>
    <row r="221" spans="1:37" x14ac:dyDescent="0.2">
      <c r="A221" s="13" t="s">
        <v>2411</v>
      </c>
      <c r="B221" s="13" t="s">
        <v>1881</v>
      </c>
      <c r="C221" s="13" t="s">
        <v>609</v>
      </c>
      <c r="D221" s="13">
        <v>2017</v>
      </c>
      <c r="E221" s="12" t="s">
        <v>2415</v>
      </c>
      <c r="F221" s="13" t="s">
        <v>2404</v>
      </c>
      <c r="G221" s="13" t="str">
        <f t="shared" si="57"/>
        <v>A017.f5</v>
      </c>
      <c r="H221" s="20"/>
      <c r="I221" s="13" t="s">
        <v>2116</v>
      </c>
      <c r="J221" s="13" t="s">
        <v>2131</v>
      </c>
      <c r="K221" s="13" t="s">
        <v>2131</v>
      </c>
      <c r="L221" s="13" t="s">
        <v>2131</v>
      </c>
      <c r="M221" s="13">
        <v>249.678</v>
      </c>
      <c r="N221" s="13" t="s">
        <v>2120</v>
      </c>
      <c r="O221" s="13" t="s">
        <v>2121</v>
      </c>
      <c r="P221" s="13" t="s">
        <v>2034</v>
      </c>
      <c r="Q221" s="13" t="s">
        <v>2459</v>
      </c>
      <c r="R221" s="13" t="s">
        <v>2015</v>
      </c>
      <c r="S221" s="13">
        <v>28</v>
      </c>
      <c r="T221" s="13">
        <v>0.5</v>
      </c>
      <c r="U221" s="43">
        <f t="shared" si="58"/>
        <v>2.0025793221669512</v>
      </c>
      <c r="V221" s="13">
        <v>1</v>
      </c>
      <c r="W221" s="13">
        <v>1.08</v>
      </c>
      <c r="X221" s="13">
        <v>1.36</v>
      </c>
      <c r="Y221" s="13">
        <v>1.42</v>
      </c>
      <c r="Z221" s="13"/>
      <c r="AA221" s="13"/>
      <c r="AB221" s="13"/>
      <c r="AC221" s="13"/>
      <c r="AD221" s="13">
        <v>5</v>
      </c>
      <c r="AE221" s="13">
        <v>5</v>
      </c>
      <c r="AF221" s="13" t="s">
        <v>2300</v>
      </c>
      <c r="AG221" s="43">
        <f t="shared" si="65"/>
        <v>8.0000000000000071E-2</v>
      </c>
      <c r="AH221" s="43">
        <f t="shared" si="62"/>
        <v>5.9999999999999831E-2</v>
      </c>
      <c r="AI221" s="43">
        <f t="shared" si="63"/>
        <v>8.0000000000000071E-2</v>
      </c>
      <c r="AJ221" s="43">
        <f t="shared" si="63"/>
        <v>5.9999999999999831E-2</v>
      </c>
      <c r="AK221" s="43">
        <f t="shared" si="64"/>
        <v>0.44360665147561484</v>
      </c>
    </row>
    <row r="222" spans="1:37" x14ac:dyDescent="0.2">
      <c r="A222" s="13" t="s">
        <v>2411</v>
      </c>
      <c r="B222" s="13" t="s">
        <v>1881</v>
      </c>
      <c r="C222" s="13" t="s">
        <v>609</v>
      </c>
      <c r="D222" s="13">
        <v>2017</v>
      </c>
      <c r="E222" s="12" t="s">
        <v>2415</v>
      </c>
      <c r="F222" s="13" t="s">
        <v>2404</v>
      </c>
      <c r="G222" s="13" t="str">
        <f t="shared" si="57"/>
        <v>A017.f5</v>
      </c>
      <c r="H222" s="20"/>
      <c r="I222" s="13" t="s">
        <v>2116</v>
      </c>
      <c r="J222" s="13" t="s">
        <v>2131</v>
      </c>
      <c r="K222" s="13" t="s">
        <v>2131</v>
      </c>
      <c r="L222" s="13" t="s">
        <v>2131</v>
      </c>
      <c r="M222" s="13">
        <v>249.678</v>
      </c>
      <c r="N222" s="13" t="s">
        <v>2120</v>
      </c>
      <c r="O222" s="13" t="s">
        <v>2121</v>
      </c>
      <c r="P222" s="13" t="s">
        <v>2034</v>
      </c>
      <c r="Q222" s="13" t="s">
        <v>2459</v>
      </c>
      <c r="R222" s="13" t="s">
        <v>2015</v>
      </c>
      <c r="S222" s="13">
        <v>28</v>
      </c>
      <c r="T222" s="13">
        <v>1</v>
      </c>
      <c r="U222" s="43">
        <f t="shared" si="58"/>
        <v>4.0051586443339025</v>
      </c>
      <c r="V222" s="13">
        <v>1</v>
      </c>
      <c r="W222" s="13">
        <v>1.08</v>
      </c>
      <c r="X222" s="13">
        <v>1.37</v>
      </c>
      <c r="Y222" s="13">
        <v>1.44</v>
      </c>
      <c r="Z222" s="13"/>
      <c r="AA222" s="13"/>
      <c r="AB222" s="13"/>
      <c r="AC222" s="13"/>
      <c r="AD222" s="13">
        <v>5</v>
      </c>
      <c r="AE222" s="13">
        <v>5</v>
      </c>
      <c r="AF222" s="13" t="s">
        <v>2300</v>
      </c>
      <c r="AG222" s="43">
        <f t="shared" si="65"/>
        <v>8.0000000000000071E-2</v>
      </c>
      <c r="AH222" s="43">
        <f t="shared" si="62"/>
        <v>6.999999999999984E-2</v>
      </c>
      <c r="AI222" s="43">
        <f t="shared" ref="AI222:AJ285" si="66">AG222</f>
        <v>8.0000000000000071E-2</v>
      </c>
      <c r="AJ222" s="43">
        <f t="shared" si="66"/>
        <v>6.999999999999984E-2</v>
      </c>
      <c r="AK222" s="43">
        <f t="shared" si="64"/>
        <v>0.45417589318580209</v>
      </c>
    </row>
    <row r="223" spans="1:37" x14ac:dyDescent="0.2">
      <c r="A223" s="13" t="s">
        <v>2411</v>
      </c>
      <c r="B223" s="13" t="s">
        <v>1894</v>
      </c>
      <c r="C223" s="13" t="s">
        <v>48</v>
      </c>
      <c r="D223" s="13">
        <v>2020</v>
      </c>
      <c r="E223" s="13" t="s">
        <v>2416</v>
      </c>
      <c r="F223" s="13" t="s">
        <v>2417</v>
      </c>
      <c r="G223" s="13" t="str">
        <f t="shared" si="57"/>
        <v>A030.f6</v>
      </c>
      <c r="H223" s="20"/>
      <c r="I223" s="13" t="s">
        <v>2116</v>
      </c>
      <c r="J223" s="13" t="s">
        <v>2181</v>
      </c>
      <c r="K223" s="13" t="s">
        <v>2181</v>
      </c>
      <c r="L223" s="13" t="s">
        <v>2181</v>
      </c>
      <c r="M223" s="13">
        <v>215.68</v>
      </c>
      <c r="N223" s="13" t="s">
        <v>2120</v>
      </c>
      <c r="O223" s="13" t="s">
        <v>2129</v>
      </c>
      <c r="P223" s="13" t="s">
        <v>2032</v>
      </c>
      <c r="Q223" s="54" t="s">
        <v>2460</v>
      </c>
      <c r="R223" s="13" t="s">
        <v>2015</v>
      </c>
      <c r="S223" s="13">
        <v>28</v>
      </c>
      <c r="T223" s="13">
        <v>0.2</v>
      </c>
      <c r="U223" s="43">
        <f t="shared" si="58"/>
        <v>0.92729970326409494</v>
      </c>
      <c r="V223" s="13">
        <v>1</v>
      </c>
      <c r="W223" s="13">
        <v>1.0900000000000001</v>
      </c>
      <c r="X223" s="43">
        <v>1.2722063037249201</v>
      </c>
      <c r="Y223" s="43">
        <v>1.30659025787965</v>
      </c>
      <c r="Z223" s="13"/>
      <c r="AA223" s="13"/>
      <c r="AB223" s="13"/>
      <c r="AC223" s="13"/>
      <c r="AD223" s="13">
        <v>3</v>
      </c>
      <c r="AE223" s="13">
        <v>3</v>
      </c>
      <c r="AF223" s="13" t="s">
        <v>2300</v>
      </c>
      <c r="AG223" s="43">
        <f t="shared" si="65"/>
        <v>9.000000000000008E-2</v>
      </c>
      <c r="AH223" s="43">
        <f t="shared" si="62"/>
        <v>3.4383954154729945E-2</v>
      </c>
      <c r="AI223" s="43">
        <f t="shared" si="66"/>
        <v>9.000000000000008E-2</v>
      </c>
      <c r="AJ223" s="43">
        <f t="shared" si="66"/>
        <v>3.4383954154729945E-2</v>
      </c>
      <c r="AK223" s="43">
        <f t="shared" si="64"/>
        <v>0.34733264014044435</v>
      </c>
    </row>
    <row r="224" spans="1:37" x14ac:dyDescent="0.2">
      <c r="A224" s="13" t="s">
        <v>2411</v>
      </c>
      <c r="B224" s="13" t="s">
        <v>1894</v>
      </c>
      <c r="C224" s="13" t="s">
        <v>48</v>
      </c>
      <c r="D224" s="13">
        <v>2020</v>
      </c>
      <c r="E224" s="13" t="s">
        <v>2416</v>
      </c>
      <c r="F224" s="13" t="s">
        <v>2417</v>
      </c>
      <c r="G224" s="13" t="str">
        <f t="shared" si="57"/>
        <v>A030.f6</v>
      </c>
      <c r="H224" s="20"/>
      <c r="I224" s="13" t="s">
        <v>2116</v>
      </c>
      <c r="J224" s="13" t="s">
        <v>2181</v>
      </c>
      <c r="K224" s="13" t="s">
        <v>2181</v>
      </c>
      <c r="L224" s="13" t="s">
        <v>2181</v>
      </c>
      <c r="M224" s="13">
        <v>215.68</v>
      </c>
      <c r="N224" s="13" t="s">
        <v>2120</v>
      </c>
      <c r="O224" s="13" t="s">
        <v>2129</v>
      </c>
      <c r="P224" s="13" t="s">
        <v>2032</v>
      </c>
      <c r="Q224" s="54" t="s">
        <v>2460</v>
      </c>
      <c r="R224" s="13" t="s">
        <v>2015</v>
      </c>
      <c r="S224" s="13">
        <v>28</v>
      </c>
      <c r="T224" s="13">
        <v>2</v>
      </c>
      <c r="U224" s="43">
        <f t="shared" si="58"/>
        <v>9.2729970326409497</v>
      </c>
      <c r="V224" s="13">
        <v>1</v>
      </c>
      <c r="W224" s="13">
        <v>1.0900000000000001</v>
      </c>
      <c r="X224" s="43">
        <v>3.2664756446991401</v>
      </c>
      <c r="Y224" s="43">
        <v>3.3008595988538598</v>
      </c>
      <c r="Z224" s="13"/>
      <c r="AA224" s="13"/>
      <c r="AB224" s="13"/>
      <c r="AC224" s="13"/>
      <c r="AD224" s="13">
        <v>3</v>
      </c>
      <c r="AE224" s="13">
        <v>3</v>
      </c>
      <c r="AF224" s="13" t="s">
        <v>2300</v>
      </c>
      <c r="AG224" s="43">
        <f t="shared" si="65"/>
        <v>9.000000000000008E-2</v>
      </c>
      <c r="AH224" s="43">
        <f t="shared" si="62"/>
        <v>3.4383954154719731E-2</v>
      </c>
      <c r="AI224" s="43">
        <f t="shared" si="66"/>
        <v>9.000000000000008E-2</v>
      </c>
      <c r="AJ224" s="43">
        <f t="shared" si="66"/>
        <v>3.4383954154719731E-2</v>
      </c>
      <c r="AK224" s="43">
        <f t="shared" si="64"/>
        <v>1.7077348828424517</v>
      </c>
    </row>
    <row r="225" spans="1:37" x14ac:dyDescent="0.2">
      <c r="A225" s="13" t="s">
        <v>2411</v>
      </c>
      <c r="B225" s="13" t="s">
        <v>1897</v>
      </c>
      <c r="C225" s="13" t="s">
        <v>1830</v>
      </c>
      <c r="D225" s="13">
        <v>2021</v>
      </c>
      <c r="E225" s="13" t="s">
        <v>2418</v>
      </c>
      <c r="F225" s="13" t="s">
        <v>2419</v>
      </c>
      <c r="G225" s="13" t="str">
        <f t="shared" si="57"/>
        <v>A033.5a</v>
      </c>
      <c r="H225" s="20"/>
      <c r="I225" s="13" t="s">
        <v>2116</v>
      </c>
      <c r="J225" s="13" t="s">
        <v>2139</v>
      </c>
      <c r="K225" s="13" t="s">
        <v>2139</v>
      </c>
      <c r="L225" s="13" t="s">
        <v>2139</v>
      </c>
      <c r="M225" s="13">
        <v>473.72</v>
      </c>
      <c r="N225" s="13" t="s">
        <v>2120</v>
      </c>
      <c r="O225" s="13" t="s">
        <v>2121</v>
      </c>
      <c r="P225" s="13" t="s">
        <v>2047</v>
      </c>
      <c r="Q225" s="54" t="s">
        <v>2461</v>
      </c>
      <c r="R225" s="13" t="s">
        <v>2015</v>
      </c>
      <c r="S225" s="13">
        <v>7</v>
      </c>
      <c r="T225" s="13">
        <v>0.1</v>
      </c>
      <c r="U225" s="43">
        <f t="shared" si="58"/>
        <v>0.21109516169889386</v>
      </c>
      <c r="V225" s="13">
        <v>1</v>
      </c>
      <c r="W225" s="43">
        <v>1.17733089579524</v>
      </c>
      <c r="X225" s="43">
        <v>0.86288848263254103</v>
      </c>
      <c r="Y225" s="43">
        <v>0.99451553930530101</v>
      </c>
      <c r="Z225" s="13"/>
      <c r="AA225" s="13"/>
      <c r="AB225" s="13"/>
      <c r="AC225" s="13"/>
      <c r="AD225" s="13">
        <v>3</v>
      </c>
      <c r="AE225" s="13">
        <v>3</v>
      </c>
      <c r="AF225" s="13" t="s">
        <v>2300</v>
      </c>
      <c r="AG225" s="43">
        <f t="shared" si="65"/>
        <v>0.17733089579523997</v>
      </c>
      <c r="AH225" s="43">
        <f t="shared" si="62"/>
        <v>0.13162705667275998</v>
      </c>
      <c r="AI225" s="43">
        <f t="shared" si="66"/>
        <v>0.17733089579523997</v>
      </c>
      <c r="AJ225" s="43">
        <f t="shared" si="66"/>
        <v>0.13162705667275998</v>
      </c>
      <c r="AK225" s="43">
        <f t="shared" si="64"/>
        <v>-0.21275397343071545</v>
      </c>
    </row>
    <row r="226" spans="1:37" x14ac:dyDescent="0.2">
      <c r="A226" s="13" t="s">
        <v>2411</v>
      </c>
      <c r="B226" s="13" t="s">
        <v>1897</v>
      </c>
      <c r="C226" s="13" t="s">
        <v>1830</v>
      </c>
      <c r="D226" s="13">
        <v>2021</v>
      </c>
      <c r="E226" s="13" t="s">
        <v>2418</v>
      </c>
      <c r="F226" s="13" t="s">
        <v>2419</v>
      </c>
      <c r="G226" s="13" t="str">
        <f t="shared" si="57"/>
        <v>A033.5a</v>
      </c>
      <c r="H226" s="20"/>
      <c r="I226" s="13" t="s">
        <v>2116</v>
      </c>
      <c r="J226" s="13" t="s">
        <v>2139</v>
      </c>
      <c r="K226" s="13" t="s">
        <v>2139</v>
      </c>
      <c r="L226" s="13" t="s">
        <v>2139</v>
      </c>
      <c r="M226" s="13">
        <v>473.72</v>
      </c>
      <c r="N226" s="13" t="s">
        <v>2120</v>
      </c>
      <c r="O226" s="13" t="s">
        <v>2121</v>
      </c>
      <c r="P226" s="13" t="s">
        <v>2047</v>
      </c>
      <c r="Q226" s="54" t="s">
        <v>2461</v>
      </c>
      <c r="R226" s="13" t="s">
        <v>2015</v>
      </c>
      <c r="S226" s="13">
        <v>7</v>
      </c>
      <c r="T226" s="13">
        <v>1</v>
      </c>
      <c r="U226" s="43">
        <f t="shared" si="58"/>
        <v>2.1109516169889386</v>
      </c>
      <c r="V226" s="13">
        <v>1</v>
      </c>
      <c r="W226" s="43">
        <v>1.17733089579524</v>
      </c>
      <c r="X226" s="43">
        <v>0.95063985374771398</v>
      </c>
      <c r="Y226" s="43">
        <v>1.01645338208409</v>
      </c>
      <c r="Z226" s="13"/>
      <c r="AA226" s="13"/>
      <c r="AB226" s="13"/>
      <c r="AC226" s="13"/>
      <c r="AD226" s="13">
        <v>3</v>
      </c>
      <c r="AE226" s="13">
        <v>3</v>
      </c>
      <c r="AF226" s="13" t="s">
        <v>2300</v>
      </c>
      <c r="AG226" s="43">
        <f t="shared" si="65"/>
        <v>0.17733089579523997</v>
      </c>
      <c r="AH226" s="43">
        <f t="shared" si="62"/>
        <v>6.5813528336375993E-2</v>
      </c>
      <c r="AI226" s="43">
        <f t="shared" si="66"/>
        <v>0.17733089579523997</v>
      </c>
      <c r="AJ226" s="43">
        <f t="shared" si="66"/>
        <v>6.5813528336375993E-2</v>
      </c>
      <c r="AK226" s="43">
        <f t="shared" si="64"/>
        <v>-7.302920976410332E-2</v>
      </c>
    </row>
    <row r="227" spans="1:37" x14ac:dyDescent="0.2">
      <c r="A227" s="13" t="s">
        <v>2411</v>
      </c>
      <c r="B227" s="13" t="s">
        <v>1897</v>
      </c>
      <c r="C227" s="13" t="s">
        <v>1830</v>
      </c>
      <c r="D227" s="13">
        <v>2021</v>
      </c>
      <c r="E227" s="13" t="s">
        <v>2418</v>
      </c>
      <c r="F227" s="13" t="s">
        <v>2419</v>
      </c>
      <c r="G227" s="13" t="str">
        <f t="shared" si="57"/>
        <v>A033.5a</v>
      </c>
      <c r="H227" s="20"/>
      <c r="I227" s="13" t="s">
        <v>2116</v>
      </c>
      <c r="J227" s="13" t="s">
        <v>2139</v>
      </c>
      <c r="K227" s="13" t="s">
        <v>2139</v>
      </c>
      <c r="L227" s="13" t="s">
        <v>2139</v>
      </c>
      <c r="M227" s="13">
        <v>473.72</v>
      </c>
      <c r="N227" s="13" t="s">
        <v>2120</v>
      </c>
      <c r="O227" s="13" t="s">
        <v>2121</v>
      </c>
      <c r="P227" s="13" t="s">
        <v>2047</v>
      </c>
      <c r="Q227" s="54" t="s">
        <v>2461</v>
      </c>
      <c r="R227" s="13" t="s">
        <v>2015</v>
      </c>
      <c r="S227" s="13">
        <v>7</v>
      </c>
      <c r="T227" s="13">
        <v>5</v>
      </c>
      <c r="U227" s="43">
        <f t="shared" si="58"/>
        <v>10.554758084944693</v>
      </c>
      <c r="V227" s="13">
        <v>1</v>
      </c>
      <c r="W227" s="43">
        <v>1.17733089579524</v>
      </c>
      <c r="X227" s="43">
        <v>0.42413162705667201</v>
      </c>
      <c r="Y227" s="43">
        <v>0.45338208409506298</v>
      </c>
      <c r="Z227" s="13"/>
      <c r="AA227" s="13"/>
      <c r="AB227" s="13"/>
      <c r="AC227" s="13"/>
      <c r="AD227" s="13">
        <v>3</v>
      </c>
      <c r="AE227" s="13">
        <v>3</v>
      </c>
      <c r="AF227" s="13" t="s">
        <v>2300</v>
      </c>
      <c r="AG227" s="43">
        <f t="shared" si="65"/>
        <v>0.17733089579523997</v>
      </c>
      <c r="AH227" s="43">
        <f t="shared" si="62"/>
        <v>2.9250457038390965E-2</v>
      </c>
      <c r="AI227" s="43">
        <f t="shared" si="66"/>
        <v>0.17733089579523997</v>
      </c>
      <c r="AJ227" s="43">
        <f t="shared" si="66"/>
        <v>2.9250457038390965E-2</v>
      </c>
      <c r="AK227" s="43">
        <f t="shared" si="64"/>
        <v>-1.237416027664987</v>
      </c>
    </row>
    <row r="228" spans="1:37" x14ac:dyDescent="0.2">
      <c r="A228" s="13" t="s">
        <v>2411</v>
      </c>
      <c r="B228" s="13" t="s">
        <v>1897</v>
      </c>
      <c r="C228" s="13" t="s">
        <v>1830</v>
      </c>
      <c r="D228" s="13">
        <v>2021</v>
      </c>
      <c r="E228" s="13" t="s">
        <v>2418</v>
      </c>
      <c r="F228" s="13" t="s">
        <v>2419</v>
      </c>
      <c r="G228" s="13" t="str">
        <f t="shared" si="57"/>
        <v>A033.5a</v>
      </c>
      <c r="H228" s="20"/>
      <c r="I228" s="13" t="s">
        <v>2116</v>
      </c>
      <c r="J228" s="13" t="s">
        <v>2139</v>
      </c>
      <c r="K228" s="13" t="s">
        <v>2139</v>
      </c>
      <c r="L228" s="13" t="s">
        <v>2139</v>
      </c>
      <c r="M228" s="13">
        <v>473.72</v>
      </c>
      <c r="N228" s="13" t="s">
        <v>2120</v>
      </c>
      <c r="O228" s="13" t="s">
        <v>2121</v>
      </c>
      <c r="P228" s="13" t="s">
        <v>2047</v>
      </c>
      <c r="Q228" s="54" t="s">
        <v>2461</v>
      </c>
      <c r="R228" s="13" t="s">
        <v>2015</v>
      </c>
      <c r="S228" s="13">
        <v>7</v>
      </c>
      <c r="T228" s="13">
        <v>10</v>
      </c>
      <c r="U228" s="43">
        <f t="shared" si="58"/>
        <v>21.109516169889385</v>
      </c>
      <c r="V228" s="13">
        <v>1</v>
      </c>
      <c r="W228" s="43">
        <v>1.17733089579524</v>
      </c>
      <c r="X228" s="43">
        <v>0.71663619744058404</v>
      </c>
      <c r="Y228" s="43">
        <v>0.738574040219377</v>
      </c>
      <c r="Z228" s="13"/>
      <c r="AA228" s="13"/>
      <c r="AB228" s="13"/>
      <c r="AC228" s="13"/>
      <c r="AD228" s="13">
        <v>3</v>
      </c>
      <c r="AE228" s="13">
        <v>3</v>
      </c>
      <c r="AF228" s="13" t="s">
        <v>2300</v>
      </c>
      <c r="AG228" s="43">
        <f t="shared" si="65"/>
        <v>0.17733089579523997</v>
      </c>
      <c r="AH228" s="43">
        <f t="shared" si="62"/>
        <v>2.193784277879296E-2</v>
      </c>
      <c r="AI228" s="43">
        <f t="shared" si="66"/>
        <v>0.17733089579523997</v>
      </c>
      <c r="AJ228" s="43">
        <f t="shared" si="66"/>
        <v>2.193784277879296E-2</v>
      </c>
      <c r="AK228" s="43">
        <f t="shared" si="64"/>
        <v>-0.48068717867735034</v>
      </c>
    </row>
    <row r="229" spans="1:37" x14ac:dyDescent="0.2">
      <c r="A229" s="13" t="s">
        <v>2411</v>
      </c>
      <c r="B229" s="13" t="s">
        <v>1897</v>
      </c>
      <c r="C229" s="13" t="s">
        <v>1830</v>
      </c>
      <c r="D229" s="13">
        <v>2021</v>
      </c>
      <c r="E229" s="13" t="s">
        <v>2418</v>
      </c>
      <c r="F229" s="13" t="s">
        <v>2419</v>
      </c>
      <c r="G229" s="13" t="str">
        <f t="shared" si="57"/>
        <v>A033.5a</v>
      </c>
      <c r="H229" s="20"/>
      <c r="I229" s="13" t="s">
        <v>2116</v>
      </c>
      <c r="J229" s="13" t="s">
        <v>2139</v>
      </c>
      <c r="K229" s="13" t="s">
        <v>2139</v>
      </c>
      <c r="L229" s="13" t="s">
        <v>2139</v>
      </c>
      <c r="M229" s="13">
        <v>473.72</v>
      </c>
      <c r="N229" s="13" t="s">
        <v>2120</v>
      </c>
      <c r="O229" s="13" t="s">
        <v>2121</v>
      </c>
      <c r="P229" s="13" t="s">
        <v>2047</v>
      </c>
      <c r="Q229" s="54" t="s">
        <v>2461</v>
      </c>
      <c r="R229" s="13" t="s">
        <v>2015</v>
      </c>
      <c r="S229" s="13">
        <v>14</v>
      </c>
      <c r="T229" s="13">
        <v>0.1</v>
      </c>
      <c r="U229" s="43">
        <f t="shared" si="58"/>
        <v>0.21109516169889386</v>
      </c>
      <c r="V229" s="13">
        <v>1</v>
      </c>
      <c r="W229" s="43">
        <v>1.1992687385740299</v>
      </c>
      <c r="X229" s="43">
        <v>0.13162705667276001</v>
      </c>
      <c r="Y229" s="43">
        <v>0.14625228519195499</v>
      </c>
      <c r="Z229" s="13"/>
      <c r="AA229" s="13"/>
      <c r="AB229" s="13"/>
      <c r="AC229" s="13"/>
      <c r="AD229" s="13">
        <v>3</v>
      </c>
      <c r="AE229" s="13">
        <v>3</v>
      </c>
      <c r="AF229" s="13" t="s">
        <v>2300</v>
      </c>
      <c r="AG229" s="43">
        <f t="shared" si="65"/>
        <v>0.19926873857402994</v>
      </c>
      <c r="AH229" s="43">
        <f t="shared" si="62"/>
        <v>1.4625228519194983E-2</v>
      </c>
      <c r="AI229" s="43">
        <f t="shared" si="66"/>
        <v>0.19926873857402994</v>
      </c>
      <c r="AJ229" s="43">
        <f t="shared" si="66"/>
        <v>1.4625228519194983E-2</v>
      </c>
      <c r="AK229" s="43">
        <f t="shared" si="64"/>
        <v>-2.9254720213502501</v>
      </c>
    </row>
    <row r="230" spans="1:37" x14ac:dyDescent="0.2">
      <c r="A230" s="13" t="s">
        <v>2411</v>
      </c>
      <c r="B230" s="13" t="s">
        <v>1897</v>
      </c>
      <c r="C230" s="13" t="s">
        <v>1830</v>
      </c>
      <c r="D230" s="13">
        <v>2021</v>
      </c>
      <c r="E230" s="13" t="s">
        <v>2418</v>
      </c>
      <c r="F230" s="13" t="s">
        <v>2419</v>
      </c>
      <c r="G230" s="13" t="str">
        <f t="shared" si="57"/>
        <v>A033.5a</v>
      </c>
      <c r="H230" s="20"/>
      <c r="I230" s="13" t="s">
        <v>2116</v>
      </c>
      <c r="J230" s="13" t="s">
        <v>2139</v>
      </c>
      <c r="K230" s="13" t="s">
        <v>2139</v>
      </c>
      <c r="L230" s="13" t="s">
        <v>2139</v>
      </c>
      <c r="M230" s="13">
        <v>473.72</v>
      </c>
      <c r="N230" s="13" t="s">
        <v>2120</v>
      </c>
      <c r="O230" s="13" t="s">
        <v>2121</v>
      </c>
      <c r="P230" s="13" t="s">
        <v>2047</v>
      </c>
      <c r="Q230" s="54" t="s">
        <v>2461</v>
      </c>
      <c r="R230" s="13" t="s">
        <v>2015</v>
      </c>
      <c r="S230" s="13">
        <v>14</v>
      </c>
      <c r="T230" s="13">
        <v>1</v>
      </c>
      <c r="U230" s="43">
        <f t="shared" si="58"/>
        <v>2.1109516169889386</v>
      </c>
      <c r="V230" s="13">
        <v>1</v>
      </c>
      <c r="W230" s="43">
        <v>1.1992687385740299</v>
      </c>
      <c r="X230" s="43">
        <v>0.738574040219377</v>
      </c>
      <c r="Y230" s="43">
        <v>0.74588665447897595</v>
      </c>
      <c r="Z230" s="13"/>
      <c r="AA230" s="13"/>
      <c r="AB230" s="13"/>
      <c r="AC230" s="13"/>
      <c r="AD230" s="13">
        <v>3</v>
      </c>
      <c r="AE230" s="13">
        <v>3</v>
      </c>
      <c r="AF230" s="13" t="s">
        <v>2300</v>
      </c>
      <c r="AG230" s="43">
        <f t="shared" si="65"/>
        <v>0.19926873857402994</v>
      </c>
      <c r="AH230" s="43">
        <f t="shared" si="62"/>
        <v>7.3126142595989485E-3</v>
      </c>
      <c r="AI230" s="43">
        <f t="shared" si="66"/>
        <v>0.19926873857402994</v>
      </c>
      <c r="AJ230" s="43">
        <f t="shared" si="66"/>
        <v>7.3126142595989485E-3</v>
      </c>
      <c r="AK230" s="43">
        <f t="shared" si="64"/>
        <v>-0.4371855400407646</v>
      </c>
    </row>
    <row r="231" spans="1:37" x14ac:dyDescent="0.2">
      <c r="A231" s="13" t="s">
        <v>2411</v>
      </c>
      <c r="B231" s="13" t="s">
        <v>1897</v>
      </c>
      <c r="C231" s="13" t="s">
        <v>1830</v>
      </c>
      <c r="D231" s="13">
        <v>2021</v>
      </c>
      <c r="E231" s="13" t="s">
        <v>2418</v>
      </c>
      <c r="F231" s="13" t="s">
        <v>2419</v>
      </c>
      <c r="G231" s="13" t="str">
        <f t="shared" si="57"/>
        <v>A033.5a</v>
      </c>
      <c r="H231" s="20"/>
      <c r="I231" s="13" t="s">
        <v>2116</v>
      </c>
      <c r="J231" s="13" t="s">
        <v>2139</v>
      </c>
      <c r="K231" s="13" t="s">
        <v>2139</v>
      </c>
      <c r="L231" s="13" t="s">
        <v>2139</v>
      </c>
      <c r="M231" s="13">
        <v>473.72</v>
      </c>
      <c r="N231" s="13" t="s">
        <v>2120</v>
      </c>
      <c r="O231" s="13" t="s">
        <v>2121</v>
      </c>
      <c r="P231" s="13" t="s">
        <v>2047</v>
      </c>
      <c r="Q231" s="54" t="s">
        <v>2461</v>
      </c>
      <c r="R231" s="13" t="s">
        <v>2015</v>
      </c>
      <c r="S231" s="13">
        <v>14</v>
      </c>
      <c r="T231" s="13">
        <v>5</v>
      </c>
      <c r="U231" s="43">
        <f t="shared" si="58"/>
        <v>10.554758084944693</v>
      </c>
      <c r="V231" s="13">
        <v>1</v>
      </c>
      <c r="W231" s="43">
        <v>1.1992687385740299</v>
      </c>
      <c r="X231" s="43">
        <v>0.26325411334552001</v>
      </c>
      <c r="Y231" s="43">
        <v>0.321755027422303</v>
      </c>
      <c r="Z231" s="13"/>
      <c r="AA231" s="13"/>
      <c r="AB231" s="13"/>
      <c r="AC231" s="13"/>
      <c r="AD231" s="13">
        <v>3</v>
      </c>
      <c r="AE231" s="13">
        <v>3</v>
      </c>
      <c r="AF231" s="13" t="s">
        <v>2300</v>
      </c>
      <c r="AG231" s="43">
        <f t="shared" si="65"/>
        <v>0.19926873857402994</v>
      </c>
      <c r="AH231" s="43">
        <f t="shared" si="62"/>
        <v>5.8500914076782984E-2</v>
      </c>
      <c r="AI231" s="43">
        <f t="shared" si="66"/>
        <v>0.19926873857402994</v>
      </c>
      <c r="AJ231" s="43">
        <f t="shared" si="66"/>
        <v>5.8500914076782984E-2</v>
      </c>
      <c r="AK231" s="43">
        <f t="shared" si="64"/>
        <v>-1.9254720213502499</v>
      </c>
    </row>
    <row r="232" spans="1:37" x14ac:dyDescent="0.2">
      <c r="A232" s="13" t="s">
        <v>2411</v>
      </c>
      <c r="B232" s="13" t="s">
        <v>1897</v>
      </c>
      <c r="C232" s="13" t="s">
        <v>1830</v>
      </c>
      <c r="D232" s="13">
        <v>2021</v>
      </c>
      <c r="E232" s="13" t="s">
        <v>2418</v>
      </c>
      <c r="F232" s="13" t="s">
        <v>2419</v>
      </c>
      <c r="G232" s="13" t="str">
        <f t="shared" si="57"/>
        <v>A033.5a</v>
      </c>
      <c r="H232" s="20"/>
      <c r="I232" s="13" t="s">
        <v>2116</v>
      </c>
      <c r="J232" s="13" t="s">
        <v>2139</v>
      </c>
      <c r="K232" s="13" t="s">
        <v>2139</v>
      </c>
      <c r="L232" s="13" t="s">
        <v>2139</v>
      </c>
      <c r="M232" s="13">
        <v>473.72</v>
      </c>
      <c r="N232" s="13" t="s">
        <v>2120</v>
      </c>
      <c r="O232" s="13" t="s">
        <v>2121</v>
      </c>
      <c r="P232" s="13" t="s">
        <v>2047</v>
      </c>
      <c r="Q232" s="54" t="s">
        <v>2461</v>
      </c>
      <c r="R232" s="13" t="s">
        <v>2015</v>
      </c>
      <c r="S232" s="13">
        <v>14</v>
      </c>
      <c r="T232" s="13">
        <v>10</v>
      </c>
      <c r="U232" s="43">
        <f t="shared" si="58"/>
        <v>21.109516169889385</v>
      </c>
      <c r="V232" s="13">
        <v>1</v>
      </c>
      <c r="W232" s="43">
        <v>1.1992687385740299</v>
      </c>
      <c r="X232" s="43">
        <v>5.8500914076782103E-2</v>
      </c>
      <c r="Y232" s="43">
        <v>7.3126142595977495E-2</v>
      </c>
      <c r="Z232" s="13"/>
      <c r="AA232" s="13"/>
      <c r="AB232" s="13"/>
      <c r="AC232" s="13"/>
      <c r="AD232" s="13">
        <v>3</v>
      </c>
      <c r="AE232" s="13">
        <v>3</v>
      </c>
      <c r="AF232" s="13" t="s">
        <v>2300</v>
      </c>
      <c r="AG232" s="43">
        <f t="shared" si="65"/>
        <v>0.19926873857402994</v>
      </c>
      <c r="AH232" s="43">
        <f t="shared" si="62"/>
        <v>1.4625228519195392E-2</v>
      </c>
      <c r="AI232" s="43">
        <f t="shared" si="66"/>
        <v>0.19926873857402994</v>
      </c>
      <c r="AJ232" s="43">
        <f t="shared" si="66"/>
        <v>1.4625228519195392E-2</v>
      </c>
      <c r="AK232" s="43">
        <f t="shared" si="64"/>
        <v>-4.0953970227925653</v>
      </c>
    </row>
    <row r="233" spans="1:37" x14ac:dyDescent="0.2">
      <c r="A233" s="13" t="s">
        <v>2411</v>
      </c>
      <c r="B233" s="13" t="s">
        <v>1897</v>
      </c>
      <c r="C233" s="13" t="s">
        <v>1830</v>
      </c>
      <c r="D233" s="13">
        <v>2021</v>
      </c>
      <c r="E233" s="13" t="s">
        <v>2418</v>
      </c>
      <c r="F233" s="13" t="s">
        <v>2419</v>
      </c>
      <c r="G233" s="13" t="str">
        <f t="shared" si="57"/>
        <v>A033.5a</v>
      </c>
      <c r="H233" s="20"/>
      <c r="I233" s="13" t="s">
        <v>2116</v>
      </c>
      <c r="J233" s="13" t="s">
        <v>2139</v>
      </c>
      <c r="K233" s="13" t="s">
        <v>2139</v>
      </c>
      <c r="L233" s="13" t="s">
        <v>2139</v>
      </c>
      <c r="M233" s="13">
        <v>473.72</v>
      </c>
      <c r="N233" s="13" t="s">
        <v>2120</v>
      </c>
      <c r="O233" s="13" t="s">
        <v>2121</v>
      </c>
      <c r="P233" s="13" t="s">
        <v>2047</v>
      </c>
      <c r="Q233" s="54" t="s">
        <v>2461</v>
      </c>
      <c r="R233" s="13" t="s">
        <v>2015</v>
      </c>
      <c r="S233" s="13">
        <v>21</v>
      </c>
      <c r="T233" s="13">
        <v>0.1</v>
      </c>
      <c r="U233" s="43">
        <f t="shared" si="58"/>
        <v>0.21109516169889386</v>
      </c>
      <c r="V233" s="13">
        <v>1</v>
      </c>
      <c r="W233" s="43">
        <v>1.12614259597806</v>
      </c>
      <c r="X233" s="43">
        <v>1.1407678244972499</v>
      </c>
      <c r="Y233" s="43">
        <v>1.2504570383912199</v>
      </c>
      <c r="Z233" s="13"/>
      <c r="AA233" s="13"/>
      <c r="AB233" s="13"/>
      <c r="AC233" s="13"/>
      <c r="AD233" s="13">
        <v>3</v>
      </c>
      <c r="AE233" s="13">
        <v>3</v>
      </c>
      <c r="AF233" s="13" t="s">
        <v>2300</v>
      </c>
      <c r="AG233" s="43">
        <f t="shared" si="65"/>
        <v>0.12614259597805999</v>
      </c>
      <c r="AH233" s="43">
        <f t="shared" si="62"/>
        <v>0.10968921389397002</v>
      </c>
      <c r="AI233" s="43">
        <f t="shared" si="66"/>
        <v>0.12614259597805999</v>
      </c>
      <c r="AJ233" s="43">
        <f t="shared" si="66"/>
        <v>0.10968921389397002</v>
      </c>
      <c r="AK233" s="43">
        <f t="shared" si="64"/>
        <v>0.19000519606968183</v>
      </c>
    </row>
    <row r="234" spans="1:37" x14ac:dyDescent="0.2">
      <c r="A234" s="13" t="s">
        <v>2411</v>
      </c>
      <c r="B234" s="13" t="s">
        <v>1897</v>
      </c>
      <c r="C234" s="13" t="s">
        <v>1830</v>
      </c>
      <c r="D234" s="13">
        <v>2021</v>
      </c>
      <c r="E234" s="13" t="s">
        <v>2418</v>
      </c>
      <c r="F234" s="13" t="s">
        <v>2419</v>
      </c>
      <c r="G234" s="13" t="str">
        <f t="shared" si="57"/>
        <v>A033.5a</v>
      </c>
      <c r="H234" s="20"/>
      <c r="I234" s="13" t="s">
        <v>2116</v>
      </c>
      <c r="J234" s="13" t="s">
        <v>2139</v>
      </c>
      <c r="K234" s="13" t="s">
        <v>2139</v>
      </c>
      <c r="L234" s="13" t="s">
        <v>2139</v>
      </c>
      <c r="M234" s="13">
        <v>473.72</v>
      </c>
      <c r="N234" s="13" t="s">
        <v>2120</v>
      </c>
      <c r="O234" s="13" t="s">
        <v>2121</v>
      </c>
      <c r="P234" s="13" t="s">
        <v>2047</v>
      </c>
      <c r="Q234" s="54" t="s">
        <v>2461</v>
      </c>
      <c r="R234" s="13" t="s">
        <v>2015</v>
      </c>
      <c r="S234" s="13">
        <v>21</v>
      </c>
      <c r="T234" s="13">
        <v>1</v>
      </c>
      <c r="U234" s="43">
        <f t="shared" si="58"/>
        <v>2.1109516169889386</v>
      </c>
      <c r="V234" s="13">
        <v>1</v>
      </c>
      <c r="W234" s="43">
        <v>1.12614259597806</v>
      </c>
      <c r="X234" s="43">
        <v>1.93784277879341</v>
      </c>
      <c r="Y234" s="43">
        <v>2.0475319926873801</v>
      </c>
      <c r="Z234" s="13"/>
      <c r="AA234" s="13"/>
      <c r="AB234" s="13"/>
      <c r="AC234" s="13"/>
      <c r="AD234" s="13">
        <v>3</v>
      </c>
      <c r="AE234" s="13">
        <v>3</v>
      </c>
      <c r="AF234" s="13" t="s">
        <v>2300</v>
      </c>
      <c r="AG234" s="43">
        <f t="shared" si="65"/>
        <v>0.12614259597805999</v>
      </c>
      <c r="AH234" s="43">
        <f t="shared" si="62"/>
        <v>0.10968921389397002</v>
      </c>
      <c r="AI234" s="43">
        <f t="shared" si="66"/>
        <v>0.12614259597805999</v>
      </c>
      <c r="AJ234" s="43">
        <f t="shared" si="66"/>
        <v>0.10968921389397002</v>
      </c>
      <c r="AK234" s="43">
        <f t="shared" si="64"/>
        <v>0.95445152665799848</v>
      </c>
    </row>
    <row r="235" spans="1:37" x14ac:dyDescent="0.2">
      <c r="A235" s="13" t="s">
        <v>2411</v>
      </c>
      <c r="B235" s="13" t="s">
        <v>1897</v>
      </c>
      <c r="C235" s="13" t="s">
        <v>1830</v>
      </c>
      <c r="D235" s="13">
        <v>2021</v>
      </c>
      <c r="E235" s="13" t="s">
        <v>2418</v>
      </c>
      <c r="F235" s="13" t="s">
        <v>2419</v>
      </c>
      <c r="G235" s="13" t="str">
        <f t="shared" si="57"/>
        <v>A033.5a</v>
      </c>
      <c r="H235" s="20"/>
      <c r="I235" s="13" t="s">
        <v>2116</v>
      </c>
      <c r="J235" s="13" t="s">
        <v>2139</v>
      </c>
      <c r="K235" s="13" t="s">
        <v>2139</v>
      </c>
      <c r="L235" s="13" t="s">
        <v>2139</v>
      </c>
      <c r="M235" s="13">
        <v>473.72</v>
      </c>
      <c r="N235" s="13" t="s">
        <v>2120</v>
      </c>
      <c r="O235" s="13" t="s">
        <v>2121</v>
      </c>
      <c r="P235" s="13" t="s">
        <v>2047</v>
      </c>
      <c r="Q235" s="54" t="s">
        <v>2461</v>
      </c>
      <c r="R235" s="13" t="s">
        <v>2015</v>
      </c>
      <c r="S235" s="13">
        <v>21</v>
      </c>
      <c r="T235" s="13">
        <v>5</v>
      </c>
      <c r="U235" s="43">
        <f t="shared" si="58"/>
        <v>10.554758084944693</v>
      </c>
      <c r="V235" s="13">
        <v>1</v>
      </c>
      <c r="W235" s="43">
        <v>1.12614259597806</v>
      </c>
      <c r="X235" s="43">
        <v>2.54478976234003</v>
      </c>
      <c r="Y235" s="43">
        <v>2.7787934186471599</v>
      </c>
      <c r="Z235" s="13"/>
      <c r="AA235" s="13"/>
      <c r="AB235" s="13"/>
      <c r="AC235" s="13"/>
      <c r="AD235" s="13">
        <v>3</v>
      </c>
      <c r="AE235" s="13">
        <v>3</v>
      </c>
      <c r="AF235" s="13" t="s">
        <v>2300</v>
      </c>
      <c r="AG235" s="43">
        <f t="shared" si="65"/>
        <v>0.12614259597805999</v>
      </c>
      <c r="AH235" s="43">
        <f t="shared" si="62"/>
        <v>0.23400365630712994</v>
      </c>
      <c r="AI235" s="43">
        <f t="shared" si="66"/>
        <v>0.12614259597805999</v>
      </c>
      <c r="AJ235" s="43">
        <f t="shared" si="66"/>
        <v>0.23400365630712994</v>
      </c>
      <c r="AK235" s="43">
        <f t="shared" si="64"/>
        <v>1.3475464730561681</v>
      </c>
    </row>
    <row r="236" spans="1:37" x14ac:dyDescent="0.2">
      <c r="A236" s="13" t="s">
        <v>2411</v>
      </c>
      <c r="B236" s="13" t="s">
        <v>1897</v>
      </c>
      <c r="C236" s="13" t="s">
        <v>1830</v>
      </c>
      <c r="D236" s="13">
        <v>2021</v>
      </c>
      <c r="E236" s="13" t="s">
        <v>2418</v>
      </c>
      <c r="F236" s="13" t="s">
        <v>2419</v>
      </c>
      <c r="G236" s="13" t="str">
        <f t="shared" si="57"/>
        <v>A033.5a</v>
      </c>
      <c r="H236" s="20"/>
      <c r="I236" s="13" t="s">
        <v>2116</v>
      </c>
      <c r="J236" s="13" t="s">
        <v>2139</v>
      </c>
      <c r="K236" s="13" t="s">
        <v>2139</v>
      </c>
      <c r="L236" s="13" t="s">
        <v>2139</v>
      </c>
      <c r="M236" s="13">
        <v>473.72</v>
      </c>
      <c r="N236" s="13" t="s">
        <v>2120</v>
      </c>
      <c r="O236" s="13" t="s">
        <v>2121</v>
      </c>
      <c r="P236" s="13" t="s">
        <v>2047</v>
      </c>
      <c r="Q236" s="54" t="s">
        <v>2461</v>
      </c>
      <c r="R236" s="13" t="s">
        <v>2015</v>
      </c>
      <c r="S236" s="13">
        <v>21</v>
      </c>
      <c r="T236" s="13">
        <v>10</v>
      </c>
      <c r="U236" s="43">
        <f t="shared" si="58"/>
        <v>21.109516169889385</v>
      </c>
      <c r="V236" s="13">
        <v>1</v>
      </c>
      <c r="W236" s="43">
        <v>1.12614259597806</v>
      </c>
      <c r="X236" s="43">
        <v>2.8153564899451502</v>
      </c>
      <c r="Y236" s="43">
        <v>2.9104204753199201</v>
      </c>
      <c r="Z236" s="13"/>
      <c r="AA236" s="13"/>
      <c r="AB236" s="13"/>
      <c r="AC236" s="13"/>
      <c r="AD236" s="13">
        <v>3</v>
      </c>
      <c r="AE236" s="13">
        <v>3</v>
      </c>
      <c r="AF236" s="13" t="s">
        <v>2300</v>
      </c>
      <c r="AG236" s="43">
        <f t="shared" si="65"/>
        <v>0.12614259597805999</v>
      </c>
      <c r="AH236" s="43">
        <f t="shared" si="62"/>
        <v>9.5063985374769899E-2</v>
      </c>
      <c r="AI236" s="43">
        <f t="shared" si="66"/>
        <v>0.12614259597805999</v>
      </c>
      <c r="AJ236" s="43">
        <f t="shared" si="66"/>
        <v>9.5063985374769899E-2</v>
      </c>
      <c r="AK236" s="43">
        <f t="shared" si="64"/>
        <v>1.4933176127897045</v>
      </c>
    </row>
    <row r="237" spans="1:37" x14ac:dyDescent="0.2">
      <c r="A237" s="13" t="s">
        <v>2411</v>
      </c>
      <c r="B237" s="13" t="s">
        <v>1897</v>
      </c>
      <c r="C237" s="13" t="s">
        <v>1830</v>
      </c>
      <c r="D237" s="13">
        <v>2021</v>
      </c>
      <c r="E237" s="13" t="s">
        <v>2418</v>
      </c>
      <c r="F237" s="13" t="s">
        <v>2419</v>
      </c>
      <c r="G237" s="13" t="str">
        <f t="shared" si="57"/>
        <v>A033.5a</v>
      </c>
      <c r="H237" s="20"/>
      <c r="I237" s="13" t="s">
        <v>2116</v>
      </c>
      <c r="J237" s="13" t="s">
        <v>2139</v>
      </c>
      <c r="K237" s="13" t="s">
        <v>2139</v>
      </c>
      <c r="L237" s="13" t="s">
        <v>2139</v>
      </c>
      <c r="M237" s="13">
        <v>473.72</v>
      </c>
      <c r="N237" s="13" t="s">
        <v>2120</v>
      </c>
      <c r="O237" s="13" t="s">
        <v>2121</v>
      </c>
      <c r="P237" s="13" t="s">
        <v>2047</v>
      </c>
      <c r="Q237" s="54" t="s">
        <v>2461</v>
      </c>
      <c r="R237" s="13" t="s">
        <v>2015</v>
      </c>
      <c r="S237" s="13">
        <v>28</v>
      </c>
      <c r="T237" s="13">
        <v>0.1</v>
      </c>
      <c r="U237" s="43">
        <f t="shared" si="58"/>
        <v>0.21109516169889386</v>
      </c>
      <c r="V237" s="13">
        <v>1</v>
      </c>
      <c r="W237" s="43">
        <v>1.0383912248628799</v>
      </c>
      <c r="X237" s="43">
        <v>1.10420475319926</v>
      </c>
      <c r="Y237" s="43">
        <v>1.12614259597806</v>
      </c>
      <c r="Z237" s="13"/>
      <c r="AA237" s="13"/>
      <c r="AB237" s="13"/>
      <c r="AC237" s="13"/>
      <c r="AD237" s="13">
        <v>3</v>
      </c>
      <c r="AE237" s="13">
        <v>3</v>
      </c>
      <c r="AF237" s="13" t="s">
        <v>2300</v>
      </c>
      <c r="AG237" s="43">
        <f t="shared" si="65"/>
        <v>3.8391224862879936E-2</v>
      </c>
      <c r="AH237" s="43">
        <f t="shared" si="62"/>
        <v>2.1937842778799954E-2</v>
      </c>
      <c r="AI237" s="43">
        <f t="shared" si="66"/>
        <v>3.8391224862879936E-2</v>
      </c>
      <c r="AJ237" s="43">
        <f t="shared" si="66"/>
        <v>2.1937842778799954E-2</v>
      </c>
      <c r="AK237" s="43">
        <f t="shared" si="64"/>
        <v>0.14300771653251099</v>
      </c>
    </row>
    <row r="238" spans="1:37" x14ac:dyDescent="0.2">
      <c r="A238" s="13" t="s">
        <v>2411</v>
      </c>
      <c r="B238" s="13" t="s">
        <v>1897</v>
      </c>
      <c r="C238" s="13" t="s">
        <v>1830</v>
      </c>
      <c r="D238" s="13">
        <v>2021</v>
      </c>
      <c r="E238" s="13" t="s">
        <v>2418</v>
      </c>
      <c r="F238" s="13" t="s">
        <v>2419</v>
      </c>
      <c r="G238" s="13" t="str">
        <f t="shared" si="57"/>
        <v>A033.5a</v>
      </c>
      <c r="H238" s="20"/>
      <c r="I238" s="13" t="s">
        <v>2116</v>
      </c>
      <c r="J238" s="13" t="s">
        <v>2139</v>
      </c>
      <c r="K238" s="13" t="s">
        <v>2139</v>
      </c>
      <c r="L238" s="13" t="s">
        <v>2139</v>
      </c>
      <c r="M238" s="13">
        <v>473.72</v>
      </c>
      <c r="N238" s="13" t="s">
        <v>2120</v>
      </c>
      <c r="O238" s="13" t="s">
        <v>2121</v>
      </c>
      <c r="P238" s="13" t="s">
        <v>2047</v>
      </c>
      <c r="Q238" s="54" t="s">
        <v>2461</v>
      </c>
      <c r="R238" s="13" t="s">
        <v>2015</v>
      </c>
      <c r="S238" s="13">
        <v>28</v>
      </c>
      <c r="T238" s="13">
        <v>1</v>
      </c>
      <c r="U238" s="43">
        <f t="shared" si="58"/>
        <v>2.1109516169889386</v>
      </c>
      <c r="V238" s="13">
        <v>1</v>
      </c>
      <c r="W238" s="43">
        <v>1.0383912248628799</v>
      </c>
      <c r="X238" s="43">
        <v>1.4405850091407599</v>
      </c>
      <c r="Y238" s="43">
        <v>1.49908592321755</v>
      </c>
      <c r="Z238" s="13"/>
      <c r="AA238" s="13"/>
      <c r="AB238" s="13"/>
      <c r="AC238" s="13"/>
      <c r="AD238" s="13">
        <v>3</v>
      </c>
      <c r="AE238" s="13">
        <v>3</v>
      </c>
      <c r="AF238" s="13" t="s">
        <v>2300</v>
      </c>
      <c r="AG238" s="43">
        <f t="shared" si="65"/>
        <v>3.8391224862879936E-2</v>
      </c>
      <c r="AH238" s="43">
        <f t="shared" si="62"/>
        <v>5.8500914076790034E-2</v>
      </c>
      <c r="AI238" s="43">
        <f t="shared" si="66"/>
        <v>3.8391224862879936E-2</v>
      </c>
      <c r="AJ238" s="43">
        <f t="shared" si="66"/>
        <v>5.8500914076790034E-2</v>
      </c>
      <c r="AK238" s="43">
        <f t="shared" si="64"/>
        <v>0.52665479666381176</v>
      </c>
    </row>
    <row r="239" spans="1:37" x14ac:dyDescent="0.2">
      <c r="A239" s="13" t="s">
        <v>2411</v>
      </c>
      <c r="B239" s="13" t="s">
        <v>1897</v>
      </c>
      <c r="C239" s="13" t="s">
        <v>1830</v>
      </c>
      <c r="D239" s="13">
        <v>2021</v>
      </c>
      <c r="E239" s="13" t="s">
        <v>2418</v>
      </c>
      <c r="F239" s="13" t="s">
        <v>2419</v>
      </c>
      <c r="G239" s="13" t="str">
        <f t="shared" si="57"/>
        <v>A033.5a</v>
      </c>
      <c r="H239" s="20"/>
      <c r="I239" s="13" t="s">
        <v>2116</v>
      </c>
      <c r="J239" s="13" t="s">
        <v>2139</v>
      </c>
      <c r="K239" s="13" t="s">
        <v>2139</v>
      </c>
      <c r="L239" s="13" t="s">
        <v>2139</v>
      </c>
      <c r="M239" s="13">
        <v>473.72</v>
      </c>
      <c r="N239" s="13" t="s">
        <v>2120</v>
      </c>
      <c r="O239" s="13" t="s">
        <v>2121</v>
      </c>
      <c r="P239" s="13" t="s">
        <v>2047</v>
      </c>
      <c r="Q239" s="54" t="s">
        <v>2461</v>
      </c>
      <c r="R239" s="13" t="s">
        <v>2015</v>
      </c>
      <c r="S239" s="13">
        <v>28</v>
      </c>
      <c r="T239" s="13">
        <v>5</v>
      </c>
      <c r="U239" s="43">
        <f t="shared" si="58"/>
        <v>10.554758084944693</v>
      </c>
      <c r="V239" s="13">
        <v>1</v>
      </c>
      <c r="W239" s="43">
        <v>1.0383912248628799</v>
      </c>
      <c r="X239" s="43">
        <v>3.1078610603290602</v>
      </c>
      <c r="Y239" s="43">
        <v>3.2906764168190099</v>
      </c>
      <c r="Z239" s="13"/>
      <c r="AA239" s="13"/>
      <c r="AB239" s="13"/>
      <c r="AC239" s="13"/>
      <c r="AD239" s="13">
        <v>3</v>
      </c>
      <c r="AE239" s="13">
        <v>3</v>
      </c>
      <c r="AF239" s="13" t="s">
        <v>2300</v>
      </c>
      <c r="AG239" s="43">
        <f t="shared" si="65"/>
        <v>3.8391224862879936E-2</v>
      </c>
      <c r="AH239" s="43">
        <f t="shared" si="62"/>
        <v>0.18281535648994973</v>
      </c>
      <c r="AI239" s="43">
        <f t="shared" si="66"/>
        <v>3.8391224862879936E-2</v>
      </c>
      <c r="AJ239" s="43">
        <f t="shared" si="66"/>
        <v>0.18281535648994973</v>
      </c>
      <c r="AK239" s="43">
        <f t="shared" si="64"/>
        <v>1.6359220082325043</v>
      </c>
    </row>
    <row r="240" spans="1:37" x14ac:dyDescent="0.2">
      <c r="A240" s="13" t="s">
        <v>2411</v>
      </c>
      <c r="B240" s="13" t="s">
        <v>1897</v>
      </c>
      <c r="C240" s="13" t="s">
        <v>1830</v>
      </c>
      <c r="D240" s="13">
        <v>2021</v>
      </c>
      <c r="E240" s="13" t="s">
        <v>2418</v>
      </c>
      <c r="F240" s="13" t="s">
        <v>2419</v>
      </c>
      <c r="G240" s="13" t="str">
        <f t="shared" si="57"/>
        <v>A033.5a</v>
      </c>
      <c r="H240" s="20"/>
      <c r="I240" s="13" t="s">
        <v>2116</v>
      </c>
      <c r="J240" s="13" t="s">
        <v>2139</v>
      </c>
      <c r="K240" s="13" t="s">
        <v>2139</v>
      </c>
      <c r="L240" s="13" t="s">
        <v>2139</v>
      </c>
      <c r="M240" s="13">
        <v>473.72</v>
      </c>
      <c r="N240" s="13" t="s">
        <v>2120</v>
      </c>
      <c r="O240" s="13" t="s">
        <v>2121</v>
      </c>
      <c r="P240" s="13" t="s">
        <v>2047</v>
      </c>
      <c r="Q240" s="54" t="s">
        <v>2461</v>
      </c>
      <c r="R240" s="13" t="s">
        <v>2015</v>
      </c>
      <c r="S240" s="13">
        <v>28</v>
      </c>
      <c r="T240" s="13">
        <v>10</v>
      </c>
      <c r="U240" s="43">
        <f t="shared" si="58"/>
        <v>21.109516169889385</v>
      </c>
      <c r="V240" s="13">
        <v>1</v>
      </c>
      <c r="W240" s="43">
        <v>1.0383912248628799</v>
      </c>
      <c r="X240" s="43">
        <v>2.9981718464350999</v>
      </c>
      <c r="Y240" s="43">
        <v>3.2468007312614202</v>
      </c>
      <c r="Z240" s="13"/>
      <c r="AA240" s="13"/>
      <c r="AB240" s="13"/>
      <c r="AC240" s="13"/>
      <c r="AD240" s="13">
        <v>3</v>
      </c>
      <c r="AE240" s="13">
        <v>3</v>
      </c>
      <c r="AF240" s="13" t="s">
        <v>2300</v>
      </c>
      <c r="AG240" s="43">
        <f t="shared" si="65"/>
        <v>3.8391224862879936E-2</v>
      </c>
      <c r="AH240" s="43">
        <f t="shared" si="62"/>
        <v>0.24862888482632028</v>
      </c>
      <c r="AI240" s="43">
        <f t="shared" si="66"/>
        <v>3.8391224862879936E-2</v>
      </c>
      <c r="AJ240" s="43">
        <f t="shared" si="66"/>
        <v>0.24862888482632028</v>
      </c>
      <c r="AK240" s="43">
        <f t="shared" si="64"/>
        <v>1.5840830767128891</v>
      </c>
    </row>
    <row r="241" spans="1:37" x14ac:dyDescent="0.2">
      <c r="A241" s="13" t="s">
        <v>2411</v>
      </c>
      <c r="B241" s="13" t="s">
        <v>1899</v>
      </c>
      <c r="C241" s="13" t="s">
        <v>403</v>
      </c>
      <c r="D241" s="13">
        <v>2019</v>
      </c>
      <c r="E241" s="13" t="s">
        <v>2420</v>
      </c>
      <c r="F241" s="13" t="s">
        <v>2421</v>
      </c>
      <c r="G241" s="13" t="str">
        <f t="shared" si="57"/>
        <v>A035.5d</v>
      </c>
      <c r="H241" s="20"/>
      <c r="I241" s="13" t="s">
        <v>2116</v>
      </c>
      <c r="J241" s="13" t="s">
        <v>2160</v>
      </c>
      <c r="K241" s="13" t="s">
        <v>2160</v>
      </c>
      <c r="L241" s="13" t="s">
        <v>2160</v>
      </c>
      <c r="M241" s="13">
        <v>398.2</v>
      </c>
      <c r="N241" s="13" t="s">
        <v>2120</v>
      </c>
      <c r="O241" s="13" t="s">
        <v>2125</v>
      </c>
      <c r="P241" s="13"/>
      <c r="Q241" s="54" t="s">
        <v>2462</v>
      </c>
      <c r="R241" s="13" t="s">
        <v>2015</v>
      </c>
      <c r="S241" s="13">
        <v>2</v>
      </c>
      <c r="T241" s="13">
        <v>1.0999999999999999E-2</v>
      </c>
      <c r="U241" s="43">
        <f t="shared" si="58"/>
        <v>2.7624309392265192E-2</v>
      </c>
      <c r="V241" s="13">
        <v>1</v>
      </c>
      <c r="W241" s="43">
        <v>1.1881188118811801</v>
      </c>
      <c r="X241" s="43">
        <v>0.74257425742574201</v>
      </c>
      <c r="Y241" s="43">
        <v>0.841584158415841</v>
      </c>
      <c r="Z241" s="13"/>
      <c r="AA241" s="13"/>
      <c r="AB241" s="13"/>
      <c r="AC241" s="13"/>
      <c r="AD241" s="13">
        <v>3</v>
      </c>
      <c r="AE241" s="13">
        <v>3</v>
      </c>
      <c r="AF241" s="13" t="s">
        <v>2300</v>
      </c>
      <c r="AG241" s="43">
        <f t="shared" si="65"/>
        <v>0.18811881188118007</v>
      </c>
      <c r="AH241" s="43">
        <f t="shared" si="62"/>
        <v>9.9009900990098987E-2</v>
      </c>
      <c r="AI241" s="43">
        <f t="shared" si="66"/>
        <v>0.18811881188118007</v>
      </c>
      <c r="AJ241" s="43">
        <f t="shared" si="66"/>
        <v>9.9009900990098987E-2</v>
      </c>
      <c r="AK241" s="43">
        <f t="shared" si="64"/>
        <v>-0.42939279225591498</v>
      </c>
    </row>
    <row r="242" spans="1:37" x14ac:dyDescent="0.2">
      <c r="A242" s="13" t="s">
        <v>2411</v>
      </c>
      <c r="B242" s="13" t="s">
        <v>1899</v>
      </c>
      <c r="C242" s="13" t="s">
        <v>403</v>
      </c>
      <c r="D242" s="13">
        <v>2019</v>
      </c>
      <c r="E242" s="13" t="s">
        <v>2420</v>
      </c>
      <c r="F242" s="13" t="s">
        <v>2421</v>
      </c>
      <c r="G242" s="13" t="str">
        <f t="shared" si="57"/>
        <v>A035.5d</v>
      </c>
      <c r="H242" s="20"/>
      <c r="I242" s="13" t="s">
        <v>2116</v>
      </c>
      <c r="J242" s="13" t="s">
        <v>2160</v>
      </c>
      <c r="K242" s="13" t="s">
        <v>2160</v>
      </c>
      <c r="L242" s="13" t="s">
        <v>2160</v>
      </c>
      <c r="M242" s="13">
        <v>398.2</v>
      </c>
      <c r="N242" s="13" t="s">
        <v>2120</v>
      </c>
      <c r="O242" s="13" t="s">
        <v>2125</v>
      </c>
      <c r="P242" s="13"/>
      <c r="Q242" s="54" t="s">
        <v>2462</v>
      </c>
      <c r="R242" s="13" t="s">
        <v>2015</v>
      </c>
      <c r="S242" s="13">
        <v>2</v>
      </c>
      <c r="T242" s="13">
        <v>5.6000000000000001E-2</v>
      </c>
      <c r="U242" s="43">
        <f t="shared" si="58"/>
        <v>0.14063284781516827</v>
      </c>
      <c r="V242" s="13">
        <v>1</v>
      </c>
      <c r="W242" s="43">
        <v>1.1881188118811801</v>
      </c>
      <c r="X242" s="43">
        <v>1.02970297029702</v>
      </c>
      <c r="Y242" s="43">
        <v>1.1881188118811801</v>
      </c>
      <c r="Z242" s="13"/>
      <c r="AA242" s="13"/>
      <c r="AB242" s="13"/>
      <c r="AC242" s="13"/>
      <c r="AD242" s="13">
        <v>3</v>
      </c>
      <c r="AE242" s="13">
        <v>3</v>
      </c>
      <c r="AF242" s="13" t="s">
        <v>2300</v>
      </c>
      <c r="AG242" s="43">
        <f t="shared" si="65"/>
        <v>0.18811881188118007</v>
      </c>
      <c r="AH242" s="43">
        <f t="shared" si="62"/>
        <v>0.15841584158416011</v>
      </c>
      <c r="AI242" s="43">
        <f t="shared" si="66"/>
        <v>0.18811881188118007</v>
      </c>
      <c r="AJ242" s="43">
        <f t="shared" si="66"/>
        <v>0.15841584158416011</v>
      </c>
      <c r="AK242" s="43">
        <f t="shared" si="64"/>
        <v>4.2228235389283775E-2</v>
      </c>
    </row>
    <row r="243" spans="1:37" x14ac:dyDescent="0.2">
      <c r="A243" s="13" t="s">
        <v>2411</v>
      </c>
      <c r="B243" s="13" t="s">
        <v>1899</v>
      </c>
      <c r="C243" s="13" t="s">
        <v>403</v>
      </c>
      <c r="D243" s="13">
        <v>2019</v>
      </c>
      <c r="E243" s="13" t="s">
        <v>2420</v>
      </c>
      <c r="F243" s="13" t="s">
        <v>2421</v>
      </c>
      <c r="G243" s="13" t="str">
        <f t="shared" si="57"/>
        <v>A035.5d</v>
      </c>
      <c r="H243" s="20"/>
      <c r="I243" s="13" t="s">
        <v>2116</v>
      </c>
      <c r="J243" s="13" t="s">
        <v>2160</v>
      </c>
      <c r="K243" s="13" t="s">
        <v>2160</v>
      </c>
      <c r="L243" s="13" t="s">
        <v>2160</v>
      </c>
      <c r="M243" s="13">
        <v>398.2</v>
      </c>
      <c r="N243" s="13" t="s">
        <v>2120</v>
      </c>
      <c r="O243" s="13" t="s">
        <v>2125</v>
      </c>
      <c r="P243" s="13"/>
      <c r="Q243" s="54" t="s">
        <v>2462</v>
      </c>
      <c r="R243" s="13" t="s">
        <v>2015</v>
      </c>
      <c r="S243" s="13">
        <v>2</v>
      </c>
      <c r="T243" s="13">
        <v>0.28199999999999997</v>
      </c>
      <c r="U243" s="43">
        <f t="shared" si="58"/>
        <v>0.70818684078352578</v>
      </c>
      <c r="V243" s="13">
        <v>1</v>
      </c>
      <c r="W243" s="43">
        <v>1.1881188118811801</v>
      </c>
      <c r="X243" s="43">
        <v>1.4059405940594001</v>
      </c>
      <c r="Y243" s="43">
        <v>1.8415841584158399</v>
      </c>
      <c r="Z243" s="13"/>
      <c r="AA243" s="13"/>
      <c r="AB243" s="13"/>
      <c r="AC243" s="13"/>
      <c r="AD243" s="13">
        <v>3</v>
      </c>
      <c r="AE243" s="13">
        <v>3</v>
      </c>
      <c r="AF243" s="13" t="s">
        <v>2300</v>
      </c>
      <c r="AG243" s="43">
        <f t="shared" si="65"/>
        <v>0.18811881188118007</v>
      </c>
      <c r="AH243" s="43">
        <f t="shared" si="62"/>
        <v>0.43564356435643981</v>
      </c>
      <c r="AI243" s="43">
        <f t="shared" si="66"/>
        <v>0.18811881188118007</v>
      </c>
      <c r="AJ243" s="43">
        <f t="shared" si="66"/>
        <v>0.43564356435643981</v>
      </c>
      <c r="AK243" s="43">
        <f t="shared" si="64"/>
        <v>0.49153563675288137</v>
      </c>
    </row>
    <row r="244" spans="1:37" x14ac:dyDescent="0.2">
      <c r="A244" s="13" t="s">
        <v>2411</v>
      </c>
      <c r="B244" s="13" t="s">
        <v>1899</v>
      </c>
      <c r="C244" s="13" t="s">
        <v>403</v>
      </c>
      <c r="D244" s="13">
        <v>2019</v>
      </c>
      <c r="E244" s="13" t="s">
        <v>2420</v>
      </c>
      <c r="F244" s="13" t="s">
        <v>2421</v>
      </c>
      <c r="G244" s="13" t="str">
        <f t="shared" si="57"/>
        <v>A035.5d</v>
      </c>
      <c r="H244" s="20"/>
      <c r="I244" s="13" t="s">
        <v>2116</v>
      </c>
      <c r="J244" s="13" t="s">
        <v>2160</v>
      </c>
      <c r="K244" s="13" t="s">
        <v>2160</v>
      </c>
      <c r="L244" s="13" t="s">
        <v>2160</v>
      </c>
      <c r="M244" s="13">
        <v>398.2</v>
      </c>
      <c r="N244" s="13" t="s">
        <v>2120</v>
      </c>
      <c r="O244" s="13" t="s">
        <v>2125</v>
      </c>
      <c r="P244" s="13"/>
      <c r="Q244" s="54" t="s">
        <v>2462</v>
      </c>
      <c r="R244" s="13" t="s">
        <v>2015</v>
      </c>
      <c r="S244" s="13">
        <v>7</v>
      </c>
      <c r="T244" s="13">
        <v>1.0999999999999999E-2</v>
      </c>
      <c r="U244" s="43">
        <f t="shared" si="58"/>
        <v>2.7624309392265192E-2</v>
      </c>
      <c r="V244" s="13">
        <v>1</v>
      </c>
      <c r="W244" s="43">
        <v>1.1089108910890999</v>
      </c>
      <c r="X244" s="43">
        <v>0.89108910891088999</v>
      </c>
      <c r="Y244" s="43">
        <v>1.16831683168316</v>
      </c>
      <c r="Z244" s="13"/>
      <c r="AA244" s="13"/>
      <c r="AB244" s="13"/>
      <c r="AC244" s="13"/>
      <c r="AD244" s="13">
        <v>3</v>
      </c>
      <c r="AE244" s="13">
        <v>3</v>
      </c>
      <c r="AF244" s="13" t="s">
        <v>2300</v>
      </c>
      <c r="AG244" s="43">
        <f t="shared" si="65"/>
        <v>0.1089108910890999</v>
      </c>
      <c r="AH244" s="43">
        <f t="shared" si="62"/>
        <v>0.27722772277227004</v>
      </c>
      <c r="AI244" s="43">
        <f t="shared" si="66"/>
        <v>0.1089108910890999</v>
      </c>
      <c r="AJ244" s="43">
        <f t="shared" si="66"/>
        <v>0.27722772277227004</v>
      </c>
      <c r="AK244" s="43">
        <f t="shared" si="64"/>
        <v>-0.16635838642212181</v>
      </c>
    </row>
    <row r="245" spans="1:37" x14ac:dyDescent="0.2">
      <c r="A245" s="13" t="s">
        <v>2411</v>
      </c>
      <c r="B245" s="13" t="s">
        <v>1899</v>
      </c>
      <c r="C245" s="13" t="s">
        <v>403</v>
      </c>
      <c r="D245" s="13">
        <v>2019</v>
      </c>
      <c r="E245" s="13" t="s">
        <v>2420</v>
      </c>
      <c r="F245" s="13" t="s">
        <v>2421</v>
      </c>
      <c r="G245" s="13" t="str">
        <f t="shared" si="57"/>
        <v>A035.5d</v>
      </c>
      <c r="H245" s="20"/>
      <c r="I245" s="13" t="s">
        <v>2116</v>
      </c>
      <c r="J245" s="13" t="s">
        <v>2160</v>
      </c>
      <c r="K245" s="13" t="s">
        <v>2160</v>
      </c>
      <c r="L245" s="13" t="s">
        <v>2160</v>
      </c>
      <c r="M245" s="13">
        <v>398.2</v>
      </c>
      <c r="N245" s="13" t="s">
        <v>2120</v>
      </c>
      <c r="O245" s="13" t="s">
        <v>2125</v>
      </c>
      <c r="P245" s="13"/>
      <c r="Q245" s="54" t="s">
        <v>2462</v>
      </c>
      <c r="R245" s="13" t="s">
        <v>2015</v>
      </c>
      <c r="S245" s="13">
        <v>7</v>
      </c>
      <c r="T245" s="13">
        <v>5.6000000000000001E-2</v>
      </c>
      <c r="U245" s="43">
        <f t="shared" si="58"/>
        <v>0.14063284781516827</v>
      </c>
      <c r="V245" s="13">
        <v>1</v>
      </c>
      <c r="W245" s="43">
        <v>1.1089108910890999</v>
      </c>
      <c r="X245" s="43">
        <v>0.90099009900990001</v>
      </c>
      <c r="Y245" s="43">
        <v>1.1386138613861301</v>
      </c>
      <c r="Z245" s="13"/>
      <c r="AA245" s="13"/>
      <c r="AB245" s="13"/>
      <c r="AC245" s="13"/>
      <c r="AD245" s="13">
        <v>3</v>
      </c>
      <c r="AE245" s="13">
        <v>3</v>
      </c>
      <c r="AF245" s="13" t="s">
        <v>2300</v>
      </c>
      <c r="AG245" s="43">
        <f t="shared" si="65"/>
        <v>0.1089108910890999</v>
      </c>
      <c r="AH245" s="43">
        <f t="shared" si="62"/>
        <v>0.23762376237623006</v>
      </c>
      <c r="AI245" s="43">
        <f t="shared" si="66"/>
        <v>0.1089108910890999</v>
      </c>
      <c r="AJ245" s="43">
        <f t="shared" si="66"/>
        <v>0.23762376237623006</v>
      </c>
      <c r="AK245" s="43">
        <f t="shared" si="64"/>
        <v>-0.15041684255310003</v>
      </c>
    </row>
    <row r="246" spans="1:37" x14ac:dyDescent="0.2">
      <c r="A246" s="13" t="s">
        <v>2411</v>
      </c>
      <c r="B246" s="13" t="s">
        <v>1899</v>
      </c>
      <c r="C246" s="13" t="s">
        <v>403</v>
      </c>
      <c r="D246" s="13">
        <v>2019</v>
      </c>
      <c r="E246" s="13" t="s">
        <v>2420</v>
      </c>
      <c r="F246" s="13" t="s">
        <v>2421</v>
      </c>
      <c r="G246" s="13" t="str">
        <f t="shared" si="57"/>
        <v>A035.5d</v>
      </c>
      <c r="H246" s="20"/>
      <c r="I246" s="13" t="s">
        <v>2116</v>
      </c>
      <c r="J246" s="13" t="s">
        <v>2160</v>
      </c>
      <c r="K246" s="13" t="s">
        <v>2160</v>
      </c>
      <c r="L246" s="13" t="s">
        <v>2160</v>
      </c>
      <c r="M246" s="13">
        <v>398.2</v>
      </c>
      <c r="N246" s="13" t="s">
        <v>2120</v>
      </c>
      <c r="O246" s="13" t="s">
        <v>2125</v>
      </c>
      <c r="P246" s="13"/>
      <c r="Q246" s="54" t="s">
        <v>2462</v>
      </c>
      <c r="R246" s="13" t="s">
        <v>2015</v>
      </c>
      <c r="S246" s="13">
        <v>7</v>
      </c>
      <c r="T246" s="13">
        <v>0.28199999999999997</v>
      </c>
      <c r="U246" s="43">
        <f t="shared" si="58"/>
        <v>0.70818684078352578</v>
      </c>
      <c r="V246" s="13">
        <v>1</v>
      </c>
      <c r="W246" s="43">
        <v>1.1089108910890999</v>
      </c>
      <c r="X246" s="43">
        <v>0.841584158415841</v>
      </c>
      <c r="Y246" s="43">
        <v>0.99009900990098898</v>
      </c>
      <c r="Z246" s="13"/>
      <c r="AA246" s="13"/>
      <c r="AB246" s="13"/>
      <c r="AC246" s="13"/>
      <c r="AD246" s="13">
        <v>3</v>
      </c>
      <c r="AE246" s="13">
        <v>3</v>
      </c>
      <c r="AF246" s="13" t="s">
        <v>2300</v>
      </c>
      <c r="AG246" s="43">
        <f t="shared" si="65"/>
        <v>0.1089108910890999</v>
      </c>
      <c r="AH246" s="43">
        <f t="shared" si="62"/>
        <v>0.14851485148514798</v>
      </c>
      <c r="AI246" s="43">
        <f t="shared" si="66"/>
        <v>0.1089108910890999</v>
      </c>
      <c r="AJ246" s="43">
        <f t="shared" si="66"/>
        <v>0.14851485148514798</v>
      </c>
      <c r="AK246" s="43">
        <f t="shared" si="64"/>
        <v>-0.248820546614094</v>
      </c>
    </row>
    <row r="247" spans="1:37" x14ac:dyDescent="0.2">
      <c r="A247" s="13" t="s">
        <v>2411</v>
      </c>
      <c r="B247" s="13" t="s">
        <v>1899</v>
      </c>
      <c r="C247" s="13" t="s">
        <v>403</v>
      </c>
      <c r="D247" s="13">
        <v>2019</v>
      </c>
      <c r="E247" s="13" t="s">
        <v>2420</v>
      </c>
      <c r="F247" s="13" t="s">
        <v>2421</v>
      </c>
      <c r="G247" s="13" t="str">
        <f t="shared" si="57"/>
        <v>A035.5d</v>
      </c>
      <c r="H247" s="20"/>
      <c r="I247" s="13" t="s">
        <v>2116</v>
      </c>
      <c r="J247" s="13" t="s">
        <v>2160</v>
      </c>
      <c r="K247" s="13" t="s">
        <v>2160</v>
      </c>
      <c r="L247" s="13" t="s">
        <v>2160</v>
      </c>
      <c r="M247" s="13">
        <v>398.2</v>
      </c>
      <c r="N247" s="13" t="s">
        <v>2120</v>
      </c>
      <c r="O247" s="13" t="s">
        <v>2125</v>
      </c>
      <c r="P247" s="13"/>
      <c r="Q247" s="54" t="s">
        <v>2462</v>
      </c>
      <c r="R247" s="13" t="s">
        <v>2015</v>
      </c>
      <c r="S247" s="13">
        <v>14</v>
      </c>
      <c r="T247" s="13">
        <v>1.0999999999999999E-2</v>
      </c>
      <c r="U247" s="43">
        <f t="shared" si="58"/>
        <v>2.7624309392265192E-2</v>
      </c>
      <c r="V247" s="13">
        <v>1</v>
      </c>
      <c r="W247" s="43">
        <v>1.09900990099009</v>
      </c>
      <c r="X247" s="43">
        <v>0.79207920792079201</v>
      </c>
      <c r="Y247" s="43">
        <v>0.91089108910891003</v>
      </c>
      <c r="Z247" s="13"/>
      <c r="AA247" s="13"/>
      <c r="AB247" s="13"/>
      <c r="AC247" s="13"/>
      <c r="AD247" s="13">
        <v>3</v>
      </c>
      <c r="AE247" s="13">
        <v>3</v>
      </c>
      <c r="AF247" s="13" t="s">
        <v>2300</v>
      </c>
      <c r="AG247" s="43">
        <f t="shared" si="65"/>
        <v>9.9009900990089994E-2</v>
      </c>
      <c r="AH247" s="43">
        <f t="shared" si="62"/>
        <v>0.11881188118811803</v>
      </c>
      <c r="AI247" s="43">
        <f t="shared" si="66"/>
        <v>9.9009900990089994E-2</v>
      </c>
      <c r="AJ247" s="43">
        <f t="shared" si="66"/>
        <v>0.11881188118811803</v>
      </c>
      <c r="AK247" s="43">
        <f t="shared" si="64"/>
        <v>-0.33628338786443251</v>
      </c>
    </row>
    <row r="248" spans="1:37" x14ac:dyDescent="0.2">
      <c r="A248" s="13" t="s">
        <v>2411</v>
      </c>
      <c r="B248" s="13" t="s">
        <v>1899</v>
      </c>
      <c r="C248" s="13" t="s">
        <v>403</v>
      </c>
      <c r="D248" s="13">
        <v>2019</v>
      </c>
      <c r="E248" s="13" t="s">
        <v>2420</v>
      </c>
      <c r="F248" s="13" t="s">
        <v>2421</v>
      </c>
      <c r="G248" s="13" t="str">
        <f t="shared" si="57"/>
        <v>A035.5d</v>
      </c>
      <c r="H248" s="20"/>
      <c r="I248" s="13" t="s">
        <v>2116</v>
      </c>
      <c r="J248" s="13" t="s">
        <v>2160</v>
      </c>
      <c r="K248" s="13" t="s">
        <v>2160</v>
      </c>
      <c r="L248" s="13" t="s">
        <v>2160</v>
      </c>
      <c r="M248" s="13">
        <v>398.2</v>
      </c>
      <c r="N248" s="13" t="s">
        <v>2120</v>
      </c>
      <c r="O248" s="13" t="s">
        <v>2125</v>
      </c>
      <c r="P248" s="13"/>
      <c r="Q248" s="54" t="s">
        <v>2462</v>
      </c>
      <c r="R248" s="13" t="s">
        <v>2015</v>
      </c>
      <c r="S248" s="13">
        <v>14</v>
      </c>
      <c r="T248" s="13">
        <v>5.6000000000000001E-2</v>
      </c>
      <c r="U248" s="43">
        <f t="shared" si="58"/>
        <v>0.14063284781516827</v>
      </c>
      <c r="V248" s="13">
        <v>1</v>
      </c>
      <c r="W248" s="43">
        <v>1.09900990099009</v>
      </c>
      <c r="X248" s="43">
        <v>0.96039603960396003</v>
      </c>
      <c r="Y248" s="43">
        <v>1.19801980198019</v>
      </c>
      <c r="Z248" s="13"/>
      <c r="AA248" s="13"/>
      <c r="AB248" s="13"/>
      <c r="AC248" s="13"/>
      <c r="AD248" s="13">
        <v>3</v>
      </c>
      <c r="AE248" s="13">
        <v>3</v>
      </c>
      <c r="AF248" s="13" t="s">
        <v>2300</v>
      </c>
      <c r="AG248" s="43">
        <f t="shared" si="65"/>
        <v>9.9009900990089994E-2</v>
      </c>
      <c r="AH248" s="43">
        <f t="shared" si="62"/>
        <v>0.23762376237622995</v>
      </c>
      <c r="AI248" s="43">
        <f t="shared" si="66"/>
        <v>9.9009900990089994E-2</v>
      </c>
      <c r="AJ248" s="43">
        <f t="shared" si="66"/>
        <v>0.23762376237622995</v>
      </c>
      <c r="AK248" s="43">
        <f t="shared" si="64"/>
        <v>-5.829864056466761E-2</v>
      </c>
    </row>
    <row r="249" spans="1:37" x14ac:dyDescent="0.2">
      <c r="A249" s="13" t="s">
        <v>2411</v>
      </c>
      <c r="B249" s="13" t="s">
        <v>1899</v>
      </c>
      <c r="C249" s="13" t="s">
        <v>403</v>
      </c>
      <c r="D249" s="13">
        <v>2019</v>
      </c>
      <c r="E249" s="13" t="s">
        <v>2420</v>
      </c>
      <c r="F249" s="13" t="s">
        <v>2421</v>
      </c>
      <c r="G249" s="13" t="str">
        <f t="shared" si="57"/>
        <v>A035.5d</v>
      </c>
      <c r="H249" s="20"/>
      <c r="I249" s="13" t="s">
        <v>2116</v>
      </c>
      <c r="J249" s="13" t="s">
        <v>2160</v>
      </c>
      <c r="K249" s="13" t="s">
        <v>2160</v>
      </c>
      <c r="L249" s="13" t="s">
        <v>2160</v>
      </c>
      <c r="M249" s="13">
        <v>398.2</v>
      </c>
      <c r="N249" s="13" t="s">
        <v>2120</v>
      </c>
      <c r="O249" s="13" t="s">
        <v>2125</v>
      </c>
      <c r="P249" s="13"/>
      <c r="Q249" s="54" t="s">
        <v>2462</v>
      </c>
      <c r="R249" s="13" t="s">
        <v>2015</v>
      </c>
      <c r="S249" s="13">
        <v>14</v>
      </c>
      <c r="T249" s="13">
        <v>0.28199999999999997</v>
      </c>
      <c r="U249" s="43">
        <f t="shared" si="58"/>
        <v>0.70818684078352578</v>
      </c>
      <c r="V249" s="13">
        <v>1</v>
      </c>
      <c r="W249" s="43">
        <v>1.09900990099009</v>
      </c>
      <c r="X249" s="43">
        <v>0.58415841584158401</v>
      </c>
      <c r="Y249" s="43">
        <v>0.72277227722772197</v>
      </c>
      <c r="Z249" s="13"/>
      <c r="AA249" s="13"/>
      <c r="AB249" s="13"/>
      <c r="AC249" s="13"/>
      <c r="AD249" s="13">
        <v>3</v>
      </c>
      <c r="AE249" s="13">
        <v>3</v>
      </c>
      <c r="AF249" s="13" t="s">
        <v>2300</v>
      </c>
      <c r="AG249" s="43">
        <f t="shared" si="65"/>
        <v>9.9009900990089994E-2</v>
      </c>
      <c r="AH249" s="43">
        <f t="shared" si="62"/>
        <v>0.13861386138613796</v>
      </c>
      <c r="AI249" s="43">
        <f t="shared" si="66"/>
        <v>9.9009900990089994E-2</v>
      </c>
      <c r="AJ249" s="43">
        <f t="shared" si="66"/>
        <v>0.13861386138613796</v>
      </c>
      <c r="AK249" s="43">
        <f t="shared" si="64"/>
        <v>-0.77556843338995396</v>
      </c>
    </row>
    <row r="250" spans="1:37" x14ac:dyDescent="0.2">
      <c r="A250" s="13" t="s">
        <v>2411</v>
      </c>
      <c r="B250" s="13" t="s">
        <v>1899</v>
      </c>
      <c r="C250" s="13" t="s">
        <v>403</v>
      </c>
      <c r="D250" s="13">
        <v>2019</v>
      </c>
      <c r="E250" s="13" t="s">
        <v>2420</v>
      </c>
      <c r="F250" s="13" t="s">
        <v>2421</v>
      </c>
      <c r="G250" s="13" t="str">
        <f t="shared" si="57"/>
        <v>A035.5d</v>
      </c>
      <c r="H250" s="20"/>
      <c r="I250" s="13" t="s">
        <v>2116</v>
      </c>
      <c r="J250" s="13" t="s">
        <v>2160</v>
      </c>
      <c r="K250" s="13" t="s">
        <v>2160</v>
      </c>
      <c r="L250" s="13" t="s">
        <v>2160</v>
      </c>
      <c r="M250" s="13">
        <v>398.2</v>
      </c>
      <c r="N250" s="13" t="s">
        <v>2120</v>
      </c>
      <c r="O250" s="13" t="s">
        <v>2125</v>
      </c>
      <c r="P250" s="13"/>
      <c r="Q250" s="54" t="s">
        <v>2462</v>
      </c>
      <c r="R250" s="13" t="s">
        <v>2015</v>
      </c>
      <c r="S250" s="13">
        <v>21</v>
      </c>
      <c r="T250" s="13">
        <v>1.0999999999999999E-2</v>
      </c>
      <c r="U250" s="43">
        <f t="shared" si="58"/>
        <v>2.7624309392265192E-2</v>
      </c>
      <c r="V250" s="13">
        <v>1</v>
      </c>
      <c r="W250" s="43">
        <v>1.06930693069306</v>
      </c>
      <c r="X250" s="43">
        <v>0.396039603960395</v>
      </c>
      <c r="Y250" s="43">
        <v>0.524752475247524</v>
      </c>
      <c r="Z250" s="13"/>
      <c r="AA250" s="13"/>
      <c r="AB250" s="13"/>
      <c r="AC250" s="13"/>
      <c r="AD250" s="13">
        <v>3</v>
      </c>
      <c r="AE250" s="13">
        <v>3</v>
      </c>
      <c r="AF250" s="13" t="s">
        <v>2300</v>
      </c>
      <c r="AG250" s="43">
        <f t="shared" si="65"/>
        <v>6.9306930693060043E-2</v>
      </c>
      <c r="AH250" s="43">
        <f t="shared" si="62"/>
        <v>0.12871287128712899</v>
      </c>
      <c r="AI250" s="43">
        <f t="shared" si="66"/>
        <v>6.9306930693060043E-2</v>
      </c>
      <c r="AJ250" s="43">
        <f t="shared" si="66"/>
        <v>0.12871287128712899</v>
      </c>
      <c r="AK250" s="43">
        <f t="shared" si="64"/>
        <v>-1.3362833878644362</v>
      </c>
    </row>
    <row r="251" spans="1:37" x14ac:dyDescent="0.2">
      <c r="A251" s="13" t="s">
        <v>2411</v>
      </c>
      <c r="B251" s="13" t="s">
        <v>1899</v>
      </c>
      <c r="C251" s="13" t="s">
        <v>403</v>
      </c>
      <c r="D251" s="13">
        <v>2019</v>
      </c>
      <c r="E251" s="13" t="s">
        <v>2420</v>
      </c>
      <c r="F251" s="13" t="s">
        <v>2421</v>
      </c>
      <c r="G251" s="13" t="str">
        <f t="shared" si="57"/>
        <v>A035.5d</v>
      </c>
      <c r="H251" s="20"/>
      <c r="I251" s="13" t="s">
        <v>2116</v>
      </c>
      <c r="J251" s="13" t="s">
        <v>2160</v>
      </c>
      <c r="K251" s="13" t="s">
        <v>2160</v>
      </c>
      <c r="L251" s="13" t="s">
        <v>2160</v>
      </c>
      <c r="M251" s="13">
        <v>398.2</v>
      </c>
      <c r="N251" s="13" t="s">
        <v>2120</v>
      </c>
      <c r="O251" s="13" t="s">
        <v>2125</v>
      </c>
      <c r="P251" s="13"/>
      <c r="Q251" s="54" t="s">
        <v>2462</v>
      </c>
      <c r="R251" s="13" t="s">
        <v>2015</v>
      </c>
      <c r="S251" s="13">
        <v>21</v>
      </c>
      <c r="T251" s="13">
        <v>5.6000000000000001E-2</v>
      </c>
      <c r="U251" s="43">
        <f t="shared" si="58"/>
        <v>0.14063284781516827</v>
      </c>
      <c r="V251" s="13">
        <v>1</v>
      </c>
      <c r="W251" s="43">
        <v>1.06930693069306</v>
      </c>
      <c r="X251" s="43">
        <v>0.74257425742574201</v>
      </c>
      <c r="Y251" s="43">
        <v>0.96039603960396003</v>
      </c>
      <c r="Z251" s="13"/>
      <c r="AA251" s="13"/>
      <c r="AB251" s="13"/>
      <c r="AC251" s="13"/>
      <c r="AD251" s="13">
        <v>3</v>
      </c>
      <c r="AE251" s="13">
        <v>3</v>
      </c>
      <c r="AF251" s="13" t="s">
        <v>2300</v>
      </c>
      <c r="AG251" s="43">
        <f t="shared" si="65"/>
        <v>6.9306930693060043E-2</v>
      </c>
      <c r="AH251" s="43">
        <f t="shared" si="62"/>
        <v>0.21782178217821802</v>
      </c>
      <c r="AI251" s="43">
        <f t="shared" si="66"/>
        <v>6.9306930693060043E-2</v>
      </c>
      <c r="AJ251" s="43">
        <f t="shared" si="66"/>
        <v>0.21782178217821802</v>
      </c>
      <c r="AK251" s="43">
        <f t="shared" si="64"/>
        <v>-0.42939279225591498</v>
      </c>
    </row>
    <row r="252" spans="1:37" x14ac:dyDescent="0.2">
      <c r="A252" s="13" t="s">
        <v>2411</v>
      </c>
      <c r="B252" s="13" t="s">
        <v>1899</v>
      </c>
      <c r="C252" s="13" t="s">
        <v>403</v>
      </c>
      <c r="D252" s="13">
        <v>2019</v>
      </c>
      <c r="E252" s="13" t="s">
        <v>2420</v>
      </c>
      <c r="F252" s="13" t="s">
        <v>2421</v>
      </c>
      <c r="G252" s="13" t="str">
        <f t="shared" si="57"/>
        <v>A035.5d</v>
      </c>
      <c r="H252" s="20"/>
      <c r="I252" s="13" t="s">
        <v>2116</v>
      </c>
      <c r="J252" s="13" t="s">
        <v>2160</v>
      </c>
      <c r="K252" s="13" t="s">
        <v>2160</v>
      </c>
      <c r="L252" s="13" t="s">
        <v>2160</v>
      </c>
      <c r="M252" s="13">
        <v>398.2</v>
      </c>
      <c r="N252" s="13" t="s">
        <v>2120</v>
      </c>
      <c r="O252" s="13" t="s">
        <v>2125</v>
      </c>
      <c r="P252" s="13"/>
      <c r="Q252" s="54" t="s">
        <v>2462</v>
      </c>
      <c r="R252" s="13" t="s">
        <v>2015</v>
      </c>
      <c r="S252" s="13">
        <v>21</v>
      </c>
      <c r="T252" s="13">
        <v>0.28199999999999997</v>
      </c>
      <c r="U252" s="43">
        <f t="shared" si="58"/>
        <v>0.70818684078352578</v>
      </c>
      <c r="V252" s="13">
        <v>1</v>
      </c>
      <c r="W252" s="43">
        <v>1.06930693069306</v>
      </c>
      <c r="X252" s="43">
        <v>0.12871287128712799</v>
      </c>
      <c r="Y252" s="43">
        <v>0.20792079207920799</v>
      </c>
      <c r="Z252" s="13"/>
      <c r="AA252" s="13"/>
      <c r="AB252" s="13"/>
      <c r="AC252" s="13"/>
      <c r="AD252" s="13">
        <v>3</v>
      </c>
      <c r="AE252" s="13">
        <v>3</v>
      </c>
      <c r="AF252" s="13" t="s">
        <v>2300</v>
      </c>
      <c r="AG252" s="43">
        <f t="shared" si="65"/>
        <v>6.9306930693060043E-2</v>
      </c>
      <c r="AH252" s="43">
        <f t="shared" si="62"/>
        <v>7.920792079208E-2</v>
      </c>
      <c r="AI252" s="43">
        <f t="shared" si="66"/>
        <v>6.9306930693060043E-2</v>
      </c>
      <c r="AJ252" s="43">
        <f t="shared" si="66"/>
        <v>7.920792079208E-2</v>
      </c>
      <c r="AK252" s="43">
        <f t="shared" si="64"/>
        <v>-2.9577717646107109</v>
      </c>
    </row>
    <row r="253" spans="1:37" ht="15" x14ac:dyDescent="0.25">
      <c r="A253" s="13" t="s">
        <v>2411</v>
      </c>
      <c r="B253" s="13" t="s">
        <v>1907</v>
      </c>
      <c r="C253" s="13" t="s">
        <v>568</v>
      </c>
      <c r="D253" s="13">
        <v>2018</v>
      </c>
      <c r="E253" s="13" t="s">
        <v>2422</v>
      </c>
      <c r="F253" s="13" t="s">
        <v>2423</v>
      </c>
      <c r="G253" s="13" t="str">
        <f t="shared" si="57"/>
        <v>A043.7a</v>
      </c>
      <c r="H253" s="20"/>
      <c r="I253" s="13" t="s">
        <v>2116</v>
      </c>
      <c r="J253" s="13" t="s">
        <v>2141</v>
      </c>
      <c r="K253" s="13" t="s">
        <v>2142</v>
      </c>
      <c r="L253" s="13" t="s">
        <v>2150</v>
      </c>
      <c r="M253" s="13">
        <v>202.214</v>
      </c>
      <c r="N253" s="13" t="s">
        <v>2120</v>
      </c>
      <c r="O253" s="13" t="s">
        <v>2121</v>
      </c>
      <c r="P253" s="13" t="s">
        <v>2034</v>
      </c>
      <c r="Q253" s="13" t="s">
        <v>2459</v>
      </c>
      <c r="R253" s="13" t="s">
        <v>2015</v>
      </c>
      <c r="S253" s="13">
        <v>2</v>
      </c>
      <c r="T253" s="13">
        <v>0.1</v>
      </c>
      <c r="U253" s="43">
        <f t="shared" si="58"/>
        <v>0.49452560159039438</v>
      </c>
      <c r="V253" s="13">
        <v>1</v>
      </c>
      <c r="W253" s="43">
        <v>1.06493506493506</v>
      </c>
      <c r="X253" s="43">
        <v>1.11948051948051</v>
      </c>
      <c r="Y253" s="43">
        <v>1.24415584415584</v>
      </c>
      <c r="Z253" s="50"/>
      <c r="AA253" s="13"/>
      <c r="AB253" s="13"/>
      <c r="AC253" s="13"/>
      <c r="AD253" s="13">
        <v>5</v>
      </c>
      <c r="AE253" s="13">
        <v>5</v>
      </c>
      <c r="AF253" s="13" t="s">
        <v>2300</v>
      </c>
      <c r="AG253" s="43">
        <f t="shared" si="65"/>
        <v>6.4935064935059961E-2</v>
      </c>
      <c r="AH253" s="43">
        <f t="shared" si="62"/>
        <v>0.12467532467533005</v>
      </c>
      <c r="AI253" s="43">
        <f t="shared" si="66"/>
        <v>6.4935064935059961E-2</v>
      </c>
      <c r="AJ253" s="43">
        <f t="shared" si="66"/>
        <v>0.12467532467533005</v>
      </c>
      <c r="AK253" s="43">
        <f t="shared" si="64"/>
        <v>0.16282942350682217</v>
      </c>
    </row>
    <row r="254" spans="1:37" ht="15" x14ac:dyDescent="0.25">
      <c r="A254" s="13" t="s">
        <v>2411</v>
      </c>
      <c r="B254" s="13" t="s">
        <v>1907</v>
      </c>
      <c r="C254" s="13" t="s">
        <v>568</v>
      </c>
      <c r="D254" s="13">
        <v>2018</v>
      </c>
      <c r="E254" s="13" t="s">
        <v>2422</v>
      </c>
      <c r="F254" s="13" t="s">
        <v>2423</v>
      </c>
      <c r="G254" s="13" t="str">
        <f t="shared" si="57"/>
        <v>A043.7a</v>
      </c>
      <c r="H254" s="20"/>
      <c r="I254" s="13" t="s">
        <v>2116</v>
      </c>
      <c r="J254" s="13" t="s">
        <v>2141</v>
      </c>
      <c r="K254" s="13" t="s">
        <v>2142</v>
      </c>
      <c r="L254" s="13" t="s">
        <v>2150</v>
      </c>
      <c r="M254" s="13">
        <v>202.214</v>
      </c>
      <c r="N254" s="13" t="s">
        <v>2120</v>
      </c>
      <c r="O254" s="13" t="s">
        <v>2121</v>
      </c>
      <c r="P254" s="13" t="s">
        <v>2034</v>
      </c>
      <c r="Q254" s="13" t="s">
        <v>2459</v>
      </c>
      <c r="R254" s="13" t="s">
        <v>2015</v>
      </c>
      <c r="S254" s="13">
        <v>2</v>
      </c>
      <c r="T254" s="13">
        <v>0.5</v>
      </c>
      <c r="U254" s="43">
        <f t="shared" si="58"/>
        <v>2.4726280079519718</v>
      </c>
      <c r="V254" s="13">
        <v>1</v>
      </c>
      <c r="W254" s="43">
        <v>1.06493506493506</v>
      </c>
      <c r="X254" s="43">
        <v>1.1038961038960999</v>
      </c>
      <c r="Y254" s="43">
        <v>1.17402597402597</v>
      </c>
      <c r="Z254" s="50"/>
      <c r="AA254" s="13"/>
      <c r="AB254" s="13"/>
      <c r="AC254" s="13"/>
      <c r="AD254" s="13">
        <v>5</v>
      </c>
      <c r="AE254" s="13">
        <v>5</v>
      </c>
      <c r="AF254" s="13" t="s">
        <v>2300</v>
      </c>
      <c r="AG254" s="43">
        <f t="shared" si="65"/>
        <v>6.4935064935059961E-2</v>
      </c>
      <c r="AH254" s="43">
        <f t="shared" si="62"/>
        <v>7.0129870129870042E-2</v>
      </c>
      <c r="AI254" s="43">
        <f t="shared" si="66"/>
        <v>6.4935064935059961E-2</v>
      </c>
      <c r="AJ254" s="43">
        <f t="shared" si="66"/>
        <v>7.0129870129870042E-2</v>
      </c>
      <c r="AK254" s="43">
        <f t="shared" si="64"/>
        <v>0.14260439544279521</v>
      </c>
    </row>
    <row r="255" spans="1:37" ht="15" x14ac:dyDescent="0.25">
      <c r="A255" s="13" t="s">
        <v>2411</v>
      </c>
      <c r="B255" s="13" t="s">
        <v>1907</v>
      </c>
      <c r="C255" s="13" t="s">
        <v>568</v>
      </c>
      <c r="D255" s="13">
        <v>2018</v>
      </c>
      <c r="E255" s="13" t="s">
        <v>2422</v>
      </c>
      <c r="F255" s="13" t="s">
        <v>2423</v>
      </c>
      <c r="G255" s="13" t="str">
        <f t="shared" si="57"/>
        <v>A043.7a</v>
      </c>
      <c r="H255" s="20"/>
      <c r="I255" s="13" t="s">
        <v>2116</v>
      </c>
      <c r="J255" s="13" t="s">
        <v>2141</v>
      </c>
      <c r="K255" s="13" t="s">
        <v>2142</v>
      </c>
      <c r="L255" s="13" t="s">
        <v>2150</v>
      </c>
      <c r="M255" s="13">
        <v>202.214</v>
      </c>
      <c r="N255" s="13" t="s">
        <v>2120</v>
      </c>
      <c r="O255" s="13" t="s">
        <v>2121</v>
      </c>
      <c r="P255" s="13" t="s">
        <v>2034</v>
      </c>
      <c r="Q255" s="13" t="s">
        <v>2459</v>
      </c>
      <c r="R255" s="13" t="s">
        <v>2015</v>
      </c>
      <c r="S255" s="13">
        <v>2</v>
      </c>
      <c r="T255" s="13">
        <v>1</v>
      </c>
      <c r="U255" s="43">
        <f t="shared" si="58"/>
        <v>4.9452560159039436</v>
      </c>
      <c r="V255" s="13">
        <v>1</v>
      </c>
      <c r="W255" s="43">
        <v>1.06493506493506</v>
      </c>
      <c r="X255" s="43">
        <v>1.48571428571428</v>
      </c>
      <c r="Y255" s="43">
        <v>1.57922077922077</v>
      </c>
      <c r="Z255" s="50"/>
      <c r="AA255" s="13"/>
      <c r="AB255" s="13"/>
      <c r="AC255" s="13"/>
      <c r="AD255" s="13">
        <v>5</v>
      </c>
      <c r="AE255" s="13">
        <v>5</v>
      </c>
      <c r="AF255" s="13" t="s">
        <v>2300</v>
      </c>
      <c r="AG255" s="43">
        <f t="shared" si="65"/>
        <v>6.4935064935059961E-2</v>
      </c>
      <c r="AH255" s="43">
        <f t="shared" si="62"/>
        <v>9.3506493506489985E-2</v>
      </c>
      <c r="AI255" s="43">
        <f t="shared" si="66"/>
        <v>6.4935064935059961E-2</v>
      </c>
      <c r="AJ255" s="43">
        <f t="shared" si="66"/>
        <v>9.3506493506489985E-2</v>
      </c>
      <c r="AK255" s="43">
        <f t="shared" si="64"/>
        <v>0.57115670119612016</v>
      </c>
    </row>
    <row r="256" spans="1:37" ht="15" x14ac:dyDescent="0.25">
      <c r="A256" s="13" t="s">
        <v>2411</v>
      </c>
      <c r="B256" s="13" t="s">
        <v>1907</v>
      </c>
      <c r="C256" s="13" t="s">
        <v>568</v>
      </c>
      <c r="D256" s="13">
        <v>2018</v>
      </c>
      <c r="E256" s="13" t="s">
        <v>2422</v>
      </c>
      <c r="F256" s="13" t="s">
        <v>2423</v>
      </c>
      <c r="G256" s="13" t="str">
        <f t="shared" si="57"/>
        <v>A043.7a</v>
      </c>
      <c r="H256" s="20"/>
      <c r="I256" s="13" t="s">
        <v>2116</v>
      </c>
      <c r="J256" s="13" t="s">
        <v>2141</v>
      </c>
      <c r="K256" s="13" t="s">
        <v>2142</v>
      </c>
      <c r="L256" s="13" t="s">
        <v>2150</v>
      </c>
      <c r="M256" s="13">
        <v>202.214</v>
      </c>
      <c r="N256" s="13" t="s">
        <v>2120</v>
      </c>
      <c r="O256" s="13" t="s">
        <v>2121</v>
      </c>
      <c r="P256" s="13" t="s">
        <v>2034</v>
      </c>
      <c r="Q256" s="13" t="s">
        <v>2459</v>
      </c>
      <c r="R256" s="13" t="s">
        <v>2015</v>
      </c>
      <c r="S256" s="13">
        <v>2</v>
      </c>
      <c r="T256" s="13">
        <v>2</v>
      </c>
      <c r="U256" s="43">
        <f t="shared" si="58"/>
        <v>9.8905120318078872</v>
      </c>
      <c r="V256" s="13">
        <v>1</v>
      </c>
      <c r="W256" s="43">
        <v>1.06493506493506</v>
      </c>
      <c r="X256" s="43">
        <v>1.4</v>
      </c>
      <c r="Y256" s="43">
        <v>1.47012987012987</v>
      </c>
      <c r="Z256" s="50"/>
      <c r="AA256" s="13"/>
      <c r="AB256" s="13"/>
      <c r="AC256" s="13"/>
      <c r="AD256" s="13">
        <v>5</v>
      </c>
      <c r="AE256" s="13">
        <v>5</v>
      </c>
      <c r="AF256" s="13" t="s">
        <v>2300</v>
      </c>
      <c r="AG256" s="43">
        <f t="shared" si="65"/>
        <v>6.4935064935059961E-2</v>
      </c>
      <c r="AH256" s="43">
        <f t="shared" si="62"/>
        <v>7.0129870129870042E-2</v>
      </c>
      <c r="AI256" s="43">
        <f t="shared" si="66"/>
        <v>6.4935064935059961E-2</v>
      </c>
      <c r="AJ256" s="43">
        <f t="shared" si="66"/>
        <v>7.0129870129870042E-2</v>
      </c>
      <c r="AK256" s="43">
        <f t="shared" si="64"/>
        <v>0.48542682717024171</v>
      </c>
    </row>
    <row r="257" spans="1:37" ht="15" x14ac:dyDescent="0.25">
      <c r="A257" s="13" t="s">
        <v>2411</v>
      </c>
      <c r="B257" s="13" t="s">
        <v>1907</v>
      </c>
      <c r="C257" s="13" t="s">
        <v>568</v>
      </c>
      <c r="D257" s="13">
        <v>2018</v>
      </c>
      <c r="E257" s="13" t="s">
        <v>2422</v>
      </c>
      <c r="F257" s="13" t="s">
        <v>2423</v>
      </c>
      <c r="G257" s="13" t="str">
        <f t="shared" si="57"/>
        <v>A043.7a</v>
      </c>
      <c r="H257" s="20"/>
      <c r="I257" s="13" t="s">
        <v>2116</v>
      </c>
      <c r="J257" s="13" t="s">
        <v>2141</v>
      </c>
      <c r="K257" s="13" t="s">
        <v>2142</v>
      </c>
      <c r="L257" s="13" t="s">
        <v>2150</v>
      </c>
      <c r="M257" s="13">
        <v>202.214</v>
      </c>
      <c r="N257" s="13" t="s">
        <v>2120</v>
      </c>
      <c r="O257" s="13" t="s">
        <v>2121</v>
      </c>
      <c r="P257" s="13" t="s">
        <v>2034</v>
      </c>
      <c r="Q257" s="13" t="s">
        <v>2459</v>
      </c>
      <c r="R257" s="13" t="s">
        <v>2015</v>
      </c>
      <c r="S257" s="13">
        <v>7</v>
      </c>
      <c r="T257" s="13">
        <v>0.1</v>
      </c>
      <c r="U257" s="43">
        <f t="shared" si="58"/>
        <v>0.49452560159039438</v>
      </c>
      <c r="V257" s="13">
        <v>1</v>
      </c>
      <c r="W257" s="43">
        <v>1.06493506493506</v>
      </c>
      <c r="X257" s="43">
        <v>1.0727272727272701</v>
      </c>
      <c r="Y257" s="43">
        <v>1.1818181818181801</v>
      </c>
      <c r="Z257" s="50"/>
      <c r="AA257" s="13"/>
      <c r="AB257" s="13"/>
      <c r="AC257" s="13"/>
      <c r="AD257" s="13">
        <v>5</v>
      </c>
      <c r="AE257" s="13">
        <v>5</v>
      </c>
      <c r="AF257" s="13" t="s">
        <v>2300</v>
      </c>
      <c r="AG257" s="43">
        <f t="shared" si="65"/>
        <v>6.4935064935059961E-2</v>
      </c>
      <c r="AH257" s="43">
        <f t="shared" si="62"/>
        <v>0.10909090909091002</v>
      </c>
      <c r="AI257" s="43">
        <f t="shared" si="66"/>
        <v>6.4935064935059961E-2</v>
      </c>
      <c r="AJ257" s="43">
        <f t="shared" si="66"/>
        <v>0.10909090909091002</v>
      </c>
      <c r="AK257" s="43">
        <f t="shared" si="64"/>
        <v>0.10128333583717812</v>
      </c>
    </row>
    <row r="258" spans="1:37" ht="15" x14ac:dyDescent="0.25">
      <c r="A258" s="13" t="s">
        <v>2411</v>
      </c>
      <c r="B258" s="13" t="s">
        <v>1907</v>
      </c>
      <c r="C258" s="13" t="s">
        <v>568</v>
      </c>
      <c r="D258" s="13">
        <v>2018</v>
      </c>
      <c r="E258" s="13" t="s">
        <v>2422</v>
      </c>
      <c r="F258" s="13" t="s">
        <v>2423</v>
      </c>
      <c r="G258" s="13" t="str">
        <f t="shared" ref="G258:G295" si="67">CONCATENATE(B258,".",F258)</f>
        <v>A043.7a</v>
      </c>
      <c r="H258" s="20"/>
      <c r="I258" s="13" t="s">
        <v>2116</v>
      </c>
      <c r="J258" s="13" t="s">
        <v>2141</v>
      </c>
      <c r="K258" s="13" t="s">
        <v>2142</v>
      </c>
      <c r="L258" s="13" t="s">
        <v>2150</v>
      </c>
      <c r="M258" s="13">
        <v>202.214</v>
      </c>
      <c r="N258" s="13" t="s">
        <v>2120</v>
      </c>
      <c r="O258" s="13" t="s">
        <v>2121</v>
      </c>
      <c r="P258" s="13" t="s">
        <v>2034</v>
      </c>
      <c r="Q258" s="13" t="s">
        <v>2459</v>
      </c>
      <c r="R258" s="13" t="s">
        <v>2015</v>
      </c>
      <c r="S258" s="13">
        <v>7</v>
      </c>
      <c r="T258" s="13">
        <v>0.5</v>
      </c>
      <c r="U258" s="43">
        <f t="shared" ref="U258:U295" si="68">T258/M258*1000</f>
        <v>2.4726280079519718</v>
      </c>
      <c r="V258" s="13">
        <v>1</v>
      </c>
      <c r="W258" s="43">
        <v>1.06493506493506</v>
      </c>
      <c r="X258" s="43">
        <v>1.74285714285714</v>
      </c>
      <c r="Y258" s="43">
        <v>1.78181818181818</v>
      </c>
      <c r="Z258" s="50"/>
      <c r="AA258" s="13"/>
      <c r="AB258" s="13"/>
      <c r="AC258" s="13"/>
      <c r="AD258" s="13">
        <v>5</v>
      </c>
      <c r="AE258" s="13">
        <v>5</v>
      </c>
      <c r="AF258" s="13" t="s">
        <v>2300</v>
      </c>
      <c r="AG258" s="43">
        <f t="shared" si="65"/>
        <v>6.4935064935059961E-2</v>
      </c>
      <c r="AH258" s="43">
        <f t="shared" si="62"/>
        <v>3.8961038961039973E-2</v>
      </c>
      <c r="AI258" s="43">
        <f t="shared" si="66"/>
        <v>6.4935064935059961E-2</v>
      </c>
      <c r="AJ258" s="43">
        <f t="shared" si="66"/>
        <v>3.8961038961039973E-2</v>
      </c>
      <c r="AK258" s="43">
        <f t="shared" si="64"/>
        <v>0.80145432061791755</v>
      </c>
    </row>
    <row r="259" spans="1:37" ht="15" x14ac:dyDescent="0.25">
      <c r="A259" s="13" t="s">
        <v>2411</v>
      </c>
      <c r="B259" s="13" t="s">
        <v>1907</v>
      </c>
      <c r="C259" s="13" t="s">
        <v>568</v>
      </c>
      <c r="D259" s="13">
        <v>2018</v>
      </c>
      <c r="E259" s="13" t="s">
        <v>2422</v>
      </c>
      <c r="F259" s="13" t="s">
        <v>2423</v>
      </c>
      <c r="G259" s="13" t="str">
        <f t="shared" si="67"/>
        <v>A043.7a</v>
      </c>
      <c r="H259" s="20"/>
      <c r="I259" s="13" t="s">
        <v>2116</v>
      </c>
      <c r="J259" s="13" t="s">
        <v>2141</v>
      </c>
      <c r="K259" s="13" t="s">
        <v>2142</v>
      </c>
      <c r="L259" s="13" t="s">
        <v>2150</v>
      </c>
      <c r="M259" s="13">
        <v>202.214</v>
      </c>
      <c r="N259" s="13" t="s">
        <v>2120</v>
      </c>
      <c r="O259" s="13" t="s">
        <v>2121</v>
      </c>
      <c r="P259" s="13" t="s">
        <v>2034</v>
      </c>
      <c r="Q259" s="13" t="s">
        <v>2459</v>
      </c>
      <c r="R259" s="13" t="s">
        <v>2015</v>
      </c>
      <c r="S259" s="13">
        <v>7</v>
      </c>
      <c r="T259" s="13">
        <v>1</v>
      </c>
      <c r="U259" s="43">
        <f t="shared" si="68"/>
        <v>4.9452560159039436</v>
      </c>
      <c r="V259" s="13">
        <v>1</v>
      </c>
      <c r="W259" s="43">
        <v>1.06493506493506</v>
      </c>
      <c r="X259" s="43">
        <v>1.6415584415584401</v>
      </c>
      <c r="Y259" s="43">
        <v>1.7662337662337599</v>
      </c>
      <c r="Z259" s="50"/>
      <c r="AA259" s="13"/>
      <c r="AB259" s="13"/>
      <c r="AC259" s="13"/>
      <c r="AD259" s="13">
        <v>5</v>
      </c>
      <c r="AE259" s="13">
        <v>5</v>
      </c>
      <c r="AF259" s="13" t="s">
        <v>2300</v>
      </c>
      <c r="AG259" s="43">
        <f t="shared" si="65"/>
        <v>6.4935064935059961E-2</v>
      </c>
      <c r="AH259" s="43">
        <f t="shared" si="62"/>
        <v>0.12467532467531983</v>
      </c>
      <c r="AI259" s="43">
        <f t="shared" si="66"/>
        <v>6.4935064935059961E-2</v>
      </c>
      <c r="AJ259" s="43">
        <f t="shared" si="66"/>
        <v>0.12467532467531983</v>
      </c>
      <c r="AK259" s="43">
        <f t="shared" si="64"/>
        <v>0.71506611259483799</v>
      </c>
    </row>
    <row r="260" spans="1:37" ht="15" x14ac:dyDescent="0.25">
      <c r="A260" s="13" t="s">
        <v>2411</v>
      </c>
      <c r="B260" s="13" t="s">
        <v>1907</v>
      </c>
      <c r="C260" s="13" t="s">
        <v>568</v>
      </c>
      <c r="D260" s="13">
        <v>2018</v>
      </c>
      <c r="E260" s="13" t="s">
        <v>2422</v>
      </c>
      <c r="F260" s="13" t="s">
        <v>2423</v>
      </c>
      <c r="G260" s="13" t="str">
        <f t="shared" si="67"/>
        <v>A043.7a</v>
      </c>
      <c r="H260" s="20"/>
      <c r="I260" s="13" t="s">
        <v>2116</v>
      </c>
      <c r="J260" s="13" t="s">
        <v>2141</v>
      </c>
      <c r="K260" s="13" t="s">
        <v>2142</v>
      </c>
      <c r="L260" s="13" t="s">
        <v>2150</v>
      </c>
      <c r="M260" s="13">
        <v>202.214</v>
      </c>
      <c r="N260" s="13" t="s">
        <v>2120</v>
      </c>
      <c r="O260" s="13" t="s">
        <v>2121</v>
      </c>
      <c r="P260" s="13" t="s">
        <v>2034</v>
      </c>
      <c r="Q260" s="13" t="s">
        <v>2459</v>
      </c>
      <c r="R260" s="13" t="s">
        <v>2015</v>
      </c>
      <c r="S260" s="13">
        <v>7</v>
      </c>
      <c r="T260" s="13">
        <v>2</v>
      </c>
      <c r="U260" s="43">
        <f t="shared" si="68"/>
        <v>9.8905120318078872</v>
      </c>
      <c r="V260" s="13">
        <v>1</v>
      </c>
      <c r="W260" s="43">
        <v>1.06493506493506</v>
      </c>
      <c r="X260" s="43">
        <v>1.7116883116883099</v>
      </c>
      <c r="Y260" s="43">
        <v>1.79740259740259</v>
      </c>
      <c r="Z260" s="50"/>
      <c r="AA260" s="13"/>
      <c r="AB260" s="13"/>
      <c r="AC260" s="13"/>
      <c r="AD260" s="13">
        <v>5</v>
      </c>
      <c r="AE260" s="13">
        <v>5</v>
      </c>
      <c r="AF260" s="13" t="s">
        <v>2300</v>
      </c>
      <c r="AG260" s="43">
        <f t="shared" si="65"/>
        <v>6.4935064935059961E-2</v>
      </c>
      <c r="AH260" s="43">
        <f t="shared" si="62"/>
        <v>8.5714285714280081E-2</v>
      </c>
      <c r="AI260" s="43">
        <f t="shared" si="66"/>
        <v>6.4935064935059961E-2</v>
      </c>
      <c r="AJ260" s="43">
        <f t="shared" si="66"/>
        <v>8.5714285714280081E-2</v>
      </c>
      <c r="AK260" s="43">
        <f t="shared" si="64"/>
        <v>0.77542001942578664</v>
      </c>
    </row>
    <row r="261" spans="1:37" ht="15" x14ac:dyDescent="0.25">
      <c r="A261" s="13" t="s">
        <v>2411</v>
      </c>
      <c r="B261" s="13" t="s">
        <v>1907</v>
      </c>
      <c r="C261" s="13" t="s">
        <v>568</v>
      </c>
      <c r="D261" s="13">
        <v>2018</v>
      </c>
      <c r="E261" s="13" t="s">
        <v>2422</v>
      </c>
      <c r="F261" s="13" t="s">
        <v>2423</v>
      </c>
      <c r="G261" s="13" t="str">
        <f t="shared" si="67"/>
        <v>A043.7a</v>
      </c>
      <c r="H261" s="20"/>
      <c r="I261" s="13" t="s">
        <v>2116</v>
      </c>
      <c r="J261" s="13" t="s">
        <v>2141</v>
      </c>
      <c r="K261" s="13" t="s">
        <v>2142</v>
      </c>
      <c r="L261" s="13" t="s">
        <v>2150</v>
      </c>
      <c r="M261" s="13">
        <v>202.214</v>
      </c>
      <c r="N261" s="13" t="s">
        <v>2120</v>
      </c>
      <c r="O261" s="13" t="s">
        <v>2121</v>
      </c>
      <c r="P261" s="13" t="s">
        <v>2034</v>
      </c>
      <c r="Q261" s="13" t="s">
        <v>2459</v>
      </c>
      <c r="R261" s="13" t="s">
        <v>2015</v>
      </c>
      <c r="S261" s="13">
        <v>14</v>
      </c>
      <c r="T261" s="13">
        <v>0.1</v>
      </c>
      <c r="U261" s="43">
        <f t="shared" si="68"/>
        <v>0.49452560159039438</v>
      </c>
      <c r="V261" s="13">
        <v>1</v>
      </c>
      <c r="W261" s="43">
        <v>1.0571428571428501</v>
      </c>
      <c r="X261" s="43">
        <v>1.0727272727272701</v>
      </c>
      <c r="Y261" s="43">
        <v>1.1428571428571399</v>
      </c>
      <c r="Z261" s="50"/>
      <c r="AA261" s="13"/>
      <c r="AB261" s="13"/>
      <c r="AC261" s="13"/>
      <c r="AD261" s="13">
        <v>5</v>
      </c>
      <c r="AE261" s="13">
        <v>5</v>
      </c>
      <c r="AF261" s="13" t="s">
        <v>2300</v>
      </c>
      <c r="AG261" s="43">
        <f t="shared" si="65"/>
        <v>5.7142857142850056E-2</v>
      </c>
      <c r="AH261" s="43">
        <f t="shared" si="62"/>
        <v>7.012987012986982E-2</v>
      </c>
      <c r="AI261" s="43">
        <f t="shared" si="66"/>
        <v>5.7142857142850056E-2</v>
      </c>
      <c r="AJ261" s="43">
        <f t="shared" si="66"/>
        <v>7.012987012986982E-2</v>
      </c>
      <c r="AK261" s="43">
        <f t="shared" si="64"/>
        <v>0.10128333583717812</v>
      </c>
    </row>
    <row r="262" spans="1:37" ht="15" x14ac:dyDescent="0.25">
      <c r="A262" s="13" t="s">
        <v>2411</v>
      </c>
      <c r="B262" s="13" t="s">
        <v>1907</v>
      </c>
      <c r="C262" s="13" t="s">
        <v>568</v>
      </c>
      <c r="D262" s="13">
        <v>2018</v>
      </c>
      <c r="E262" s="13" t="s">
        <v>2422</v>
      </c>
      <c r="F262" s="13" t="s">
        <v>2423</v>
      </c>
      <c r="G262" s="13" t="str">
        <f t="shared" si="67"/>
        <v>A043.7a</v>
      </c>
      <c r="H262" s="20"/>
      <c r="I262" s="13" t="s">
        <v>2116</v>
      </c>
      <c r="J262" s="13" t="s">
        <v>2141</v>
      </c>
      <c r="K262" s="13" t="s">
        <v>2142</v>
      </c>
      <c r="L262" s="13" t="s">
        <v>2150</v>
      </c>
      <c r="M262" s="13">
        <v>202.214</v>
      </c>
      <c r="N262" s="13" t="s">
        <v>2120</v>
      </c>
      <c r="O262" s="13" t="s">
        <v>2121</v>
      </c>
      <c r="P262" s="13" t="s">
        <v>2034</v>
      </c>
      <c r="Q262" s="13" t="s">
        <v>2459</v>
      </c>
      <c r="R262" s="13" t="s">
        <v>2015</v>
      </c>
      <c r="S262" s="13">
        <v>14</v>
      </c>
      <c r="T262" s="13">
        <v>0.5</v>
      </c>
      <c r="U262" s="43">
        <f t="shared" si="68"/>
        <v>2.4726280079519718</v>
      </c>
      <c r="V262" s="13">
        <v>1</v>
      </c>
      <c r="W262" s="43">
        <v>1.0571428571428501</v>
      </c>
      <c r="X262" s="43">
        <v>1.6961038961038899</v>
      </c>
      <c r="Y262" s="43">
        <v>1.8207792207792199</v>
      </c>
      <c r="Z262" s="50"/>
      <c r="AA262" s="13"/>
      <c r="AB262" s="13"/>
      <c r="AC262" s="13"/>
      <c r="AD262" s="13">
        <v>5</v>
      </c>
      <c r="AE262" s="13">
        <v>5</v>
      </c>
      <c r="AF262" s="13" t="s">
        <v>2300</v>
      </c>
      <c r="AG262" s="43">
        <f t="shared" si="65"/>
        <v>5.7142857142850056E-2</v>
      </c>
      <c r="AH262" s="43">
        <f t="shared" si="62"/>
        <v>0.12467532467533005</v>
      </c>
      <c r="AI262" s="43">
        <f t="shared" si="66"/>
        <v>5.7142857142850056E-2</v>
      </c>
      <c r="AJ262" s="43">
        <f t="shared" si="66"/>
        <v>0.12467532467533005</v>
      </c>
      <c r="AK262" s="43">
        <f t="shared" si="64"/>
        <v>0.76222454596416178</v>
      </c>
    </row>
    <row r="263" spans="1:37" ht="15" x14ac:dyDescent="0.25">
      <c r="A263" s="13" t="s">
        <v>2411</v>
      </c>
      <c r="B263" s="13" t="s">
        <v>1907</v>
      </c>
      <c r="C263" s="13" t="s">
        <v>568</v>
      </c>
      <c r="D263" s="13">
        <v>2018</v>
      </c>
      <c r="E263" s="13" t="s">
        <v>2422</v>
      </c>
      <c r="F263" s="13" t="s">
        <v>2423</v>
      </c>
      <c r="G263" s="13" t="str">
        <f t="shared" si="67"/>
        <v>A043.7a</v>
      </c>
      <c r="H263" s="20"/>
      <c r="I263" s="13" t="s">
        <v>2116</v>
      </c>
      <c r="J263" s="13" t="s">
        <v>2141</v>
      </c>
      <c r="K263" s="13" t="s">
        <v>2142</v>
      </c>
      <c r="L263" s="13" t="s">
        <v>2150</v>
      </c>
      <c r="M263" s="13">
        <v>202.214</v>
      </c>
      <c r="N263" s="13" t="s">
        <v>2120</v>
      </c>
      <c r="O263" s="13" t="s">
        <v>2121</v>
      </c>
      <c r="P263" s="13" t="s">
        <v>2034</v>
      </c>
      <c r="Q263" s="13" t="s">
        <v>2459</v>
      </c>
      <c r="R263" s="13" t="s">
        <v>2015</v>
      </c>
      <c r="S263" s="13">
        <v>14</v>
      </c>
      <c r="T263" s="13">
        <v>1</v>
      </c>
      <c r="U263" s="43">
        <f t="shared" si="68"/>
        <v>4.9452560159039436</v>
      </c>
      <c r="V263" s="13">
        <v>1</v>
      </c>
      <c r="W263" s="43">
        <v>1.0571428571428501</v>
      </c>
      <c r="X263" s="43">
        <v>1.72727272727272</v>
      </c>
      <c r="Y263" s="43">
        <v>1.86753246753246</v>
      </c>
      <c r="Z263" s="50"/>
      <c r="AA263" s="13"/>
      <c r="AB263" s="13"/>
      <c r="AC263" s="13"/>
      <c r="AD263" s="13">
        <v>5</v>
      </c>
      <c r="AE263" s="13">
        <v>5</v>
      </c>
      <c r="AF263" s="13" t="s">
        <v>2300</v>
      </c>
      <c r="AG263" s="43">
        <f t="shared" si="65"/>
        <v>5.7142857142850056E-2</v>
      </c>
      <c r="AH263" s="43">
        <f t="shared" si="62"/>
        <v>0.14025974025974008</v>
      </c>
      <c r="AI263" s="43">
        <f t="shared" si="66"/>
        <v>5.7142857142850056E-2</v>
      </c>
      <c r="AJ263" s="43">
        <f t="shared" si="66"/>
        <v>0.14025974025974008</v>
      </c>
      <c r="AK263" s="43">
        <f t="shared" si="64"/>
        <v>0.78849589480628224</v>
      </c>
    </row>
    <row r="264" spans="1:37" ht="15" x14ac:dyDescent="0.25">
      <c r="A264" s="13" t="s">
        <v>2411</v>
      </c>
      <c r="B264" s="13" t="s">
        <v>1907</v>
      </c>
      <c r="C264" s="13" t="s">
        <v>568</v>
      </c>
      <c r="D264" s="13">
        <v>2018</v>
      </c>
      <c r="E264" s="13" t="s">
        <v>2422</v>
      </c>
      <c r="F264" s="13" t="s">
        <v>2423</v>
      </c>
      <c r="G264" s="13" t="str">
        <f t="shared" si="67"/>
        <v>A043.7a</v>
      </c>
      <c r="H264" s="20"/>
      <c r="I264" s="13" t="s">
        <v>2116</v>
      </c>
      <c r="J264" s="13" t="s">
        <v>2141</v>
      </c>
      <c r="K264" s="13" t="s">
        <v>2142</v>
      </c>
      <c r="L264" s="13" t="s">
        <v>2150</v>
      </c>
      <c r="M264" s="13">
        <v>202.214</v>
      </c>
      <c r="N264" s="13" t="s">
        <v>2120</v>
      </c>
      <c r="O264" s="13" t="s">
        <v>2121</v>
      </c>
      <c r="P264" s="13" t="s">
        <v>2034</v>
      </c>
      <c r="Q264" s="13" t="s">
        <v>2459</v>
      </c>
      <c r="R264" s="13" t="s">
        <v>2015</v>
      </c>
      <c r="S264" s="13">
        <v>14</v>
      </c>
      <c r="T264" s="13">
        <v>2</v>
      </c>
      <c r="U264" s="43">
        <f t="shared" si="68"/>
        <v>9.8905120318078872</v>
      </c>
      <c r="V264" s="13">
        <v>1</v>
      </c>
      <c r="W264" s="43">
        <v>1.0571428571428501</v>
      </c>
      <c r="X264" s="43">
        <v>1.59480519480519</v>
      </c>
      <c r="Y264" s="43">
        <v>1.61818181818181</v>
      </c>
      <c r="Z264" s="50"/>
      <c r="AA264" s="13"/>
      <c r="AB264" s="13"/>
      <c r="AC264" s="13"/>
      <c r="AD264" s="13">
        <v>5</v>
      </c>
      <c r="AE264" s="13">
        <v>5</v>
      </c>
      <c r="AF264" s="13" t="s">
        <v>2300</v>
      </c>
      <c r="AG264" s="43">
        <f t="shared" si="65"/>
        <v>5.7142857142850056E-2</v>
      </c>
      <c r="AH264" s="43">
        <f t="shared" si="62"/>
        <v>2.3376623376619943E-2</v>
      </c>
      <c r="AI264" s="43">
        <f t="shared" si="66"/>
        <v>5.7142857142850056E-2</v>
      </c>
      <c r="AJ264" s="43">
        <f t="shared" si="66"/>
        <v>2.3376623376619943E-2</v>
      </c>
      <c r="AK264" s="43">
        <f t="shared" si="64"/>
        <v>0.67338020978791135</v>
      </c>
    </row>
    <row r="265" spans="1:37" ht="15" x14ac:dyDescent="0.25">
      <c r="A265" s="13" t="s">
        <v>2411</v>
      </c>
      <c r="B265" s="13" t="s">
        <v>1907</v>
      </c>
      <c r="C265" s="13" t="s">
        <v>568</v>
      </c>
      <c r="D265" s="13">
        <v>2018</v>
      </c>
      <c r="E265" s="13" t="s">
        <v>2422</v>
      </c>
      <c r="F265" s="13" t="s">
        <v>2423</v>
      </c>
      <c r="G265" s="13" t="str">
        <f t="shared" si="67"/>
        <v>A043.7a</v>
      </c>
      <c r="H265" s="20"/>
      <c r="I265" s="13" t="s">
        <v>2116</v>
      </c>
      <c r="J265" s="13" t="s">
        <v>2141</v>
      </c>
      <c r="K265" s="13" t="s">
        <v>2142</v>
      </c>
      <c r="L265" s="13" t="s">
        <v>2150</v>
      </c>
      <c r="M265" s="13">
        <v>202.214</v>
      </c>
      <c r="N265" s="13" t="s">
        <v>2120</v>
      </c>
      <c r="O265" s="13" t="s">
        <v>2121</v>
      </c>
      <c r="P265" s="13" t="s">
        <v>2034</v>
      </c>
      <c r="Q265" s="13" t="s">
        <v>2459</v>
      </c>
      <c r="R265" s="13" t="s">
        <v>2015</v>
      </c>
      <c r="S265" s="13">
        <v>28</v>
      </c>
      <c r="T265" s="13">
        <v>0.1</v>
      </c>
      <c r="U265" s="43">
        <f t="shared" si="68"/>
        <v>0.49452560159039438</v>
      </c>
      <c r="V265" s="13">
        <v>1</v>
      </c>
      <c r="W265" s="43">
        <v>1.0493506493506399</v>
      </c>
      <c r="X265" s="43">
        <v>1.0493506493506399</v>
      </c>
      <c r="Y265" s="43">
        <v>1.1584415584415499</v>
      </c>
      <c r="Z265" s="50"/>
      <c r="AA265" s="13"/>
      <c r="AB265" s="13"/>
      <c r="AC265" s="13"/>
      <c r="AD265" s="13">
        <v>5</v>
      </c>
      <c r="AE265" s="13">
        <v>5</v>
      </c>
      <c r="AF265" s="13" t="s">
        <v>2300</v>
      </c>
      <c r="AG265" s="43">
        <f t="shared" si="65"/>
        <v>4.935064935063993E-2</v>
      </c>
      <c r="AH265" s="43">
        <f t="shared" si="62"/>
        <v>0.10909090909091002</v>
      </c>
      <c r="AI265" s="43">
        <f t="shared" si="66"/>
        <v>4.935064935063993E-2</v>
      </c>
      <c r="AJ265" s="43">
        <f t="shared" si="66"/>
        <v>0.10909090909091002</v>
      </c>
      <c r="AK265" s="43">
        <f t="shared" si="64"/>
        <v>6.9496847169518081E-2</v>
      </c>
    </row>
    <row r="266" spans="1:37" ht="15" x14ac:dyDescent="0.25">
      <c r="A266" s="13" t="s">
        <v>2411</v>
      </c>
      <c r="B266" s="13" t="s">
        <v>1907</v>
      </c>
      <c r="C266" s="13" t="s">
        <v>568</v>
      </c>
      <c r="D266" s="13">
        <v>2018</v>
      </c>
      <c r="E266" s="13" t="s">
        <v>2422</v>
      </c>
      <c r="F266" s="13" t="s">
        <v>2423</v>
      </c>
      <c r="G266" s="13" t="str">
        <f t="shared" si="67"/>
        <v>A043.7a</v>
      </c>
      <c r="H266" s="20"/>
      <c r="I266" s="13" t="s">
        <v>2116</v>
      </c>
      <c r="J266" s="13" t="s">
        <v>2141</v>
      </c>
      <c r="K266" s="13" t="s">
        <v>2142</v>
      </c>
      <c r="L266" s="13" t="s">
        <v>2150</v>
      </c>
      <c r="M266" s="13">
        <v>202.214</v>
      </c>
      <c r="N266" s="13" t="s">
        <v>2120</v>
      </c>
      <c r="O266" s="13" t="s">
        <v>2121</v>
      </c>
      <c r="P266" s="13" t="s">
        <v>2034</v>
      </c>
      <c r="Q266" s="13" t="s">
        <v>2459</v>
      </c>
      <c r="R266" s="13" t="s">
        <v>2015</v>
      </c>
      <c r="S266" s="13">
        <v>28</v>
      </c>
      <c r="T266" s="13">
        <v>0.5</v>
      </c>
      <c r="U266" s="43">
        <f t="shared" si="68"/>
        <v>2.4726280079519718</v>
      </c>
      <c r="V266" s="13">
        <v>1</v>
      </c>
      <c r="W266" s="43">
        <v>1.0493506493506399</v>
      </c>
      <c r="X266" s="43">
        <v>1.5870129870129801</v>
      </c>
      <c r="Y266" s="43">
        <v>1.68831168831168</v>
      </c>
      <c r="Z266" s="50"/>
      <c r="AA266" s="13"/>
      <c r="AB266" s="13"/>
      <c r="AC266" s="13"/>
      <c r="AD266" s="13">
        <v>5</v>
      </c>
      <c r="AE266" s="13">
        <v>5</v>
      </c>
      <c r="AF266" s="13" t="s">
        <v>2300</v>
      </c>
      <c r="AG266" s="43">
        <f t="shared" si="65"/>
        <v>4.935064935063993E-2</v>
      </c>
      <c r="AH266" s="43">
        <f t="shared" si="62"/>
        <v>0.10129870129869989</v>
      </c>
      <c r="AI266" s="43">
        <f t="shared" si="66"/>
        <v>4.935064935063993E-2</v>
      </c>
      <c r="AJ266" s="43">
        <f t="shared" si="66"/>
        <v>0.10129870129869989</v>
      </c>
      <c r="AK266" s="43">
        <f t="shared" si="64"/>
        <v>0.66631393423645957</v>
      </c>
    </row>
    <row r="267" spans="1:37" ht="15" x14ac:dyDescent="0.25">
      <c r="A267" s="13" t="s">
        <v>2411</v>
      </c>
      <c r="B267" s="13" t="s">
        <v>1907</v>
      </c>
      <c r="C267" s="13" t="s">
        <v>568</v>
      </c>
      <c r="D267" s="13">
        <v>2018</v>
      </c>
      <c r="E267" s="13" t="s">
        <v>2422</v>
      </c>
      <c r="F267" s="13" t="s">
        <v>2423</v>
      </c>
      <c r="G267" s="13" t="str">
        <f t="shared" si="67"/>
        <v>A043.7a</v>
      </c>
      <c r="H267" s="20"/>
      <c r="I267" s="13" t="s">
        <v>2116</v>
      </c>
      <c r="J267" s="13" t="s">
        <v>2141</v>
      </c>
      <c r="K267" s="13" t="s">
        <v>2142</v>
      </c>
      <c r="L267" s="13" t="s">
        <v>2150</v>
      </c>
      <c r="M267" s="13">
        <v>202.214</v>
      </c>
      <c r="N267" s="13" t="s">
        <v>2120</v>
      </c>
      <c r="O267" s="13" t="s">
        <v>2121</v>
      </c>
      <c r="P267" s="13" t="s">
        <v>2034</v>
      </c>
      <c r="Q267" s="13" t="s">
        <v>2459</v>
      </c>
      <c r="R267" s="13" t="s">
        <v>2015</v>
      </c>
      <c r="S267" s="13">
        <v>28</v>
      </c>
      <c r="T267" s="13">
        <v>1</v>
      </c>
      <c r="U267" s="43">
        <f t="shared" si="68"/>
        <v>4.9452560159039436</v>
      </c>
      <c r="V267" s="13">
        <v>1</v>
      </c>
      <c r="W267" s="43">
        <v>1.0493506493506399</v>
      </c>
      <c r="X267" s="43">
        <v>1.7194805194805101</v>
      </c>
      <c r="Y267" s="43">
        <v>1.7662337662337599</v>
      </c>
      <c r="Z267" s="50"/>
      <c r="AA267" s="13"/>
      <c r="AB267" s="13"/>
      <c r="AC267" s="13"/>
      <c r="AD267" s="13">
        <v>5</v>
      </c>
      <c r="AE267" s="13">
        <v>5</v>
      </c>
      <c r="AF267" s="13" t="s">
        <v>2300</v>
      </c>
      <c r="AG267" s="43">
        <f t="shared" si="65"/>
        <v>4.935064935063993E-2</v>
      </c>
      <c r="AH267" s="43">
        <f t="shared" si="62"/>
        <v>4.6753246753249877E-2</v>
      </c>
      <c r="AI267" s="43">
        <f t="shared" si="66"/>
        <v>4.935064935063993E-2</v>
      </c>
      <c r="AJ267" s="43">
        <f t="shared" si="66"/>
        <v>4.6753246753249877E-2</v>
      </c>
      <c r="AK267" s="43">
        <f t="shared" si="64"/>
        <v>0.78197277122494613</v>
      </c>
    </row>
    <row r="268" spans="1:37" ht="15" x14ac:dyDescent="0.25">
      <c r="A268" s="13" t="s">
        <v>2411</v>
      </c>
      <c r="B268" s="13" t="s">
        <v>1907</v>
      </c>
      <c r="C268" s="13" t="s">
        <v>568</v>
      </c>
      <c r="D268" s="13">
        <v>2018</v>
      </c>
      <c r="E268" s="13" t="s">
        <v>2422</v>
      </c>
      <c r="F268" s="13" t="s">
        <v>2423</v>
      </c>
      <c r="G268" s="13" t="str">
        <f t="shared" si="67"/>
        <v>A043.7a</v>
      </c>
      <c r="H268" s="20"/>
      <c r="I268" s="13" t="s">
        <v>2116</v>
      </c>
      <c r="J268" s="13" t="s">
        <v>2141</v>
      </c>
      <c r="K268" s="13" t="s">
        <v>2142</v>
      </c>
      <c r="L268" s="13" t="s">
        <v>2150</v>
      </c>
      <c r="M268" s="13">
        <v>202.214</v>
      </c>
      <c r="N268" s="13" t="s">
        <v>2120</v>
      </c>
      <c r="O268" s="13" t="s">
        <v>2121</v>
      </c>
      <c r="P268" s="13" t="s">
        <v>2034</v>
      </c>
      <c r="Q268" s="13" t="s">
        <v>2459</v>
      </c>
      <c r="R268" s="13" t="s">
        <v>2015</v>
      </c>
      <c r="S268" s="13">
        <v>28</v>
      </c>
      <c r="T268" s="13">
        <v>2</v>
      </c>
      <c r="U268" s="43">
        <f t="shared" si="68"/>
        <v>9.8905120318078872</v>
      </c>
      <c r="V268" s="13">
        <v>1</v>
      </c>
      <c r="W268" s="43">
        <v>1.0493506493506399</v>
      </c>
      <c r="X268" s="43">
        <v>1.7506493506493499</v>
      </c>
      <c r="Y268" s="43">
        <v>1.7740259740259701</v>
      </c>
      <c r="Z268" s="50"/>
      <c r="AA268" s="13"/>
      <c r="AB268" s="13"/>
      <c r="AC268" s="13"/>
      <c r="AD268" s="13">
        <v>5</v>
      </c>
      <c r="AE268" s="13">
        <v>5</v>
      </c>
      <c r="AF268" s="13" t="s">
        <v>2300</v>
      </c>
      <c r="AG268" s="43">
        <f t="shared" si="65"/>
        <v>4.935064935063993E-2</v>
      </c>
      <c r="AH268" s="43">
        <f t="shared" si="62"/>
        <v>2.3376623376620165E-2</v>
      </c>
      <c r="AI268" s="43">
        <f t="shared" si="66"/>
        <v>4.935064935063993E-2</v>
      </c>
      <c r="AJ268" s="43">
        <f t="shared" si="66"/>
        <v>2.3376623376620165E-2</v>
      </c>
      <c r="AK268" s="43">
        <f t="shared" si="64"/>
        <v>0.80789014559959416</v>
      </c>
    </row>
    <row r="269" spans="1:37" ht="15" x14ac:dyDescent="0.25">
      <c r="A269" s="13" t="s">
        <v>2411</v>
      </c>
      <c r="B269" s="13" t="s">
        <v>1907</v>
      </c>
      <c r="C269" s="13" t="s">
        <v>568</v>
      </c>
      <c r="D269" s="13">
        <v>2018</v>
      </c>
      <c r="E269" s="13" t="s">
        <v>2422</v>
      </c>
      <c r="F269" s="13" t="s">
        <v>2423</v>
      </c>
      <c r="G269" s="13" t="str">
        <f t="shared" si="67"/>
        <v>A043.7a</v>
      </c>
      <c r="H269" s="20"/>
      <c r="I269" s="13" t="s">
        <v>2116</v>
      </c>
      <c r="J269" s="12" t="s">
        <v>2143</v>
      </c>
      <c r="K269" s="12" t="s">
        <v>2144</v>
      </c>
      <c r="L269" s="13" t="s">
        <v>2150</v>
      </c>
      <c r="M269" s="13">
        <v>202.214</v>
      </c>
      <c r="N269" s="13" t="s">
        <v>2120</v>
      </c>
      <c r="O269" s="13" t="s">
        <v>2121</v>
      </c>
      <c r="P269" s="13" t="s">
        <v>2034</v>
      </c>
      <c r="Q269" s="13" t="s">
        <v>2459</v>
      </c>
      <c r="R269" s="13" t="s">
        <v>2015</v>
      </c>
      <c r="S269" s="13">
        <v>2</v>
      </c>
      <c r="T269" s="13">
        <v>0.1</v>
      </c>
      <c r="U269" s="43">
        <f t="shared" si="68"/>
        <v>0.49452560159039438</v>
      </c>
      <c r="V269" s="13">
        <v>1</v>
      </c>
      <c r="W269" s="43">
        <v>1.0571428571428501</v>
      </c>
      <c r="X269" s="43">
        <v>0.99480519480519403</v>
      </c>
      <c r="Y269" s="43">
        <v>1.08051948051948</v>
      </c>
      <c r="Z269" s="50"/>
      <c r="AA269" s="13"/>
      <c r="AB269" s="13"/>
      <c r="AC269" s="13"/>
      <c r="AD269" s="13">
        <v>5</v>
      </c>
      <c r="AE269" s="13">
        <v>5</v>
      </c>
      <c r="AF269" s="13" t="s">
        <v>2300</v>
      </c>
      <c r="AG269" s="43">
        <f t="shared" si="65"/>
        <v>5.7142857142850056E-2</v>
      </c>
      <c r="AH269" s="43">
        <f t="shared" si="62"/>
        <v>8.5714285714285965E-2</v>
      </c>
      <c r="AI269" s="43">
        <f t="shared" si="66"/>
        <v>5.7142857142850056E-2</v>
      </c>
      <c r="AJ269" s="43">
        <f t="shared" si="66"/>
        <v>8.5714285714285965E-2</v>
      </c>
      <c r="AK269" s="43">
        <f t="shared" si="64"/>
        <v>-7.5140536573077565E-3</v>
      </c>
    </row>
    <row r="270" spans="1:37" ht="15" x14ac:dyDescent="0.25">
      <c r="A270" s="13" t="s">
        <v>2411</v>
      </c>
      <c r="B270" s="13" t="s">
        <v>1907</v>
      </c>
      <c r="C270" s="13" t="s">
        <v>568</v>
      </c>
      <c r="D270" s="13">
        <v>2018</v>
      </c>
      <c r="E270" s="13" t="s">
        <v>2422</v>
      </c>
      <c r="F270" s="13" t="s">
        <v>2423</v>
      </c>
      <c r="G270" s="13" t="str">
        <f t="shared" si="67"/>
        <v>A043.7a</v>
      </c>
      <c r="H270" s="20"/>
      <c r="I270" s="13" t="s">
        <v>2116</v>
      </c>
      <c r="J270" s="12" t="s">
        <v>2143</v>
      </c>
      <c r="K270" s="12" t="s">
        <v>2144</v>
      </c>
      <c r="L270" s="13" t="s">
        <v>2150</v>
      </c>
      <c r="M270" s="13">
        <v>202.214</v>
      </c>
      <c r="N270" s="13" t="s">
        <v>2120</v>
      </c>
      <c r="O270" s="13" t="s">
        <v>2121</v>
      </c>
      <c r="P270" s="13" t="s">
        <v>2034</v>
      </c>
      <c r="Q270" s="13" t="s">
        <v>2459</v>
      </c>
      <c r="R270" s="13" t="s">
        <v>2015</v>
      </c>
      <c r="S270" s="13">
        <v>2</v>
      </c>
      <c r="T270" s="13">
        <v>0.5</v>
      </c>
      <c r="U270" s="43">
        <f t="shared" si="68"/>
        <v>2.4726280079519718</v>
      </c>
      <c r="V270" s="13">
        <v>1</v>
      </c>
      <c r="W270" s="43">
        <v>1.0571428571428501</v>
      </c>
      <c r="X270" s="43">
        <v>1.1428571428571399</v>
      </c>
      <c r="Y270" s="43">
        <v>1.26753246753246</v>
      </c>
      <c r="Z270" s="50"/>
      <c r="AA270" s="13"/>
      <c r="AB270" s="13"/>
      <c r="AC270" s="13"/>
      <c r="AD270" s="13">
        <v>5</v>
      </c>
      <c r="AE270" s="13">
        <v>5</v>
      </c>
      <c r="AF270" s="13" t="s">
        <v>2300</v>
      </c>
      <c r="AG270" s="43">
        <f t="shared" si="65"/>
        <v>5.7142857142850056E-2</v>
      </c>
      <c r="AH270" s="43">
        <f t="shared" ref="AH270:AH295" si="69">ABS(X270-Y270)</f>
        <v>0.12467532467532005</v>
      </c>
      <c r="AI270" s="43">
        <f t="shared" si="66"/>
        <v>5.7142857142850056E-2</v>
      </c>
      <c r="AJ270" s="43">
        <f t="shared" si="66"/>
        <v>0.12467532467532005</v>
      </c>
      <c r="AK270" s="43">
        <f t="shared" ref="AK270:AK295" si="70">LOG(X270,2)</f>
        <v>0.19264507794239219</v>
      </c>
    </row>
    <row r="271" spans="1:37" ht="15" x14ac:dyDescent="0.25">
      <c r="A271" s="13" t="s">
        <v>2411</v>
      </c>
      <c r="B271" s="13" t="s">
        <v>1907</v>
      </c>
      <c r="C271" s="13" t="s">
        <v>568</v>
      </c>
      <c r="D271" s="13">
        <v>2018</v>
      </c>
      <c r="E271" s="13" t="s">
        <v>2422</v>
      </c>
      <c r="F271" s="13" t="s">
        <v>2423</v>
      </c>
      <c r="G271" s="13" t="str">
        <f t="shared" si="67"/>
        <v>A043.7a</v>
      </c>
      <c r="H271" s="20"/>
      <c r="I271" s="13" t="s">
        <v>2116</v>
      </c>
      <c r="J271" s="12" t="s">
        <v>2143</v>
      </c>
      <c r="K271" s="12" t="s">
        <v>2144</v>
      </c>
      <c r="L271" s="13" t="s">
        <v>2150</v>
      </c>
      <c r="M271" s="13">
        <v>202.214</v>
      </c>
      <c r="N271" s="13" t="s">
        <v>2120</v>
      </c>
      <c r="O271" s="13" t="s">
        <v>2121</v>
      </c>
      <c r="P271" s="13" t="s">
        <v>2034</v>
      </c>
      <c r="Q271" s="13" t="s">
        <v>2459</v>
      </c>
      <c r="R271" s="13" t="s">
        <v>2015</v>
      </c>
      <c r="S271" s="13">
        <v>2</v>
      </c>
      <c r="T271" s="13">
        <v>1</v>
      </c>
      <c r="U271" s="43">
        <f t="shared" si="68"/>
        <v>4.9452560159039436</v>
      </c>
      <c r="V271" s="13">
        <v>1</v>
      </c>
      <c r="W271" s="43">
        <v>1.0571428571428501</v>
      </c>
      <c r="X271" s="43">
        <v>1.4935064935064899</v>
      </c>
      <c r="Y271" s="43">
        <v>1.61038961038961</v>
      </c>
      <c r="Z271" s="50"/>
      <c r="AA271" s="13"/>
      <c r="AB271" s="13"/>
      <c r="AC271" s="13"/>
      <c r="AD271" s="13">
        <v>5</v>
      </c>
      <c r="AE271" s="13">
        <v>5</v>
      </c>
      <c r="AF271" s="13" t="s">
        <v>2300</v>
      </c>
      <c r="AG271" s="43">
        <f t="shared" si="65"/>
        <v>5.7142857142850056E-2</v>
      </c>
      <c r="AH271" s="43">
        <f t="shared" si="69"/>
        <v>0.11688311688312014</v>
      </c>
      <c r="AI271" s="43">
        <f t="shared" si="66"/>
        <v>5.7142857142850056E-2</v>
      </c>
      <c r="AJ271" s="43">
        <f t="shared" si="66"/>
        <v>0.11688311688312014</v>
      </c>
      <c r="AK271" s="43">
        <f t="shared" si="70"/>
        <v>0.57870351024947031</v>
      </c>
    </row>
    <row r="272" spans="1:37" ht="15" x14ac:dyDescent="0.25">
      <c r="A272" s="13" t="s">
        <v>2411</v>
      </c>
      <c r="B272" s="13" t="s">
        <v>1907</v>
      </c>
      <c r="C272" s="13" t="s">
        <v>568</v>
      </c>
      <c r="D272" s="13">
        <v>2018</v>
      </c>
      <c r="E272" s="13" t="s">
        <v>2422</v>
      </c>
      <c r="F272" s="13" t="s">
        <v>2423</v>
      </c>
      <c r="G272" s="13" t="str">
        <f t="shared" si="67"/>
        <v>A043.7a</v>
      </c>
      <c r="H272" s="20"/>
      <c r="I272" s="13" t="s">
        <v>2116</v>
      </c>
      <c r="J272" s="12" t="s">
        <v>2143</v>
      </c>
      <c r="K272" s="12" t="s">
        <v>2144</v>
      </c>
      <c r="L272" s="13" t="s">
        <v>2150</v>
      </c>
      <c r="M272" s="13">
        <v>202.214</v>
      </c>
      <c r="N272" s="13" t="s">
        <v>2120</v>
      </c>
      <c r="O272" s="13" t="s">
        <v>2121</v>
      </c>
      <c r="P272" s="13" t="s">
        <v>2034</v>
      </c>
      <c r="Q272" s="13" t="s">
        <v>2459</v>
      </c>
      <c r="R272" s="13" t="s">
        <v>2015</v>
      </c>
      <c r="S272" s="13">
        <v>2</v>
      </c>
      <c r="T272" s="13">
        <v>2</v>
      </c>
      <c r="U272" s="43">
        <f t="shared" si="68"/>
        <v>9.8905120318078872</v>
      </c>
      <c r="V272" s="13">
        <v>1</v>
      </c>
      <c r="W272" s="43">
        <v>1.0571428571428501</v>
      </c>
      <c r="X272" s="43">
        <v>1.57922077922077</v>
      </c>
      <c r="Y272" s="43">
        <v>1.6025974025973999</v>
      </c>
      <c r="Z272" s="50"/>
      <c r="AA272" s="13"/>
      <c r="AB272" s="13"/>
      <c r="AC272" s="13"/>
      <c r="AD272" s="13">
        <v>5</v>
      </c>
      <c r="AE272" s="13">
        <v>5</v>
      </c>
      <c r="AF272" s="13" t="s">
        <v>2300</v>
      </c>
      <c r="AG272" s="43">
        <f t="shared" ref="AG272:AG295" si="71">ABS(V272-W272)</f>
        <v>5.7142857142850056E-2</v>
      </c>
      <c r="AH272" s="43">
        <f t="shared" si="69"/>
        <v>2.3376623376629935E-2</v>
      </c>
      <c r="AI272" s="43">
        <f t="shared" si="66"/>
        <v>5.7142857142850056E-2</v>
      </c>
      <c r="AJ272" s="43">
        <f t="shared" si="66"/>
        <v>2.3376623376629935E-2</v>
      </c>
      <c r="AK272" s="43">
        <f t="shared" si="70"/>
        <v>0.65921287786131333</v>
      </c>
    </row>
    <row r="273" spans="1:37" ht="15" x14ac:dyDescent="0.25">
      <c r="A273" s="13" t="s">
        <v>2411</v>
      </c>
      <c r="B273" s="13" t="s">
        <v>1907</v>
      </c>
      <c r="C273" s="13" t="s">
        <v>568</v>
      </c>
      <c r="D273" s="13">
        <v>2018</v>
      </c>
      <c r="E273" s="13" t="s">
        <v>2422</v>
      </c>
      <c r="F273" s="13" t="s">
        <v>2423</v>
      </c>
      <c r="G273" s="13" t="str">
        <f t="shared" si="67"/>
        <v>A043.7a</v>
      </c>
      <c r="H273" s="20"/>
      <c r="I273" s="13" t="s">
        <v>2116</v>
      </c>
      <c r="J273" s="12" t="s">
        <v>2143</v>
      </c>
      <c r="K273" s="12" t="s">
        <v>2144</v>
      </c>
      <c r="L273" s="13" t="s">
        <v>2150</v>
      </c>
      <c r="M273" s="13">
        <v>202.214</v>
      </c>
      <c r="N273" s="13" t="s">
        <v>2120</v>
      </c>
      <c r="O273" s="13" t="s">
        <v>2121</v>
      </c>
      <c r="P273" s="13" t="s">
        <v>2034</v>
      </c>
      <c r="Q273" s="13" t="s">
        <v>2459</v>
      </c>
      <c r="R273" s="13" t="s">
        <v>2015</v>
      </c>
      <c r="S273" s="13">
        <v>7</v>
      </c>
      <c r="T273" s="13">
        <v>0.1</v>
      </c>
      <c r="U273" s="43">
        <f t="shared" si="68"/>
        <v>0.49452560159039438</v>
      </c>
      <c r="V273" s="13">
        <v>1</v>
      </c>
      <c r="W273" s="43">
        <v>1.06493506493506</v>
      </c>
      <c r="X273" s="43">
        <v>1.0493506493506399</v>
      </c>
      <c r="Y273" s="43">
        <v>1.1662337662337601</v>
      </c>
      <c r="Z273" s="50"/>
      <c r="AA273" s="13"/>
      <c r="AB273" s="13"/>
      <c r="AC273" s="13"/>
      <c r="AD273" s="13">
        <v>5</v>
      </c>
      <c r="AE273" s="13">
        <v>5</v>
      </c>
      <c r="AF273" s="13" t="s">
        <v>2300</v>
      </c>
      <c r="AG273" s="43">
        <f t="shared" si="71"/>
        <v>6.4935064935059961E-2</v>
      </c>
      <c r="AH273" s="43">
        <f t="shared" si="69"/>
        <v>0.11688311688312014</v>
      </c>
      <c r="AI273" s="43">
        <f t="shared" si="66"/>
        <v>6.4935064935059961E-2</v>
      </c>
      <c r="AJ273" s="43">
        <f t="shared" si="66"/>
        <v>0.11688311688312014</v>
      </c>
      <c r="AK273" s="43">
        <f t="shared" si="70"/>
        <v>6.9496847169518081E-2</v>
      </c>
    </row>
    <row r="274" spans="1:37" ht="15" x14ac:dyDescent="0.25">
      <c r="A274" s="13" t="s">
        <v>2411</v>
      </c>
      <c r="B274" s="13" t="s">
        <v>1907</v>
      </c>
      <c r="C274" s="13" t="s">
        <v>568</v>
      </c>
      <c r="D274" s="13">
        <v>2018</v>
      </c>
      <c r="E274" s="13" t="s">
        <v>2422</v>
      </c>
      <c r="F274" s="13" t="s">
        <v>2423</v>
      </c>
      <c r="G274" s="13" t="str">
        <f t="shared" si="67"/>
        <v>A043.7a</v>
      </c>
      <c r="H274" s="20"/>
      <c r="I274" s="13" t="s">
        <v>2116</v>
      </c>
      <c r="J274" s="12" t="s">
        <v>2143</v>
      </c>
      <c r="K274" s="12" t="s">
        <v>2144</v>
      </c>
      <c r="L274" s="13" t="s">
        <v>2150</v>
      </c>
      <c r="M274" s="13">
        <v>202.214</v>
      </c>
      <c r="N274" s="13" t="s">
        <v>2120</v>
      </c>
      <c r="O274" s="13" t="s">
        <v>2121</v>
      </c>
      <c r="P274" s="13" t="s">
        <v>2034</v>
      </c>
      <c r="Q274" s="13" t="s">
        <v>2459</v>
      </c>
      <c r="R274" s="13" t="s">
        <v>2015</v>
      </c>
      <c r="S274" s="13">
        <v>7</v>
      </c>
      <c r="T274" s="13">
        <v>0.5</v>
      </c>
      <c r="U274" s="43">
        <f t="shared" si="68"/>
        <v>2.4726280079519718</v>
      </c>
      <c r="V274" s="13">
        <v>1</v>
      </c>
      <c r="W274" s="43">
        <v>1.06493506493506</v>
      </c>
      <c r="X274" s="43">
        <v>1.43116883116883</v>
      </c>
      <c r="Y274" s="43">
        <v>1.54025974025974</v>
      </c>
      <c r="Z274" s="50"/>
      <c r="AA274" s="13"/>
      <c r="AB274" s="13"/>
      <c r="AC274" s="13"/>
      <c r="AD274" s="13">
        <v>5</v>
      </c>
      <c r="AE274" s="13">
        <v>5</v>
      </c>
      <c r="AF274" s="13" t="s">
        <v>2300</v>
      </c>
      <c r="AG274" s="43">
        <f t="shared" si="71"/>
        <v>6.4935064935059961E-2</v>
      </c>
      <c r="AH274" s="43">
        <f t="shared" si="69"/>
        <v>0.10909090909091002</v>
      </c>
      <c r="AI274" s="43">
        <f t="shared" si="66"/>
        <v>6.4935064935059961E-2</v>
      </c>
      <c r="AJ274" s="43">
        <f t="shared" si="66"/>
        <v>0.10909090909091002</v>
      </c>
      <c r="AK274" s="43">
        <f t="shared" si="70"/>
        <v>0.51719387298889274</v>
      </c>
    </row>
    <row r="275" spans="1:37" ht="15" x14ac:dyDescent="0.25">
      <c r="A275" s="13" t="s">
        <v>2411</v>
      </c>
      <c r="B275" s="13" t="s">
        <v>1907</v>
      </c>
      <c r="C275" s="13" t="s">
        <v>568</v>
      </c>
      <c r="D275" s="13">
        <v>2018</v>
      </c>
      <c r="E275" s="13" t="s">
        <v>2422</v>
      </c>
      <c r="F275" s="13" t="s">
        <v>2423</v>
      </c>
      <c r="G275" s="13" t="str">
        <f t="shared" si="67"/>
        <v>A043.7a</v>
      </c>
      <c r="H275" s="20"/>
      <c r="I275" s="13" t="s">
        <v>2116</v>
      </c>
      <c r="J275" s="12" t="s">
        <v>2143</v>
      </c>
      <c r="K275" s="12" t="s">
        <v>2144</v>
      </c>
      <c r="L275" s="13" t="s">
        <v>2150</v>
      </c>
      <c r="M275" s="13">
        <v>202.214</v>
      </c>
      <c r="N275" s="13" t="s">
        <v>2120</v>
      </c>
      <c r="O275" s="13" t="s">
        <v>2121</v>
      </c>
      <c r="P275" s="13" t="s">
        <v>2034</v>
      </c>
      <c r="Q275" s="13" t="s">
        <v>2459</v>
      </c>
      <c r="R275" s="13" t="s">
        <v>2015</v>
      </c>
      <c r="S275" s="13">
        <v>7</v>
      </c>
      <c r="T275" s="13">
        <v>1</v>
      </c>
      <c r="U275" s="43">
        <f t="shared" si="68"/>
        <v>4.9452560159039436</v>
      </c>
      <c r="V275" s="13">
        <v>1</v>
      </c>
      <c r="W275" s="43">
        <v>1.06493506493506</v>
      </c>
      <c r="X275" s="43">
        <v>1.78181818181818</v>
      </c>
      <c r="Y275" s="43">
        <v>1.8051948051947999</v>
      </c>
      <c r="Z275" s="50"/>
      <c r="AA275" s="13"/>
      <c r="AB275" s="13"/>
      <c r="AC275" s="13"/>
      <c r="AD275" s="13">
        <v>5</v>
      </c>
      <c r="AE275" s="13">
        <v>5</v>
      </c>
      <c r="AF275" s="13" t="s">
        <v>2300</v>
      </c>
      <c r="AG275" s="43">
        <f t="shared" si="71"/>
        <v>6.4935064935059961E-2</v>
      </c>
      <c r="AH275" s="43">
        <f t="shared" si="69"/>
        <v>2.3376623376619943E-2</v>
      </c>
      <c r="AI275" s="43">
        <f t="shared" si="66"/>
        <v>6.4935064935059961E-2</v>
      </c>
      <c r="AJ275" s="43">
        <f t="shared" si="66"/>
        <v>2.3376623376619943E-2</v>
      </c>
      <c r="AK275" s="43">
        <f t="shared" si="70"/>
        <v>0.83335013059054708</v>
      </c>
    </row>
    <row r="276" spans="1:37" ht="15" x14ac:dyDescent="0.25">
      <c r="A276" s="13" t="s">
        <v>2411</v>
      </c>
      <c r="B276" s="13" t="s">
        <v>1907</v>
      </c>
      <c r="C276" s="13" t="s">
        <v>568</v>
      </c>
      <c r="D276" s="13">
        <v>2018</v>
      </c>
      <c r="E276" s="13" t="s">
        <v>2422</v>
      </c>
      <c r="F276" s="13" t="s">
        <v>2423</v>
      </c>
      <c r="G276" s="13" t="str">
        <f t="shared" si="67"/>
        <v>A043.7a</v>
      </c>
      <c r="H276" s="20"/>
      <c r="I276" s="13" t="s">
        <v>2116</v>
      </c>
      <c r="J276" s="12" t="s">
        <v>2143</v>
      </c>
      <c r="K276" s="12" t="s">
        <v>2144</v>
      </c>
      <c r="L276" s="13" t="s">
        <v>2150</v>
      </c>
      <c r="M276" s="13">
        <v>202.214</v>
      </c>
      <c r="N276" s="13" t="s">
        <v>2120</v>
      </c>
      <c r="O276" s="13" t="s">
        <v>2121</v>
      </c>
      <c r="P276" s="13" t="s">
        <v>2034</v>
      </c>
      <c r="Q276" s="13" t="s">
        <v>2459</v>
      </c>
      <c r="R276" s="13" t="s">
        <v>2015</v>
      </c>
      <c r="S276" s="13">
        <v>7</v>
      </c>
      <c r="T276" s="13">
        <v>2</v>
      </c>
      <c r="U276" s="43">
        <f t="shared" si="68"/>
        <v>9.8905120318078872</v>
      </c>
      <c r="V276" s="13">
        <v>1</v>
      </c>
      <c r="W276" s="43">
        <v>1.06493506493506</v>
      </c>
      <c r="X276" s="43">
        <v>1.52467532467532</v>
      </c>
      <c r="Y276" s="43">
        <v>1.63376623376623</v>
      </c>
      <c r="Z276" s="50"/>
      <c r="AA276" s="13"/>
      <c r="AB276" s="13"/>
      <c r="AC276" s="13"/>
      <c r="AD276" s="13">
        <v>5</v>
      </c>
      <c r="AE276" s="13">
        <v>5</v>
      </c>
      <c r="AF276" s="13" t="s">
        <v>2300</v>
      </c>
      <c r="AG276" s="43">
        <f t="shared" si="71"/>
        <v>6.4935064935059961E-2</v>
      </c>
      <c r="AH276" s="43">
        <f t="shared" si="69"/>
        <v>0.10909090909091002</v>
      </c>
      <c r="AI276" s="43">
        <f t="shared" si="66"/>
        <v>6.4935064935059961E-2</v>
      </c>
      <c r="AJ276" s="43">
        <f t="shared" si="66"/>
        <v>0.10909090909091002</v>
      </c>
      <c r="AK276" s="43">
        <f t="shared" si="70"/>
        <v>0.60850205752778408</v>
      </c>
    </row>
    <row r="277" spans="1:37" ht="15" x14ac:dyDescent="0.25">
      <c r="A277" s="13" t="s">
        <v>2411</v>
      </c>
      <c r="B277" s="13" t="s">
        <v>1907</v>
      </c>
      <c r="C277" s="13" t="s">
        <v>568</v>
      </c>
      <c r="D277" s="13">
        <v>2018</v>
      </c>
      <c r="E277" s="13" t="s">
        <v>2422</v>
      </c>
      <c r="F277" s="13" t="s">
        <v>2423</v>
      </c>
      <c r="G277" s="13" t="str">
        <f t="shared" si="67"/>
        <v>A043.7a</v>
      </c>
      <c r="H277" s="20"/>
      <c r="I277" s="13" t="s">
        <v>2116</v>
      </c>
      <c r="J277" s="12" t="s">
        <v>2143</v>
      </c>
      <c r="K277" s="12" t="s">
        <v>2144</v>
      </c>
      <c r="L277" s="13" t="s">
        <v>2150</v>
      </c>
      <c r="M277" s="13">
        <v>202.214</v>
      </c>
      <c r="N277" s="13" t="s">
        <v>2120</v>
      </c>
      <c r="O277" s="13" t="s">
        <v>2121</v>
      </c>
      <c r="P277" s="13" t="s">
        <v>2034</v>
      </c>
      <c r="Q277" s="13" t="s">
        <v>2459</v>
      </c>
      <c r="R277" s="13" t="s">
        <v>2015</v>
      </c>
      <c r="S277" s="13">
        <v>14</v>
      </c>
      <c r="T277" s="13">
        <v>0.1</v>
      </c>
      <c r="U277" s="43">
        <f t="shared" si="68"/>
        <v>0.49452560159039438</v>
      </c>
      <c r="V277" s="13">
        <v>1</v>
      </c>
      <c r="W277" s="43">
        <v>1.0337662337662299</v>
      </c>
      <c r="X277" s="43">
        <v>1.0727272727272701</v>
      </c>
      <c r="Y277" s="43">
        <v>1.1662337662337601</v>
      </c>
      <c r="Z277" s="50"/>
      <c r="AA277" s="13"/>
      <c r="AB277" s="13"/>
      <c r="AC277" s="13"/>
      <c r="AD277" s="13">
        <v>5</v>
      </c>
      <c r="AE277" s="13">
        <v>5</v>
      </c>
      <c r="AF277" s="13" t="s">
        <v>2300</v>
      </c>
      <c r="AG277" s="43">
        <f t="shared" si="71"/>
        <v>3.3766233766229892E-2</v>
      </c>
      <c r="AH277" s="43">
        <f t="shared" si="69"/>
        <v>9.3506493506489985E-2</v>
      </c>
      <c r="AI277" s="43">
        <f t="shared" si="66"/>
        <v>3.3766233766229892E-2</v>
      </c>
      <c r="AJ277" s="43">
        <f t="shared" si="66"/>
        <v>9.3506493506489985E-2</v>
      </c>
      <c r="AK277" s="43">
        <f t="shared" si="70"/>
        <v>0.10128333583717812</v>
      </c>
    </row>
    <row r="278" spans="1:37" ht="15" x14ac:dyDescent="0.25">
      <c r="A278" s="13" t="s">
        <v>2411</v>
      </c>
      <c r="B278" s="13" t="s">
        <v>1907</v>
      </c>
      <c r="C278" s="13" t="s">
        <v>568</v>
      </c>
      <c r="D278" s="13">
        <v>2018</v>
      </c>
      <c r="E278" s="13" t="s">
        <v>2422</v>
      </c>
      <c r="F278" s="13" t="s">
        <v>2423</v>
      </c>
      <c r="G278" s="13" t="str">
        <f t="shared" si="67"/>
        <v>A043.7a</v>
      </c>
      <c r="H278" s="20"/>
      <c r="I278" s="13" t="s">
        <v>2116</v>
      </c>
      <c r="J278" s="12" t="s">
        <v>2143</v>
      </c>
      <c r="K278" s="12" t="s">
        <v>2144</v>
      </c>
      <c r="L278" s="13" t="s">
        <v>2150</v>
      </c>
      <c r="M278" s="13">
        <v>202.214</v>
      </c>
      <c r="N278" s="13" t="s">
        <v>2120</v>
      </c>
      <c r="O278" s="13" t="s">
        <v>2121</v>
      </c>
      <c r="P278" s="13" t="s">
        <v>2034</v>
      </c>
      <c r="Q278" s="13" t="s">
        <v>2459</v>
      </c>
      <c r="R278" s="13" t="s">
        <v>2015</v>
      </c>
      <c r="S278" s="13">
        <v>14</v>
      </c>
      <c r="T278" s="13">
        <v>0.5</v>
      </c>
      <c r="U278" s="43">
        <f t="shared" si="68"/>
        <v>2.4726280079519718</v>
      </c>
      <c r="V278" s="13">
        <v>1</v>
      </c>
      <c r="W278" s="43">
        <v>1.0337662337662299</v>
      </c>
      <c r="X278" s="43">
        <v>1.7662337662337599</v>
      </c>
      <c r="Y278" s="43">
        <v>1.8285714285714201</v>
      </c>
      <c r="Z278" s="50"/>
      <c r="AA278" s="13"/>
      <c r="AB278" s="13"/>
      <c r="AC278" s="13"/>
      <c r="AD278" s="13">
        <v>5</v>
      </c>
      <c r="AE278" s="13">
        <v>5</v>
      </c>
      <c r="AF278" s="13" t="s">
        <v>2300</v>
      </c>
      <c r="AG278" s="43">
        <f t="shared" si="71"/>
        <v>3.3766233766229892E-2</v>
      </c>
      <c r="AH278" s="43">
        <f t="shared" si="69"/>
        <v>6.2337662337660138E-2</v>
      </c>
      <c r="AI278" s="43">
        <f t="shared" si="66"/>
        <v>3.3766233766229892E-2</v>
      </c>
      <c r="AJ278" s="43">
        <f t="shared" si="66"/>
        <v>6.2337662337660138E-2</v>
      </c>
      <c r="AK278" s="43">
        <f t="shared" si="70"/>
        <v>0.82067630055543295</v>
      </c>
    </row>
    <row r="279" spans="1:37" ht="15" x14ac:dyDescent="0.25">
      <c r="A279" s="13" t="s">
        <v>2411</v>
      </c>
      <c r="B279" s="13" t="s">
        <v>1907</v>
      </c>
      <c r="C279" s="13" t="s">
        <v>568</v>
      </c>
      <c r="D279" s="13">
        <v>2018</v>
      </c>
      <c r="E279" s="13" t="s">
        <v>2422</v>
      </c>
      <c r="F279" s="13" t="s">
        <v>2423</v>
      </c>
      <c r="G279" s="13" t="str">
        <f t="shared" si="67"/>
        <v>A043.7a</v>
      </c>
      <c r="H279" s="20"/>
      <c r="I279" s="13" t="s">
        <v>2116</v>
      </c>
      <c r="J279" s="12" t="s">
        <v>2143</v>
      </c>
      <c r="K279" s="12" t="s">
        <v>2144</v>
      </c>
      <c r="L279" s="13" t="s">
        <v>2150</v>
      </c>
      <c r="M279" s="13">
        <v>202.214</v>
      </c>
      <c r="N279" s="13" t="s">
        <v>2120</v>
      </c>
      <c r="O279" s="13" t="s">
        <v>2121</v>
      </c>
      <c r="P279" s="13" t="s">
        <v>2034</v>
      </c>
      <c r="Q279" s="13" t="s">
        <v>2459</v>
      </c>
      <c r="R279" s="13" t="s">
        <v>2015</v>
      </c>
      <c r="S279" s="13">
        <v>14</v>
      </c>
      <c r="T279" s="13">
        <v>1</v>
      </c>
      <c r="U279" s="43">
        <f t="shared" si="68"/>
        <v>4.9452560159039436</v>
      </c>
      <c r="V279" s="13">
        <v>1</v>
      </c>
      <c r="W279" s="43">
        <v>1.0337662337662299</v>
      </c>
      <c r="X279" s="43">
        <v>1.7350649350649301</v>
      </c>
      <c r="Y279" s="43">
        <v>1.8441558441558401</v>
      </c>
      <c r="Z279" s="50"/>
      <c r="AA279" s="13"/>
      <c r="AB279" s="13"/>
      <c r="AC279" s="13"/>
      <c r="AD279" s="13">
        <v>5</v>
      </c>
      <c r="AE279" s="13">
        <v>5</v>
      </c>
      <c r="AF279" s="13" t="s">
        <v>2300</v>
      </c>
      <c r="AG279" s="43">
        <f t="shared" si="71"/>
        <v>3.3766233766229892E-2</v>
      </c>
      <c r="AH279" s="43">
        <f t="shared" si="69"/>
        <v>0.10909090909091002</v>
      </c>
      <c r="AI279" s="43">
        <f t="shared" si="66"/>
        <v>3.3766233766229892E-2</v>
      </c>
      <c r="AJ279" s="43">
        <f t="shared" si="66"/>
        <v>0.10909090909091002</v>
      </c>
      <c r="AK279" s="43">
        <f t="shared" si="70"/>
        <v>0.79498965689178436</v>
      </c>
    </row>
    <row r="280" spans="1:37" ht="15" x14ac:dyDescent="0.25">
      <c r="A280" s="13" t="s">
        <v>2411</v>
      </c>
      <c r="B280" s="13" t="s">
        <v>1907</v>
      </c>
      <c r="C280" s="13" t="s">
        <v>568</v>
      </c>
      <c r="D280" s="13">
        <v>2018</v>
      </c>
      <c r="E280" s="13" t="s">
        <v>2422</v>
      </c>
      <c r="F280" s="13" t="s">
        <v>2423</v>
      </c>
      <c r="G280" s="13" t="str">
        <f t="shared" si="67"/>
        <v>A043.7a</v>
      </c>
      <c r="H280" s="20"/>
      <c r="I280" s="13" t="s">
        <v>2116</v>
      </c>
      <c r="J280" s="12" t="s">
        <v>2143</v>
      </c>
      <c r="K280" s="12" t="s">
        <v>2144</v>
      </c>
      <c r="L280" s="13" t="s">
        <v>2150</v>
      </c>
      <c r="M280" s="13">
        <v>202.214</v>
      </c>
      <c r="N280" s="13" t="s">
        <v>2120</v>
      </c>
      <c r="O280" s="13" t="s">
        <v>2121</v>
      </c>
      <c r="P280" s="13" t="s">
        <v>2034</v>
      </c>
      <c r="Q280" s="13" t="s">
        <v>2459</v>
      </c>
      <c r="R280" s="13" t="s">
        <v>2015</v>
      </c>
      <c r="S280" s="13">
        <v>14</v>
      </c>
      <c r="T280" s="13">
        <v>2</v>
      </c>
      <c r="U280" s="43">
        <f t="shared" si="68"/>
        <v>9.8905120318078872</v>
      </c>
      <c r="V280" s="13">
        <v>1</v>
      </c>
      <c r="W280" s="43">
        <v>1.0337662337662299</v>
      </c>
      <c r="X280" s="43">
        <v>1.67272727272727</v>
      </c>
      <c r="Y280" s="43">
        <v>1.7194805194805101</v>
      </c>
      <c r="Z280" s="50"/>
      <c r="AA280" s="13"/>
      <c r="AB280" s="13"/>
      <c r="AC280" s="13"/>
      <c r="AD280" s="13">
        <v>5</v>
      </c>
      <c r="AE280" s="13">
        <v>5</v>
      </c>
      <c r="AF280" s="13" t="s">
        <v>2300</v>
      </c>
      <c r="AG280" s="43">
        <f t="shared" si="71"/>
        <v>3.3766233766229892E-2</v>
      </c>
      <c r="AH280" s="43">
        <f t="shared" si="69"/>
        <v>4.6753246753240107E-2</v>
      </c>
      <c r="AI280" s="43">
        <f t="shared" si="66"/>
        <v>3.3766233766229892E-2</v>
      </c>
      <c r="AJ280" s="43">
        <f t="shared" si="66"/>
        <v>4.6753246753240107E-2</v>
      </c>
      <c r="AK280" s="43">
        <f t="shared" si="70"/>
        <v>0.7422022425323509</v>
      </c>
    </row>
    <row r="281" spans="1:37" ht="15" x14ac:dyDescent="0.25">
      <c r="A281" s="13" t="s">
        <v>2411</v>
      </c>
      <c r="B281" s="13" t="s">
        <v>1907</v>
      </c>
      <c r="C281" s="13" t="s">
        <v>568</v>
      </c>
      <c r="D281" s="13">
        <v>2018</v>
      </c>
      <c r="E281" s="13" t="s">
        <v>2422</v>
      </c>
      <c r="F281" s="13" t="s">
        <v>2423</v>
      </c>
      <c r="G281" s="13" t="str">
        <f t="shared" si="67"/>
        <v>A043.7a</v>
      </c>
      <c r="H281" s="20"/>
      <c r="I281" s="13" t="s">
        <v>2116</v>
      </c>
      <c r="J281" s="12" t="s">
        <v>2143</v>
      </c>
      <c r="K281" s="12" t="s">
        <v>2144</v>
      </c>
      <c r="L281" s="13" t="s">
        <v>2150</v>
      </c>
      <c r="M281" s="13">
        <v>202.214</v>
      </c>
      <c r="N281" s="13" t="s">
        <v>2120</v>
      </c>
      <c r="O281" s="13" t="s">
        <v>2121</v>
      </c>
      <c r="P281" s="13" t="s">
        <v>2034</v>
      </c>
      <c r="Q281" s="13" t="s">
        <v>2459</v>
      </c>
      <c r="R281" s="13" t="s">
        <v>2015</v>
      </c>
      <c r="S281" s="13">
        <v>28</v>
      </c>
      <c r="T281" s="13">
        <v>0.1</v>
      </c>
      <c r="U281" s="43">
        <f t="shared" si="68"/>
        <v>0.49452560159039438</v>
      </c>
      <c r="V281" s="13">
        <v>1</v>
      </c>
      <c r="W281" s="43">
        <v>1.0493506493506399</v>
      </c>
      <c r="X281" s="43">
        <v>1.0103896103896099</v>
      </c>
      <c r="Y281" s="43">
        <v>1.1038961038960999</v>
      </c>
      <c r="Z281" s="50"/>
      <c r="AA281" s="13"/>
      <c r="AB281" s="13"/>
      <c r="AC281" s="13"/>
      <c r="AD281" s="13">
        <v>5</v>
      </c>
      <c r="AE281" s="13">
        <v>5</v>
      </c>
      <c r="AF281" s="13" t="s">
        <v>2300</v>
      </c>
      <c r="AG281" s="43">
        <f t="shared" si="71"/>
        <v>4.935064935063993E-2</v>
      </c>
      <c r="AH281" s="43">
        <f t="shared" si="69"/>
        <v>9.3506493506489985E-2</v>
      </c>
      <c r="AI281" s="43">
        <f t="shared" si="66"/>
        <v>4.935064935063993E-2</v>
      </c>
      <c r="AJ281" s="43">
        <f t="shared" si="66"/>
        <v>9.3506493506489985E-2</v>
      </c>
      <c r="AK281" s="43">
        <f t="shared" si="70"/>
        <v>1.4911709403927593E-2</v>
      </c>
    </row>
    <row r="282" spans="1:37" ht="15" x14ac:dyDescent="0.25">
      <c r="A282" s="13" t="s">
        <v>2411</v>
      </c>
      <c r="B282" s="13" t="s">
        <v>1907</v>
      </c>
      <c r="C282" s="13" t="s">
        <v>568</v>
      </c>
      <c r="D282" s="13">
        <v>2018</v>
      </c>
      <c r="E282" s="13" t="s">
        <v>2422</v>
      </c>
      <c r="F282" s="13" t="s">
        <v>2423</v>
      </c>
      <c r="G282" s="13" t="str">
        <f t="shared" si="67"/>
        <v>A043.7a</v>
      </c>
      <c r="H282" s="20"/>
      <c r="I282" s="13" t="s">
        <v>2116</v>
      </c>
      <c r="J282" s="12" t="s">
        <v>2143</v>
      </c>
      <c r="K282" s="12" t="s">
        <v>2144</v>
      </c>
      <c r="L282" s="13" t="s">
        <v>2150</v>
      </c>
      <c r="M282" s="13">
        <v>202.214</v>
      </c>
      <c r="N282" s="13" t="s">
        <v>2120</v>
      </c>
      <c r="O282" s="13" t="s">
        <v>2121</v>
      </c>
      <c r="P282" s="13" t="s">
        <v>2034</v>
      </c>
      <c r="Q282" s="13" t="s">
        <v>2459</v>
      </c>
      <c r="R282" s="13" t="s">
        <v>2015</v>
      </c>
      <c r="S282" s="13">
        <v>28</v>
      </c>
      <c r="T282" s="13">
        <v>0.5</v>
      </c>
      <c r="U282" s="43">
        <f t="shared" si="68"/>
        <v>2.4726280079519718</v>
      </c>
      <c r="V282" s="13">
        <v>1</v>
      </c>
      <c r="W282" s="43">
        <v>1.0337662337662299</v>
      </c>
      <c r="X282" s="43">
        <v>2</v>
      </c>
      <c r="Y282" s="43">
        <v>2.0623376623376601</v>
      </c>
      <c r="Z282" s="50"/>
      <c r="AA282" s="13"/>
      <c r="AB282" s="13"/>
      <c r="AC282" s="13"/>
      <c r="AD282" s="13">
        <v>5</v>
      </c>
      <c r="AE282" s="13">
        <v>5</v>
      </c>
      <c r="AF282" s="13" t="s">
        <v>2300</v>
      </c>
      <c r="AG282" s="43">
        <f t="shared" si="71"/>
        <v>3.3766233766229892E-2</v>
      </c>
      <c r="AH282" s="43">
        <f t="shared" si="69"/>
        <v>6.2337662337660138E-2</v>
      </c>
      <c r="AI282" s="43">
        <f t="shared" si="66"/>
        <v>3.3766233766229892E-2</v>
      </c>
      <c r="AJ282" s="43">
        <f t="shared" si="66"/>
        <v>6.2337662337660138E-2</v>
      </c>
      <c r="AK282" s="43">
        <f t="shared" si="70"/>
        <v>1</v>
      </c>
    </row>
    <row r="283" spans="1:37" ht="15" x14ac:dyDescent="0.25">
      <c r="A283" s="13" t="s">
        <v>2411</v>
      </c>
      <c r="B283" s="13" t="s">
        <v>1907</v>
      </c>
      <c r="C283" s="13" t="s">
        <v>568</v>
      </c>
      <c r="D283" s="13">
        <v>2018</v>
      </c>
      <c r="E283" s="13" t="s">
        <v>2422</v>
      </c>
      <c r="F283" s="13" t="s">
        <v>2423</v>
      </c>
      <c r="G283" s="13" t="str">
        <f t="shared" si="67"/>
        <v>A043.7a</v>
      </c>
      <c r="H283" s="20"/>
      <c r="I283" s="13" t="s">
        <v>2116</v>
      </c>
      <c r="J283" s="12" t="s">
        <v>2143</v>
      </c>
      <c r="K283" s="12" t="s">
        <v>2144</v>
      </c>
      <c r="L283" s="13" t="s">
        <v>2150</v>
      </c>
      <c r="M283" s="13">
        <v>202.214</v>
      </c>
      <c r="N283" s="13" t="s">
        <v>2120</v>
      </c>
      <c r="O283" s="13" t="s">
        <v>2121</v>
      </c>
      <c r="P283" s="13" t="s">
        <v>2034</v>
      </c>
      <c r="Q283" s="13" t="s">
        <v>2459</v>
      </c>
      <c r="R283" s="13" t="s">
        <v>2015</v>
      </c>
      <c r="S283" s="13">
        <v>28</v>
      </c>
      <c r="T283" s="13">
        <v>1</v>
      </c>
      <c r="U283" s="43">
        <f t="shared" si="68"/>
        <v>4.9452560159039436</v>
      </c>
      <c r="V283" s="13">
        <v>1</v>
      </c>
      <c r="W283" s="43">
        <v>1.0337662337662299</v>
      </c>
      <c r="X283" s="43">
        <v>1.92987012987013</v>
      </c>
      <c r="Y283" s="43">
        <v>2.0233766233766199</v>
      </c>
      <c r="Z283" s="50"/>
      <c r="AA283" s="13"/>
      <c r="AB283" s="13"/>
      <c r="AC283" s="13"/>
      <c r="AD283" s="13">
        <v>5</v>
      </c>
      <c r="AE283" s="13">
        <v>5</v>
      </c>
      <c r="AF283" s="13" t="s">
        <v>2300</v>
      </c>
      <c r="AG283" s="43">
        <f t="shared" si="71"/>
        <v>3.3766233766229892E-2</v>
      </c>
      <c r="AH283" s="43">
        <f t="shared" si="69"/>
        <v>9.3506493506489985E-2</v>
      </c>
      <c r="AI283" s="43">
        <f t="shared" si="66"/>
        <v>3.3766233766229892E-2</v>
      </c>
      <c r="AJ283" s="43">
        <f t="shared" si="66"/>
        <v>9.3506493506489985E-2</v>
      </c>
      <c r="AK283" s="43">
        <f t="shared" si="70"/>
        <v>0.9485037649563326</v>
      </c>
    </row>
    <row r="284" spans="1:37" ht="15" x14ac:dyDescent="0.25">
      <c r="A284" s="13" t="s">
        <v>2411</v>
      </c>
      <c r="B284" s="13" t="s">
        <v>1907</v>
      </c>
      <c r="C284" s="13" t="s">
        <v>568</v>
      </c>
      <c r="D284" s="13">
        <v>2018</v>
      </c>
      <c r="E284" s="13" t="s">
        <v>2422</v>
      </c>
      <c r="F284" s="13" t="s">
        <v>2423</v>
      </c>
      <c r="G284" s="13" t="str">
        <f t="shared" si="67"/>
        <v>A043.7a</v>
      </c>
      <c r="H284" s="20"/>
      <c r="I284" s="13" t="s">
        <v>2116</v>
      </c>
      <c r="J284" s="12" t="s">
        <v>2143</v>
      </c>
      <c r="K284" s="12" t="s">
        <v>2144</v>
      </c>
      <c r="L284" s="13" t="s">
        <v>2150</v>
      </c>
      <c r="M284" s="13">
        <v>202.214</v>
      </c>
      <c r="N284" s="13" t="s">
        <v>2120</v>
      </c>
      <c r="O284" s="13" t="s">
        <v>2121</v>
      </c>
      <c r="P284" s="13" t="s">
        <v>2034</v>
      </c>
      <c r="Q284" s="13" t="s">
        <v>2459</v>
      </c>
      <c r="R284" s="13" t="s">
        <v>2015</v>
      </c>
      <c r="S284" s="13">
        <v>28</v>
      </c>
      <c r="T284" s="13">
        <v>2</v>
      </c>
      <c r="U284" s="43">
        <f t="shared" si="68"/>
        <v>9.8905120318078872</v>
      </c>
      <c r="V284" s="13">
        <v>1</v>
      </c>
      <c r="W284" s="43">
        <v>1.0337662337662299</v>
      </c>
      <c r="X284" s="43">
        <v>1.9376623376623301</v>
      </c>
      <c r="Y284" s="43">
        <v>2.01558441558441</v>
      </c>
      <c r="Z284" s="50"/>
      <c r="AA284" s="13"/>
      <c r="AB284" s="13"/>
      <c r="AC284" s="13"/>
      <c r="AD284" s="13">
        <v>5</v>
      </c>
      <c r="AE284" s="13">
        <v>5</v>
      </c>
      <c r="AF284" s="13" t="s">
        <v>2300</v>
      </c>
      <c r="AG284" s="43">
        <f t="shared" si="71"/>
        <v>3.3766233766229892E-2</v>
      </c>
      <c r="AH284" s="43">
        <f t="shared" si="69"/>
        <v>7.7922077922079946E-2</v>
      </c>
      <c r="AI284" s="43">
        <f t="shared" si="66"/>
        <v>3.3766233766229892E-2</v>
      </c>
      <c r="AJ284" s="43">
        <f t="shared" si="66"/>
        <v>7.7922077922079946E-2</v>
      </c>
      <c r="AK284" s="43">
        <f t="shared" si="70"/>
        <v>0.95431718467296844</v>
      </c>
    </row>
    <row r="285" spans="1:37" x14ac:dyDescent="0.2">
      <c r="A285" s="13" t="s">
        <v>2411</v>
      </c>
      <c r="B285" s="13" t="s">
        <v>1922</v>
      </c>
      <c r="C285" s="13" t="s">
        <v>820</v>
      </c>
      <c r="D285" s="13">
        <v>2015</v>
      </c>
      <c r="E285" s="13" t="s">
        <v>2424</v>
      </c>
      <c r="F285" s="13" t="s">
        <v>2425</v>
      </c>
      <c r="G285" s="13" t="str">
        <f t="shared" si="67"/>
        <v>A058.4c</v>
      </c>
      <c r="H285" s="20"/>
      <c r="I285" s="13" t="s">
        <v>2116</v>
      </c>
      <c r="J285" s="13" t="s">
        <v>2198</v>
      </c>
      <c r="K285" s="13" t="s">
        <v>2199</v>
      </c>
      <c r="L285" s="13" t="s">
        <v>2198</v>
      </c>
      <c r="M285" s="13">
        <v>959.17</v>
      </c>
      <c r="N285" s="13" t="s">
        <v>2120</v>
      </c>
      <c r="O285" s="13" t="s">
        <v>2095</v>
      </c>
      <c r="P285" s="13" t="s">
        <v>2095</v>
      </c>
      <c r="Q285" s="54" t="s">
        <v>2463</v>
      </c>
      <c r="R285" s="13" t="s">
        <v>2015</v>
      </c>
      <c r="S285" s="13">
        <v>14</v>
      </c>
      <c r="T285" s="13">
        <v>1</v>
      </c>
      <c r="U285" s="43">
        <f t="shared" si="68"/>
        <v>1.0425680536297008</v>
      </c>
      <c r="V285" s="13">
        <v>1</v>
      </c>
      <c r="W285" s="13">
        <v>1.2</v>
      </c>
      <c r="X285" s="13">
        <v>1.23</v>
      </c>
      <c r="Y285" s="13">
        <v>1.86</v>
      </c>
      <c r="Z285" s="13"/>
      <c r="AA285" s="13"/>
      <c r="AB285" s="13"/>
      <c r="AC285" s="13"/>
      <c r="AD285" s="13">
        <v>3</v>
      </c>
      <c r="AE285" s="13">
        <v>3</v>
      </c>
      <c r="AF285" s="13" t="s">
        <v>2300</v>
      </c>
      <c r="AG285" s="43">
        <f t="shared" si="71"/>
        <v>0.19999999999999996</v>
      </c>
      <c r="AH285" s="43">
        <f t="shared" si="69"/>
        <v>0.63000000000000012</v>
      </c>
      <c r="AI285" s="43">
        <f t="shared" si="66"/>
        <v>0.19999999999999996</v>
      </c>
      <c r="AJ285" s="43">
        <f t="shared" si="66"/>
        <v>0.63000000000000012</v>
      </c>
      <c r="AK285" s="43">
        <f t="shared" si="70"/>
        <v>0.29865831556451516</v>
      </c>
    </row>
    <row r="286" spans="1:37" x14ac:dyDescent="0.2">
      <c r="A286" s="13" t="s">
        <v>2411</v>
      </c>
      <c r="B286" s="13" t="s">
        <v>1922</v>
      </c>
      <c r="C286" s="13" t="s">
        <v>820</v>
      </c>
      <c r="D286" s="13">
        <v>2015</v>
      </c>
      <c r="E286" s="13" t="s">
        <v>2424</v>
      </c>
      <c r="F286" s="13" t="s">
        <v>2425</v>
      </c>
      <c r="G286" s="13" t="str">
        <f t="shared" si="67"/>
        <v>A058.4c</v>
      </c>
      <c r="H286" s="20"/>
      <c r="I286" s="13" t="s">
        <v>2116</v>
      </c>
      <c r="J286" s="13" t="s">
        <v>2198</v>
      </c>
      <c r="K286" s="13" t="s">
        <v>2199</v>
      </c>
      <c r="L286" s="13" t="s">
        <v>2198</v>
      </c>
      <c r="M286" s="13">
        <v>959.17</v>
      </c>
      <c r="N286" s="13" t="s">
        <v>2120</v>
      </c>
      <c r="O286" s="13" t="s">
        <v>2095</v>
      </c>
      <c r="P286" s="13" t="s">
        <v>2095</v>
      </c>
      <c r="Q286" s="54" t="s">
        <v>2463</v>
      </c>
      <c r="R286" s="13" t="s">
        <v>2015</v>
      </c>
      <c r="S286" s="13">
        <v>14</v>
      </c>
      <c r="T286" s="13">
        <v>10</v>
      </c>
      <c r="U286" s="43">
        <f t="shared" si="68"/>
        <v>10.425680536297007</v>
      </c>
      <c r="V286" s="13">
        <v>1</v>
      </c>
      <c r="W286" s="13">
        <v>1.2</v>
      </c>
      <c r="X286" s="13">
        <v>1.76</v>
      </c>
      <c r="Y286" s="13">
        <v>2.04</v>
      </c>
      <c r="Z286" s="13"/>
      <c r="AA286" s="13"/>
      <c r="AB286" s="13"/>
      <c r="AC286" s="13"/>
      <c r="AD286" s="13">
        <v>3</v>
      </c>
      <c r="AE286" s="13">
        <v>3</v>
      </c>
      <c r="AF286" s="13" t="s">
        <v>2300</v>
      </c>
      <c r="AG286" s="43">
        <f t="shared" si="71"/>
        <v>0.19999999999999996</v>
      </c>
      <c r="AH286" s="43">
        <f t="shared" si="69"/>
        <v>0.28000000000000003</v>
      </c>
      <c r="AI286" s="43">
        <f t="shared" ref="AI286:AJ295" si="72">AG286</f>
        <v>0.19999999999999996</v>
      </c>
      <c r="AJ286" s="43">
        <f t="shared" si="72"/>
        <v>0.28000000000000003</v>
      </c>
      <c r="AK286" s="43">
        <f t="shared" si="70"/>
        <v>0.81557542886257262</v>
      </c>
    </row>
    <row r="287" spans="1:37" x14ac:dyDescent="0.2">
      <c r="A287" s="13" t="s">
        <v>2411</v>
      </c>
      <c r="B287" s="13" t="s">
        <v>1922</v>
      </c>
      <c r="C287" s="13" t="s">
        <v>820</v>
      </c>
      <c r="D287" s="13">
        <v>2015</v>
      </c>
      <c r="E287" s="13" t="s">
        <v>2424</v>
      </c>
      <c r="F287" s="13" t="s">
        <v>2425</v>
      </c>
      <c r="G287" s="13" t="str">
        <f t="shared" si="67"/>
        <v>A058.4c</v>
      </c>
      <c r="H287" s="20"/>
      <c r="I287" s="13" t="s">
        <v>2116</v>
      </c>
      <c r="J287" s="13" t="s">
        <v>2198</v>
      </c>
      <c r="K287" s="13" t="s">
        <v>2199</v>
      </c>
      <c r="L287" s="13" t="s">
        <v>2198</v>
      </c>
      <c r="M287" s="13">
        <v>959.17</v>
      </c>
      <c r="N287" s="13" t="s">
        <v>2120</v>
      </c>
      <c r="O287" s="13" t="s">
        <v>2095</v>
      </c>
      <c r="P287" s="13" t="s">
        <v>2095</v>
      </c>
      <c r="Q287" s="54" t="s">
        <v>2463</v>
      </c>
      <c r="R287" s="13" t="s">
        <v>2015</v>
      </c>
      <c r="S287" s="13">
        <v>14</v>
      </c>
      <c r="T287" s="13">
        <v>100</v>
      </c>
      <c r="U287" s="43">
        <f t="shared" si="68"/>
        <v>104.25680536297008</v>
      </c>
      <c r="V287" s="13">
        <v>1</v>
      </c>
      <c r="W287" s="13">
        <v>1.2</v>
      </c>
      <c r="X287" s="13">
        <v>2.1</v>
      </c>
      <c r="Y287" s="13">
        <v>2.78</v>
      </c>
      <c r="Z287" s="13"/>
      <c r="AA287" s="13"/>
      <c r="AB287" s="13"/>
      <c r="AC287" s="13"/>
      <c r="AD287" s="13">
        <v>3</v>
      </c>
      <c r="AE287" s="13">
        <v>3</v>
      </c>
      <c r="AF287" s="13" t="s">
        <v>2300</v>
      </c>
      <c r="AG287" s="43">
        <f t="shared" si="71"/>
        <v>0.19999999999999996</v>
      </c>
      <c r="AH287" s="43">
        <f t="shared" si="69"/>
        <v>0.67999999999999972</v>
      </c>
      <c r="AI287" s="43">
        <f t="shared" si="72"/>
        <v>0.19999999999999996</v>
      </c>
      <c r="AJ287" s="43">
        <f t="shared" si="72"/>
        <v>0.67999999999999972</v>
      </c>
      <c r="AK287" s="43">
        <f t="shared" si="70"/>
        <v>1.0703893278913981</v>
      </c>
    </row>
    <row r="288" spans="1:37" x14ac:dyDescent="0.2">
      <c r="A288" s="13" t="s">
        <v>2411</v>
      </c>
      <c r="B288" s="13" t="s">
        <v>1956</v>
      </c>
      <c r="C288" s="13" t="s">
        <v>161</v>
      </c>
      <c r="D288" s="13">
        <v>2020</v>
      </c>
      <c r="E288" s="13" t="s">
        <v>2426</v>
      </c>
      <c r="F288" s="13" t="s">
        <v>2421</v>
      </c>
      <c r="G288" s="13" t="str">
        <f t="shared" si="67"/>
        <v>A092.5d</v>
      </c>
      <c r="H288" s="20"/>
      <c r="I288" s="13" t="s">
        <v>2116</v>
      </c>
      <c r="J288" s="13" t="s">
        <v>2151</v>
      </c>
      <c r="K288" s="13" t="s">
        <v>2151</v>
      </c>
      <c r="L288" s="13" t="s">
        <v>2151</v>
      </c>
      <c r="M288" s="13">
        <v>331.346</v>
      </c>
      <c r="N288" s="13" t="s">
        <v>2120</v>
      </c>
      <c r="O288" s="13" t="s">
        <v>2152</v>
      </c>
      <c r="P288" s="13" t="s">
        <v>2152</v>
      </c>
      <c r="Q288" s="54" t="s">
        <v>2464</v>
      </c>
      <c r="R288" s="13" t="s">
        <v>2015</v>
      </c>
      <c r="S288" s="13">
        <v>7</v>
      </c>
      <c r="T288" s="13">
        <v>10</v>
      </c>
      <c r="U288" s="43">
        <f t="shared" si="68"/>
        <v>30.179932759109814</v>
      </c>
      <c r="V288" s="13">
        <v>1</v>
      </c>
      <c r="W288" s="13">
        <v>1.07</v>
      </c>
      <c r="X288" s="13">
        <v>1.32</v>
      </c>
      <c r="Y288" s="13">
        <v>1.97</v>
      </c>
      <c r="Z288" s="13"/>
      <c r="AA288" s="13"/>
      <c r="AB288" s="13"/>
      <c r="AC288" s="13"/>
      <c r="AD288" s="13">
        <v>6</v>
      </c>
      <c r="AE288" s="13">
        <v>6</v>
      </c>
      <c r="AF288" s="13" t="s">
        <v>2300</v>
      </c>
      <c r="AG288" s="43">
        <f t="shared" si="71"/>
        <v>7.0000000000000062E-2</v>
      </c>
      <c r="AH288" s="43">
        <f t="shared" si="69"/>
        <v>0.64999999999999991</v>
      </c>
      <c r="AI288" s="43">
        <f t="shared" si="72"/>
        <v>7.0000000000000062E-2</v>
      </c>
      <c r="AJ288" s="43">
        <f t="shared" si="72"/>
        <v>0.64999999999999991</v>
      </c>
      <c r="AK288" s="43">
        <f t="shared" si="70"/>
        <v>0.40053792958372886</v>
      </c>
    </row>
    <row r="289" spans="1:37" x14ac:dyDescent="0.2">
      <c r="A289" s="13" t="s">
        <v>2411</v>
      </c>
      <c r="B289" s="13" t="s">
        <v>1956</v>
      </c>
      <c r="C289" s="13" t="s">
        <v>161</v>
      </c>
      <c r="D289" s="13">
        <v>2020</v>
      </c>
      <c r="E289" s="13" t="s">
        <v>2426</v>
      </c>
      <c r="F289" s="13" t="s">
        <v>2421</v>
      </c>
      <c r="G289" s="13" t="str">
        <f t="shared" si="67"/>
        <v>A092.5d</v>
      </c>
      <c r="H289" s="20"/>
      <c r="I289" s="13" t="s">
        <v>2116</v>
      </c>
      <c r="J289" s="13" t="s">
        <v>2151</v>
      </c>
      <c r="K289" s="13" t="s">
        <v>2151</v>
      </c>
      <c r="L289" s="13" t="s">
        <v>2151</v>
      </c>
      <c r="M289" s="13">
        <v>331.346</v>
      </c>
      <c r="N289" s="13" t="s">
        <v>2120</v>
      </c>
      <c r="O289" s="13" t="s">
        <v>2152</v>
      </c>
      <c r="P289" s="13" t="s">
        <v>2152</v>
      </c>
      <c r="Q289" s="54" t="s">
        <v>2464</v>
      </c>
      <c r="R289" s="13" t="s">
        <v>2015</v>
      </c>
      <c r="S289" s="13">
        <v>14</v>
      </c>
      <c r="T289" s="13">
        <v>10</v>
      </c>
      <c r="U289" s="43">
        <f t="shared" si="68"/>
        <v>30.179932759109814</v>
      </c>
      <c r="V289" s="13">
        <v>1</v>
      </c>
      <c r="W289" s="13">
        <v>1.17</v>
      </c>
      <c r="X289" s="13">
        <v>4.45</v>
      </c>
      <c r="Y289" s="13">
        <v>5.3</v>
      </c>
      <c r="Z289" s="13"/>
      <c r="AA289" s="13"/>
      <c r="AB289" s="13"/>
      <c r="AC289" s="13"/>
      <c r="AD289" s="13">
        <v>6</v>
      </c>
      <c r="AE289" s="13">
        <v>6</v>
      </c>
      <c r="AF289" s="13" t="s">
        <v>2300</v>
      </c>
      <c r="AG289" s="43">
        <f t="shared" si="71"/>
        <v>0.16999999999999993</v>
      </c>
      <c r="AH289" s="43">
        <f t="shared" si="69"/>
        <v>0.84999999999999964</v>
      </c>
      <c r="AI289" s="43">
        <f t="shared" si="72"/>
        <v>0.16999999999999993</v>
      </c>
      <c r="AJ289" s="43">
        <f t="shared" si="72"/>
        <v>0.84999999999999964</v>
      </c>
      <c r="AK289" s="43">
        <f t="shared" si="70"/>
        <v>2.1538053360790355</v>
      </c>
    </row>
    <row r="290" spans="1:37" x14ac:dyDescent="0.2">
      <c r="A290" s="13" t="s">
        <v>2411</v>
      </c>
      <c r="B290" s="13" t="s">
        <v>1956</v>
      </c>
      <c r="C290" s="13" t="s">
        <v>161</v>
      </c>
      <c r="D290" s="13">
        <v>2020</v>
      </c>
      <c r="E290" s="13" t="s">
        <v>2426</v>
      </c>
      <c r="F290" s="13" t="s">
        <v>2421</v>
      </c>
      <c r="G290" s="13" t="str">
        <f t="shared" si="67"/>
        <v>A092.5d</v>
      </c>
      <c r="H290" s="20"/>
      <c r="I290" s="13" t="s">
        <v>2116</v>
      </c>
      <c r="J290" s="13" t="s">
        <v>2151</v>
      </c>
      <c r="K290" s="13" t="s">
        <v>2151</v>
      </c>
      <c r="L290" s="13" t="s">
        <v>2151</v>
      </c>
      <c r="M290" s="13">
        <v>331.346</v>
      </c>
      <c r="N290" s="13" t="s">
        <v>2120</v>
      </c>
      <c r="O290" s="13" t="s">
        <v>2152</v>
      </c>
      <c r="P290" s="13" t="s">
        <v>2152</v>
      </c>
      <c r="Q290" s="54" t="s">
        <v>2464</v>
      </c>
      <c r="R290" s="13" t="s">
        <v>2015</v>
      </c>
      <c r="S290" s="13">
        <v>21</v>
      </c>
      <c r="T290" s="13">
        <v>10</v>
      </c>
      <c r="U290" s="43">
        <f t="shared" si="68"/>
        <v>30.179932759109814</v>
      </c>
      <c r="V290" s="13">
        <v>1</v>
      </c>
      <c r="W290" s="13">
        <v>1.24</v>
      </c>
      <c r="X290" s="13">
        <v>0.68</v>
      </c>
      <c r="Y290" s="13">
        <v>1.08</v>
      </c>
      <c r="Z290" s="13"/>
      <c r="AA290" s="13"/>
      <c r="AB290" s="13"/>
      <c r="AC290" s="13"/>
      <c r="AD290" s="13">
        <v>6</v>
      </c>
      <c r="AE290" s="13">
        <v>6</v>
      </c>
      <c r="AF290" s="13" t="s">
        <v>2300</v>
      </c>
      <c r="AG290" s="43">
        <f t="shared" si="71"/>
        <v>0.24</v>
      </c>
      <c r="AH290" s="43">
        <f t="shared" si="69"/>
        <v>0.4</v>
      </c>
      <c r="AI290" s="43">
        <f t="shared" si="72"/>
        <v>0.24</v>
      </c>
      <c r="AJ290" s="43">
        <f t="shared" si="72"/>
        <v>0.4</v>
      </c>
      <c r="AK290" s="43">
        <f t="shared" si="70"/>
        <v>-0.55639334852438527</v>
      </c>
    </row>
    <row r="291" spans="1:37" x14ac:dyDescent="0.2">
      <c r="A291" s="13" t="s">
        <v>2411</v>
      </c>
      <c r="B291" s="13" t="s">
        <v>1956</v>
      </c>
      <c r="C291" s="13" t="s">
        <v>161</v>
      </c>
      <c r="D291" s="13">
        <v>2020</v>
      </c>
      <c r="E291" s="13" t="s">
        <v>2426</v>
      </c>
      <c r="F291" s="13" t="s">
        <v>2421</v>
      </c>
      <c r="G291" s="13" t="str">
        <f t="shared" si="67"/>
        <v>A092.5d</v>
      </c>
      <c r="H291" s="20"/>
      <c r="I291" s="13" t="s">
        <v>2116</v>
      </c>
      <c r="J291" s="13" t="s">
        <v>2151</v>
      </c>
      <c r="K291" s="13" t="s">
        <v>2151</v>
      </c>
      <c r="L291" s="13" t="s">
        <v>2151</v>
      </c>
      <c r="M291" s="13">
        <v>331.346</v>
      </c>
      <c r="N291" s="13" t="s">
        <v>2120</v>
      </c>
      <c r="O291" s="13" t="s">
        <v>2152</v>
      </c>
      <c r="P291" s="13" t="s">
        <v>2152</v>
      </c>
      <c r="Q291" s="54" t="s">
        <v>2464</v>
      </c>
      <c r="R291" s="13" t="s">
        <v>2015</v>
      </c>
      <c r="S291" s="13">
        <v>28</v>
      </c>
      <c r="T291" s="13">
        <v>10</v>
      </c>
      <c r="U291" s="43">
        <f t="shared" si="68"/>
        <v>30.179932759109814</v>
      </c>
      <c r="V291" s="13">
        <v>1</v>
      </c>
      <c r="W291" s="13">
        <v>1.0900000000000001</v>
      </c>
      <c r="X291" s="13">
        <v>1.51</v>
      </c>
      <c r="Y291" s="13">
        <v>1.67</v>
      </c>
      <c r="Z291" s="13"/>
      <c r="AA291" s="13"/>
      <c r="AB291" s="13"/>
      <c r="AC291" s="13"/>
      <c r="AD291" s="13">
        <v>6</v>
      </c>
      <c r="AE291" s="13">
        <v>6</v>
      </c>
      <c r="AF291" s="13" t="s">
        <v>2300</v>
      </c>
      <c r="AG291" s="43">
        <f t="shared" si="71"/>
        <v>9.000000000000008E-2</v>
      </c>
      <c r="AH291" s="43">
        <f t="shared" si="69"/>
        <v>0.15999999999999992</v>
      </c>
      <c r="AI291" s="43">
        <f t="shared" si="72"/>
        <v>9.000000000000008E-2</v>
      </c>
      <c r="AJ291" s="43">
        <f t="shared" si="72"/>
        <v>0.15999999999999992</v>
      </c>
      <c r="AK291" s="43">
        <f t="shared" si="70"/>
        <v>0.5945485495503543</v>
      </c>
    </row>
    <row r="292" spans="1:37" x14ac:dyDescent="0.2">
      <c r="A292" s="13" t="s">
        <v>2411</v>
      </c>
      <c r="B292" s="13" t="s">
        <v>1970</v>
      </c>
      <c r="C292" s="13" t="s">
        <v>1826</v>
      </c>
      <c r="D292" s="13">
        <v>2021</v>
      </c>
      <c r="E292" s="13" t="s">
        <v>2427</v>
      </c>
      <c r="F292" s="13" t="s">
        <v>2428</v>
      </c>
      <c r="G292" s="13" t="str">
        <f t="shared" si="67"/>
        <v>A106.5f</v>
      </c>
      <c r="H292" s="20"/>
      <c r="I292" s="13" t="s">
        <v>2116</v>
      </c>
      <c r="J292" s="13" t="s">
        <v>2160</v>
      </c>
      <c r="K292" s="13" t="s">
        <v>2160</v>
      </c>
      <c r="L292" s="13" t="s">
        <v>2160</v>
      </c>
      <c r="M292" s="51">
        <v>398.2</v>
      </c>
      <c r="N292" s="13" t="s">
        <v>2120</v>
      </c>
      <c r="O292" s="13" t="s">
        <v>2125</v>
      </c>
      <c r="P292" s="13"/>
      <c r="Q292" s="54" t="s">
        <v>2462</v>
      </c>
      <c r="R292" s="13" t="s">
        <v>2015</v>
      </c>
      <c r="S292" s="13">
        <v>14</v>
      </c>
      <c r="T292" s="13">
        <v>0.5</v>
      </c>
      <c r="U292" s="43">
        <f t="shared" si="68"/>
        <v>1.2556504269211453</v>
      </c>
      <c r="V292" s="13">
        <v>1</v>
      </c>
      <c r="W292" s="13">
        <v>1.35</v>
      </c>
      <c r="X292" s="13">
        <v>1.22</v>
      </c>
      <c r="Y292" s="13">
        <v>1.62</v>
      </c>
      <c r="Z292" s="13"/>
      <c r="AA292" s="13"/>
      <c r="AB292" s="13"/>
      <c r="AC292" s="13"/>
      <c r="AD292" s="13">
        <v>3</v>
      </c>
      <c r="AE292" s="13">
        <v>3</v>
      </c>
      <c r="AF292" s="13" t="s">
        <v>2300</v>
      </c>
      <c r="AG292" s="43">
        <f t="shared" si="71"/>
        <v>0.35000000000000009</v>
      </c>
      <c r="AH292" s="43">
        <f t="shared" si="69"/>
        <v>0.40000000000000013</v>
      </c>
      <c r="AI292" s="43">
        <f t="shared" si="72"/>
        <v>0.35000000000000009</v>
      </c>
      <c r="AJ292" s="43">
        <f t="shared" si="72"/>
        <v>0.40000000000000013</v>
      </c>
      <c r="AK292" s="43">
        <f t="shared" si="70"/>
        <v>0.28688114778816154</v>
      </c>
    </row>
    <row r="293" spans="1:37" x14ac:dyDescent="0.2">
      <c r="A293" s="13" t="s">
        <v>2411</v>
      </c>
      <c r="B293" s="13" t="s">
        <v>1970</v>
      </c>
      <c r="C293" s="13" t="s">
        <v>1826</v>
      </c>
      <c r="D293" s="13">
        <v>2021</v>
      </c>
      <c r="E293" s="13" t="s">
        <v>2427</v>
      </c>
      <c r="F293" s="13" t="s">
        <v>2428</v>
      </c>
      <c r="G293" s="13" t="str">
        <f t="shared" si="67"/>
        <v>A106.5f</v>
      </c>
      <c r="H293" s="20"/>
      <c r="I293" s="13" t="s">
        <v>2116</v>
      </c>
      <c r="J293" s="13" t="s">
        <v>2160</v>
      </c>
      <c r="K293" s="13" t="s">
        <v>2160</v>
      </c>
      <c r="L293" s="13" t="s">
        <v>2160</v>
      </c>
      <c r="M293" s="51">
        <v>398.2</v>
      </c>
      <c r="N293" s="13" t="s">
        <v>2120</v>
      </c>
      <c r="O293" s="13" t="s">
        <v>2125</v>
      </c>
      <c r="P293" s="13"/>
      <c r="Q293" s="54" t="s">
        <v>2462</v>
      </c>
      <c r="R293" s="13" t="s">
        <v>2015</v>
      </c>
      <c r="S293" s="13">
        <v>14</v>
      </c>
      <c r="T293" s="13">
        <v>1.5</v>
      </c>
      <c r="U293" s="43">
        <f t="shared" si="68"/>
        <v>3.7669512807634358</v>
      </c>
      <c r="V293" s="13">
        <v>1</v>
      </c>
      <c r="W293" s="13">
        <v>1.35</v>
      </c>
      <c r="X293" s="13">
        <v>0.99</v>
      </c>
      <c r="Y293" s="13">
        <v>1.1200000000000001</v>
      </c>
      <c r="Z293" s="13"/>
      <c r="AA293" s="13"/>
      <c r="AB293" s="13"/>
      <c r="AC293" s="13"/>
      <c r="AD293" s="13">
        <v>3</v>
      </c>
      <c r="AE293" s="13">
        <v>3</v>
      </c>
      <c r="AF293" s="13" t="s">
        <v>2300</v>
      </c>
      <c r="AG293" s="43">
        <f t="shared" si="71"/>
        <v>0.35000000000000009</v>
      </c>
      <c r="AH293" s="43">
        <f t="shared" si="69"/>
        <v>0.13000000000000012</v>
      </c>
      <c r="AI293" s="43">
        <f t="shared" si="72"/>
        <v>0.35000000000000009</v>
      </c>
      <c r="AJ293" s="43">
        <f t="shared" si="72"/>
        <v>0.13000000000000012</v>
      </c>
      <c r="AK293" s="43">
        <f t="shared" si="70"/>
        <v>-1.4499569695115091E-2</v>
      </c>
    </row>
    <row r="294" spans="1:37" x14ac:dyDescent="0.2">
      <c r="A294" s="13" t="s">
        <v>2411</v>
      </c>
      <c r="B294" s="13" t="s">
        <v>1970</v>
      </c>
      <c r="C294" s="13" t="s">
        <v>1826</v>
      </c>
      <c r="D294" s="13">
        <v>2021</v>
      </c>
      <c r="E294" s="13" t="s">
        <v>2427</v>
      </c>
      <c r="F294" s="13" t="s">
        <v>2428</v>
      </c>
      <c r="G294" s="13" t="str">
        <f t="shared" si="67"/>
        <v>A106.5f</v>
      </c>
      <c r="H294" s="20"/>
      <c r="I294" s="13" t="s">
        <v>2116</v>
      </c>
      <c r="J294" s="13" t="s">
        <v>2160</v>
      </c>
      <c r="K294" s="13" t="s">
        <v>2160</v>
      </c>
      <c r="L294" s="13" t="s">
        <v>2160</v>
      </c>
      <c r="M294" s="51">
        <v>398.2</v>
      </c>
      <c r="N294" s="13" t="s">
        <v>2120</v>
      </c>
      <c r="O294" s="13" t="s">
        <v>2125</v>
      </c>
      <c r="P294" s="13"/>
      <c r="Q294" s="54" t="s">
        <v>2462</v>
      </c>
      <c r="R294" s="13" t="s">
        <v>2015</v>
      </c>
      <c r="S294" s="13">
        <v>14</v>
      </c>
      <c r="T294" s="13">
        <v>5</v>
      </c>
      <c r="U294" s="43">
        <f t="shared" si="68"/>
        <v>12.556504269211452</v>
      </c>
      <c r="V294" s="13">
        <v>1</v>
      </c>
      <c r="W294" s="13">
        <v>1.35</v>
      </c>
      <c r="X294" s="13">
        <v>3.23</v>
      </c>
      <c r="Y294" s="13">
        <v>3.58</v>
      </c>
      <c r="Z294" s="13"/>
      <c r="AA294" s="13"/>
      <c r="AB294" s="13"/>
      <c r="AC294" s="13"/>
      <c r="AD294" s="13">
        <v>3</v>
      </c>
      <c r="AE294" s="13">
        <v>3</v>
      </c>
      <c r="AF294" s="13" t="s">
        <v>2300</v>
      </c>
      <c r="AG294" s="43">
        <f t="shared" si="71"/>
        <v>0.35000000000000009</v>
      </c>
      <c r="AH294" s="43">
        <f t="shared" si="69"/>
        <v>0.35000000000000009</v>
      </c>
      <c r="AI294" s="43">
        <f t="shared" si="72"/>
        <v>0.35000000000000009</v>
      </c>
      <c r="AJ294" s="43">
        <f t="shared" si="72"/>
        <v>0.35000000000000009</v>
      </c>
      <c r="AK294" s="43">
        <f t="shared" si="70"/>
        <v>1.6915341649192002</v>
      </c>
    </row>
    <row r="295" spans="1:37" x14ac:dyDescent="0.2">
      <c r="A295" s="13" t="s">
        <v>2411</v>
      </c>
      <c r="B295" s="13" t="s">
        <v>1970</v>
      </c>
      <c r="C295" s="13" t="s">
        <v>1826</v>
      </c>
      <c r="D295" s="13">
        <v>2021</v>
      </c>
      <c r="E295" s="13" t="s">
        <v>2427</v>
      </c>
      <c r="F295" s="13" t="s">
        <v>2428</v>
      </c>
      <c r="G295" s="13" t="str">
        <f t="shared" si="67"/>
        <v>A106.5f</v>
      </c>
      <c r="H295" s="20"/>
      <c r="I295" s="13" t="s">
        <v>2116</v>
      </c>
      <c r="J295" s="13" t="s">
        <v>2160</v>
      </c>
      <c r="K295" s="13" t="s">
        <v>2160</v>
      </c>
      <c r="L295" s="13" t="s">
        <v>2160</v>
      </c>
      <c r="M295" s="51">
        <v>398.2</v>
      </c>
      <c r="N295" s="13" t="s">
        <v>2120</v>
      </c>
      <c r="O295" s="13" t="s">
        <v>2125</v>
      </c>
      <c r="P295" s="13"/>
      <c r="Q295" s="54" t="s">
        <v>2462</v>
      </c>
      <c r="R295" s="13" t="s">
        <v>2015</v>
      </c>
      <c r="S295" s="13">
        <v>14</v>
      </c>
      <c r="T295" s="13">
        <v>50</v>
      </c>
      <c r="U295" s="43">
        <f t="shared" si="68"/>
        <v>125.56504269211452</v>
      </c>
      <c r="V295" s="13">
        <v>1</v>
      </c>
      <c r="W295" s="13">
        <v>1.35</v>
      </c>
      <c r="X295" s="13">
        <v>4.55</v>
      </c>
      <c r="Y295" s="13">
        <v>5.35</v>
      </c>
      <c r="Z295" s="13"/>
      <c r="AA295" s="13"/>
      <c r="AB295" s="13"/>
      <c r="AC295" s="13"/>
      <c r="AD295" s="13">
        <v>3</v>
      </c>
      <c r="AE295" s="13">
        <v>3</v>
      </c>
      <c r="AF295" s="13" t="s">
        <v>2300</v>
      </c>
      <c r="AG295" s="43">
        <f t="shared" si="71"/>
        <v>0.35000000000000009</v>
      </c>
      <c r="AH295" s="43">
        <f t="shared" si="69"/>
        <v>0.79999999999999982</v>
      </c>
      <c r="AI295" s="43">
        <f t="shared" si="72"/>
        <v>0.35000000000000009</v>
      </c>
      <c r="AJ295" s="43">
        <f t="shared" si="72"/>
        <v>0.79999999999999982</v>
      </c>
      <c r="AK295" s="43">
        <f t="shared" si="70"/>
        <v>2.1858665453113342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Contents</vt:lpstr>
      <vt:lpstr>Table S3.1</vt:lpstr>
      <vt:lpstr>Table S3.2</vt:lpstr>
      <vt:lpstr>Table S3.3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Swart, Elmer</dc:creator>
  <cp:lastModifiedBy>Elmer Swart</cp:lastModifiedBy>
  <dcterms:created xsi:type="dcterms:W3CDTF">2021-02-10T08:39:04Z</dcterms:created>
  <dcterms:modified xsi:type="dcterms:W3CDTF">2022-06-07T15:09:56Z</dcterms:modified>
</cp:coreProperties>
</file>