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amesnieh/Google Drive/Synced with Nieh laptop/Nieh Research/HONEY BEES/KEN TAN collab/ISY attraction/Data/"/>
    </mc:Choice>
  </mc:AlternateContent>
  <xr:revisionPtr revIDLastSave="0" documentId="13_ncr:1_{7B621AF2-8195-B34A-8BA3-2AD352E7C88A}" xr6:coauthVersionLast="45" xr6:coauthVersionMax="45" xr10:uidLastSave="{00000000-0000-0000-0000-000000000000}"/>
  <bookViews>
    <workbookView xWindow="10020" yWindow="460" windowWidth="39160" windowHeight="26820" activeTab="5" xr2:uid="{00000000-000D-0000-FFFF-FFFF00000000}"/>
  </bookViews>
  <sheets>
    <sheet name="Exp1_visual  playback" sheetId="3" r:id="rId1"/>
    <sheet name="ISY Synchronization" sheetId="13" r:id="rId2"/>
    <sheet name="ISY Corr plot data" sheetId="14" r:id="rId3"/>
    <sheet name="Exp2A_attraction dist" sheetId="4" r:id="rId4"/>
    <sheet name="Exp2B_one bee attraction exp." sheetId="8" r:id="rId5"/>
    <sheet name="Exp2C_multibee attraction" sheetId="16" r:id="rId6"/>
    <sheet name="Exp3_Video playback of ISY" sheetId="11" r:id="rId7"/>
    <sheet name="Exp4_ISY SPME" sheetId="10" r:id="rId8"/>
  </sheets>
  <calcPr calcId="191029"/>
</workbook>
</file>

<file path=xl/calcChain.xml><?xml version="1.0" encoding="utf-8"?>
<calcChain xmlns="http://schemas.openxmlformats.org/spreadsheetml/2006/main">
  <c r="K2" i="11" l="1"/>
  <c r="J2" i="11"/>
  <c r="I4" i="11"/>
  <c r="I6" i="11"/>
  <c r="I8" i="11"/>
  <c r="I10" i="11"/>
  <c r="I12" i="11"/>
  <c r="I14" i="11"/>
  <c r="I16" i="11"/>
  <c r="I18" i="11"/>
  <c r="I20" i="11"/>
  <c r="I22" i="11"/>
  <c r="I24" i="11"/>
  <c r="I26" i="11"/>
  <c r="I28" i="11"/>
  <c r="I30" i="11"/>
  <c r="I32" i="11"/>
  <c r="I34" i="11"/>
  <c r="I36" i="11"/>
  <c r="I2" i="11"/>
  <c r="K2" i="8"/>
  <c r="J2" i="8"/>
  <c r="I26" i="8"/>
  <c r="I27" i="8"/>
  <c r="I28" i="8"/>
  <c r="I29" i="8"/>
  <c r="I30" i="8"/>
  <c r="I31" i="8"/>
  <c r="I50" i="8"/>
  <c r="I51" i="8"/>
  <c r="I52" i="8"/>
  <c r="I53" i="8"/>
  <c r="I54" i="8"/>
  <c r="I55" i="8"/>
  <c r="I74" i="8"/>
  <c r="I75" i="8"/>
  <c r="I76" i="8"/>
  <c r="I77" i="8"/>
  <c r="I78" i="8"/>
  <c r="I79" i="8"/>
  <c r="I98" i="8"/>
  <c r="I99" i="8"/>
  <c r="I100" i="8"/>
  <c r="I101" i="8"/>
  <c r="I102" i="8"/>
  <c r="I103" i="8"/>
  <c r="I122" i="8"/>
  <c r="I123" i="8"/>
  <c r="I124" i="8"/>
  <c r="I125" i="8"/>
  <c r="I126" i="8"/>
  <c r="I127" i="8"/>
  <c r="I7" i="8"/>
  <c r="I6" i="8"/>
  <c r="I5" i="8"/>
  <c r="I4" i="8"/>
  <c r="I3" i="8"/>
  <c r="I2" i="8"/>
  <c r="J2" i="16"/>
  <c r="I2" i="16"/>
  <c r="H49" i="16"/>
  <c r="H48" i="16"/>
  <c r="H47" i="16"/>
  <c r="H40" i="16"/>
  <c r="H39" i="16"/>
  <c r="H38" i="16"/>
  <c r="H31" i="16"/>
  <c r="H30" i="16"/>
  <c r="H29" i="16"/>
  <c r="H22" i="16"/>
  <c r="H21" i="16"/>
  <c r="H20" i="16"/>
  <c r="H13" i="16"/>
  <c r="H12" i="16"/>
  <c r="H11" i="16"/>
  <c r="H4" i="16"/>
  <c r="H3" i="16"/>
  <c r="H2" i="16"/>
  <c r="L2" i="3"/>
  <c r="K2" i="3"/>
  <c r="J21" i="3"/>
  <c r="J31" i="3"/>
  <c r="J41" i="3"/>
  <c r="J51" i="3"/>
  <c r="J61" i="3"/>
  <c r="J71" i="3"/>
  <c r="J81" i="3"/>
  <c r="J91" i="3"/>
  <c r="J101" i="3"/>
  <c r="J111" i="3"/>
  <c r="J121" i="3"/>
  <c r="J131" i="3"/>
  <c r="J141" i="3"/>
  <c r="J151" i="3"/>
  <c r="J161" i="3"/>
  <c r="J171" i="3"/>
  <c r="J181" i="3"/>
  <c r="J11" i="3"/>
  <c r="B9" i="11"/>
  <c r="B11" i="11" s="1"/>
  <c r="B13" i="11" s="1"/>
  <c r="B15" i="11" s="1"/>
  <c r="B17" i="11" s="1"/>
  <c r="B19" i="11" s="1"/>
  <c r="B21" i="11" s="1"/>
  <c r="B23" i="11" s="1"/>
  <c r="B25" i="11" s="1"/>
  <c r="B27" i="11" s="1"/>
  <c r="B29" i="11" s="1"/>
  <c r="B31" i="11" s="1"/>
  <c r="B33" i="11" s="1"/>
  <c r="B35" i="11" s="1"/>
  <c r="B37" i="11" s="1"/>
  <c r="B8" i="11"/>
  <c r="B10" i="11" s="1"/>
  <c r="B12" i="11" s="1"/>
  <c r="B14" i="11" s="1"/>
  <c r="B16" i="11" s="1"/>
  <c r="B18" i="11" s="1"/>
  <c r="B20" i="11" s="1"/>
  <c r="B22" i="11" s="1"/>
  <c r="B24" i="11" s="1"/>
  <c r="B26" i="11" s="1"/>
  <c r="B28" i="11" s="1"/>
  <c r="B30" i="11" s="1"/>
  <c r="B32" i="11" s="1"/>
  <c r="B34" i="11" s="1"/>
  <c r="B36" i="11" s="1"/>
  <c r="A7" i="13"/>
  <c r="A8" i="13"/>
  <c r="A9" i="13"/>
  <c r="A10" i="13"/>
  <c r="A11" i="13"/>
  <c r="A15" i="13" s="1"/>
  <c r="A19" i="13" s="1"/>
  <c r="A23" i="13" s="1"/>
  <c r="A27" i="13" s="1"/>
  <c r="A31" i="13" s="1"/>
  <c r="A35" i="13" s="1"/>
  <c r="A39" i="13" s="1"/>
  <c r="A43" i="13" s="1"/>
  <c r="A47" i="13" s="1"/>
  <c r="A51" i="13" s="1"/>
  <c r="A55" i="13" s="1"/>
  <c r="A59" i="13" s="1"/>
  <c r="A63" i="13" s="1"/>
  <c r="A67" i="13" s="1"/>
  <c r="A71" i="13" s="1"/>
  <c r="A12" i="13"/>
  <c r="A16" i="13" s="1"/>
  <c r="A20" i="13" s="1"/>
  <c r="A24" i="13" s="1"/>
  <c r="A28" i="13" s="1"/>
  <c r="A32" i="13" s="1"/>
  <c r="A36" i="13" s="1"/>
  <c r="A40" i="13" s="1"/>
  <c r="A44" i="13" s="1"/>
  <c r="A48" i="13" s="1"/>
  <c r="A52" i="13" s="1"/>
  <c r="A56" i="13" s="1"/>
  <c r="A60" i="13" s="1"/>
  <c r="A64" i="13" s="1"/>
  <c r="A68" i="13" s="1"/>
  <c r="A72" i="13" s="1"/>
  <c r="A13" i="13"/>
  <c r="A17" i="13" s="1"/>
  <c r="A21" i="13" s="1"/>
  <c r="A25" i="13" s="1"/>
  <c r="A29" i="13" s="1"/>
  <c r="A33" i="13" s="1"/>
  <c r="A37" i="13" s="1"/>
  <c r="A41" i="13" s="1"/>
  <c r="A45" i="13" s="1"/>
  <c r="A49" i="13" s="1"/>
  <c r="A53" i="13" s="1"/>
  <c r="A57" i="13" s="1"/>
  <c r="A61" i="13" s="1"/>
  <c r="A65" i="13" s="1"/>
  <c r="A69" i="13" s="1"/>
  <c r="A73" i="13" s="1"/>
  <c r="A14" i="13"/>
  <c r="A18" i="13" s="1"/>
  <c r="A22" i="13" s="1"/>
  <c r="A26" i="13" s="1"/>
  <c r="A30" i="13" s="1"/>
  <c r="A34" i="13" s="1"/>
  <c r="A38" i="13" s="1"/>
  <c r="A42" i="13" s="1"/>
  <c r="A46" i="13" s="1"/>
  <c r="A50" i="13" s="1"/>
  <c r="A54" i="13" s="1"/>
  <c r="A58" i="13" s="1"/>
  <c r="A62" i="13" s="1"/>
  <c r="A66" i="13" s="1"/>
  <c r="A70" i="13" s="1"/>
  <c r="A6" i="13"/>
  <c r="A22" i="3"/>
  <c r="A23" i="3"/>
  <c r="A24" i="3"/>
  <c r="A25" i="3"/>
  <c r="A26" i="3"/>
  <c r="A27" i="3"/>
  <c r="A28" i="3"/>
  <c r="A38" i="3" s="1"/>
  <c r="A48" i="3" s="1"/>
  <c r="A58" i="3" s="1"/>
  <c r="A68" i="3" s="1"/>
  <c r="A78" i="3" s="1"/>
  <c r="A88" i="3" s="1"/>
  <c r="A98" i="3" s="1"/>
  <c r="A108" i="3" s="1"/>
  <c r="A118" i="3" s="1"/>
  <c r="A128" i="3" s="1"/>
  <c r="A138" i="3" s="1"/>
  <c r="A148" i="3" s="1"/>
  <c r="A158" i="3" s="1"/>
  <c r="A168" i="3" s="1"/>
  <c r="A178" i="3" s="1"/>
  <c r="A29" i="3"/>
  <c r="A39" i="3" s="1"/>
  <c r="A49" i="3" s="1"/>
  <c r="A59" i="3" s="1"/>
  <c r="A69" i="3" s="1"/>
  <c r="A79" i="3" s="1"/>
  <c r="A89" i="3" s="1"/>
  <c r="A99" i="3" s="1"/>
  <c r="A109" i="3" s="1"/>
  <c r="A119" i="3" s="1"/>
  <c r="A129" i="3" s="1"/>
  <c r="A139" i="3" s="1"/>
  <c r="A149" i="3" s="1"/>
  <c r="A159" i="3" s="1"/>
  <c r="A169" i="3" s="1"/>
  <c r="A179" i="3" s="1"/>
  <c r="A30" i="3"/>
  <c r="A31" i="3"/>
  <c r="A32" i="3"/>
  <c r="A33" i="3"/>
  <c r="A34" i="3"/>
  <c r="A35" i="3"/>
  <c r="A36" i="3"/>
  <c r="A37" i="3"/>
  <c r="A47" i="3" s="1"/>
  <c r="A57" i="3" s="1"/>
  <c r="A67" i="3" s="1"/>
  <c r="A77" i="3" s="1"/>
  <c r="A87" i="3" s="1"/>
  <c r="A97" i="3" s="1"/>
  <c r="A107" i="3" s="1"/>
  <c r="A117" i="3" s="1"/>
  <c r="A127" i="3" s="1"/>
  <c r="A137" i="3" s="1"/>
  <c r="A147" i="3" s="1"/>
  <c r="A157" i="3" s="1"/>
  <c r="A167" i="3" s="1"/>
  <c r="A177" i="3" s="1"/>
  <c r="A40" i="3"/>
  <c r="A41" i="3"/>
  <c r="A42" i="3"/>
  <c r="A43" i="3"/>
  <c r="A44" i="3"/>
  <c r="A45" i="3"/>
  <c r="A55" i="3" s="1"/>
  <c r="A65" i="3" s="1"/>
  <c r="A75" i="3" s="1"/>
  <c r="A85" i="3" s="1"/>
  <c r="A95" i="3" s="1"/>
  <c r="A105" i="3" s="1"/>
  <c r="A115" i="3" s="1"/>
  <c r="A125" i="3" s="1"/>
  <c r="A135" i="3" s="1"/>
  <c r="A145" i="3" s="1"/>
  <c r="A155" i="3" s="1"/>
  <c r="A165" i="3" s="1"/>
  <c r="A175" i="3" s="1"/>
  <c r="A46" i="3"/>
  <c r="A56" i="3" s="1"/>
  <c r="A66" i="3" s="1"/>
  <c r="A76" i="3" s="1"/>
  <c r="A86" i="3" s="1"/>
  <c r="A96" i="3" s="1"/>
  <c r="A106" i="3" s="1"/>
  <c r="A116" i="3" s="1"/>
  <c r="A126" i="3" s="1"/>
  <c r="A136" i="3" s="1"/>
  <c r="A146" i="3" s="1"/>
  <c r="A156" i="3" s="1"/>
  <c r="A166" i="3" s="1"/>
  <c r="A176" i="3" s="1"/>
  <c r="A50" i="3"/>
  <c r="A51" i="3"/>
  <c r="A52" i="3"/>
  <c r="A53" i="3"/>
  <c r="A63" i="3" s="1"/>
  <c r="A73" i="3" s="1"/>
  <c r="A83" i="3" s="1"/>
  <c r="A93" i="3" s="1"/>
  <c r="A103" i="3" s="1"/>
  <c r="A113" i="3" s="1"/>
  <c r="A123" i="3" s="1"/>
  <c r="A133" i="3" s="1"/>
  <c r="A143" i="3" s="1"/>
  <c r="A153" i="3" s="1"/>
  <c r="A163" i="3" s="1"/>
  <c r="A54" i="3"/>
  <c r="A64" i="3" s="1"/>
  <c r="A74" i="3" s="1"/>
  <c r="A84" i="3" s="1"/>
  <c r="A94" i="3" s="1"/>
  <c r="A104" i="3" s="1"/>
  <c r="A114" i="3" s="1"/>
  <c r="A124" i="3" s="1"/>
  <c r="A134" i="3" s="1"/>
  <c r="A144" i="3" s="1"/>
  <c r="A154" i="3" s="1"/>
  <c r="A164" i="3" s="1"/>
  <c r="A174" i="3" s="1"/>
  <c r="A60" i="3"/>
  <c r="A61" i="3"/>
  <c r="A71" i="3" s="1"/>
  <c r="A81" i="3" s="1"/>
  <c r="A91" i="3" s="1"/>
  <c r="A101" i="3" s="1"/>
  <c r="A111" i="3" s="1"/>
  <c r="A121" i="3" s="1"/>
  <c r="A131" i="3" s="1"/>
  <c r="A141" i="3" s="1"/>
  <c r="A151" i="3" s="1"/>
  <c r="A161" i="3" s="1"/>
  <c r="A171" i="3" s="1"/>
  <c r="A181" i="3" s="1"/>
  <c r="A62" i="3"/>
  <c r="A72" i="3" s="1"/>
  <c r="A82" i="3" s="1"/>
  <c r="A92" i="3" s="1"/>
  <c r="A102" i="3" s="1"/>
  <c r="A112" i="3" s="1"/>
  <c r="A122" i="3" s="1"/>
  <c r="A132" i="3" s="1"/>
  <c r="A142" i="3" s="1"/>
  <c r="A152" i="3" s="1"/>
  <c r="A162" i="3" s="1"/>
  <c r="A172" i="3" s="1"/>
  <c r="A70" i="3"/>
  <c r="A80" i="3" s="1"/>
  <c r="A90" i="3" s="1"/>
  <c r="A100" i="3" s="1"/>
  <c r="A110" i="3" s="1"/>
  <c r="A120" i="3" s="1"/>
  <c r="A130" i="3" s="1"/>
  <c r="A140" i="3" s="1"/>
  <c r="A150" i="3" s="1"/>
  <c r="A160" i="3" s="1"/>
  <c r="A170" i="3" s="1"/>
  <c r="A180" i="3" s="1"/>
  <c r="A173" i="3"/>
  <c r="A21" i="3"/>
  <c r="A20" i="3"/>
  <c r="A19" i="3"/>
  <c r="A18" i="3"/>
  <c r="A17" i="3"/>
  <c r="A16" i="3"/>
  <c r="A15" i="3"/>
  <c r="A14" i="3"/>
  <c r="A13" i="3"/>
  <c r="A12" i="3"/>
  <c r="A12" i="4" l="1"/>
  <c r="A13" i="4"/>
  <c r="A18" i="4" s="1"/>
  <c r="A23" i="4" s="1"/>
  <c r="A28" i="4" s="1"/>
  <c r="A33" i="4" s="1"/>
  <c r="A38" i="4" s="1"/>
  <c r="A43" i="4" s="1"/>
  <c r="A48" i="4" s="1"/>
  <c r="A53" i="4" s="1"/>
  <c r="A58" i="4" s="1"/>
  <c r="A14" i="4"/>
  <c r="A15" i="4"/>
  <c r="A20" i="4" s="1"/>
  <c r="A25" i="4" s="1"/>
  <c r="A30" i="4" s="1"/>
  <c r="A35" i="4" s="1"/>
  <c r="A40" i="4" s="1"/>
  <c r="A45" i="4" s="1"/>
  <c r="A50" i="4" s="1"/>
  <c r="A55" i="4" s="1"/>
  <c r="A60" i="4" s="1"/>
  <c r="A16" i="4"/>
  <c r="A21" i="4" s="1"/>
  <c r="A17" i="4"/>
  <c r="A19" i="4"/>
  <c r="A24" i="4" s="1"/>
  <c r="A29" i="4" s="1"/>
  <c r="A34" i="4" s="1"/>
  <c r="A39" i="4" s="1"/>
  <c r="A44" i="4" s="1"/>
  <c r="A49" i="4" s="1"/>
  <c r="A54" i="4" s="1"/>
  <c r="A59" i="4" s="1"/>
  <c r="A11" i="4"/>
  <c r="A10" i="4"/>
  <c r="A9" i="4"/>
  <c r="A8" i="4"/>
  <c r="A7" i="4"/>
  <c r="A22" i="4" l="1"/>
  <c r="A26" i="4"/>
  <c r="L13" i="16"/>
  <c r="M9" i="16"/>
  <c r="N7" i="16"/>
  <c r="M7" i="16"/>
  <c r="L7" i="16"/>
  <c r="M6" i="16"/>
  <c r="L6" i="16"/>
  <c r="A31" i="4" l="1"/>
  <c r="A27" i="4"/>
  <c r="H72" i="13"/>
  <c r="H71" i="13"/>
  <c r="H70" i="13"/>
  <c r="H68" i="13"/>
  <c r="H67" i="13"/>
  <c r="H66" i="13"/>
  <c r="H64" i="13"/>
  <c r="H63" i="13"/>
  <c r="H62" i="13"/>
  <c r="H60" i="13"/>
  <c r="H59" i="13"/>
  <c r="H58" i="13"/>
  <c r="H56" i="13"/>
  <c r="H55" i="13"/>
  <c r="H54" i="13"/>
  <c r="H52" i="13"/>
  <c r="H51" i="13"/>
  <c r="H50" i="13"/>
  <c r="H48" i="13"/>
  <c r="H46" i="13"/>
  <c r="H44" i="13"/>
  <c r="H42" i="13"/>
  <c r="H40" i="13"/>
  <c r="H38" i="13"/>
  <c r="H36" i="13"/>
  <c r="H34" i="13"/>
  <c r="H32" i="13"/>
  <c r="H30" i="13"/>
  <c r="H28" i="13"/>
  <c r="H26" i="13"/>
  <c r="H24" i="13"/>
  <c r="H23" i="13"/>
  <c r="H22" i="13"/>
  <c r="H20" i="13"/>
  <c r="H19" i="13"/>
  <c r="H18" i="13"/>
  <c r="H16" i="13"/>
  <c r="H15" i="13"/>
  <c r="H14" i="13"/>
  <c r="H12" i="13"/>
  <c r="H11" i="13"/>
  <c r="H10" i="13"/>
  <c r="H8" i="13"/>
  <c r="H7" i="13"/>
  <c r="H6" i="13"/>
  <c r="H4" i="13"/>
  <c r="H3" i="13"/>
  <c r="H2" i="13"/>
  <c r="A36" i="4" l="1"/>
  <c r="A32" i="4"/>
  <c r="D40" i="11"/>
  <c r="D39" i="11"/>
  <c r="A37" i="4" l="1"/>
  <c r="A41" i="4"/>
  <c r="H3" i="11"/>
  <c r="H4" i="11"/>
  <c r="H5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2" i="11"/>
  <c r="A46" i="4" l="1"/>
  <c r="A42" i="4"/>
  <c r="R19" i="8"/>
  <c r="R18" i="8"/>
  <c r="A47" i="4" l="1"/>
  <c r="A51" i="4"/>
  <c r="A52" i="4" l="1"/>
  <c r="A56" i="4"/>
  <c r="A61" i="4" l="1"/>
  <c r="A57" i="4"/>
</calcChain>
</file>

<file path=xl/sharedStrings.xml><?xml version="1.0" encoding="utf-8"?>
<sst xmlns="http://schemas.openxmlformats.org/spreadsheetml/2006/main" count="1273" uniqueCount="132">
  <si>
    <t xml:space="preserve">Visual play back signal </t>
  </si>
  <si>
    <t>Trial</t>
  </si>
  <si>
    <t>control</t>
  </si>
  <si>
    <t>Apis cerana</t>
  </si>
  <si>
    <t>single bee shaking 1/2 speed</t>
  </si>
  <si>
    <t>single bee shaking normal speed</t>
  </si>
  <si>
    <t>single bee shaking 2x speed</t>
  </si>
  <si>
    <t>single butterfly wings 1/2 speed</t>
  </si>
  <si>
    <t>single butterfly wings normal speed</t>
  </si>
  <si>
    <t>single butterfly wings 2x speed</t>
  </si>
  <si>
    <t>single hornet wings 1/2 speed</t>
  </si>
  <si>
    <t>single hornet wings normal speed</t>
  </si>
  <si>
    <t>single hornet wings 2x speed</t>
  </si>
  <si>
    <t>Species</t>
  </si>
  <si>
    <t>Dist (cm)</t>
  </si>
  <si>
    <t>Order</t>
  </si>
  <si>
    <t>Colony</t>
  </si>
  <si>
    <t>Year</t>
  </si>
  <si>
    <t>BeeID</t>
  </si>
  <si>
    <t>Treatment</t>
  </si>
  <si>
    <t>L</t>
  </si>
  <si>
    <t>R</t>
  </si>
  <si>
    <t>Focal  bee response</t>
  </si>
  <si>
    <t>Observed</t>
  </si>
  <si>
    <t>Expected</t>
  </si>
  <si>
    <t>Shaking</t>
  </si>
  <si>
    <t>No shaking</t>
  </si>
  <si>
    <t>How many bees cross over to focal bee</t>
  </si>
  <si>
    <t>How many bees stay on their side</t>
  </si>
  <si>
    <t>Hornet side</t>
  </si>
  <si>
    <t>https://www.graphpad.com/quickcalcs/contingency2/</t>
  </si>
  <si>
    <t>Cross over</t>
  </si>
  <si>
    <t>Stay</t>
  </si>
  <si>
    <t>PropCrossOver</t>
  </si>
  <si>
    <t>TOTALS</t>
  </si>
  <si>
    <t>HORNET ON LEFT</t>
  </si>
  <si>
    <t>HORNET ON RIGHT</t>
  </si>
  <si>
    <t>2-tailed Fisher's Exact test, P&lt;0.0001 DS</t>
  </si>
  <si>
    <t>no ISY</t>
  </si>
  <si>
    <t>Trial duration(min)</t>
  </si>
  <si>
    <t>play back</t>
  </si>
  <si>
    <t>#Guards</t>
  </si>
  <si>
    <t>Proportion of guards moving to ISY bee playback</t>
  </si>
  <si>
    <t>#bees (move to video of one bee performing ISY)</t>
  </si>
  <si>
    <t>IPA</t>
  </si>
  <si>
    <t>BA</t>
  </si>
  <si>
    <t>OA</t>
  </si>
  <si>
    <t>DA</t>
  </si>
  <si>
    <t>sting  gland dissection</t>
  </si>
  <si>
    <t>Detected?</t>
  </si>
  <si>
    <t>Compound</t>
  </si>
  <si>
    <t>BeeGroupID</t>
  </si>
  <si>
    <t>BoutID</t>
  </si>
  <si>
    <t>SignalStartTime(s)</t>
  </si>
  <si>
    <t>SignalEndTime(s)</t>
  </si>
  <si>
    <t>SignalDuration(s)</t>
  </si>
  <si>
    <t>Interval between signals</t>
  </si>
  <si>
    <t>one</t>
  </si>
  <si>
    <t>One 1</t>
  </si>
  <si>
    <t>colony one bout1</t>
  </si>
  <si>
    <t>colony one bout2</t>
  </si>
  <si>
    <t>colony one bout3</t>
  </si>
  <si>
    <t>colony one bout4</t>
  </si>
  <si>
    <t>One 2</t>
  </si>
  <si>
    <t>One 3</t>
  </si>
  <si>
    <t>One 4</t>
  </si>
  <si>
    <t>One 5</t>
  </si>
  <si>
    <t>One 6</t>
  </si>
  <si>
    <t>two</t>
  </si>
  <si>
    <t>two 1</t>
  </si>
  <si>
    <t>colony two bout1</t>
  </si>
  <si>
    <t>colony two bout2</t>
  </si>
  <si>
    <t>colony two bout3</t>
  </si>
  <si>
    <t>colony two bout4</t>
  </si>
  <si>
    <t>two 2</t>
  </si>
  <si>
    <t>two 3</t>
  </si>
  <si>
    <t>two 4</t>
  </si>
  <si>
    <t>two 5</t>
  </si>
  <si>
    <t>two 6</t>
  </si>
  <si>
    <t>three</t>
  </si>
  <si>
    <t>three 1</t>
  </si>
  <si>
    <t>colony three bout1</t>
  </si>
  <si>
    <t>colony three bout2</t>
  </si>
  <si>
    <t>colony three bout3</t>
  </si>
  <si>
    <t>colony three bout4</t>
  </si>
  <si>
    <t>three 2</t>
  </si>
  <si>
    <t>three 3</t>
  </si>
  <si>
    <t>three 4</t>
  </si>
  <si>
    <t>three 5</t>
  </si>
  <si>
    <t>three 6</t>
  </si>
  <si>
    <t>Bee1Start</t>
  </si>
  <si>
    <t>Bee1Stop</t>
  </si>
  <si>
    <t>Bee2start</t>
  </si>
  <si>
    <t>Bee3start</t>
  </si>
  <si>
    <t>Bee4Start</t>
  </si>
  <si>
    <t>Bee5Start</t>
  </si>
  <si>
    <t>Bee6Start</t>
  </si>
  <si>
    <t>Bee2stop</t>
  </si>
  <si>
    <t>Bee3stop</t>
  </si>
  <si>
    <t>Bee4stop</t>
  </si>
  <si>
    <t>Bee5stop</t>
  </si>
  <si>
    <t>Bee6stop</t>
  </si>
  <si>
    <t>Treatment side</t>
  </si>
  <si>
    <t>no hornet</t>
  </si>
  <si>
    <t>none</t>
  </si>
  <si>
    <t>Control</t>
  </si>
  <si>
    <t>average</t>
  </si>
  <si>
    <t>Hornet L</t>
  </si>
  <si>
    <t>Fisher's Exact Test, P&lt;0.0001</t>
  </si>
  <si>
    <t>Hornet R</t>
  </si>
  <si>
    <t>hornet</t>
  </si>
  <si>
    <t>stdev</t>
  </si>
  <si>
    <t>Day</t>
  </si>
  <si>
    <t>avg per trial</t>
  </si>
  <si>
    <t>stdev per trial</t>
  </si>
  <si>
    <t>Sum bees cross over per day</t>
  </si>
  <si>
    <t>Avg bees cross over per day</t>
  </si>
  <si>
    <t>SD bees cross over per day</t>
  </si>
  <si>
    <t>Avg prop per day</t>
  </si>
  <si>
    <t>Avg prop over days</t>
  </si>
  <si>
    <t>SD</t>
  </si>
  <si>
    <t>#ISY signaling bees</t>
  </si>
  <si>
    <t>sum ISY bees per trial</t>
  </si>
  <si>
    <t>How far guard bees are attracted to a ISY bee (cm)</t>
  </si>
  <si>
    <t xml:space="preserve"> ISY</t>
  </si>
  <si>
    <t>guard does not produce ISY</t>
  </si>
  <si>
    <t>guard produces ISY</t>
  </si>
  <si>
    <t>Movement side</t>
  </si>
  <si>
    <t>Movement per day</t>
  </si>
  <si>
    <t>Avg  movement per day</t>
  </si>
  <si>
    <t>SD  movement per day</t>
  </si>
  <si>
    <t>Net Movement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</si>
</sst>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charset val="134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/>
    <xf numFmtId="0" fontId="2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 wrapText="1"/>
    </xf>
    <xf numFmtId="0" fontId="4" fillId="0" borderId="0" xfId="1" applyAlignment="1">
      <alignment horizontal="left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NumberFormat="1" applyAlignment="1">
      <alignment horizontal="center" vertical="center"/>
    </xf>
    <xf numFmtId="0" fontId="6" fillId="0" borderId="0" xfId="0" applyFont="1" applyFill="1" applyAlignme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3" fillId="0" borderId="4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7" fillId="0" borderId="0" xfId="0" applyFont="1" applyFill="1" applyAlignment="1">
      <alignment horizontal="center"/>
    </xf>
    <xf numFmtId="0" fontId="2" fillId="0" borderId="0" xfId="0" applyNumberFormat="1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raphpad.com/quickcalcs/contingency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1"/>
  <sheetViews>
    <sheetView workbookViewId="0">
      <selection activeCell="G28" sqref="G28"/>
    </sheetView>
  </sheetViews>
  <sheetFormatPr baseColWidth="10" defaultColWidth="9" defaultRowHeight="15" x14ac:dyDescent="0.2"/>
  <cols>
    <col min="1" max="1" width="4" style="1" bestFit="1" customWidth="1"/>
    <col min="2" max="2" width="5.6640625" style="1" bestFit="1" customWidth="1"/>
    <col min="3" max="3" width="5.1640625" style="1" bestFit="1" customWidth="1"/>
    <col min="4" max="4" width="4.5" style="1" bestFit="1" customWidth="1"/>
    <col min="5" max="5" width="6.5" style="1" bestFit="1" customWidth="1"/>
    <col min="6" max="6" width="7.83203125" style="1" bestFit="1" customWidth="1"/>
    <col min="7" max="7" width="28.1640625" style="1" bestFit="1" customWidth="1"/>
    <col min="8" max="8" width="9.6640625" style="1" bestFit="1" customWidth="1"/>
    <col min="9" max="9" width="15.33203125" style="1" bestFit="1" customWidth="1"/>
    <col min="10" max="10" width="17.6640625" style="1" bestFit="1" customWidth="1"/>
    <col min="11" max="12" width="12.1640625" style="1" bestFit="1" customWidth="1"/>
    <col min="13" max="16384" width="9" style="1"/>
  </cols>
  <sheetData>
    <row r="1" spans="1:12" s="2" customFormat="1" x14ac:dyDescent="0.2">
      <c r="A1" s="2" t="s">
        <v>112</v>
      </c>
      <c r="B1" s="2" t="s">
        <v>15</v>
      </c>
      <c r="C1" s="2" t="s">
        <v>17</v>
      </c>
      <c r="D1" s="2" t="s">
        <v>1</v>
      </c>
      <c r="E1" s="2" t="s">
        <v>16</v>
      </c>
      <c r="F1" s="2" t="s">
        <v>14</v>
      </c>
      <c r="G1" s="2" t="s">
        <v>0</v>
      </c>
      <c r="H1" s="2" t="s">
        <v>13</v>
      </c>
      <c r="I1" s="2" t="s">
        <v>121</v>
      </c>
      <c r="J1" s="2" t="s">
        <v>122</v>
      </c>
      <c r="K1" s="2" t="s">
        <v>113</v>
      </c>
      <c r="L1" s="2" t="s">
        <v>114</v>
      </c>
    </row>
    <row r="2" spans="1:12" x14ac:dyDescent="0.2">
      <c r="A2" s="1">
        <v>1</v>
      </c>
      <c r="B2" s="1">
        <v>1</v>
      </c>
      <c r="C2" s="1">
        <v>2018</v>
      </c>
      <c r="D2" s="1">
        <v>1</v>
      </c>
      <c r="E2" s="1">
        <v>1</v>
      </c>
      <c r="F2" s="1">
        <v>10</v>
      </c>
      <c r="G2" s="1" t="s">
        <v>2</v>
      </c>
      <c r="H2" s="1" t="s">
        <v>3</v>
      </c>
      <c r="I2" s="1">
        <v>3</v>
      </c>
      <c r="K2" s="1">
        <f>AVERAGE(J:J)</f>
        <v>221.22222222222223</v>
      </c>
      <c r="L2" s="1">
        <f>STDEV(J:J)</f>
        <v>96.132601775791997</v>
      </c>
    </row>
    <row r="3" spans="1:12" x14ac:dyDescent="0.2">
      <c r="A3" s="1">
        <v>1</v>
      </c>
      <c r="B3" s="1">
        <v>2</v>
      </c>
      <c r="C3" s="1">
        <v>2018</v>
      </c>
      <c r="D3" s="1">
        <v>1</v>
      </c>
      <c r="E3" s="1">
        <v>1</v>
      </c>
      <c r="F3" s="1">
        <v>10</v>
      </c>
      <c r="G3" s="1" t="s">
        <v>4</v>
      </c>
      <c r="H3" s="1" t="s">
        <v>3</v>
      </c>
      <c r="I3" s="1">
        <v>40</v>
      </c>
    </row>
    <row r="4" spans="1:12" x14ac:dyDescent="0.2">
      <c r="A4" s="1">
        <v>1</v>
      </c>
      <c r="B4" s="1">
        <v>3</v>
      </c>
      <c r="C4" s="1">
        <v>2018</v>
      </c>
      <c r="D4" s="1">
        <v>1</v>
      </c>
      <c r="E4" s="1">
        <v>1</v>
      </c>
      <c r="F4" s="1">
        <v>10</v>
      </c>
      <c r="G4" s="1" t="s">
        <v>5</v>
      </c>
      <c r="H4" s="1" t="s">
        <v>3</v>
      </c>
      <c r="I4" s="1">
        <v>64</v>
      </c>
    </row>
    <row r="5" spans="1:12" x14ac:dyDescent="0.2">
      <c r="A5" s="1">
        <v>1</v>
      </c>
      <c r="B5" s="1">
        <v>4</v>
      </c>
      <c r="C5" s="1">
        <v>2018</v>
      </c>
      <c r="D5" s="1">
        <v>1</v>
      </c>
      <c r="E5" s="1">
        <v>1</v>
      </c>
      <c r="F5" s="1">
        <v>10</v>
      </c>
      <c r="G5" s="1" t="s">
        <v>6</v>
      </c>
      <c r="H5" s="1" t="s">
        <v>3</v>
      </c>
      <c r="I5" s="1">
        <v>31</v>
      </c>
    </row>
    <row r="6" spans="1:12" x14ac:dyDescent="0.2">
      <c r="A6" s="1">
        <v>1</v>
      </c>
      <c r="B6" s="1">
        <v>5</v>
      </c>
      <c r="C6" s="1">
        <v>2018</v>
      </c>
      <c r="D6" s="1">
        <v>1</v>
      </c>
      <c r="E6" s="1">
        <v>1</v>
      </c>
      <c r="F6" s="1">
        <v>10</v>
      </c>
      <c r="G6" s="1" t="s">
        <v>7</v>
      </c>
      <c r="H6" s="1" t="s">
        <v>3</v>
      </c>
      <c r="I6" s="1">
        <v>17</v>
      </c>
    </row>
    <row r="7" spans="1:12" x14ac:dyDescent="0.2">
      <c r="A7" s="1">
        <v>1</v>
      </c>
      <c r="B7" s="1">
        <v>6</v>
      </c>
      <c r="C7" s="1">
        <v>2018</v>
      </c>
      <c r="D7" s="1">
        <v>1</v>
      </c>
      <c r="E7" s="1">
        <v>1</v>
      </c>
      <c r="F7" s="1">
        <v>10</v>
      </c>
      <c r="G7" s="1" t="s">
        <v>8</v>
      </c>
      <c r="H7" s="1" t="s">
        <v>3</v>
      </c>
      <c r="I7" s="1">
        <v>12</v>
      </c>
    </row>
    <row r="8" spans="1:12" x14ac:dyDescent="0.2">
      <c r="A8" s="1">
        <v>1</v>
      </c>
      <c r="B8" s="1">
        <v>7</v>
      </c>
      <c r="C8" s="1">
        <v>2018</v>
      </c>
      <c r="D8" s="1">
        <v>1</v>
      </c>
      <c r="E8" s="1">
        <v>1</v>
      </c>
      <c r="F8" s="1">
        <v>10</v>
      </c>
      <c r="G8" s="1" t="s">
        <v>9</v>
      </c>
      <c r="H8" s="1" t="s">
        <v>3</v>
      </c>
      <c r="I8" s="1">
        <v>10</v>
      </c>
    </row>
    <row r="9" spans="1:12" x14ac:dyDescent="0.2">
      <c r="A9" s="1">
        <v>1</v>
      </c>
      <c r="B9" s="1">
        <v>8</v>
      </c>
      <c r="C9" s="1">
        <v>2018</v>
      </c>
      <c r="D9" s="1">
        <v>1</v>
      </c>
      <c r="E9" s="1">
        <v>1</v>
      </c>
      <c r="F9" s="1">
        <v>10</v>
      </c>
      <c r="G9" s="1" t="s">
        <v>10</v>
      </c>
      <c r="H9" s="1" t="s">
        <v>3</v>
      </c>
      <c r="I9" s="1">
        <v>38</v>
      </c>
    </row>
    <row r="10" spans="1:12" x14ac:dyDescent="0.2">
      <c r="A10" s="1">
        <v>1</v>
      </c>
      <c r="B10" s="1">
        <v>9</v>
      </c>
      <c r="C10" s="1">
        <v>2018</v>
      </c>
      <c r="D10" s="1">
        <v>1</v>
      </c>
      <c r="E10" s="1">
        <v>1</v>
      </c>
      <c r="F10" s="1">
        <v>10</v>
      </c>
      <c r="G10" s="1" t="s">
        <v>11</v>
      </c>
      <c r="H10" s="1" t="s">
        <v>3</v>
      </c>
      <c r="I10" s="1">
        <v>88</v>
      </c>
    </row>
    <row r="11" spans="1:12" x14ac:dyDescent="0.2">
      <c r="A11" s="1">
        <v>1</v>
      </c>
      <c r="B11" s="1">
        <v>10</v>
      </c>
      <c r="C11" s="1">
        <v>2018</v>
      </c>
      <c r="D11" s="1">
        <v>1</v>
      </c>
      <c r="E11" s="1">
        <v>1</v>
      </c>
      <c r="F11" s="1">
        <v>10</v>
      </c>
      <c r="G11" s="1" t="s">
        <v>12</v>
      </c>
      <c r="H11" s="1" t="s">
        <v>3</v>
      </c>
      <c r="I11" s="1">
        <v>119</v>
      </c>
      <c r="J11" s="1">
        <f>SUM(I2:I11)</f>
        <v>422</v>
      </c>
    </row>
    <row r="12" spans="1:12" x14ac:dyDescent="0.2">
      <c r="A12" s="1">
        <f t="shared" ref="A12:A21" si="0">A2+1</f>
        <v>2</v>
      </c>
      <c r="B12" s="1">
        <v>11</v>
      </c>
      <c r="C12" s="1">
        <v>2018</v>
      </c>
      <c r="D12" s="1">
        <v>2</v>
      </c>
      <c r="E12" s="1">
        <v>1</v>
      </c>
      <c r="F12" s="1">
        <v>10</v>
      </c>
      <c r="G12" s="1" t="s">
        <v>2</v>
      </c>
      <c r="H12" s="1" t="s">
        <v>3</v>
      </c>
      <c r="I12" s="1">
        <v>0</v>
      </c>
    </row>
    <row r="13" spans="1:12" x14ac:dyDescent="0.2">
      <c r="A13" s="1">
        <f t="shared" si="0"/>
        <v>2</v>
      </c>
      <c r="B13" s="1">
        <v>12</v>
      </c>
      <c r="C13" s="1">
        <v>2018</v>
      </c>
      <c r="D13" s="1">
        <v>2</v>
      </c>
      <c r="E13" s="1">
        <v>1</v>
      </c>
      <c r="F13" s="1">
        <v>10</v>
      </c>
      <c r="G13" s="1" t="s">
        <v>4</v>
      </c>
      <c r="H13" s="1" t="s">
        <v>3</v>
      </c>
      <c r="I13" s="1">
        <v>10</v>
      </c>
    </row>
    <row r="14" spans="1:12" x14ac:dyDescent="0.2">
      <c r="A14" s="1">
        <f t="shared" si="0"/>
        <v>2</v>
      </c>
      <c r="B14" s="1">
        <v>13</v>
      </c>
      <c r="C14" s="1">
        <v>2018</v>
      </c>
      <c r="D14" s="1">
        <v>2</v>
      </c>
      <c r="E14" s="1">
        <v>1</v>
      </c>
      <c r="F14" s="1">
        <v>10</v>
      </c>
      <c r="G14" s="1" t="s">
        <v>5</v>
      </c>
      <c r="H14" s="1" t="s">
        <v>3</v>
      </c>
      <c r="I14" s="1">
        <v>18</v>
      </c>
    </row>
    <row r="15" spans="1:12" x14ac:dyDescent="0.2">
      <c r="A15" s="1">
        <f t="shared" si="0"/>
        <v>2</v>
      </c>
      <c r="B15" s="1">
        <v>14</v>
      </c>
      <c r="C15" s="1">
        <v>2018</v>
      </c>
      <c r="D15" s="1">
        <v>2</v>
      </c>
      <c r="E15" s="1">
        <v>1</v>
      </c>
      <c r="F15" s="1">
        <v>10</v>
      </c>
      <c r="G15" s="1" t="s">
        <v>6</v>
      </c>
      <c r="H15" s="1" t="s">
        <v>3</v>
      </c>
      <c r="I15" s="1">
        <v>5</v>
      </c>
    </row>
    <row r="16" spans="1:12" x14ac:dyDescent="0.2">
      <c r="A16" s="1">
        <f t="shared" si="0"/>
        <v>2</v>
      </c>
      <c r="B16" s="1">
        <v>15</v>
      </c>
      <c r="C16" s="1">
        <v>2018</v>
      </c>
      <c r="D16" s="1">
        <v>2</v>
      </c>
      <c r="E16" s="1">
        <v>1</v>
      </c>
      <c r="F16" s="1">
        <v>10</v>
      </c>
      <c r="G16" s="1" t="s">
        <v>7</v>
      </c>
      <c r="H16" s="1" t="s">
        <v>3</v>
      </c>
      <c r="I16" s="1">
        <v>3</v>
      </c>
    </row>
    <row r="17" spans="1:10" x14ac:dyDescent="0.2">
      <c r="A17" s="1">
        <f t="shared" si="0"/>
        <v>2</v>
      </c>
      <c r="B17" s="1">
        <v>16</v>
      </c>
      <c r="C17" s="1">
        <v>2018</v>
      </c>
      <c r="D17" s="1">
        <v>2</v>
      </c>
      <c r="E17" s="1">
        <v>1</v>
      </c>
      <c r="F17" s="1">
        <v>10</v>
      </c>
      <c r="G17" s="1" t="s">
        <v>8</v>
      </c>
      <c r="H17" s="1" t="s">
        <v>3</v>
      </c>
      <c r="I17" s="1">
        <v>10</v>
      </c>
    </row>
    <row r="18" spans="1:10" x14ac:dyDescent="0.2">
      <c r="A18" s="1">
        <f t="shared" si="0"/>
        <v>2</v>
      </c>
      <c r="B18" s="1">
        <v>17</v>
      </c>
      <c r="C18" s="1">
        <v>2018</v>
      </c>
      <c r="D18" s="1">
        <v>2</v>
      </c>
      <c r="E18" s="1">
        <v>1</v>
      </c>
      <c r="F18" s="1">
        <v>10</v>
      </c>
      <c r="G18" s="1" t="s">
        <v>9</v>
      </c>
      <c r="H18" s="1" t="s">
        <v>3</v>
      </c>
      <c r="I18" s="1">
        <v>11</v>
      </c>
    </row>
    <row r="19" spans="1:10" x14ac:dyDescent="0.2">
      <c r="A19" s="1">
        <f t="shared" si="0"/>
        <v>2</v>
      </c>
      <c r="B19" s="1">
        <v>18</v>
      </c>
      <c r="C19" s="1">
        <v>2018</v>
      </c>
      <c r="D19" s="1">
        <v>2</v>
      </c>
      <c r="E19" s="1">
        <v>1</v>
      </c>
      <c r="F19" s="1">
        <v>10</v>
      </c>
      <c r="G19" s="1" t="s">
        <v>10</v>
      </c>
      <c r="H19" s="1" t="s">
        <v>3</v>
      </c>
      <c r="I19" s="1">
        <v>21</v>
      </c>
    </row>
    <row r="20" spans="1:10" x14ac:dyDescent="0.2">
      <c r="A20" s="1">
        <f t="shared" si="0"/>
        <v>2</v>
      </c>
      <c r="B20" s="1">
        <v>19</v>
      </c>
      <c r="C20" s="1">
        <v>2018</v>
      </c>
      <c r="D20" s="1">
        <v>2</v>
      </c>
      <c r="E20" s="1">
        <v>1</v>
      </c>
      <c r="F20" s="1">
        <v>10</v>
      </c>
      <c r="G20" s="1" t="s">
        <v>11</v>
      </c>
      <c r="H20" s="1" t="s">
        <v>3</v>
      </c>
      <c r="I20" s="1">
        <v>121</v>
      </c>
    </row>
    <row r="21" spans="1:10" x14ac:dyDescent="0.2">
      <c r="A21" s="1">
        <f t="shared" si="0"/>
        <v>2</v>
      </c>
      <c r="B21" s="1">
        <v>20</v>
      </c>
      <c r="C21" s="1">
        <v>2018</v>
      </c>
      <c r="D21" s="1">
        <v>2</v>
      </c>
      <c r="E21" s="1">
        <v>1</v>
      </c>
      <c r="F21" s="1">
        <v>10</v>
      </c>
      <c r="G21" s="1" t="s">
        <v>12</v>
      </c>
      <c r="H21" s="1" t="s">
        <v>3</v>
      </c>
      <c r="I21" s="1">
        <v>133</v>
      </c>
      <c r="J21" s="1">
        <f t="shared" ref="J21" si="1">SUM(I12:I21)</f>
        <v>332</v>
      </c>
    </row>
    <row r="22" spans="1:10" x14ac:dyDescent="0.2">
      <c r="A22" s="1">
        <f t="shared" ref="A22:A85" si="2">A12+1</f>
        <v>3</v>
      </c>
      <c r="B22" s="1">
        <v>21</v>
      </c>
      <c r="C22" s="1">
        <v>2018</v>
      </c>
      <c r="D22" s="1">
        <v>3</v>
      </c>
      <c r="E22" s="1">
        <v>1</v>
      </c>
      <c r="F22" s="1">
        <v>10</v>
      </c>
      <c r="G22" s="1" t="s">
        <v>2</v>
      </c>
      <c r="H22" s="1" t="s">
        <v>3</v>
      </c>
      <c r="I22" s="1">
        <v>2</v>
      </c>
    </row>
    <row r="23" spans="1:10" x14ac:dyDescent="0.2">
      <c r="A23" s="1">
        <f t="shared" si="2"/>
        <v>3</v>
      </c>
      <c r="B23" s="1">
        <v>22</v>
      </c>
      <c r="C23" s="1">
        <v>2018</v>
      </c>
      <c r="D23" s="1">
        <v>3</v>
      </c>
      <c r="E23" s="1">
        <v>1</v>
      </c>
      <c r="F23" s="1">
        <v>10</v>
      </c>
      <c r="G23" s="1" t="s">
        <v>4</v>
      </c>
      <c r="H23" s="1" t="s">
        <v>3</v>
      </c>
      <c r="I23" s="1">
        <v>11</v>
      </c>
    </row>
    <row r="24" spans="1:10" x14ac:dyDescent="0.2">
      <c r="A24" s="1">
        <f t="shared" si="2"/>
        <v>3</v>
      </c>
      <c r="B24" s="1">
        <v>23</v>
      </c>
      <c r="C24" s="1">
        <v>2018</v>
      </c>
      <c r="D24" s="1">
        <v>3</v>
      </c>
      <c r="E24" s="1">
        <v>1</v>
      </c>
      <c r="F24" s="1">
        <v>10</v>
      </c>
      <c r="G24" s="1" t="s">
        <v>5</v>
      </c>
      <c r="H24" s="1" t="s">
        <v>3</v>
      </c>
      <c r="I24" s="1">
        <v>20</v>
      </c>
    </row>
    <row r="25" spans="1:10" x14ac:dyDescent="0.2">
      <c r="A25" s="1">
        <f t="shared" si="2"/>
        <v>3</v>
      </c>
      <c r="B25" s="1">
        <v>24</v>
      </c>
      <c r="C25" s="1">
        <v>2018</v>
      </c>
      <c r="D25" s="1">
        <v>3</v>
      </c>
      <c r="E25" s="1">
        <v>1</v>
      </c>
      <c r="F25" s="1">
        <v>10</v>
      </c>
      <c r="G25" s="1" t="s">
        <v>6</v>
      </c>
      <c r="H25" s="1" t="s">
        <v>3</v>
      </c>
      <c r="I25" s="1">
        <v>3</v>
      </c>
    </row>
    <row r="26" spans="1:10" x14ac:dyDescent="0.2">
      <c r="A26" s="1">
        <f t="shared" si="2"/>
        <v>3</v>
      </c>
      <c r="B26" s="1">
        <v>25</v>
      </c>
      <c r="C26" s="1">
        <v>2018</v>
      </c>
      <c r="D26" s="1">
        <v>3</v>
      </c>
      <c r="E26" s="1">
        <v>1</v>
      </c>
      <c r="F26" s="1">
        <v>10</v>
      </c>
      <c r="G26" s="1" t="s">
        <v>7</v>
      </c>
      <c r="H26" s="1" t="s">
        <v>3</v>
      </c>
      <c r="I26" s="1">
        <v>2</v>
      </c>
    </row>
    <row r="27" spans="1:10" x14ac:dyDescent="0.2">
      <c r="A27" s="1">
        <f t="shared" si="2"/>
        <v>3</v>
      </c>
      <c r="B27" s="1">
        <v>26</v>
      </c>
      <c r="C27" s="1">
        <v>2018</v>
      </c>
      <c r="D27" s="1">
        <v>3</v>
      </c>
      <c r="E27" s="1">
        <v>1</v>
      </c>
      <c r="F27" s="1">
        <v>10</v>
      </c>
      <c r="G27" s="1" t="s">
        <v>8</v>
      </c>
      <c r="H27" s="1" t="s">
        <v>3</v>
      </c>
      <c r="I27" s="1">
        <v>0</v>
      </c>
    </row>
    <row r="28" spans="1:10" x14ac:dyDescent="0.2">
      <c r="A28" s="1">
        <f t="shared" si="2"/>
        <v>3</v>
      </c>
      <c r="B28" s="1">
        <v>27</v>
      </c>
      <c r="C28" s="1">
        <v>2018</v>
      </c>
      <c r="D28" s="1">
        <v>3</v>
      </c>
      <c r="E28" s="1">
        <v>1</v>
      </c>
      <c r="F28" s="1">
        <v>10</v>
      </c>
      <c r="G28" s="1" t="s">
        <v>9</v>
      </c>
      <c r="H28" s="1" t="s">
        <v>3</v>
      </c>
      <c r="I28" s="1">
        <v>7</v>
      </c>
    </row>
    <row r="29" spans="1:10" x14ac:dyDescent="0.2">
      <c r="A29" s="1">
        <f t="shared" si="2"/>
        <v>3</v>
      </c>
      <c r="B29" s="1">
        <v>28</v>
      </c>
      <c r="C29" s="1">
        <v>2018</v>
      </c>
      <c r="D29" s="1">
        <v>3</v>
      </c>
      <c r="E29" s="1">
        <v>1</v>
      </c>
      <c r="F29" s="1">
        <v>10</v>
      </c>
      <c r="G29" s="1" t="s">
        <v>10</v>
      </c>
      <c r="H29" s="1" t="s">
        <v>3</v>
      </c>
      <c r="I29" s="1">
        <v>11</v>
      </c>
    </row>
    <row r="30" spans="1:10" x14ac:dyDescent="0.2">
      <c r="A30" s="1">
        <f t="shared" si="2"/>
        <v>3</v>
      </c>
      <c r="B30" s="1">
        <v>29</v>
      </c>
      <c r="C30" s="1">
        <v>2018</v>
      </c>
      <c r="D30" s="1">
        <v>3</v>
      </c>
      <c r="E30" s="1">
        <v>1</v>
      </c>
      <c r="F30" s="1">
        <v>10</v>
      </c>
      <c r="G30" s="1" t="s">
        <v>11</v>
      </c>
      <c r="H30" s="1" t="s">
        <v>3</v>
      </c>
      <c r="I30" s="1">
        <v>52</v>
      </c>
    </row>
    <row r="31" spans="1:10" x14ac:dyDescent="0.2">
      <c r="A31" s="1">
        <f t="shared" si="2"/>
        <v>3</v>
      </c>
      <c r="B31" s="1">
        <v>30</v>
      </c>
      <c r="C31" s="1">
        <v>2018</v>
      </c>
      <c r="D31" s="1">
        <v>3</v>
      </c>
      <c r="E31" s="1">
        <v>1</v>
      </c>
      <c r="F31" s="1">
        <v>10</v>
      </c>
      <c r="G31" s="1" t="s">
        <v>12</v>
      </c>
      <c r="H31" s="1" t="s">
        <v>3</v>
      </c>
      <c r="I31" s="1">
        <v>145</v>
      </c>
      <c r="J31" s="1">
        <f t="shared" ref="J31" si="3">SUM(I22:I31)</f>
        <v>253</v>
      </c>
    </row>
    <row r="32" spans="1:10" x14ac:dyDescent="0.2">
      <c r="A32" s="1">
        <f t="shared" si="2"/>
        <v>4</v>
      </c>
      <c r="B32" s="1">
        <v>31</v>
      </c>
      <c r="C32" s="1">
        <v>2018</v>
      </c>
      <c r="D32" s="1">
        <v>1</v>
      </c>
      <c r="E32" s="1">
        <v>2</v>
      </c>
      <c r="F32" s="1">
        <v>10</v>
      </c>
      <c r="G32" s="1" t="s">
        <v>2</v>
      </c>
      <c r="H32" s="1" t="s">
        <v>3</v>
      </c>
      <c r="I32" s="1">
        <v>2</v>
      </c>
    </row>
    <row r="33" spans="1:10" x14ac:dyDescent="0.2">
      <c r="A33" s="1">
        <f t="shared" si="2"/>
        <v>4</v>
      </c>
      <c r="B33" s="1">
        <v>32</v>
      </c>
      <c r="C33" s="1">
        <v>2018</v>
      </c>
      <c r="D33" s="1">
        <v>1</v>
      </c>
      <c r="E33" s="1">
        <v>2</v>
      </c>
      <c r="F33" s="1">
        <v>10</v>
      </c>
      <c r="G33" s="1" t="s">
        <v>4</v>
      </c>
      <c r="H33" s="1" t="s">
        <v>3</v>
      </c>
      <c r="I33" s="1">
        <v>31</v>
      </c>
    </row>
    <row r="34" spans="1:10" x14ac:dyDescent="0.2">
      <c r="A34" s="1">
        <f t="shared" si="2"/>
        <v>4</v>
      </c>
      <c r="B34" s="1">
        <v>33</v>
      </c>
      <c r="C34" s="1">
        <v>2018</v>
      </c>
      <c r="D34" s="1">
        <v>1</v>
      </c>
      <c r="E34" s="1">
        <v>2</v>
      </c>
      <c r="F34" s="1">
        <v>10</v>
      </c>
      <c r="G34" s="1" t="s">
        <v>5</v>
      </c>
      <c r="H34" s="1" t="s">
        <v>3</v>
      </c>
      <c r="I34" s="1">
        <v>63</v>
      </c>
    </row>
    <row r="35" spans="1:10" x14ac:dyDescent="0.2">
      <c r="A35" s="1">
        <f t="shared" si="2"/>
        <v>4</v>
      </c>
      <c r="B35" s="1">
        <v>34</v>
      </c>
      <c r="C35" s="1">
        <v>2018</v>
      </c>
      <c r="D35" s="1">
        <v>1</v>
      </c>
      <c r="E35" s="1">
        <v>2</v>
      </c>
      <c r="F35" s="1">
        <v>10</v>
      </c>
      <c r="G35" s="1" t="s">
        <v>6</v>
      </c>
      <c r="H35" s="1" t="s">
        <v>3</v>
      </c>
      <c r="I35" s="1">
        <v>65</v>
      </c>
    </row>
    <row r="36" spans="1:10" x14ac:dyDescent="0.2">
      <c r="A36" s="1">
        <f t="shared" si="2"/>
        <v>4</v>
      </c>
      <c r="B36" s="1">
        <v>35</v>
      </c>
      <c r="C36" s="1">
        <v>2018</v>
      </c>
      <c r="D36" s="1">
        <v>1</v>
      </c>
      <c r="E36" s="1">
        <v>2</v>
      </c>
      <c r="F36" s="1">
        <v>10</v>
      </c>
      <c r="G36" s="1" t="s">
        <v>7</v>
      </c>
      <c r="H36" s="1" t="s">
        <v>3</v>
      </c>
      <c r="I36" s="1">
        <v>8</v>
      </c>
    </row>
    <row r="37" spans="1:10" x14ac:dyDescent="0.2">
      <c r="A37" s="1">
        <f t="shared" si="2"/>
        <v>4</v>
      </c>
      <c r="B37" s="1">
        <v>36</v>
      </c>
      <c r="C37" s="1">
        <v>2018</v>
      </c>
      <c r="D37" s="1">
        <v>1</v>
      </c>
      <c r="E37" s="1">
        <v>2</v>
      </c>
      <c r="F37" s="1">
        <v>10</v>
      </c>
      <c r="G37" s="1" t="s">
        <v>8</v>
      </c>
      <c r="H37" s="1" t="s">
        <v>3</v>
      </c>
      <c r="I37" s="1">
        <v>4</v>
      </c>
    </row>
    <row r="38" spans="1:10" x14ac:dyDescent="0.2">
      <c r="A38" s="1">
        <f t="shared" si="2"/>
        <v>4</v>
      </c>
      <c r="B38" s="1">
        <v>37</v>
      </c>
      <c r="C38" s="1">
        <v>2018</v>
      </c>
      <c r="D38" s="1">
        <v>1</v>
      </c>
      <c r="E38" s="1">
        <v>2</v>
      </c>
      <c r="F38" s="1">
        <v>10</v>
      </c>
      <c r="G38" s="1" t="s">
        <v>9</v>
      </c>
      <c r="H38" s="1" t="s">
        <v>3</v>
      </c>
      <c r="I38" s="1">
        <v>14</v>
      </c>
    </row>
    <row r="39" spans="1:10" x14ac:dyDescent="0.2">
      <c r="A39" s="1">
        <f t="shared" si="2"/>
        <v>4</v>
      </c>
      <c r="B39" s="1">
        <v>38</v>
      </c>
      <c r="C39" s="1">
        <v>2018</v>
      </c>
      <c r="D39" s="1">
        <v>1</v>
      </c>
      <c r="E39" s="1">
        <v>2</v>
      </c>
      <c r="F39" s="1">
        <v>10</v>
      </c>
      <c r="G39" s="1" t="s">
        <v>10</v>
      </c>
      <c r="H39" s="1" t="s">
        <v>3</v>
      </c>
      <c r="I39" s="1">
        <v>10</v>
      </c>
    </row>
    <row r="40" spans="1:10" x14ac:dyDescent="0.2">
      <c r="A40" s="1">
        <f t="shared" si="2"/>
        <v>4</v>
      </c>
      <c r="B40" s="1">
        <v>39</v>
      </c>
      <c r="C40" s="1">
        <v>2018</v>
      </c>
      <c r="D40" s="1">
        <v>1</v>
      </c>
      <c r="E40" s="1">
        <v>2</v>
      </c>
      <c r="F40" s="1">
        <v>10</v>
      </c>
      <c r="G40" s="1" t="s">
        <v>11</v>
      </c>
      <c r="H40" s="1" t="s">
        <v>3</v>
      </c>
      <c r="I40" s="1">
        <v>45</v>
      </c>
    </row>
    <row r="41" spans="1:10" x14ac:dyDescent="0.2">
      <c r="A41" s="1">
        <f t="shared" si="2"/>
        <v>4</v>
      </c>
      <c r="B41" s="1">
        <v>40</v>
      </c>
      <c r="C41" s="1">
        <v>2018</v>
      </c>
      <c r="D41" s="1">
        <v>1</v>
      </c>
      <c r="E41" s="1">
        <v>2</v>
      </c>
      <c r="F41" s="1">
        <v>10</v>
      </c>
      <c r="G41" s="1" t="s">
        <v>12</v>
      </c>
      <c r="H41" s="1" t="s">
        <v>3</v>
      </c>
      <c r="I41" s="1">
        <v>56</v>
      </c>
      <c r="J41" s="1">
        <f t="shared" ref="J41" si="4">SUM(I32:I41)</f>
        <v>298</v>
      </c>
    </row>
    <row r="42" spans="1:10" x14ac:dyDescent="0.2">
      <c r="A42" s="1">
        <f t="shared" si="2"/>
        <v>5</v>
      </c>
      <c r="B42" s="1">
        <v>41</v>
      </c>
      <c r="C42" s="1">
        <v>2018</v>
      </c>
      <c r="D42" s="1">
        <v>2</v>
      </c>
      <c r="E42" s="1">
        <v>2</v>
      </c>
      <c r="F42" s="1">
        <v>10</v>
      </c>
      <c r="G42" s="1" t="s">
        <v>2</v>
      </c>
      <c r="H42" s="1" t="s">
        <v>3</v>
      </c>
      <c r="I42" s="1">
        <v>2</v>
      </c>
    </row>
    <row r="43" spans="1:10" x14ac:dyDescent="0.2">
      <c r="A43" s="1">
        <f t="shared" si="2"/>
        <v>5</v>
      </c>
      <c r="B43" s="1">
        <v>42</v>
      </c>
      <c r="C43" s="1">
        <v>2018</v>
      </c>
      <c r="D43" s="1">
        <v>2</v>
      </c>
      <c r="E43" s="1">
        <v>2</v>
      </c>
      <c r="F43" s="1">
        <v>10</v>
      </c>
      <c r="G43" s="1" t="s">
        <v>4</v>
      </c>
      <c r="H43" s="1" t="s">
        <v>3</v>
      </c>
      <c r="I43" s="1">
        <v>5</v>
      </c>
    </row>
    <row r="44" spans="1:10" x14ac:dyDescent="0.2">
      <c r="A44" s="1">
        <f t="shared" si="2"/>
        <v>5</v>
      </c>
      <c r="B44" s="1">
        <v>43</v>
      </c>
      <c r="C44" s="1">
        <v>2018</v>
      </c>
      <c r="D44" s="1">
        <v>2</v>
      </c>
      <c r="E44" s="1">
        <v>2</v>
      </c>
      <c r="F44" s="1">
        <v>10</v>
      </c>
      <c r="G44" s="1" t="s">
        <v>5</v>
      </c>
      <c r="H44" s="1" t="s">
        <v>3</v>
      </c>
      <c r="I44" s="1">
        <v>43</v>
      </c>
    </row>
    <row r="45" spans="1:10" x14ac:dyDescent="0.2">
      <c r="A45" s="1">
        <f t="shared" si="2"/>
        <v>5</v>
      </c>
      <c r="B45" s="1">
        <v>44</v>
      </c>
      <c r="C45" s="1">
        <v>2018</v>
      </c>
      <c r="D45" s="1">
        <v>2</v>
      </c>
      <c r="E45" s="1">
        <v>2</v>
      </c>
      <c r="F45" s="1">
        <v>10</v>
      </c>
      <c r="G45" s="1" t="s">
        <v>6</v>
      </c>
      <c r="H45" s="1" t="s">
        <v>3</v>
      </c>
      <c r="I45" s="1">
        <v>5</v>
      </c>
    </row>
    <row r="46" spans="1:10" x14ac:dyDescent="0.2">
      <c r="A46" s="1">
        <f t="shared" si="2"/>
        <v>5</v>
      </c>
      <c r="B46" s="1">
        <v>45</v>
      </c>
      <c r="C46" s="1">
        <v>2018</v>
      </c>
      <c r="D46" s="1">
        <v>2</v>
      </c>
      <c r="E46" s="1">
        <v>2</v>
      </c>
      <c r="F46" s="1">
        <v>10</v>
      </c>
      <c r="G46" s="1" t="s">
        <v>7</v>
      </c>
      <c r="H46" s="1" t="s">
        <v>3</v>
      </c>
      <c r="I46" s="1">
        <v>4</v>
      </c>
    </row>
    <row r="47" spans="1:10" x14ac:dyDescent="0.2">
      <c r="A47" s="1">
        <f t="shared" si="2"/>
        <v>5</v>
      </c>
      <c r="B47" s="1">
        <v>46</v>
      </c>
      <c r="C47" s="1">
        <v>2018</v>
      </c>
      <c r="D47" s="1">
        <v>2</v>
      </c>
      <c r="E47" s="1">
        <v>2</v>
      </c>
      <c r="F47" s="1">
        <v>10</v>
      </c>
      <c r="G47" s="1" t="s">
        <v>8</v>
      </c>
      <c r="H47" s="1" t="s">
        <v>3</v>
      </c>
      <c r="I47" s="1">
        <v>2</v>
      </c>
    </row>
    <row r="48" spans="1:10" x14ac:dyDescent="0.2">
      <c r="A48" s="1">
        <f t="shared" si="2"/>
        <v>5</v>
      </c>
      <c r="B48" s="1">
        <v>47</v>
      </c>
      <c r="C48" s="1">
        <v>2018</v>
      </c>
      <c r="D48" s="1">
        <v>2</v>
      </c>
      <c r="E48" s="1">
        <v>2</v>
      </c>
      <c r="F48" s="1">
        <v>10</v>
      </c>
      <c r="G48" s="1" t="s">
        <v>9</v>
      </c>
      <c r="H48" s="1" t="s">
        <v>3</v>
      </c>
      <c r="I48" s="1">
        <v>1</v>
      </c>
    </row>
    <row r="49" spans="1:10" x14ac:dyDescent="0.2">
      <c r="A49" s="1">
        <f t="shared" si="2"/>
        <v>5</v>
      </c>
      <c r="B49" s="1">
        <v>48</v>
      </c>
      <c r="C49" s="1">
        <v>2018</v>
      </c>
      <c r="D49" s="1">
        <v>2</v>
      </c>
      <c r="E49" s="1">
        <v>2</v>
      </c>
      <c r="F49" s="1">
        <v>10</v>
      </c>
      <c r="G49" s="1" t="s">
        <v>10</v>
      </c>
      <c r="H49" s="1" t="s">
        <v>3</v>
      </c>
      <c r="I49" s="1">
        <v>4</v>
      </c>
    </row>
    <row r="50" spans="1:10" x14ac:dyDescent="0.2">
      <c r="A50" s="1">
        <f t="shared" si="2"/>
        <v>5</v>
      </c>
      <c r="B50" s="1">
        <v>49</v>
      </c>
      <c r="C50" s="1">
        <v>2018</v>
      </c>
      <c r="D50" s="1">
        <v>2</v>
      </c>
      <c r="E50" s="1">
        <v>2</v>
      </c>
      <c r="F50" s="1">
        <v>10</v>
      </c>
      <c r="G50" s="1" t="s">
        <v>11</v>
      </c>
      <c r="H50" s="1" t="s">
        <v>3</v>
      </c>
      <c r="I50" s="1">
        <v>27</v>
      </c>
    </row>
    <row r="51" spans="1:10" x14ac:dyDescent="0.2">
      <c r="A51" s="1">
        <f t="shared" si="2"/>
        <v>5</v>
      </c>
      <c r="B51" s="1">
        <v>50</v>
      </c>
      <c r="C51" s="1">
        <v>2018</v>
      </c>
      <c r="D51" s="1">
        <v>2</v>
      </c>
      <c r="E51" s="1">
        <v>2</v>
      </c>
      <c r="F51" s="1">
        <v>10</v>
      </c>
      <c r="G51" s="1" t="s">
        <v>12</v>
      </c>
      <c r="H51" s="1" t="s">
        <v>3</v>
      </c>
      <c r="I51" s="1">
        <v>60</v>
      </c>
      <c r="J51" s="1">
        <f t="shared" ref="J51" si="5">SUM(I42:I51)</f>
        <v>153</v>
      </c>
    </row>
    <row r="52" spans="1:10" x14ac:dyDescent="0.2">
      <c r="A52" s="1">
        <f t="shared" si="2"/>
        <v>6</v>
      </c>
      <c r="B52" s="1">
        <v>51</v>
      </c>
      <c r="C52" s="1">
        <v>2018</v>
      </c>
      <c r="D52" s="1">
        <v>3</v>
      </c>
      <c r="E52" s="1">
        <v>2</v>
      </c>
      <c r="F52" s="1">
        <v>10</v>
      </c>
      <c r="G52" s="1" t="s">
        <v>2</v>
      </c>
      <c r="H52" s="1" t="s">
        <v>3</v>
      </c>
      <c r="I52" s="1">
        <v>0</v>
      </c>
    </row>
    <row r="53" spans="1:10" x14ac:dyDescent="0.2">
      <c r="A53" s="1">
        <f t="shared" si="2"/>
        <v>6</v>
      </c>
      <c r="B53" s="1">
        <v>52</v>
      </c>
      <c r="C53" s="1">
        <v>2018</v>
      </c>
      <c r="D53" s="1">
        <v>3</v>
      </c>
      <c r="E53" s="1">
        <v>2</v>
      </c>
      <c r="F53" s="1">
        <v>10</v>
      </c>
      <c r="G53" s="1" t="s">
        <v>4</v>
      </c>
      <c r="H53" s="1" t="s">
        <v>3</v>
      </c>
      <c r="I53" s="1">
        <v>4</v>
      </c>
    </row>
    <row r="54" spans="1:10" x14ac:dyDescent="0.2">
      <c r="A54" s="1">
        <f t="shared" si="2"/>
        <v>6</v>
      </c>
      <c r="B54" s="1">
        <v>53</v>
      </c>
      <c r="C54" s="1">
        <v>2018</v>
      </c>
      <c r="D54" s="1">
        <v>3</v>
      </c>
      <c r="E54" s="1">
        <v>2</v>
      </c>
      <c r="F54" s="1">
        <v>10</v>
      </c>
      <c r="G54" s="1" t="s">
        <v>5</v>
      </c>
      <c r="H54" s="1" t="s">
        <v>3</v>
      </c>
      <c r="I54" s="1">
        <v>30</v>
      </c>
    </row>
    <row r="55" spans="1:10" x14ac:dyDescent="0.2">
      <c r="A55" s="1">
        <f t="shared" si="2"/>
        <v>6</v>
      </c>
      <c r="B55" s="1">
        <v>54</v>
      </c>
      <c r="C55" s="1">
        <v>2018</v>
      </c>
      <c r="D55" s="1">
        <v>3</v>
      </c>
      <c r="E55" s="1">
        <v>2</v>
      </c>
      <c r="F55" s="1">
        <v>10</v>
      </c>
      <c r="G55" s="1" t="s">
        <v>6</v>
      </c>
      <c r="H55" s="1" t="s">
        <v>3</v>
      </c>
      <c r="I55" s="1">
        <v>4</v>
      </c>
    </row>
    <row r="56" spans="1:10" x14ac:dyDescent="0.2">
      <c r="A56" s="1">
        <f t="shared" si="2"/>
        <v>6</v>
      </c>
      <c r="B56" s="1">
        <v>55</v>
      </c>
      <c r="C56" s="1">
        <v>2018</v>
      </c>
      <c r="D56" s="1">
        <v>3</v>
      </c>
      <c r="E56" s="1">
        <v>2</v>
      </c>
      <c r="F56" s="1">
        <v>10</v>
      </c>
      <c r="G56" s="1" t="s">
        <v>7</v>
      </c>
      <c r="H56" s="1" t="s">
        <v>3</v>
      </c>
      <c r="I56" s="1">
        <v>2</v>
      </c>
    </row>
    <row r="57" spans="1:10" x14ac:dyDescent="0.2">
      <c r="A57" s="1">
        <f t="shared" si="2"/>
        <v>6</v>
      </c>
      <c r="B57" s="1">
        <v>56</v>
      </c>
      <c r="C57" s="1">
        <v>2018</v>
      </c>
      <c r="D57" s="1">
        <v>3</v>
      </c>
      <c r="E57" s="1">
        <v>2</v>
      </c>
      <c r="F57" s="1">
        <v>10</v>
      </c>
      <c r="G57" s="1" t="s">
        <v>8</v>
      </c>
      <c r="H57" s="1" t="s">
        <v>3</v>
      </c>
      <c r="I57" s="1">
        <v>5</v>
      </c>
    </row>
    <row r="58" spans="1:10" x14ac:dyDescent="0.2">
      <c r="A58" s="1">
        <f t="shared" si="2"/>
        <v>6</v>
      </c>
      <c r="B58" s="1">
        <v>57</v>
      </c>
      <c r="C58" s="1">
        <v>2018</v>
      </c>
      <c r="D58" s="1">
        <v>3</v>
      </c>
      <c r="E58" s="1">
        <v>2</v>
      </c>
      <c r="F58" s="1">
        <v>10</v>
      </c>
      <c r="G58" s="1" t="s">
        <v>9</v>
      </c>
      <c r="H58" s="1" t="s">
        <v>3</v>
      </c>
      <c r="I58" s="1">
        <v>1</v>
      </c>
    </row>
    <row r="59" spans="1:10" x14ac:dyDescent="0.2">
      <c r="A59" s="1">
        <f t="shared" si="2"/>
        <v>6</v>
      </c>
      <c r="B59" s="1">
        <v>58</v>
      </c>
      <c r="C59" s="1">
        <v>2018</v>
      </c>
      <c r="D59" s="1">
        <v>3</v>
      </c>
      <c r="E59" s="1">
        <v>2</v>
      </c>
      <c r="F59" s="1">
        <v>10</v>
      </c>
      <c r="G59" s="1" t="s">
        <v>10</v>
      </c>
      <c r="H59" s="1" t="s">
        <v>3</v>
      </c>
      <c r="I59" s="1">
        <v>15</v>
      </c>
    </row>
    <row r="60" spans="1:10" x14ac:dyDescent="0.2">
      <c r="A60" s="1">
        <f t="shared" si="2"/>
        <v>6</v>
      </c>
      <c r="B60" s="1">
        <v>59</v>
      </c>
      <c r="C60" s="1">
        <v>2018</v>
      </c>
      <c r="D60" s="1">
        <v>3</v>
      </c>
      <c r="E60" s="1">
        <v>2</v>
      </c>
      <c r="F60" s="1">
        <v>10</v>
      </c>
      <c r="G60" s="1" t="s">
        <v>11</v>
      </c>
      <c r="H60" s="1" t="s">
        <v>3</v>
      </c>
      <c r="I60" s="1">
        <v>40</v>
      </c>
    </row>
    <row r="61" spans="1:10" x14ac:dyDescent="0.2">
      <c r="A61" s="1">
        <f t="shared" si="2"/>
        <v>6</v>
      </c>
      <c r="B61" s="1">
        <v>60</v>
      </c>
      <c r="C61" s="1">
        <v>2018</v>
      </c>
      <c r="D61" s="1">
        <v>3</v>
      </c>
      <c r="E61" s="1">
        <v>2</v>
      </c>
      <c r="F61" s="1">
        <v>10</v>
      </c>
      <c r="G61" s="1" t="s">
        <v>12</v>
      </c>
      <c r="H61" s="1" t="s">
        <v>3</v>
      </c>
      <c r="I61" s="1">
        <v>90</v>
      </c>
      <c r="J61" s="1">
        <f t="shared" ref="J61" si="6">SUM(I52:I61)</f>
        <v>191</v>
      </c>
    </row>
    <row r="62" spans="1:10" x14ac:dyDescent="0.2">
      <c r="A62" s="1">
        <f t="shared" si="2"/>
        <v>7</v>
      </c>
      <c r="B62" s="1">
        <v>61</v>
      </c>
      <c r="C62" s="1">
        <v>2018</v>
      </c>
      <c r="D62" s="1">
        <v>1</v>
      </c>
      <c r="E62" s="1">
        <v>3</v>
      </c>
      <c r="F62" s="1">
        <v>10</v>
      </c>
      <c r="G62" s="1" t="s">
        <v>2</v>
      </c>
      <c r="H62" s="1" t="s">
        <v>3</v>
      </c>
      <c r="I62" s="1">
        <v>3</v>
      </c>
    </row>
    <row r="63" spans="1:10" x14ac:dyDescent="0.2">
      <c r="A63" s="1">
        <f t="shared" si="2"/>
        <v>7</v>
      </c>
      <c r="B63" s="1">
        <v>62</v>
      </c>
      <c r="C63" s="1">
        <v>2018</v>
      </c>
      <c r="D63" s="1">
        <v>1</v>
      </c>
      <c r="E63" s="1">
        <v>3</v>
      </c>
      <c r="F63" s="1">
        <v>10</v>
      </c>
      <c r="G63" s="1" t="s">
        <v>4</v>
      </c>
      <c r="H63" s="1" t="s">
        <v>3</v>
      </c>
      <c r="I63" s="1">
        <v>15</v>
      </c>
    </row>
    <row r="64" spans="1:10" x14ac:dyDescent="0.2">
      <c r="A64" s="1">
        <f t="shared" si="2"/>
        <v>7</v>
      </c>
      <c r="B64" s="1">
        <v>63</v>
      </c>
      <c r="C64" s="1">
        <v>2018</v>
      </c>
      <c r="D64" s="1">
        <v>1</v>
      </c>
      <c r="E64" s="1">
        <v>3</v>
      </c>
      <c r="F64" s="1">
        <v>10</v>
      </c>
      <c r="G64" s="1" t="s">
        <v>5</v>
      </c>
      <c r="H64" s="1" t="s">
        <v>3</v>
      </c>
      <c r="I64" s="1">
        <v>32</v>
      </c>
    </row>
    <row r="65" spans="1:10" x14ac:dyDescent="0.2">
      <c r="A65" s="1">
        <f t="shared" si="2"/>
        <v>7</v>
      </c>
      <c r="B65" s="1">
        <v>64</v>
      </c>
      <c r="C65" s="1">
        <v>2018</v>
      </c>
      <c r="D65" s="1">
        <v>1</v>
      </c>
      <c r="E65" s="1">
        <v>3</v>
      </c>
      <c r="F65" s="1">
        <v>10</v>
      </c>
      <c r="G65" s="1" t="s">
        <v>6</v>
      </c>
      <c r="H65" s="1" t="s">
        <v>3</v>
      </c>
      <c r="I65" s="1">
        <v>3</v>
      </c>
    </row>
    <row r="66" spans="1:10" x14ac:dyDescent="0.2">
      <c r="A66" s="1">
        <f t="shared" si="2"/>
        <v>7</v>
      </c>
      <c r="B66" s="1">
        <v>65</v>
      </c>
      <c r="C66" s="1">
        <v>2018</v>
      </c>
      <c r="D66" s="1">
        <v>1</v>
      </c>
      <c r="E66" s="1">
        <v>3</v>
      </c>
      <c r="F66" s="1">
        <v>10</v>
      </c>
      <c r="G66" s="1" t="s">
        <v>7</v>
      </c>
      <c r="H66" s="1" t="s">
        <v>3</v>
      </c>
      <c r="I66" s="1">
        <v>1</v>
      </c>
    </row>
    <row r="67" spans="1:10" x14ac:dyDescent="0.2">
      <c r="A67" s="1">
        <f t="shared" si="2"/>
        <v>7</v>
      </c>
      <c r="B67" s="1">
        <v>66</v>
      </c>
      <c r="C67" s="1">
        <v>2018</v>
      </c>
      <c r="D67" s="1">
        <v>1</v>
      </c>
      <c r="E67" s="1">
        <v>3</v>
      </c>
      <c r="F67" s="1">
        <v>10</v>
      </c>
      <c r="G67" s="1" t="s">
        <v>8</v>
      </c>
      <c r="H67" s="1" t="s">
        <v>3</v>
      </c>
      <c r="I67" s="1">
        <v>0</v>
      </c>
    </row>
    <row r="68" spans="1:10" x14ac:dyDescent="0.2">
      <c r="A68" s="1">
        <f t="shared" si="2"/>
        <v>7</v>
      </c>
      <c r="B68" s="1">
        <v>67</v>
      </c>
      <c r="C68" s="1">
        <v>2018</v>
      </c>
      <c r="D68" s="1">
        <v>1</v>
      </c>
      <c r="E68" s="1">
        <v>3</v>
      </c>
      <c r="F68" s="1">
        <v>10</v>
      </c>
      <c r="G68" s="1" t="s">
        <v>9</v>
      </c>
      <c r="H68" s="1" t="s">
        <v>3</v>
      </c>
      <c r="I68" s="1">
        <v>0</v>
      </c>
    </row>
    <row r="69" spans="1:10" x14ac:dyDescent="0.2">
      <c r="A69" s="1">
        <f t="shared" si="2"/>
        <v>7</v>
      </c>
      <c r="B69" s="1">
        <v>68</v>
      </c>
      <c r="C69" s="1">
        <v>2018</v>
      </c>
      <c r="D69" s="1">
        <v>1</v>
      </c>
      <c r="E69" s="1">
        <v>3</v>
      </c>
      <c r="F69" s="1">
        <v>10</v>
      </c>
      <c r="G69" s="1" t="s">
        <v>10</v>
      </c>
      <c r="H69" s="1" t="s">
        <v>3</v>
      </c>
      <c r="I69" s="1">
        <v>2</v>
      </c>
    </row>
    <row r="70" spans="1:10" x14ac:dyDescent="0.2">
      <c r="A70" s="1">
        <f t="shared" si="2"/>
        <v>7</v>
      </c>
      <c r="B70" s="1">
        <v>69</v>
      </c>
      <c r="C70" s="1">
        <v>2018</v>
      </c>
      <c r="D70" s="1">
        <v>1</v>
      </c>
      <c r="E70" s="1">
        <v>3</v>
      </c>
      <c r="F70" s="1">
        <v>10</v>
      </c>
      <c r="G70" s="1" t="s">
        <v>11</v>
      </c>
      <c r="H70" s="1" t="s">
        <v>3</v>
      </c>
      <c r="I70" s="1">
        <v>30</v>
      </c>
    </row>
    <row r="71" spans="1:10" x14ac:dyDescent="0.2">
      <c r="A71" s="1">
        <f t="shared" si="2"/>
        <v>7</v>
      </c>
      <c r="B71" s="1">
        <v>70</v>
      </c>
      <c r="C71" s="1">
        <v>2018</v>
      </c>
      <c r="D71" s="1">
        <v>1</v>
      </c>
      <c r="E71" s="1">
        <v>3</v>
      </c>
      <c r="F71" s="1">
        <v>10</v>
      </c>
      <c r="G71" s="1" t="s">
        <v>12</v>
      </c>
      <c r="H71" s="1" t="s">
        <v>3</v>
      </c>
      <c r="I71" s="1">
        <v>13</v>
      </c>
      <c r="J71" s="1">
        <f t="shared" ref="J71" si="7">SUM(I62:I71)</f>
        <v>99</v>
      </c>
    </row>
    <row r="72" spans="1:10" x14ac:dyDescent="0.2">
      <c r="A72" s="1">
        <f t="shared" si="2"/>
        <v>8</v>
      </c>
      <c r="B72" s="1">
        <v>71</v>
      </c>
      <c r="C72" s="1">
        <v>2018</v>
      </c>
      <c r="D72" s="1">
        <v>2</v>
      </c>
      <c r="E72" s="1">
        <v>3</v>
      </c>
      <c r="F72" s="1">
        <v>10</v>
      </c>
      <c r="G72" s="1" t="s">
        <v>2</v>
      </c>
      <c r="H72" s="1" t="s">
        <v>3</v>
      </c>
      <c r="I72" s="1">
        <v>1</v>
      </c>
    </row>
    <row r="73" spans="1:10" x14ac:dyDescent="0.2">
      <c r="A73" s="1">
        <f t="shared" si="2"/>
        <v>8</v>
      </c>
      <c r="B73" s="1">
        <v>72</v>
      </c>
      <c r="C73" s="1">
        <v>2018</v>
      </c>
      <c r="D73" s="1">
        <v>2</v>
      </c>
      <c r="E73" s="1">
        <v>3</v>
      </c>
      <c r="F73" s="1">
        <v>10</v>
      </c>
      <c r="G73" s="1" t="s">
        <v>4</v>
      </c>
      <c r="H73" s="1" t="s">
        <v>3</v>
      </c>
      <c r="I73" s="1">
        <v>13</v>
      </c>
    </row>
    <row r="74" spans="1:10" x14ac:dyDescent="0.2">
      <c r="A74" s="1">
        <f t="shared" si="2"/>
        <v>8</v>
      </c>
      <c r="B74" s="1">
        <v>73</v>
      </c>
      <c r="C74" s="1">
        <v>2018</v>
      </c>
      <c r="D74" s="1">
        <v>2</v>
      </c>
      <c r="E74" s="1">
        <v>3</v>
      </c>
      <c r="F74" s="1">
        <v>10</v>
      </c>
      <c r="G74" s="1" t="s">
        <v>5</v>
      </c>
      <c r="H74" s="1" t="s">
        <v>3</v>
      </c>
      <c r="I74" s="1">
        <v>20</v>
      </c>
    </row>
    <row r="75" spans="1:10" x14ac:dyDescent="0.2">
      <c r="A75" s="1">
        <f t="shared" si="2"/>
        <v>8</v>
      </c>
      <c r="B75" s="1">
        <v>74</v>
      </c>
      <c r="C75" s="1">
        <v>2018</v>
      </c>
      <c r="D75" s="1">
        <v>2</v>
      </c>
      <c r="E75" s="1">
        <v>3</v>
      </c>
      <c r="F75" s="1">
        <v>10</v>
      </c>
      <c r="G75" s="1" t="s">
        <v>6</v>
      </c>
      <c r="H75" s="1" t="s">
        <v>3</v>
      </c>
      <c r="I75" s="1">
        <v>6</v>
      </c>
    </row>
    <row r="76" spans="1:10" x14ac:dyDescent="0.2">
      <c r="A76" s="1">
        <f t="shared" si="2"/>
        <v>8</v>
      </c>
      <c r="B76" s="1">
        <v>75</v>
      </c>
      <c r="C76" s="1">
        <v>2018</v>
      </c>
      <c r="D76" s="1">
        <v>2</v>
      </c>
      <c r="E76" s="1">
        <v>3</v>
      </c>
      <c r="F76" s="1">
        <v>10</v>
      </c>
      <c r="G76" s="1" t="s">
        <v>7</v>
      </c>
      <c r="H76" s="1" t="s">
        <v>3</v>
      </c>
      <c r="I76" s="1">
        <v>1</v>
      </c>
    </row>
    <row r="77" spans="1:10" x14ac:dyDescent="0.2">
      <c r="A77" s="1">
        <f t="shared" si="2"/>
        <v>8</v>
      </c>
      <c r="B77" s="1">
        <v>76</v>
      </c>
      <c r="C77" s="1">
        <v>2018</v>
      </c>
      <c r="D77" s="1">
        <v>2</v>
      </c>
      <c r="E77" s="1">
        <v>3</v>
      </c>
      <c r="F77" s="1">
        <v>10</v>
      </c>
      <c r="G77" s="1" t="s">
        <v>8</v>
      </c>
      <c r="H77" s="1" t="s">
        <v>3</v>
      </c>
      <c r="I77" s="1">
        <v>4</v>
      </c>
    </row>
    <row r="78" spans="1:10" x14ac:dyDescent="0.2">
      <c r="A78" s="1">
        <f t="shared" si="2"/>
        <v>8</v>
      </c>
      <c r="B78" s="1">
        <v>77</v>
      </c>
      <c r="C78" s="1">
        <v>2018</v>
      </c>
      <c r="D78" s="1">
        <v>2</v>
      </c>
      <c r="E78" s="1">
        <v>3</v>
      </c>
      <c r="F78" s="1">
        <v>10</v>
      </c>
      <c r="G78" s="1" t="s">
        <v>9</v>
      </c>
      <c r="H78" s="1" t="s">
        <v>3</v>
      </c>
      <c r="I78" s="1">
        <v>1</v>
      </c>
    </row>
    <row r="79" spans="1:10" x14ac:dyDescent="0.2">
      <c r="A79" s="1">
        <f t="shared" si="2"/>
        <v>8</v>
      </c>
      <c r="B79" s="1">
        <v>78</v>
      </c>
      <c r="C79" s="1">
        <v>2018</v>
      </c>
      <c r="D79" s="1">
        <v>2</v>
      </c>
      <c r="E79" s="1">
        <v>3</v>
      </c>
      <c r="F79" s="1">
        <v>10</v>
      </c>
      <c r="G79" s="1" t="s">
        <v>10</v>
      </c>
      <c r="H79" s="1" t="s">
        <v>3</v>
      </c>
      <c r="I79" s="1">
        <v>3</v>
      </c>
    </row>
    <row r="80" spans="1:10" x14ac:dyDescent="0.2">
      <c r="A80" s="1">
        <f t="shared" si="2"/>
        <v>8</v>
      </c>
      <c r="B80" s="1">
        <v>79</v>
      </c>
      <c r="C80" s="1">
        <v>2018</v>
      </c>
      <c r="D80" s="1">
        <v>2</v>
      </c>
      <c r="E80" s="1">
        <v>3</v>
      </c>
      <c r="F80" s="1">
        <v>10</v>
      </c>
      <c r="G80" s="1" t="s">
        <v>11</v>
      </c>
      <c r="H80" s="1" t="s">
        <v>3</v>
      </c>
      <c r="I80" s="1">
        <v>22</v>
      </c>
    </row>
    <row r="81" spans="1:10" x14ac:dyDescent="0.2">
      <c r="A81" s="1">
        <f t="shared" si="2"/>
        <v>8</v>
      </c>
      <c r="B81" s="1">
        <v>80</v>
      </c>
      <c r="C81" s="1">
        <v>2018</v>
      </c>
      <c r="D81" s="1">
        <v>2</v>
      </c>
      <c r="E81" s="1">
        <v>3</v>
      </c>
      <c r="F81" s="1">
        <v>10</v>
      </c>
      <c r="G81" s="1" t="s">
        <v>12</v>
      </c>
      <c r="H81" s="1" t="s">
        <v>3</v>
      </c>
      <c r="I81" s="1">
        <v>29</v>
      </c>
      <c r="J81" s="1">
        <f t="shared" ref="J81" si="8">SUM(I72:I81)</f>
        <v>100</v>
      </c>
    </row>
    <row r="82" spans="1:10" x14ac:dyDescent="0.2">
      <c r="A82" s="1">
        <f t="shared" si="2"/>
        <v>9</v>
      </c>
      <c r="B82" s="1">
        <v>81</v>
      </c>
      <c r="C82" s="1">
        <v>2018</v>
      </c>
      <c r="D82" s="1">
        <v>3</v>
      </c>
      <c r="E82" s="1">
        <v>3</v>
      </c>
      <c r="F82" s="1">
        <v>10</v>
      </c>
      <c r="G82" s="1" t="s">
        <v>2</v>
      </c>
      <c r="H82" s="1" t="s">
        <v>3</v>
      </c>
      <c r="I82" s="1">
        <v>0</v>
      </c>
    </row>
    <row r="83" spans="1:10" x14ac:dyDescent="0.2">
      <c r="A83" s="1">
        <f t="shared" si="2"/>
        <v>9</v>
      </c>
      <c r="B83" s="1">
        <v>82</v>
      </c>
      <c r="C83" s="1">
        <v>2018</v>
      </c>
      <c r="D83" s="1">
        <v>3</v>
      </c>
      <c r="E83" s="1">
        <v>3</v>
      </c>
      <c r="F83" s="1">
        <v>10</v>
      </c>
      <c r="G83" s="1" t="s">
        <v>4</v>
      </c>
      <c r="H83" s="1" t="s">
        <v>3</v>
      </c>
      <c r="I83" s="1">
        <v>4</v>
      </c>
    </row>
    <row r="84" spans="1:10" x14ac:dyDescent="0.2">
      <c r="A84" s="1">
        <f t="shared" si="2"/>
        <v>9</v>
      </c>
      <c r="B84" s="1">
        <v>83</v>
      </c>
      <c r="C84" s="1">
        <v>2018</v>
      </c>
      <c r="D84" s="1">
        <v>3</v>
      </c>
      <c r="E84" s="1">
        <v>3</v>
      </c>
      <c r="F84" s="1">
        <v>10</v>
      </c>
      <c r="G84" s="1" t="s">
        <v>5</v>
      </c>
      <c r="H84" s="1" t="s">
        <v>3</v>
      </c>
      <c r="I84" s="1">
        <v>25</v>
      </c>
    </row>
    <row r="85" spans="1:10" x14ac:dyDescent="0.2">
      <c r="A85" s="1">
        <f t="shared" si="2"/>
        <v>9</v>
      </c>
      <c r="B85" s="1">
        <v>84</v>
      </c>
      <c r="C85" s="1">
        <v>2018</v>
      </c>
      <c r="D85" s="1">
        <v>3</v>
      </c>
      <c r="E85" s="1">
        <v>3</v>
      </c>
      <c r="F85" s="1">
        <v>10</v>
      </c>
      <c r="G85" s="1" t="s">
        <v>6</v>
      </c>
      <c r="H85" s="1" t="s">
        <v>3</v>
      </c>
      <c r="I85" s="1">
        <v>22</v>
      </c>
    </row>
    <row r="86" spans="1:10" x14ac:dyDescent="0.2">
      <c r="A86" s="1">
        <f t="shared" ref="A86:A149" si="9">A76+1</f>
        <v>9</v>
      </c>
      <c r="B86" s="1">
        <v>85</v>
      </c>
      <c r="C86" s="1">
        <v>2018</v>
      </c>
      <c r="D86" s="1">
        <v>3</v>
      </c>
      <c r="E86" s="1">
        <v>3</v>
      </c>
      <c r="F86" s="1">
        <v>10</v>
      </c>
      <c r="G86" s="1" t="s">
        <v>7</v>
      </c>
      <c r="H86" s="1" t="s">
        <v>3</v>
      </c>
      <c r="I86" s="1">
        <v>0</v>
      </c>
    </row>
    <row r="87" spans="1:10" x14ac:dyDescent="0.2">
      <c r="A87" s="1">
        <f t="shared" si="9"/>
        <v>9</v>
      </c>
      <c r="B87" s="1">
        <v>86</v>
      </c>
      <c r="C87" s="1">
        <v>2018</v>
      </c>
      <c r="D87" s="1">
        <v>3</v>
      </c>
      <c r="E87" s="1">
        <v>3</v>
      </c>
      <c r="F87" s="1">
        <v>10</v>
      </c>
      <c r="G87" s="1" t="s">
        <v>8</v>
      </c>
      <c r="H87" s="1" t="s">
        <v>3</v>
      </c>
      <c r="I87" s="1">
        <v>2</v>
      </c>
    </row>
    <row r="88" spans="1:10" x14ac:dyDescent="0.2">
      <c r="A88" s="1">
        <f t="shared" si="9"/>
        <v>9</v>
      </c>
      <c r="B88" s="1">
        <v>87</v>
      </c>
      <c r="C88" s="1">
        <v>2018</v>
      </c>
      <c r="D88" s="1">
        <v>3</v>
      </c>
      <c r="E88" s="1">
        <v>3</v>
      </c>
      <c r="F88" s="1">
        <v>10</v>
      </c>
      <c r="G88" s="1" t="s">
        <v>9</v>
      </c>
      <c r="H88" s="1" t="s">
        <v>3</v>
      </c>
      <c r="I88" s="1">
        <v>1</v>
      </c>
    </row>
    <row r="89" spans="1:10" x14ac:dyDescent="0.2">
      <c r="A89" s="1">
        <f t="shared" si="9"/>
        <v>9</v>
      </c>
      <c r="B89" s="1">
        <v>88</v>
      </c>
      <c r="C89" s="1">
        <v>2018</v>
      </c>
      <c r="D89" s="1">
        <v>3</v>
      </c>
      <c r="E89" s="1">
        <v>3</v>
      </c>
      <c r="F89" s="1">
        <v>10</v>
      </c>
      <c r="G89" s="1" t="s">
        <v>10</v>
      </c>
      <c r="H89" s="1" t="s">
        <v>3</v>
      </c>
      <c r="I89" s="1">
        <v>9</v>
      </c>
    </row>
    <row r="90" spans="1:10" x14ac:dyDescent="0.2">
      <c r="A90" s="1">
        <f t="shared" si="9"/>
        <v>9</v>
      </c>
      <c r="B90" s="1">
        <v>89</v>
      </c>
      <c r="C90" s="1">
        <v>2018</v>
      </c>
      <c r="D90" s="1">
        <v>3</v>
      </c>
      <c r="E90" s="1">
        <v>3</v>
      </c>
      <c r="F90" s="1">
        <v>10</v>
      </c>
      <c r="G90" s="1" t="s">
        <v>11</v>
      </c>
      <c r="H90" s="1" t="s">
        <v>3</v>
      </c>
      <c r="I90" s="1">
        <v>36</v>
      </c>
    </row>
    <row r="91" spans="1:10" x14ac:dyDescent="0.2">
      <c r="A91" s="1">
        <f t="shared" si="9"/>
        <v>9</v>
      </c>
      <c r="B91" s="1">
        <v>90</v>
      </c>
      <c r="C91" s="1">
        <v>2018</v>
      </c>
      <c r="D91" s="1">
        <v>3</v>
      </c>
      <c r="E91" s="1">
        <v>3</v>
      </c>
      <c r="F91" s="1">
        <v>10</v>
      </c>
      <c r="G91" s="1" t="s">
        <v>12</v>
      </c>
      <c r="H91" s="1" t="s">
        <v>3</v>
      </c>
      <c r="I91" s="1">
        <v>39</v>
      </c>
      <c r="J91" s="1">
        <f t="shared" ref="J91" si="10">SUM(I82:I91)</f>
        <v>138</v>
      </c>
    </row>
    <row r="92" spans="1:10" x14ac:dyDescent="0.2">
      <c r="A92" s="1">
        <f t="shared" si="9"/>
        <v>10</v>
      </c>
      <c r="B92" s="1">
        <v>91</v>
      </c>
      <c r="C92" s="1">
        <v>2018</v>
      </c>
      <c r="D92" s="1">
        <v>1</v>
      </c>
      <c r="E92" s="1">
        <v>4</v>
      </c>
      <c r="F92" s="1">
        <v>10</v>
      </c>
      <c r="G92" s="1" t="s">
        <v>2</v>
      </c>
      <c r="H92" s="1" t="s">
        <v>3</v>
      </c>
      <c r="I92" s="1">
        <v>1</v>
      </c>
    </row>
    <row r="93" spans="1:10" x14ac:dyDescent="0.2">
      <c r="A93" s="1">
        <f t="shared" si="9"/>
        <v>10</v>
      </c>
      <c r="B93" s="1">
        <v>92</v>
      </c>
      <c r="C93" s="1">
        <v>2018</v>
      </c>
      <c r="D93" s="1">
        <v>1</v>
      </c>
      <c r="E93" s="1">
        <v>4</v>
      </c>
      <c r="F93" s="1">
        <v>10</v>
      </c>
      <c r="G93" s="1" t="s">
        <v>4</v>
      </c>
      <c r="H93" s="1" t="s">
        <v>3</v>
      </c>
      <c r="I93" s="1">
        <v>2</v>
      </c>
    </row>
    <row r="94" spans="1:10" x14ac:dyDescent="0.2">
      <c r="A94" s="1">
        <f t="shared" si="9"/>
        <v>10</v>
      </c>
      <c r="B94" s="1">
        <v>93</v>
      </c>
      <c r="C94" s="1">
        <v>2018</v>
      </c>
      <c r="D94" s="1">
        <v>1</v>
      </c>
      <c r="E94" s="1">
        <v>4</v>
      </c>
      <c r="F94" s="1">
        <v>10</v>
      </c>
      <c r="G94" s="1" t="s">
        <v>5</v>
      </c>
      <c r="H94" s="1" t="s">
        <v>3</v>
      </c>
      <c r="I94" s="1">
        <v>33</v>
      </c>
    </row>
    <row r="95" spans="1:10" x14ac:dyDescent="0.2">
      <c r="A95" s="1">
        <f t="shared" si="9"/>
        <v>10</v>
      </c>
      <c r="B95" s="1">
        <v>94</v>
      </c>
      <c r="C95" s="1">
        <v>2018</v>
      </c>
      <c r="D95" s="1">
        <v>1</v>
      </c>
      <c r="E95" s="1">
        <v>4</v>
      </c>
      <c r="F95" s="1">
        <v>10</v>
      </c>
      <c r="G95" s="1" t="s">
        <v>6</v>
      </c>
      <c r="H95" s="1" t="s">
        <v>3</v>
      </c>
      <c r="I95" s="1">
        <v>8</v>
      </c>
    </row>
    <row r="96" spans="1:10" x14ac:dyDescent="0.2">
      <c r="A96" s="1">
        <f t="shared" si="9"/>
        <v>10</v>
      </c>
      <c r="B96" s="1">
        <v>95</v>
      </c>
      <c r="C96" s="1">
        <v>2018</v>
      </c>
      <c r="D96" s="1">
        <v>1</v>
      </c>
      <c r="E96" s="1">
        <v>4</v>
      </c>
      <c r="F96" s="1">
        <v>10</v>
      </c>
      <c r="G96" s="1" t="s">
        <v>7</v>
      </c>
      <c r="H96" s="1" t="s">
        <v>3</v>
      </c>
      <c r="I96" s="1">
        <v>16</v>
      </c>
    </row>
    <row r="97" spans="1:10" x14ac:dyDescent="0.2">
      <c r="A97" s="1">
        <f t="shared" si="9"/>
        <v>10</v>
      </c>
      <c r="B97" s="1">
        <v>96</v>
      </c>
      <c r="C97" s="1">
        <v>2018</v>
      </c>
      <c r="D97" s="1">
        <v>1</v>
      </c>
      <c r="E97" s="1">
        <v>4</v>
      </c>
      <c r="F97" s="1">
        <v>10</v>
      </c>
      <c r="G97" s="1" t="s">
        <v>8</v>
      </c>
      <c r="H97" s="1" t="s">
        <v>3</v>
      </c>
      <c r="I97" s="1">
        <v>2</v>
      </c>
    </row>
    <row r="98" spans="1:10" x14ac:dyDescent="0.2">
      <c r="A98" s="1">
        <f t="shared" si="9"/>
        <v>10</v>
      </c>
      <c r="B98" s="1">
        <v>97</v>
      </c>
      <c r="C98" s="1">
        <v>2018</v>
      </c>
      <c r="D98" s="1">
        <v>1</v>
      </c>
      <c r="E98" s="1">
        <v>4</v>
      </c>
      <c r="F98" s="1">
        <v>10</v>
      </c>
      <c r="G98" s="1" t="s">
        <v>9</v>
      </c>
      <c r="H98" s="1" t="s">
        <v>3</v>
      </c>
      <c r="I98" s="1">
        <v>3</v>
      </c>
    </row>
    <row r="99" spans="1:10" x14ac:dyDescent="0.2">
      <c r="A99" s="1">
        <f t="shared" si="9"/>
        <v>10</v>
      </c>
      <c r="B99" s="1">
        <v>98</v>
      </c>
      <c r="C99" s="1">
        <v>2018</v>
      </c>
      <c r="D99" s="1">
        <v>1</v>
      </c>
      <c r="E99" s="1">
        <v>4</v>
      </c>
      <c r="F99" s="1">
        <v>10</v>
      </c>
      <c r="G99" s="1" t="s">
        <v>10</v>
      </c>
      <c r="H99" s="1" t="s">
        <v>3</v>
      </c>
      <c r="I99" s="1">
        <v>15</v>
      </c>
    </row>
    <row r="100" spans="1:10" x14ac:dyDescent="0.2">
      <c r="A100" s="1">
        <f t="shared" si="9"/>
        <v>10</v>
      </c>
      <c r="B100" s="1">
        <v>99</v>
      </c>
      <c r="C100" s="1">
        <v>2018</v>
      </c>
      <c r="D100" s="1">
        <v>1</v>
      </c>
      <c r="E100" s="1">
        <v>4</v>
      </c>
      <c r="F100" s="1">
        <v>10</v>
      </c>
      <c r="G100" s="1" t="s">
        <v>11</v>
      </c>
      <c r="H100" s="1" t="s">
        <v>3</v>
      </c>
      <c r="I100" s="1">
        <v>55</v>
      </c>
    </row>
    <row r="101" spans="1:10" x14ac:dyDescent="0.2">
      <c r="A101" s="1">
        <f t="shared" si="9"/>
        <v>10</v>
      </c>
      <c r="B101" s="1">
        <v>100</v>
      </c>
      <c r="C101" s="1">
        <v>2018</v>
      </c>
      <c r="D101" s="1">
        <v>1</v>
      </c>
      <c r="E101" s="1">
        <v>4</v>
      </c>
      <c r="F101" s="1">
        <v>10</v>
      </c>
      <c r="G101" s="1" t="s">
        <v>12</v>
      </c>
      <c r="H101" s="1" t="s">
        <v>3</v>
      </c>
      <c r="I101" s="1">
        <v>30</v>
      </c>
      <c r="J101" s="1">
        <f t="shared" ref="J101" si="11">SUM(I92:I101)</f>
        <v>165</v>
      </c>
    </row>
    <row r="102" spans="1:10" x14ac:dyDescent="0.2">
      <c r="A102" s="1">
        <f t="shared" si="9"/>
        <v>11</v>
      </c>
      <c r="B102" s="1">
        <v>101</v>
      </c>
      <c r="C102" s="1">
        <v>2018</v>
      </c>
      <c r="D102" s="1">
        <v>2</v>
      </c>
      <c r="E102" s="1">
        <v>4</v>
      </c>
      <c r="F102" s="1">
        <v>10</v>
      </c>
      <c r="G102" s="1" t="s">
        <v>2</v>
      </c>
      <c r="H102" s="1" t="s">
        <v>3</v>
      </c>
      <c r="I102" s="1">
        <v>0</v>
      </c>
    </row>
    <row r="103" spans="1:10" x14ac:dyDescent="0.2">
      <c r="A103" s="1">
        <f t="shared" si="9"/>
        <v>11</v>
      </c>
      <c r="B103" s="1">
        <v>102</v>
      </c>
      <c r="C103" s="1">
        <v>2018</v>
      </c>
      <c r="D103" s="1">
        <v>2</v>
      </c>
      <c r="E103" s="1">
        <v>4</v>
      </c>
      <c r="F103" s="1">
        <v>10</v>
      </c>
      <c r="G103" s="1" t="s">
        <v>4</v>
      </c>
      <c r="H103" s="1" t="s">
        <v>3</v>
      </c>
      <c r="I103" s="1">
        <v>6</v>
      </c>
    </row>
    <row r="104" spans="1:10" x14ac:dyDescent="0.2">
      <c r="A104" s="1">
        <f t="shared" si="9"/>
        <v>11</v>
      </c>
      <c r="B104" s="1">
        <v>103</v>
      </c>
      <c r="C104" s="1">
        <v>2018</v>
      </c>
      <c r="D104" s="1">
        <v>2</v>
      </c>
      <c r="E104" s="1">
        <v>4</v>
      </c>
      <c r="F104" s="1">
        <v>10</v>
      </c>
      <c r="G104" s="1" t="s">
        <v>5</v>
      </c>
      <c r="H104" s="1" t="s">
        <v>3</v>
      </c>
      <c r="I104" s="1">
        <v>32</v>
      </c>
    </row>
    <row r="105" spans="1:10" x14ac:dyDescent="0.2">
      <c r="A105" s="1">
        <f t="shared" si="9"/>
        <v>11</v>
      </c>
      <c r="B105" s="1">
        <v>104</v>
      </c>
      <c r="C105" s="1">
        <v>2018</v>
      </c>
      <c r="D105" s="1">
        <v>2</v>
      </c>
      <c r="E105" s="1">
        <v>4</v>
      </c>
      <c r="F105" s="1">
        <v>10</v>
      </c>
      <c r="G105" s="1" t="s">
        <v>6</v>
      </c>
      <c r="H105" s="1" t="s">
        <v>3</v>
      </c>
      <c r="I105" s="1">
        <v>2</v>
      </c>
    </row>
    <row r="106" spans="1:10" x14ac:dyDescent="0.2">
      <c r="A106" s="1">
        <f t="shared" si="9"/>
        <v>11</v>
      </c>
      <c r="B106" s="1">
        <v>105</v>
      </c>
      <c r="C106" s="1">
        <v>2018</v>
      </c>
      <c r="D106" s="1">
        <v>2</v>
      </c>
      <c r="E106" s="1">
        <v>4</v>
      </c>
      <c r="F106" s="1">
        <v>10</v>
      </c>
      <c r="G106" s="1" t="s">
        <v>7</v>
      </c>
      <c r="H106" s="1" t="s">
        <v>3</v>
      </c>
      <c r="I106" s="1">
        <v>4</v>
      </c>
    </row>
    <row r="107" spans="1:10" x14ac:dyDescent="0.2">
      <c r="A107" s="1">
        <f t="shared" si="9"/>
        <v>11</v>
      </c>
      <c r="B107" s="1">
        <v>106</v>
      </c>
      <c r="C107" s="1">
        <v>2018</v>
      </c>
      <c r="D107" s="1">
        <v>2</v>
      </c>
      <c r="E107" s="1">
        <v>4</v>
      </c>
      <c r="F107" s="1">
        <v>10</v>
      </c>
      <c r="G107" s="1" t="s">
        <v>8</v>
      </c>
      <c r="H107" s="1" t="s">
        <v>3</v>
      </c>
      <c r="I107" s="1">
        <v>10</v>
      </c>
    </row>
    <row r="108" spans="1:10" x14ac:dyDescent="0.2">
      <c r="A108" s="1">
        <f t="shared" si="9"/>
        <v>11</v>
      </c>
      <c r="B108" s="1">
        <v>107</v>
      </c>
      <c r="C108" s="1">
        <v>2018</v>
      </c>
      <c r="D108" s="1">
        <v>2</v>
      </c>
      <c r="E108" s="1">
        <v>4</v>
      </c>
      <c r="F108" s="1">
        <v>10</v>
      </c>
      <c r="G108" s="1" t="s">
        <v>9</v>
      </c>
      <c r="H108" s="1" t="s">
        <v>3</v>
      </c>
      <c r="I108" s="1">
        <v>4</v>
      </c>
    </row>
    <row r="109" spans="1:10" x14ac:dyDescent="0.2">
      <c r="A109" s="1">
        <f t="shared" si="9"/>
        <v>11</v>
      </c>
      <c r="B109" s="1">
        <v>108</v>
      </c>
      <c r="C109" s="1">
        <v>2018</v>
      </c>
      <c r="D109" s="1">
        <v>2</v>
      </c>
      <c r="E109" s="1">
        <v>4</v>
      </c>
      <c r="F109" s="1">
        <v>10</v>
      </c>
      <c r="G109" s="1" t="s">
        <v>10</v>
      </c>
      <c r="H109" s="1" t="s">
        <v>3</v>
      </c>
      <c r="I109" s="1">
        <v>16</v>
      </c>
    </row>
    <row r="110" spans="1:10" x14ac:dyDescent="0.2">
      <c r="A110" s="1">
        <f t="shared" si="9"/>
        <v>11</v>
      </c>
      <c r="B110" s="1">
        <v>109</v>
      </c>
      <c r="C110" s="1">
        <v>2018</v>
      </c>
      <c r="D110" s="1">
        <v>2</v>
      </c>
      <c r="E110" s="1">
        <v>4</v>
      </c>
      <c r="F110" s="1">
        <v>10</v>
      </c>
      <c r="G110" s="1" t="s">
        <v>11</v>
      </c>
      <c r="H110" s="1" t="s">
        <v>3</v>
      </c>
      <c r="I110" s="1">
        <v>82</v>
      </c>
    </row>
    <row r="111" spans="1:10" x14ac:dyDescent="0.2">
      <c r="A111" s="1">
        <f t="shared" si="9"/>
        <v>11</v>
      </c>
      <c r="B111" s="1">
        <v>110</v>
      </c>
      <c r="C111" s="1">
        <v>2018</v>
      </c>
      <c r="D111" s="1">
        <v>2</v>
      </c>
      <c r="E111" s="1">
        <v>4</v>
      </c>
      <c r="F111" s="1">
        <v>10</v>
      </c>
      <c r="G111" s="1" t="s">
        <v>12</v>
      </c>
      <c r="H111" s="1" t="s">
        <v>3</v>
      </c>
      <c r="I111" s="1">
        <v>31</v>
      </c>
      <c r="J111" s="1">
        <f t="shared" ref="J111" si="12">SUM(I102:I111)</f>
        <v>187</v>
      </c>
    </row>
    <row r="112" spans="1:10" x14ac:dyDescent="0.2">
      <c r="A112" s="1">
        <f t="shared" si="9"/>
        <v>12</v>
      </c>
      <c r="B112" s="1">
        <v>111</v>
      </c>
      <c r="C112" s="1">
        <v>2018</v>
      </c>
      <c r="D112" s="1">
        <v>3</v>
      </c>
      <c r="E112" s="1">
        <v>4</v>
      </c>
      <c r="F112" s="1">
        <v>10</v>
      </c>
      <c r="G112" s="1" t="s">
        <v>2</v>
      </c>
      <c r="H112" s="1" t="s">
        <v>3</v>
      </c>
      <c r="I112" s="1">
        <v>1</v>
      </c>
    </row>
    <row r="113" spans="1:10" x14ac:dyDescent="0.2">
      <c r="A113" s="1">
        <f t="shared" si="9"/>
        <v>12</v>
      </c>
      <c r="B113" s="1">
        <v>112</v>
      </c>
      <c r="C113" s="1">
        <v>2018</v>
      </c>
      <c r="D113" s="1">
        <v>3</v>
      </c>
      <c r="E113" s="1">
        <v>4</v>
      </c>
      <c r="F113" s="1">
        <v>10</v>
      </c>
      <c r="G113" s="1" t="s">
        <v>4</v>
      </c>
      <c r="H113" s="1" t="s">
        <v>3</v>
      </c>
      <c r="I113" s="1">
        <v>4</v>
      </c>
    </row>
    <row r="114" spans="1:10" x14ac:dyDescent="0.2">
      <c r="A114" s="1">
        <f t="shared" si="9"/>
        <v>12</v>
      </c>
      <c r="B114" s="1">
        <v>113</v>
      </c>
      <c r="C114" s="1">
        <v>2018</v>
      </c>
      <c r="D114" s="1">
        <v>3</v>
      </c>
      <c r="E114" s="1">
        <v>4</v>
      </c>
      <c r="F114" s="1">
        <v>10</v>
      </c>
      <c r="G114" s="1" t="s">
        <v>5</v>
      </c>
      <c r="H114" s="1" t="s">
        <v>3</v>
      </c>
      <c r="I114" s="1">
        <v>50</v>
      </c>
    </row>
    <row r="115" spans="1:10" x14ac:dyDescent="0.2">
      <c r="A115" s="1">
        <f t="shared" si="9"/>
        <v>12</v>
      </c>
      <c r="B115" s="1">
        <v>114</v>
      </c>
      <c r="C115" s="1">
        <v>2018</v>
      </c>
      <c r="D115" s="1">
        <v>3</v>
      </c>
      <c r="E115" s="1">
        <v>4</v>
      </c>
      <c r="F115" s="1">
        <v>10</v>
      </c>
      <c r="G115" s="1" t="s">
        <v>6</v>
      </c>
      <c r="H115" s="1" t="s">
        <v>3</v>
      </c>
      <c r="I115" s="1">
        <v>11</v>
      </c>
    </row>
    <row r="116" spans="1:10" x14ac:dyDescent="0.2">
      <c r="A116" s="1">
        <f t="shared" si="9"/>
        <v>12</v>
      </c>
      <c r="B116" s="1">
        <v>115</v>
      </c>
      <c r="C116" s="1">
        <v>2018</v>
      </c>
      <c r="D116" s="1">
        <v>3</v>
      </c>
      <c r="E116" s="1">
        <v>4</v>
      </c>
      <c r="F116" s="1">
        <v>10</v>
      </c>
      <c r="G116" s="1" t="s">
        <v>7</v>
      </c>
      <c r="H116" s="1" t="s">
        <v>3</v>
      </c>
      <c r="I116" s="1">
        <v>3</v>
      </c>
    </row>
    <row r="117" spans="1:10" x14ac:dyDescent="0.2">
      <c r="A117" s="1">
        <f t="shared" si="9"/>
        <v>12</v>
      </c>
      <c r="B117" s="1">
        <v>116</v>
      </c>
      <c r="C117" s="1">
        <v>2018</v>
      </c>
      <c r="D117" s="1">
        <v>3</v>
      </c>
      <c r="E117" s="1">
        <v>4</v>
      </c>
      <c r="F117" s="1">
        <v>10</v>
      </c>
      <c r="G117" s="1" t="s">
        <v>8</v>
      </c>
      <c r="H117" s="1" t="s">
        <v>3</v>
      </c>
      <c r="I117" s="1">
        <v>10</v>
      </c>
    </row>
    <row r="118" spans="1:10" x14ac:dyDescent="0.2">
      <c r="A118" s="1">
        <f t="shared" si="9"/>
        <v>12</v>
      </c>
      <c r="B118" s="1">
        <v>117</v>
      </c>
      <c r="C118" s="1">
        <v>2018</v>
      </c>
      <c r="D118" s="1">
        <v>3</v>
      </c>
      <c r="E118" s="1">
        <v>4</v>
      </c>
      <c r="F118" s="1">
        <v>10</v>
      </c>
      <c r="G118" s="1" t="s">
        <v>9</v>
      </c>
      <c r="H118" s="1" t="s">
        <v>3</v>
      </c>
      <c r="I118" s="1">
        <v>0</v>
      </c>
    </row>
    <row r="119" spans="1:10" x14ac:dyDescent="0.2">
      <c r="A119" s="1">
        <f t="shared" si="9"/>
        <v>12</v>
      </c>
      <c r="B119" s="1">
        <v>118</v>
      </c>
      <c r="C119" s="1">
        <v>2018</v>
      </c>
      <c r="D119" s="1">
        <v>3</v>
      </c>
      <c r="E119" s="1">
        <v>4</v>
      </c>
      <c r="F119" s="1">
        <v>10</v>
      </c>
      <c r="G119" s="1" t="s">
        <v>10</v>
      </c>
      <c r="H119" s="1" t="s">
        <v>3</v>
      </c>
      <c r="I119" s="1">
        <v>14</v>
      </c>
    </row>
    <row r="120" spans="1:10" x14ac:dyDescent="0.2">
      <c r="A120" s="1">
        <f t="shared" si="9"/>
        <v>12</v>
      </c>
      <c r="B120" s="1">
        <v>119</v>
      </c>
      <c r="C120" s="1">
        <v>2018</v>
      </c>
      <c r="D120" s="1">
        <v>3</v>
      </c>
      <c r="E120" s="1">
        <v>4</v>
      </c>
      <c r="F120" s="1">
        <v>10</v>
      </c>
      <c r="G120" s="1" t="s">
        <v>11</v>
      </c>
      <c r="H120" s="1" t="s">
        <v>3</v>
      </c>
      <c r="I120" s="1">
        <v>95</v>
      </c>
    </row>
    <row r="121" spans="1:10" x14ac:dyDescent="0.2">
      <c r="A121" s="1">
        <f t="shared" si="9"/>
        <v>12</v>
      </c>
      <c r="B121" s="1">
        <v>120</v>
      </c>
      <c r="C121" s="1">
        <v>2018</v>
      </c>
      <c r="D121" s="1">
        <v>3</v>
      </c>
      <c r="E121" s="1">
        <v>4</v>
      </c>
      <c r="F121" s="1">
        <v>10</v>
      </c>
      <c r="G121" s="1" t="s">
        <v>12</v>
      </c>
      <c r="H121" s="1" t="s">
        <v>3</v>
      </c>
      <c r="I121" s="1">
        <v>42</v>
      </c>
      <c r="J121" s="1">
        <f t="shared" ref="J121" si="13">SUM(I112:I121)</f>
        <v>230</v>
      </c>
    </row>
    <row r="122" spans="1:10" x14ac:dyDescent="0.2">
      <c r="A122" s="1">
        <f t="shared" si="9"/>
        <v>13</v>
      </c>
      <c r="B122" s="1">
        <v>121</v>
      </c>
      <c r="C122" s="1">
        <v>2018</v>
      </c>
      <c r="D122" s="1">
        <v>1</v>
      </c>
      <c r="E122" s="1">
        <v>5</v>
      </c>
      <c r="F122" s="1">
        <v>10</v>
      </c>
      <c r="G122" s="1" t="s">
        <v>2</v>
      </c>
      <c r="H122" s="1" t="s">
        <v>3</v>
      </c>
      <c r="I122" s="1">
        <v>2</v>
      </c>
    </row>
    <row r="123" spans="1:10" x14ac:dyDescent="0.2">
      <c r="A123" s="1">
        <f t="shared" si="9"/>
        <v>13</v>
      </c>
      <c r="B123" s="1">
        <v>122</v>
      </c>
      <c r="C123" s="1">
        <v>2018</v>
      </c>
      <c r="D123" s="1">
        <v>1</v>
      </c>
      <c r="E123" s="1">
        <v>5</v>
      </c>
      <c r="F123" s="1">
        <v>10</v>
      </c>
      <c r="G123" s="1" t="s">
        <v>4</v>
      </c>
      <c r="H123" s="1" t="s">
        <v>3</v>
      </c>
      <c r="I123" s="1">
        <v>4</v>
      </c>
    </row>
    <row r="124" spans="1:10" x14ac:dyDescent="0.2">
      <c r="A124" s="1">
        <f t="shared" si="9"/>
        <v>13</v>
      </c>
      <c r="B124" s="1">
        <v>123</v>
      </c>
      <c r="C124" s="1">
        <v>2018</v>
      </c>
      <c r="D124" s="1">
        <v>1</v>
      </c>
      <c r="E124" s="1">
        <v>5</v>
      </c>
      <c r="F124" s="1">
        <v>10</v>
      </c>
      <c r="G124" s="1" t="s">
        <v>5</v>
      </c>
      <c r="H124" s="1" t="s">
        <v>3</v>
      </c>
      <c r="I124" s="1">
        <v>85</v>
      </c>
    </row>
    <row r="125" spans="1:10" x14ac:dyDescent="0.2">
      <c r="A125" s="1">
        <f t="shared" si="9"/>
        <v>13</v>
      </c>
      <c r="B125" s="1">
        <v>124</v>
      </c>
      <c r="C125" s="1">
        <v>2018</v>
      </c>
      <c r="D125" s="1">
        <v>1</v>
      </c>
      <c r="E125" s="1">
        <v>5</v>
      </c>
      <c r="F125" s="1">
        <v>10</v>
      </c>
      <c r="G125" s="1" t="s">
        <v>6</v>
      </c>
      <c r="H125" s="1" t="s">
        <v>3</v>
      </c>
      <c r="I125" s="1">
        <v>21</v>
      </c>
    </row>
    <row r="126" spans="1:10" x14ac:dyDescent="0.2">
      <c r="A126" s="1">
        <f t="shared" si="9"/>
        <v>13</v>
      </c>
      <c r="B126" s="1">
        <v>125</v>
      </c>
      <c r="C126" s="1">
        <v>2018</v>
      </c>
      <c r="D126" s="1">
        <v>1</v>
      </c>
      <c r="E126" s="1">
        <v>5</v>
      </c>
      <c r="F126" s="1">
        <v>10</v>
      </c>
      <c r="G126" s="1" t="s">
        <v>7</v>
      </c>
      <c r="H126" s="1" t="s">
        <v>3</v>
      </c>
      <c r="I126" s="1">
        <v>1</v>
      </c>
    </row>
    <row r="127" spans="1:10" x14ac:dyDescent="0.2">
      <c r="A127" s="1">
        <f t="shared" si="9"/>
        <v>13</v>
      </c>
      <c r="B127" s="1">
        <v>126</v>
      </c>
      <c r="C127" s="1">
        <v>2018</v>
      </c>
      <c r="D127" s="1">
        <v>1</v>
      </c>
      <c r="E127" s="1">
        <v>5</v>
      </c>
      <c r="F127" s="1">
        <v>10</v>
      </c>
      <c r="G127" s="1" t="s">
        <v>8</v>
      </c>
      <c r="H127" s="1" t="s">
        <v>3</v>
      </c>
      <c r="I127" s="1">
        <v>3</v>
      </c>
    </row>
    <row r="128" spans="1:10" x14ac:dyDescent="0.2">
      <c r="A128" s="1">
        <f t="shared" si="9"/>
        <v>13</v>
      </c>
      <c r="B128" s="1">
        <v>127</v>
      </c>
      <c r="C128" s="1">
        <v>2018</v>
      </c>
      <c r="D128" s="1">
        <v>1</v>
      </c>
      <c r="E128" s="1">
        <v>5</v>
      </c>
      <c r="F128" s="1">
        <v>10</v>
      </c>
      <c r="G128" s="1" t="s">
        <v>9</v>
      </c>
      <c r="H128" s="1" t="s">
        <v>3</v>
      </c>
      <c r="I128" s="1">
        <v>2</v>
      </c>
    </row>
    <row r="129" spans="1:10" x14ac:dyDescent="0.2">
      <c r="A129" s="1">
        <f t="shared" si="9"/>
        <v>13</v>
      </c>
      <c r="B129" s="1">
        <v>128</v>
      </c>
      <c r="C129" s="1">
        <v>2018</v>
      </c>
      <c r="D129" s="1">
        <v>1</v>
      </c>
      <c r="E129" s="1">
        <v>5</v>
      </c>
      <c r="F129" s="1">
        <v>10</v>
      </c>
      <c r="G129" s="1" t="s">
        <v>10</v>
      </c>
      <c r="H129" s="1" t="s">
        <v>3</v>
      </c>
      <c r="I129" s="1">
        <v>14</v>
      </c>
    </row>
    <row r="130" spans="1:10" x14ac:dyDescent="0.2">
      <c r="A130" s="1">
        <f t="shared" si="9"/>
        <v>13</v>
      </c>
      <c r="B130" s="1">
        <v>129</v>
      </c>
      <c r="C130" s="1">
        <v>2018</v>
      </c>
      <c r="D130" s="1">
        <v>1</v>
      </c>
      <c r="E130" s="1">
        <v>5</v>
      </c>
      <c r="F130" s="1">
        <v>10</v>
      </c>
      <c r="G130" s="1" t="s">
        <v>11</v>
      </c>
      <c r="H130" s="1" t="s">
        <v>3</v>
      </c>
      <c r="I130" s="1">
        <v>128</v>
      </c>
    </row>
    <row r="131" spans="1:10" x14ac:dyDescent="0.2">
      <c r="A131" s="1">
        <f t="shared" si="9"/>
        <v>13</v>
      </c>
      <c r="B131" s="1">
        <v>130</v>
      </c>
      <c r="C131" s="1">
        <v>2018</v>
      </c>
      <c r="D131" s="1">
        <v>1</v>
      </c>
      <c r="E131" s="1">
        <v>5</v>
      </c>
      <c r="F131" s="1">
        <v>10</v>
      </c>
      <c r="G131" s="1" t="s">
        <v>12</v>
      </c>
      <c r="H131" s="1" t="s">
        <v>3</v>
      </c>
      <c r="I131" s="1">
        <v>63</v>
      </c>
      <c r="J131" s="1">
        <f t="shared" ref="J131" si="14">SUM(I122:I131)</f>
        <v>323</v>
      </c>
    </row>
    <row r="132" spans="1:10" x14ac:dyDescent="0.2">
      <c r="A132" s="1">
        <f t="shared" si="9"/>
        <v>14</v>
      </c>
      <c r="B132" s="1">
        <v>131</v>
      </c>
      <c r="C132" s="1">
        <v>2018</v>
      </c>
      <c r="D132" s="1">
        <v>2</v>
      </c>
      <c r="E132" s="1">
        <v>5</v>
      </c>
      <c r="F132" s="1">
        <v>10</v>
      </c>
      <c r="G132" s="1" t="s">
        <v>2</v>
      </c>
      <c r="H132" s="1" t="s">
        <v>3</v>
      </c>
      <c r="I132" s="1">
        <v>2</v>
      </c>
    </row>
    <row r="133" spans="1:10" x14ac:dyDescent="0.2">
      <c r="A133" s="1">
        <f t="shared" si="9"/>
        <v>14</v>
      </c>
      <c r="B133" s="1">
        <v>132</v>
      </c>
      <c r="C133" s="1">
        <v>2018</v>
      </c>
      <c r="D133" s="1">
        <v>2</v>
      </c>
      <c r="E133" s="1">
        <v>5</v>
      </c>
      <c r="F133" s="1">
        <v>10</v>
      </c>
      <c r="G133" s="1" t="s">
        <v>4</v>
      </c>
      <c r="H133" s="1" t="s">
        <v>3</v>
      </c>
      <c r="I133" s="1">
        <v>31</v>
      </c>
    </row>
    <row r="134" spans="1:10" x14ac:dyDescent="0.2">
      <c r="A134" s="1">
        <f t="shared" si="9"/>
        <v>14</v>
      </c>
      <c r="B134" s="1">
        <v>133</v>
      </c>
      <c r="C134" s="1">
        <v>2018</v>
      </c>
      <c r="D134" s="1">
        <v>2</v>
      </c>
      <c r="E134" s="1">
        <v>5</v>
      </c>
      <c r="F134" s="1">
        <v>10</v>
      </c>
      <c r="G134" s="1" t="s">
        <v>5</v>
      </c>
      <c r="H134" s="1" t="s">
        <v>3</v>
      </c>
      <c r="I134" s="1">
        <v>107</v>
      </c>
    </row>
    <row r="135" spans="1:10" x14ac:dyDescent="0.2">
      <c r="A135" s="1">
        <f t="shared" si="9"/>
        <v>14</v>
      </c>
      <c r="B135" s="1">
        <v>134</v>
      </c>
      <c r="C135" s="1">
        <v>2018</v>
      </c>
      <c r="D135" s="1">
        <v>2</v>
      </c>
      <c r="E135" s="1">
        <v>5</v>
      </c>
      <c r="F135" s="1">
        <v>10</v>
      </c>
      <c r="G135" s="1" t="s">
        <v>6</v>
      </c>
      <c r="H135" s="1" t="s">
        <v>3</v>
      </c>
      <c r="I135" s="1">
        <v>67</v>
      </c>
    </row>
    <row r="136" spans="1:10" x14ac:dyDescent="0.2">
      <c r="A136" s="1">
        <f t="shared" si="9"/>
        <v>14</v>
      </c>
      <c r="B136" s="1">
        <v>135</v>
      </c>
      <c r="C136" s="1">
        <v>2018</v>
      </c>
      <c r="D136" s="1">
        <v>2</v>
      </c>
      <c r="E136" s="1">
        <v>5</v>
      </c>
      <c r="F136" s="1">
        <v>10</v>
      </c>
      <c r="G136" s="1" t="s">
        <v>7</v>
      </c>
      <c r="H136" s="1" t="s">
        <v>3</v>
      </c>
      <c r="I136" s="1">
        <v>4</v>
      </c>
    </row>
    <row r="137" spans="1:10" x14ac:dyDescent="0.2">
      <c r="A137" s="1">
        <f t="shared" si="9"/>
        <v>14</v>
      </c>
      <c r="B137" s="1">
        <v>136</v>
      </c>
      <c r="C137" s="1">
        <v>2018</v>
      </c>
      <c r="D137" s="1">
        <v>2</v>
      </c>
      <c r="E137" s="1">
        <v>5</v>
      </c>
      <c r="F137" s="1">
        <v>10</v>
      </c>
      <c r="G137" s="1" t="s">
        <v>8</v>
      </c>
      <c r="H137" s="1" t="s">
        <v>3</v>
      </c>
      <c r="I137" s="1">
        <v>12</v>
      </c>
    </row>
    <row r="138" spans="1:10" x14ac:dyDescent="0.2">
      <c r="A138" s="1">
        <f t="shared" si="9"/>
        <v>14</v>
      </c>
      <c r="B138" s="1">
        <v>137</v>
      </c>
      <c r="C138" s="1">
        <v>2018</v>
      </c>
      <c r="D138" s="1">
        <v>2</v>
      </c>
      <c r="E138" s="1">
        <v>5</v>
      </c>
      <c r="F138" s="1">
        <v>10</v>
      </c>
      <c r="G138" s="1" t="s">
        <v>9</v>
      </c>
      <c r="H138" s="1" t="s">
        <v>3</v>
      </c>
      <c r="I138" s="1">
        <v>3</v>
      </c>
    </row>
    <row r="139" spans="1:10" x14ac:dyDescent="0.2">
      <c r="A139" s="1">
        <f t="shared" si="9"/>
        <v>14</v>
      </c>
      <c r="B139" s="1">
        <v>138</v>
      </c>
      <c r="C139" s="1">
        <v>2018</v>
      </c>
      <c r="D139" s="1">
        <v>2</v>
      </c>
      <c r="E139" s="1">
        <v>5</v>
      </c>
      <c r="F139" s="1">
        <v>10</v>
      </c>
      <c r="G139" s="1" t="s">
        <v>10</v>
      </c>
      <c r="H139" s="1" t="s">
        <v>3</v>
      </c>
      <c r="I139" s="1">
        <v>22</v>
      </c>
    </row>
    <row r="140" spans="1:10" x14ac:dyDescent="0.2">
      <c r="A140" s="1">
        <f t="shared" si="9"/>
        <v>14</v>
      </c>
      <c r="B140" s="1">
        <v>139</v>
      </c>
      <c r="C140" s="1">
        <v>2018</v>
      </c>
      <c r="D140" s="1">
        <v>2</v>
      </c>
      <c r="E140" s="1">
        <v>5</v>
      </c>
      <c r="F140" s="1">
        <v>10</v>
      </c>
      <c r="G140" s="1" t="s">
        <v>11</v>
      </c>
      <c r="H140" s="1" t="s">
        <v>3</v>
      </c>
      <c r="I140" s="1">
        <v>87</v>
      </c>
    </row>
    <row r="141" spans="1:10" x14ac:dyDescent="0.2">
      <c r="A141" s="1">
        <f t="shared" si="9"/>
        <v>14</v>
      </c>
      <c r="B141" s="1">
        <v>140</v>
      </c>
      <c r="C141" s="1">
        <v>2018</v>
      </c>
      <c r="D141" s="1">
        <v>2</v>
      </c>
      <c r="E141" s="1">
        <v>5</v>
      </c>
      <c r="F141" s="1">
        <v>10</v>
      </c>
      <c r="G141" s="1" t="s">
        <v>12</v>
      </c>
      <c r="H141" s="1" t="s">
        <v>3</v>
      </c>
      <c r="I141" s="1">
        <v>34</v>
      </c>
      <c r="J141" s="1">
        <f t="shared" ref="J141" si="15">SUM(I132:I141)</f>
        <v>369</v>
      </c>
    </row>
    <row r="142" spans="1:10" x14ac:dyDescent="0.2">
      <c r="A142" s="1">
        <f t="shared" si="9"/>
        <v>15</v>
      </c>
      <c r="B142" s="1">
        <v>141</v>
      </c>
      <c r="C142" s="1">
        <v>2018</v>
      </c>
      <c r="D142" s="1">
        <v>3</v>
      </c>
      <c r="E142" s="1">
        <v>5</v>
      </c>
      <c r="F142" s="1">
        <v>10</v>
      </c>
      <c r="G142" s="1" t="s">
        <v>2</v>
      </c>
      <c r="H142" s="1" t="s">
        <v>3</v>
      </c>
      <c r="I142" s="1">
        <v>3</v>
      </c>
    </row>
    <row r="143" spans="1:10" x14ac:dyDescent="0.2">
      <c r="A143" s="1">
        <f t="shared" si="9"/>
        <v>15</v>
      </c>
      <c r="B143" s="1">
        <v>142</v>
      </c>
      <c r="C143" s="1">
        <v>2018</v>
      </c>
      <c r="D143" s="1">
        <v>3</v>
      </c>
      <c r="E143" s="1">
        <v>5</v>
      </c>
      <c r="F143" s="1">
        <v>10</v>
      </c>
      <c r="G143" s="1" t="s">
        <v>4</v>
      </c>
      <c r="H143" s="1" t="s">
        <v>3</v>
      </c>
      <c r="I143" s="1">
        <v>15</v>
      </c>
    </row>
    <row r="144" spans="1:10" x14ac:dyDescent="0.2">
      <c r="A144" s="1">
        <f t="shared" si="9"/>
        <v>15</v>
      </c>
      <c r="B144" s="1">
        <v>143</v>
      </c>
      <c r="C144" s="1">
        <v>2018</v>
      </c>
      <c r="D144" s="1">
        <v>3</v>
      </c>
      <c r="E144" s="1">
        <v>5</v>
      </c>
      <c r="F144" s="1">
        <v>10</v>
      </c>
      <c r="G144" s="1" t="s">
        <v>5</v>
      </c>
      <c r="H144" s="1" t="s">
        <v>3</v>
      </c>
      <c r="I144" s="1">
        <v>26</v>
      </c>
    </row>
    <row r="145" spans="1:10" x14ac:dyDescent="0.2">
      <c r="A145" s="1">
        <f t="shared" si="9"/>
        <v>15</v>
      </c>
      <c r="B145" s="1">
        <v>144</v>
      </c>
      <c r="C145" s="1">
        <v>2018</v>
      </c>
      <c r="D145" s="1">
        <v>3</v>
      </c>
      <c r="E145" s="1">
        <v>5</v>
      </c>
      <c r="F145" s="1">
        <v>10</v>
      </c>
      <c r="G145" s="1" t="s">
        <v>6</v>
      </c>
      <c r="H145" s="1" t="s">
        <v>3</v>
      </c>
      <c r="I145" s="1">
        <v>6</v>
      </c>
    </row>
    <row r="146" spans="1:10" x14ac:dyDescent="0.2">
      <c r="A146" s="1">
        <f t="shared" si="9"/>
        <v>15</v>
      </c>
      <c r="B146" s="1">
        <v>145</v>
      </c>
      <c r="C146" s="1">
        <v>2018</v>
      </c>
      <c r="D146" s="1">
        <v>3</v>
      </c>
      <c r="E146" s="1">
        <v>5</v>
      </c>
      <c r="F146" s="1">
        <v>10</v>
      </c>
      <c r="G146" s="1" t="s">
        <v>7</v>
      </c>
      <c r="H146" s="1" t="s">
        <v>3</v>
      </c>
      <c r="I146" s="1">
        <v>0</v>
      </c>
    </row>
    <row r="147" spans="1:10" x14ac:dyDescent="0.2">
      <c r="A147" s="1">
        <f t="shared" si="9"/>
        <v>15</v>
      </c>
      <c r="B147" s="1">
        <v>146</v>
      </c>
      <c r="C147" s="1">
        <v>2018</v>
      </c>
      <c r="D147" s="1">
        <v>3</v>
      </c>
      <c r="E147" s="1">
        <v>5</v>
      </c>
      <c r="F147" s="1">
        <v>10</v>
      </c>
      <c r="G147" s="1" t="s">
        <v>8</v>
      </c>
      <c r="H147" s="1" t="s">
        <v>3</v>
      </c>
      <c r="I147" s="1">
        <v>10</v>
      </c>
    </row>
    <row r="148" spans="1:10" x14ac:dyDescent="0.2">
      <c r="A148" s="1">
        <f t="shared" si="9"/>
        <v>15</v>
      </c>
      <c r="B148" s="1">
        <v>147</v>
      </c>
      <c r="C148" s="1">
        <v>2018</v>
      </c>
      <c r="D148" s="1">
        <v>3</v>
      </c>
      <c r="E148" s="1">
        <v>5</v>
      </c>
      <c r="F148" s="1">
        <v>10</v>
      </c>
      <c r="G148" s="1" t="s">
        <v>9</v>
      </c>
      <c r="H148" s="1" t="s">
        <v>3</v>
      </c>
      <c r="I148" s="1">
        <v>0</v>
      </c>
    </row>
    <row r="149" spans="1:10" x14ac:dyDescent="0.2">
      <c r="A149" s="1">
        <f t="shared" si="9"/>
        <v>15</v>
      </c>
      <c r="B149" s="1">
        <v>148</v>
      </c>
      <c r="C149" s="1">
        <v>2018</v>
      </c>
      <c r="D149" s="1">
        <v>3</v>
      </c>
      <c r="E149" s="1">
        <v>5</v>
      </c>
      <c r="F149" s="1">
        <v>10</v>
      </c>
      <c r="G149" s="1" t="s">
        <v>10</v>
      </c>
      <c r="H149" s="1" t="s">
        <v>3</v>
      </c>
      <c r="I149" s="1">
        <v>11</v>
      </c>
    </row>
    <row r="150" spans="1:10" x14ac:dyDescent="0.2">
      <c r="A150" s="1">
        <f t="shared" ref="A150:A181" si="16">A140+1</f>
        <v>15</v>
      </c>
      <c r="B150" s="1">
        <v>149</v>
      </c>
      <c r="C150" s="1">
        <v>2018</v>
      </c>
      <c r="D150" s="1">
        <v>3</v>
      </c>
      <c r="E150" s="1">
        <v>5</v>
      </c>
      <c r="F150" s="1">
        <v>10</v>
      </c>
      <c r="G150" s="1" t="s">
        <v>11</v>
      </c>
      <c r="H150" s="1" t="s">
        <v>3</v>
      </c>
      <c r="I150" s="1">
        <v>38</v>
      </c>
    </row>
    <row r="151" spans="1:10" x14ac:dyDescent="0.2">
      <c r="A151" s="1">
        <f t="shared" si="16"/>
        <v>15</v>
      </c>
      <c r="B151" s="1">
        <v>150</v>
      </c>
      <c r="C151" s="1">
        <v>2018</v>
      </c>
      <c r="D151" s="1">
        <v>3</v>
      </c>
      <c r="E151" s="1">
        <v>5</v>
      </c>
      <c r="F151" s="1">
        <v>10</v>
      </c>
      <c r="G151" s="1" t="s">
        <v>12</v>
      </c>
      <c r="H151" s="1" t="s">
        <v>3</v>
      </c>
      <c r="I151" s="1">
        <v>58</v>
      </c>
      <c r="J151" s="1">
        <f t="shared" ref="J151" si="17">SUM(I142:I151)</f>
        <v>167</v>
      </c>
    </row>
    <row r="152" spans="1:10" x14ac:dyDescent="0.2">
      <c r="A152" s="1">
        <f t="shared" si="16"/>
        <v>16</v>
      </c>
      <c r="B152" s="1">
        <v>151</v>
      </c>
      <c r="C152" s="1">
        <v>2018</v>
      </c>
      <c r="D152" s="1">
        <v>1</v>
      </c>
      <c r="E152" s="1">
        <v>6</v>
      </c>
      <c r="F152" s="1">
        <v>10</v>
      </c>
      <c r="G152" s="1" t="s">
        <v>2</v>
      </c>
      <c r="H152" s="1" t="s">
        <v>3</v>
      </c>
      <c r="I152" s="1">
        <v>1</v>
      </c>
    </row>
    <row r="153" spans="1:10" x14ac:dyDescent="0.2">
      <c r="A153" s="1">
        <f t="shared" si="16"/>
        <v>16</v>
      </c>
      <c r="B153" s="1">
        <v>152</v>
      </c>
      <c r="C153" s="1">
        <v>2018</v>
      </c>
      <c r="D153" s="1">
        <v>1</v>
      </c>
      <c r="E153" s="1">
        <v>6</v>
      </c>
      <c r="F153" s="1">
        <v>10</v>
      </c>
      <c r="G153" s="1" t="s">
        <v>4</v>
      </c>
      <c r="H153" s="1" t="s">
        <v>3</v>
      </c>
      <c r="I153" s="1">
        <v>2</v>
      </c>
    </row>
    <row r="154" spans="1:10" x14ac:dyDescent="0.2">
      <c r="A154" s="1">
        <f t="shared" si="16"/>
        <v>16</v>
      </c>
      <c r="B154" s="1">
        <v>153</v>
      </c>
      <c r="C154" s="1">
        <v>2018</v>
      </c>
      <c r="D154" s="1">
        <v>1</v>
      </c>
      <c r="E154" s="1">
        <v>6</v>
      </c>
      <c r="F154" s="1">
        <v>10</v>
      </c>
      <c r="G154" s="1" t="s">
        <v>5</v>
      </c>
      <c r="H154" s="1" t="s">
        <v>3</v>
      </c>
      <c r="I154" s="1">
        <v>37</v>
      </c>
    </row>
    <row r="155" spans="1:10" x14ac:dyDescent="0.2">
      <c r="A155" s="1">
        <f t="shared" si="16"/>
        <v>16</v>
      </c>
      <c r="B155" s="1">
        <v>154</v>
      </c>
      <c r="C155" s="1">
        <v>2018</v>
      </c>
      <c r="D155" s="1">
        <v>1</v>
      </c>
      <c r="E155" s="1">
        <v>6</v>
      </c>
      <c r="F155" s="1">
        <v>10</v>
      </c>
      <c r="G155" s="1" t="s">
        <v>6</v>
      </c>
      <c r="H155" s="1" t="s">
        <v>3</v>
      </c>
      <c r="I155" s="1">
        <v>12</v>
      </c>
    </row>
    <row r="156" spans="1:10" x14ac:dyDescent="0.2">
      <c r="A156" s="1">
        <f t="shared" si="16"/>
        <v>16</v>
      </c>
      <c r="B156" s="1">
        <v>155</v>
      </c>
      <c r="C156" s="1">
        <v>2018</v>
      </c>
      <c r="D156" s="1">
        <v>1</v>
      </c>
      <c r="E156" s="1">
        <v>6</v>
      </c>
      <c r="F156" s="1">
        <v>10</v>
      </c>
      <c r="G156" s="1" t="s">
        <v>7</v>
      </c>
      <c r="H156" s="1" t="s">
        <v>3</v>
      </c>
      <c r="I156" s="1">
        <v>4</v>
      </c>
    </row>
    <row r="157" spans="1:10" x14ac:dyDescent="0.2">
      <c r="A157" s="1">
        <f t="shared" si="16"/>
        <v>16</v>
      </c>
      <c r="B157" s="1">
        <v>156</v>
      </c>
      <c r="C157" s="1">
        <v>2018</v>
      </c>
      <c r="D157" s="1">
        <v>1</v>
      </c>
      <c r="E157" s="1">
        <v>6</v>
      </c>
      <c r="F157" s="1">
        <v>10</v>
      </c>
      <c r="G157" s="1" t="s">
        <v>8</v>
      </c>
      <c r="H157" s="1" t="s">
        <v>3</v>
      </c>
      <c r="I157" s="1">
        <v>3</v>
      </c>
    </row>
    <row r="158" spans="1:10" x14ac:dyDescent="0.2">
      <c r="A158" s="1">
        <f t="shared" si="16"/>
        <v>16</v>
      </c>
      <c r="B158" s="1">
        <v>157</v>
      </c>
      <c r="C158" s="1">
        <v>2018</v>
      </c>
      <c r="D158" s="1">
        <v>1</v>
      </c>
      <c r="E158" s="1">
        <v>6</v>
      </c>
      <c r="F158" s="1">
        <v>10</v>
      </c>
      <c r="G158" s="1" t="s">
        <v>9</v>
      </c>
      <c r="H158" s="1" t="s">
        <v>3</v>
      </c>
      <c r="I158" s="1">
        <v>10</v>
      </c>
    </row>
    <row r="159" spans="1:10" x14ac:dyDescent="0.2">
      <c r="A159" s="1">
        <f t="shared" si="16"/>
        <v>16</v>
      </c>
      <c r="B159" s="1">
        <v>158</v>
      </c>
      <c r="C159" s="1">
        <v>2018</v>
      </c>
      <c r="D159" s="1">
        <v>1</v>
      </c>
      <c r="E159" s="1">
        <v>6</v>
      </c>
      <c r="F159" s="1">
        <v>10</v>
      </c>
      <c r="G159" s="1" t="s">
        <v>10</v>
      </c>
      <c r="H159" s="1" t="s">
        <v>3</v>
      </c>
      <c r="I159" s="1">
        <v>3</v>
      </c>
    </row>
    <row r="160" spans="1:10" x14ac:dyDescent="0.2">
      <c r="A160" s="1">
        <f t="shared" si="16"/>
        <v>16</v>
      </c>
      <c r="B160" s="1">
        <v>159</v>
      </c>
      <c r="C160" s="1">
        <v>2018</v>
      </c>
      <c r="D160" s="1">
        <v>1</v>
      </c>
      <c r="E160" s="1">
        <v>6</v>
      </c>
      <c r="F160" s="1">
        <v>10</v>
      </c>
      <c r="G160" s="1" t="s">
        <v>11</v>
      </c>
      <c r="H160" s="1" t="s">
        <v>3</v>
      </c>
      <c r="I160" s="1">
        <v>42</v>
      </c>
    </row>
    <row r="161" spans="1:10" x14ac:dyDescent="0.2">
      <c r="A161" s="1">
        <f t="shared" si="16"/>
        <v>16</v>
      </c>
      <c r="B161" s="1">
        <v>160</v>
      </c>
      <c r="C161" s="1">
        <v>2018</v>
      </c>
      <c r="D161" s="1">
        <v>1</v>
      </c>
      <c r="E161" s="1">
        <v>6</v>
      </c>
      <c r="F161" s="1">
        <v>10</v>
      </c>
      <c r="G161" s="1" t="s">
        <v>12</v>
      </c>
      <c r="H161" s="1" t="s">
        <v>3</v>
      </c>
      <c r="I161" s="1">
        <v>13</v>
      </c>
      <c r="J161" s="1">
        <f t="shared" ref="J161" si="18">SUM(I152:I161)</f>
        <v>127</v>
      </c>
    </row>
    <row r="162" spans="1:10" x14ac:dyDescent="0.2">
      <c r="A162" s="1">
        <f t="shared" si="16"/>
        <v>17</v>
      </c>
      <c r="B162" s="1">
        <v>161</v>
      </c>
      <c r="C162" s="1">
        <v>2018</v>
      </c>
      <c r="D162" s="1">
        <v>2</v>
      </c>
      <c r="E162" s="1">
        <v>6</v>
      </c>
      <c r="F162" s="1">
        <v>10</v>
      </c>
      <c r="G162" s="1" t="s">
        <v>2</v>
      </c>
      <c r="H162" s="1" t="s">
        <v>3</v>
      </c>
      <c r="I162" s="1">
        <v>0</v>
      </c>
    </row>
    <row r="163" spans="1:10" x14ac:dyDescent="0.2">
      <c r="A163" s="1">
        <f t="shared" si="16"/>
        <v>17</v>
      </c>
      <c r="B163" s="1">
        <v>162</v>
      </c>
      <c r="C163" s="1">
        <v>2018</v>
      </c>
      <c r="D163" s="1">
        <v>2</v>
      </c>
      <c r="E163" s="1">
        <v>6</v>
      </c>
      <c r="F163" s="1">
        <v>10</v>
      </c>
      <c r="G163" s="1" t="s">
        <v>4</v>
      </c>
      <c r="H163" s="1" t="s">
        <v>3</v>
      </c>
      <c r="I163" s="1">
        <v>9</v>
      </c>
    </row>
    <row r="164" spans="1:10" x14ac:dyDescent="0.2">
      <c r="A164" s="1">
        <f t="shared" si="16"/>
        <v>17</v>
      </c>
      <c r="B164" s="1">
        <v>163</v>
      </c>
      <c r="C164" s="1">
        <v>2018</v>
      </c>
      <c r="D164" s="1">
        <v>2</v>
      </c>
      <c r="E164" s="1">
        <v>6</v>
      </c>
      <c r="F164" s="1">
        <v>10</v>
      </c>
      <c r="G164" s="1" t="s">
        <v>5</v>
      </c>
      <c r="H164" s="1" t="s">
        <v>3</v>
      </c>
      <c r="I164" s="1">
        <v>35</v>
      </c>
    </row>
    <row r="165" spans="1:10" x14ac:dyDescent="0.2">
      <c r="A165" s="1">
        <f t="shared" si="16"/>
        <v>17</v>
      </c>
      <c r="B165" s="1">
        <v>164</v>
      </c>
      <c r="C165" s="1">
        <v>2018</v>
      </c>
      <c r="D165" s="1">
        <v>2</v>
      </c>
      <c r="E165" s="1">
        <v>6</v>
      </c>
      <c r="F165" s="1">
        <v>10</v>
      </c>
      <c r="G165" s="1" t="s">
        <v>6</v>
      </c>
      <c r="H165" s="1" t="s">
        <v>3</v>
      </c>
      <c r="I165" s="1">
        <v>16</v>
      </c>
    </row>
    <row r="166" spans="1:10" x14ac:dyDescent="0.2">
      <c r="A166" s="1">
        <f t="shared" si="16"/>
        <v>17</v>
      </c>
      <c r="B166" s="1">
        <v>165</v>
      </c>
      <c r="C166" s="1">
        <v>2018</v>
      </c>
      <c r="D166" s="1">
        <v>2</v>
      </c>
      <c r="E166" s="1">
        <v>6</v>
      </c>
      <c r="F166" s="1">
        <v>10</v>
      </c>
      <c r="G166" s="1" t="s">
        <v>7</v>
      </c>
      <c r="H166" s="1" t="s">
        <v>3</v>
      </c>
      <c r="I166" s="1">
        <v>2</v>
      </c>
    </row>
    <row r="167" spans="1:10" x14ac:dyDescent="0.2">
      <c r="A167" s="1">
        <f t="shared" si="16"/>
        <v>17</v>
      </c>
      <c r="B167" s="1">
        <v>166</v>
      </c>
      <c r="C167" s="1">
        <v>2018</v>
      </c>
      <c r="D167" s="1">
        <v>2</v>
      </c>
      <c r="E167" s="1">
        <v>6</v>
      </c>
      <c r="F167" s="1">
        <v>10</v>
      </c>
      <c r="G167" s="1" t="s">
        <v>8</v>
      </c>
      <c r="H167" s="1" t="s">
        <v>3</v>
      </c>
      <c r="I167" s="1">
        <v>5</v>
      </c>
    </row>
    <row r="168" spans="1:10" x14ac:dyDescent="0.2">
      <c r="A168" s="1">
        <f t="shared" si="16"/>
        <v>17</v>
      </c>
      <c r="B168" s="1">
        <v>167</v>
      </c>
      <c r="C168" s="1">
        <v>2018</v>
      </c>
      <c r="D168" s="1">
        <v>2</v>
      </c>
      <c r="E168" s="1">
        <v>6</v>
      </c>
      <c r="F168" s="1">
        <v>10</v>
      </c>
      <c r="G168" s="1" t="s">
        <v>9</v>
      </c>
      <c r="H168" s="1" t="s">
        <v>3</v>
      </c>
      <c r="I168" s="1">
        <v>6</v>
      </c>
    </row>
    <row r="169" spans="1:10" x14ac:dyDescent="0.2">
      <c r="A169" s="1">
        <f t="shared" si="16"/>
        <v>17</v>
      </c>
      <c r="B169" s="1">
        <v>168</v>
      </c>
      <c r="C169" s="1">
        <v>2018</v>
      </c>
      <c r="D169" s="1">
        <v>2</v>
      </c>
      <c r="E169" s="1">
        <v>6</v>
      </c>
      <c r="F169" s="1">
        <v>10</v>
      </c>
      <c r="G169" s="1" t="s">
        <v>10</v>
      </c>
      <c r="H169" s="1" t="s">
        <v>3</v>
      </c>
      <c r="I169" s="1">
        <v>11</v>
      </c>
    </row>
    <row r="170" spans="1:10" x14ac:dyDescent="0.2">
      <c r="A170" s="1">
        <f t="shared" si="16"/>
        <v>17</v>
      </c>
      <c r="B170" s="1">
        <v>169</v>
      </c>
      <c r="C170" s="1">
        <v>2018</v>
      </c>
      <c r="D170" s="1">
        <v>2</v>
      </c>
      <c r="E170" s="1">
        <v>6</v>
      </c>
      <c r="F170" s="1">
        <v>10</v>
      </c>
      <c r="G170" s="1" t="s">
        <v>11</v>
      </c>
      <c r="H170" s="1" t="s">
        <v>3</v>
      </c>
      <c r="I170" s="1">
        <v>50</v>
      </c>
    </row>
    <row r="171" spans="1:10" x14ac:dyDescent="0.2">
      <c r="A171" s="1">
        <f t="shared" si="16"/>
        <v>17</v>
      </c>
      <c r="B171" s="1">
        <v>170</v>
      </c>
      <c r="C171" s="1">
        <v>2018</v>
      </c>
      <c r="D171" s="1">
        <v>2</v>
      </c>
      <c r="E171" s="1">
        <v>6</v>
      </c>
      <c r="F171" s="1">
        <v>10</v>
      </c>
      <c r="G171" s="1" t="s">
        <v>12</v>
      </c>
      <c r="H171" s="1" t="s">
        <v>3</v>
      </c>
      <c r="I171" s="1">
        <v>21</v>
      </c>
      <c r="J171" s="1">
        <f t="shared" ref="J171" si="19">SUM(I162:I171)</f>
        <v>155</v>
      </c>
    </row>
    <row r="172" spans="1:10" x14ac:dyDescent="0.2">
      <c r="A172" s="1">
        <f t="shared" si="16"/>
        <v>18</v>
      </c>
      <c r="B172" s="1">
        <v>171</v>
      </c>
      <c r="C172" s="1">
        <v>2018</v>
      </c>
      <c r="D172" s="1">
        <v>3</v>
      </c>
      <c r="E172" s="1">
        <v>6</v>
      </c>
      <c r="F172" s="1">
        <v>10</v>
      </c>
      <c r="G172" s="1" t="s">
        <v>2</v>
      </c>
      <c r="H172" s="1" t="s">
        <v>3</v>
      </c>
      <c r="I172" s="1">
        <v>1</v>
      </c>
    </row>
    <row r="173" spans="1:10" x14ac:dyDescent="0.2">
      <c r="A173" s="1">
        <f t="shared" si="16"/>
        <v>18</v>
      </c>
      <c r="B173" s="1">
        <v>172</v>
      </c>
      <c r="C173" s="1">
        <v>2018</v>
      </c>
      <c r="D173" s="1">
        <v>3</v>
      </c>
      <c r="E173" s="1">
        <v>6</v>
      </c>
      <c r="F173" s="1">
        <v>10</v>
      </c>
      <c r="G173" s="1" t="s">
        <v>4</v>
      </c>
      <c r="H173" s="1" t="s">
        <v>3</v>
      </c>
      <c r="I173" s="1">
        <v>6</v>
      </c>
    </row>
    <row r="174" spans="1:10" x14ac:dyDescent="0.2">
      <c r="A174" s="1">
        <f t="shared" si="16"/>
        <v>18</v>
      </c>
      <c r="B174" s="1">
        <v>173</v>
      </c>
      <c r="C174" s="1">
        <v>2018</v>
      </c>
      <c r="D174" s="1">
        <v>3</v>
      </c>
      <c r="E174" s="1">
        <v>6</v>
      </c>
      <c r="F174" s="1">
        <v>10</v>
      </c>
      <c r="G174" s="1" t="s">
        <v>5</v>
      </c>
      <c r="H174" s="1" t="s">
        <v>3</v>
      </c>
      <c r="I174" s="1">
        <v>22</v>
      </c>
    </row>
    <row r="175" spans="1:10" x14ac:dyDescent="0.2">
      <c r="A175" s="1">
        <f t="shared" si="16"/>
        <v>18</v>
      </c>
      <c r="B175" s="1">
        <v>174</v>
      </c>
      <c r="C175" s="1">
        <v>2018</v>
      </c>
      <c r="D175" s="1">
        <v>3</v>
      </c>
      <c r="E175" s="1">
        <v>6</v>
      </c>
      <c r="F175" s="1">
        <v>10</v>
      </c>
      <c r="G175" s="1" t="s">
        <v>6</v>
      </c>
      <c r="H175" s="1" t="s">
        <v>3</v>
      </c>
      <c r="I175" s="1">
        <v>16</v>
      </c>
    </row>
    <row r="176" spans="1:10" x14ac:dyDescent="0.2">
      <c r="A176" s="1">
        <f t="shared" si="16"/>
        <v>18</v>
      </c>
      <c r="B176" s="1">
        <v>175</v>
      </c>
      <c r="C176" s="1">
        <v>2018</v>
      </c>
      <c r="D176" s="1">
        <v>3</v>
      </c>
      <c r="E176" s="1">
        <v>6</v>
      </c>
      <c r="F176" s="1">
        <v>10</v>
      </c>
      <c r="G176" s="1" t="s">
        <v>7</v>
      </c>
      <c r="H176" s="1" t="s">
        <v>3</v>
      </c>
      <c r="I176" s="1">
        <v>2</v>
      </c>
    </row>
    <row r="177" spans="1:10" x14ac:dyDescent="0.2">
      <c r="A177" s="1">
        <f t="shared" si="16"/>
        <v>18</v>
      </c>
      <c r="B177" s="1">
        <v>176</v>
      </c>
      <c r="C177" s="1">
        <v>2018</v>
      </c>
      <c r="D177" s="1">
        <v>3</v>
      </c>
      <c r="E177" s="1">
        <v>6</v>
      </c>
      <c r="F177" s="1">
        <v>10</v>
      </c>
      <c r="G177" s="1" t="s">
        <v>8</v>
      </c>
      <c r="H177" s="1" t="s">
        <v>3</v>
      </c>
      <c r="I177" s="1">
        <v>3</v>
      </c>
    </row>
    <row r="178" spans="1:10" x14ac:dyDescent="0.2">
      <c r="A178" s="1">
        <f t="shared" si="16"/>
        <v>18</v>
      </c>
      <c r="B178" s="1">
        <v>177</v>
      </c>
      <c r="C178" s="1">
        <v>2018</v>
      </c>
      <c r="D178" s="1">
        <v>3</v>
      </c>
      <c r="E178" s="1">
        <v>6</v>
      </c>
      <c r="F178" s="1">
        <v>10</v>
      </c>
      <c r="G178" s="1" t="s">
        <v>9</v>
      </c>
      <c r="H178" s="1" t="s">
        <v>3</v>
      </c>
      <c r="I178" s="1">
        <v>1</v>
      </c>
    </row>
    <row r="179" spans="1:10" x14ac:dyDescent="0.2">
      <c r="A179" s="1">
        <f t="shared" si="16"/>
        <v>18</v>
      </c>
      <c r="B179" s="1">
        <v>178</v>
      </c>
      <c r="C179" s="1">
        <v>2018</v>
      </c>
      <c r="D179" s="1">
        <v>3</v>
      </c>
      <c r="E179" s="1">
        <v>6</v>
      </c>
      <c r="F179" s="1">
        <v>10</v>
      </c>
      <c r="G179" s="1" t="s">
        <v>10</v>
      </c>
      <c r="H179" s="1" t="s">
        <v>3</v>
      </c>
      <c r="I179" s="1">
        <v>12</v>
      </c>
    </row>
    <row r="180" spans="1:10" x14ac:dyDescent="0.2">
      <c r="A180" s="1">
        <f t="shared" si="16"/>
        <v>18</v>
      </c>
      <c r="B180" s="1">
        <v>179</v>
      </c>
      <c r="C180" s="1">
        <v>2018</v>
      </c>
      <c r="D180" s="1">
        <v>3</v>
      </c>
      <c r="E180" s="1">
        <v>6</v>
      </c>
      <c r="F180" s="1">
        <v>10</v>
      </c>
      <c r="G180" s="1" t="s">
        <v>11</v>
      </c>
      <c r="H180" s="1" t="s">
        <v>3</v>
      </c>
      <c r="I180" s="1">
        <v>105</v>
      </c>
    </row>
    <row r="181" spans="1:10" x14ac:dyDescent="0.2">
      <c r="A181" s="1">
        <f t="shared" si="16"/>
        <v>18</v>
      </c>
      <c r="B181" s="1">
        <v>180</v>
      </c>
      <c r="C181" s="1">
        <v>2018</v>
      </c>
      <c r="D181" s="1">
        <v>3</v>
      </c>
      <c r="E181" s="1">
        <v>6</v>
      </c>
      <c r="F181" s="1">
        <v>10</v>
      </c>
      <c r="G181" s="1" t="s">
        <v>12</v>
      </c>
      <c r="H181" s="1" t="s">
        <v>3</v>
      </c>
      <c r="I181" s="1">
        <v>105</v>
      </c>
      <c r="J181" s="1">
        <f t="shared" ref="J181" si="20">SUM(I172:I181)</f>
        <v>273</v>
      </c>
    </row>
  </sheetData>
  <phoneticPr fontId="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AC785-63D2-A144-AA6F-00FF08A61D8B}">
  <dimension ref="A1:H73"/>
  <sheetViews>
    <sheetView workbookViewId="0">
      <selection activeCell="I1" sqref="I1"/>
    </sheetView>
  </sheetViews>
  <sheetFormatPr baseColWidth="10" defaultColWidth="8.83203125" defaultRowHeight="16" x14ac:dyDescent="0.2"/>
  <cols>
    <col min="1" max="1" width="8.83203125" style="16"/>
    <col min="2" max="3" width="8.83203125" style="20"/>
    <col min="4" max="4" width="15.5" style="22" customWidth="1"/>
    <col min="5" max="5" width="19.1640625" style="21" customWidth="1"/>
    <col min="6" max="6" width="17.33203125" style="21" customWidth="1"/>
    <col min="7" max="7" width="21.33203125" style="21" customWidth="1"/>
    <col min="8" max="8" width="19.33203125" style="16" customWidth="1"/>
    <col min="9" max="16384" width="8.83203125" style="16"/>
  </cols>
  <sheetData>
    <row r="1" spans="1:8" s="18" customFormat="1" x14ac:dyDescent="0.2">
      <c r="A1" s="18" t="s">
        <v>112</v>
      </c>
      <c r="B1" s="35" t="s">
        <v>16</v>
      </c>
      <c r="C1" s="35" t="s">
        <v>18</v>
      </c>
      <c r="D1" s="35" t="s">
        <v>52</v>
      </c>
      <c r="E1" s="36" t="s">
        <v>53</v>
      </c>
      <c r="F1" s="36" t="s">
        <v>54</v>
      </c>
      <c r="G1" s="36" t="s">
        <v>55</v>
      </c>
      <c r="H1" s="36" t="s">
        <v>56</v>
      </c>
    </row>
    <row r="2" spans="1:8" x14ac:dyDescent="0.2">
      <c r="A2" s="16">
        <v>1</v>
      </c>
      <c r="B2" s="20" t="s">
        <v>57</v>
      </c>
      <c r="C2" s="20" t="s">
        <v>58</v>
      </c>
      <c r="D2" s="20" t="s">
        <v>59</v>
      </c>
      <c r="E2" s="21">
        <v>0.79559999999999997</v>
      </c>
      <c r="F2" s="21">
        <v>1.1525000000000001</v>
      </c>
      <c r="G2" s="21">
        <v>0.3569</v>
      </c>
      <c r="H2" s="16">
        <f>E3-F2</f>
        <v>0.64079999999999981</v>
      </c>
    </row>
    <row r="3" spans="1:8" x14ac:dyDescent="0.2">
      <c r="A3" s="16">
        <v>1</v>
      </c>
      <c r="B3" s="20" t="s">
        <v>57</v>
      </c>
      <c r="C3" s="20" t="s">
        <v>58</v>
      </c>
      <c r="D3" s="20" t="s">
        <v>60</v>
      </c>
      <c r="E3" s="21">
        <v>1.7932999999999999</v>
      </c>
      <c r="F3" s="21">
        <v>2.1288</v>
      </c>
      <c r="G3" s="21">
        <v>0.33550000000000002</v>
      </c>
      <c r="H3" s="16">
        <f>E4-F3</f>
        <v>0.55480000000000018</v>
      </c>
    </row>
    <row r="4" spans="1:8" x14ac:dyDescent="0.2">
      <c r="A4" s="16">
        <v>1</v>
      </c>
      <c r="B4" s="20" t="s">
        <v>57</v>
      </c>
      <c r="C4" s="20" t="s">
        <v>58</v>
      </c>
      <c r="D4" s="20" t="s">
        <v>61</v>
      </c>
      <c r="E4" s="21">
        <v>2.6836000000000002</v>
      </c>
      <c r="F4" s="21">
        <v>3.1219999999999999</v>
      </c>
      <c r="G4" s="21">
        <v>0.43840000000000001</v>
      </c>
      <c r="H4" s="16">
        <f>E5-F4</f>
        <v>0.4645999999999999</v>
      </c>
    </row>
    <row r="5" spans="1:8" x14ac:dyDescent="0.2">
      <c r="A5" s="16">
        <v>1</v>
      </c>
      <c r="B5" s="20" t="s">
        <v>57</v>
      </c>
      <c r="C5" s="20" t="s">
        <v>58</v>
      </c>
      <c r="D5" s="20" t="s">
        <v>62</v>
      </c>
      <c r="E5" s="21">
        <v>3.5865999999999998</v>
      </c>
      <c r="F5" s="21">
        <v>3.9561999999999999</v>
      </c>
      <c r="G5" s="21">
        <v>0.36959999999999998</v>
      </c>
    </row>
    <row r="6" spans="1:8" x14ac:dyDescent="0.2">
      <c r="A6" s="16">
        <f>A2+1</f>
        <v>2</v>
      </c>
      <c r="B6" s="20" t="s">
        <v>57</v>
      </c>
      <c r="C6" s="20" t="s">
        <v>63</v>
      </c>
      <c r="D6" s="20" t="s">
        <v>59</v>
      </c>
      <c r="E6" s="21">
        <v>0.77</v>
      </c>
      <c r="F6" s="21">
        <v>1.1783999999999999</v>
      </c>
      <c r="G6" s="21">
        <v>0.40839999999999999</v>
      </c>
      <c r="H6" s="16">
        <f t="shared" ref="H6:H8" si="0">E7-F6</f>
        <v>0.6492</v>
      </c>
    </row>
    <row r="7" spans="1:8" x14ac:dyDescent="0.2">
      <c r="A7" s="16">
        <f t="shared" ref="A7:A70" si="1">A3+1</f>
        <v>2</v>
      </c>
      <c r="B7" s="20" t="s">
        <v>57</v>
      </c>
      <c r="C7" s="20" t="s">
        <v>63</v>
      </c>
      <c r="D7" s="20" t="s">
        <v>60</v>
      </c>
      <c r="E7" s="21">
        <v>1.8275999999999999</v>
      </c>
      <c r="F7" s="21">
        <v>2.1501000000000001</v>
      </c>
      <c r="G7" s="21">
        <v>0.32250000000000001</v>
      </c>
      <c r="H7" s="16">
        <f t="shared" si="0"/>
        <v>0.5331999999999999</v>
      </c>
    </row>
    <row r="8" spans="1:8" x14ac:dyDescent="0.2">
      <c r="A8" s="16">
        <f t="shared" si="1"/>
        <v>2</v>
      </c>
      <c r="B8" s="20" t="s">
        <v>57</v>
      </c>
      <c r="C8" s="20" t="s">
        <v>63</v>
      </c>
      <c r="D8" s="20" t="s">
        <v>61</v>
      </c>
      <c r="E8" s="21">
        <v>2.6833</v>
      </c>
      <c r="F8" s="21">
        <v>3.0358999999999998</v>
      </c>
      <c r="G8" s="21">
        <v>0.35260000000000002</v>
      </c>
      <c r="H8" s="16">
        <f t="shared" si="0"/>
        <v>0.55900000000000016</v>
      </c>
    </row>
    <row r="9" spans="1:8" x14ac:dyDescent="0.2">
      <c r="A9" s="16">
        <f t="shared" si="1"/>
        <v>2</v>
      </c>
      <c r="B9" s="20" t="s">
        <v>57</v>
      </c>
      <c r="C9" s="20" t="s">
        <v>63</v>
      </c>
      <c r="D9" s="20" t="s">
        <v>62</v>
      </c>
      <c r="E9" s="21">
        <v>3.5949</v>
      </c>
      <c r="F9" s="21">
        <v>3.9777</v>
      </c>
      <c r="G9" s="21">
        <v>0.38279999999999997</v>
      </c>
    </row>
    <row r="10" spans="1:8" x14ac:dyDescent="0.2">
      <c r="A10" s="16">
        <f t="shared" si="1"/>
        <v>3</v>
      </c>
      <c r="B10" s="20" t="s">
        <v>57</v>
      </c>
      <c r="C10" s="20" t="s">
        <v>64</v>
      </c>
      <c r="D10" s="20" t="s">
        <v>59</v>
      </c>
      <c r="E10" s="21">
        <v>0.71830000000000005</v>
      </c>
      <c r="F10" s="21">
        <v>1.1140000000000001</v>
      </c>
      <c r="G10" s="21">
        <v>0.3957</v>
      </c>
      <c r="H10" s="16">
        <f t="shared" ref="H10:H12" si="2">E11-F10</f>
        <v>0.69659999999999989</v>
      </c>
    </row>
    <row r="11" spans="1:8" x14ac:dyDescent="0.2">
      <c r="A11" s="16">
        <f t="shared" si="1"/>
        <v>3</v>
      </c>
      <c r="B11" s="20" t="s">
        <v>57</v>
      </c>
      <c r="C11" s="20" t="s">
        <v>64</v>
      </c>
      <c r="D11" s="20" t="s">
        <v>60</v>
      </c>
      <c r="E11" s="21">
        <v>1.8106</v>
      </c>
      <c r="F11" s="21">
        <v>2.2105999999999999</v>
      </c>
      <c r="G11" s="21">
        <v>0.4</v>
      </c>
      <c r="H11" s="16">
        <f t="shared" si="2"/>
        <v>0.43420000000000014</v>
      </c>
    </row>
    <row r="12" spans="1:8" x14ac:dyDescent="0.2">
      <c r="A12" s="16">
        <f t="shared" si="1"/>
        <v>3</v>
      </c>
      <c r="B12" s="20" t="s">
        <v>57</v>
      </c>
      <c r="C12" s="20" t="s">
        <v>64</v>
      </c>
      <c r="D12" s="20" t="s">
        <v>61</v>
      </c>
      <c r="E12" s="21">
        <v>2.6448</v>
      </c>
      <c r="F12" s="21">
        <v>3.0834000000000001</v>
      </c>
      <c r="G12" s="21">
        <v>0.43859999999999999</v>
      </c>
      <c r="H12" s="16">
        <f t="shared" si="2"/>
        <v>0.49869999999999992</v>
      </c>
    </row>
    <row r="13" spans="1:8" x14ac:dyDescent="0.2">
      <c r="A13" s="16">
        <f t="shared" si="1"/>
        <v>3</v>
      </c>
      <c r="B13" s="20" t="s">
        <v>57</v>
      </c>
      <c r="C13" s="20" t="s">
        <v>64</v>
      </c>
      <c r="D13" s="20" t="s">
        <v>62</v>
      </c>
      <c r="E13" s="21">
        <v>3.5821000000000001</v>
      </c>
      <c r="F13" s="21">
        <v>3.9348999999999998</v>
      </c>
      <c r="G13" s="21">
        <v>0.3528</v>
      </c>
    </row>
    <row r="14" spans="1:8" x14ac:dyDescent="0.2">
      <c r="A14" s="16">
        <f t="shared" si="1"/>
        <v>4</v>
      </c>
      <c r="B14" s="20" t="s">
        <v>57</v>
      </c>
      <c r="C14" s="20" t="s">
        <v>65</v>
      </c>
      <c r="D14" s="20" t="s">
        <v>59</v>
      </c>
      <c r="E14" s="21">
        <v>0.82140000000000002</v>
      </c>
      <c r="F14" s="21">
        <v>1.1439999999999999</v>
      </c>
      <c r="G14" s="21">
        <v>0.3226</v>
      </c>
      <c r="H14" s="16">
        <f t="shared" ref="H14:H16" si="3">E15-F14</f>
        <v>0.71379999999999999</v>
      </c>
    </row>
    <row r="15" spans="1:8" x14ac:dyDescent="0.2">
      <c r="A15" s="16">
        <f t="shared" si="1"/>
        <v>4</v>
      </c>
      <c r="B15" s="20" t="s">
        <v>57</v>
      </c>
      <c r="C15" s="20" t="s">
        <v>65</v>
      </c>
      <c r="D15" s="20" t="s">
        <v>60</v>
      </c>
      <c r="E15" s="21">
        <v>1.8577999999999999</v>
      </c>
      <c r="F15" s="21">
        <v>2.1629999999999998</v>
      </c>
      <c r="G15" s="21">
        <v>0.30520000000000003</v>
      </c>
      <c r="H15" s="16">
        <f t="shared" si="3"/>
        <v>0.55040000000000022</v>
      </c>
    </row>
    <row r="16" spans="1:8" x14ac:dyDescent="0.2">
      <c r="A16" s="16">
        <f t="shared" si="1"/>
        <v>4</v>
      </c>
      <c r="B16" s="20" t="s">
        <v>57</v>
      </c>
      <c r="C16" s="20" t="s">
        <v>65</v>
      </c>
      <c r="D16" s="20" t="s">
        <v>61</v>
      </c>
      <c r="E16" s="21">
        <v>2.7134</v>
      </c>
      <c r="F16" s="21">
        <v>3.2381000000000002</v>
      </c>
      <c r="G16" s="21">
        <v>0.52470000000000006</v>
      </c>
      <c r="H16" s="16">
        <f t="shared" si="3"/>
        <v>0.43429999999999991</v>
      </c>
    </row>
    <row r="17" spans="1:8" x14ac:dyDescent="0.2">
      <c r="A17" s="16">
        <f t="shared" si="1"/>
        <v>4</v>
      </c>
      <c r="B17" s="20" t="s">
        <v>57</v>
      </c>
      <c r="C17" s="20" t="s">
        <v>65</v>
      </c>
      <c r="D17" s="20" t="s">
        <v>62</v>
      </c>
      <c r="E17" s="21">
        <v>3.6724000000000001</v>
      </c>
      <c r="F17" s="21">
        <v>4.0420999999999996</v>
      </c>
      <c r="G17" s="21">
        <v>0.36969999999999997</v>
      </c>
    </row>
    <row r="18" spans="1:8" x14ac:dyDescent="0.2">
      <c r="A18" s="16">
        <f t="shared" si="1"/>
        <v>5</v>
      </c>
      <c r="B18" s="20" t="s">
        <v>57</v>
      </c>
      <c r="C18" s="20" t="s">
        <v>66</v>
      </c>
      <c r="D18" s="20" t="s">
        <v>59</v>
      </c>
      <c r="E18" s="21">
        <v>0.69779999999999998</v>
      </c>
      <c r="F18" s="21">
        <v>1.1396999999999999</v>
      </c>
      <c r="G18" s="21">
        <v>0.44190000000000002</v>
      </c>
      <c r="H18" s="16">
        <f t="shared" ref="H18:H20" si="4">E19-F18</f>
        <v>0.6664000000000001</v>
      </c>
    </row>
    <row r="19" spans="1:8" x14ac:dyDescent="0.2">
      <c r="A19" s="16">
        <f t="shared" si="1"/>
        <v>5</v>
      </c>
      <c r="B19" s="20" t="s">
        <v>57</v>
      </c>
      <c r="C19" s="20" t="s">
        <v>66</v>
      </c>
      <c r="D19" s="20" t="s">
        <v>60</v>
      </c>
      <c r="E19" s="21">
        <v>1.8061</v>
      </c>
      <c r="F19" s="21">
        <v>2.2963</v>
      </c>
      <c r="G19" s="21">
        <v>0.49020000000000002</v>
      </c>
      <c r="H19" s="16">
        <f t="shared" si="4"/>
        <v>0.36129999999999995</v>
      </c>
    </row>
    <row r="20" spans="1:8" x14ac:dyDescent="0.2">
      <c r="A20" s="16">
        <f t="shared" si="1"/>
        <v>5</v>
      </c>
      <c r="B20" s="20" t="s">
        <v>57</v>
      </c>
      <c r="C20" s="20" t="s">
        <v>66</v>
      </c>
      <c r="D20" s="20" t="s">
        <v>61</v>
      </c>
      <c r="E20" s="21">
        <v>2.6576</v>
      </c>
      <c r="F20" s="21">
        <v>3.1606000000000001</v>
      </c>
      <c r="G20" s="21">
        <v>0.503</v>
      </c>
      <c r="H20" s="16">
        <f t="shared" si="4"/>
        <v>0.40859999999999985</v>
      </c>
    </row>
    <row r="21" spans="1:8" x14ac:dyDescent="0.2">
      <c r="A21" s="16">
        <f t="shared" si="1"/>
        <v>5</v>
      </c>
      <c r="B21" s="20" t="s">
        <v>57</v>
      </c>
      <c r="C21" s="20" t="s">
        <v>66</v>
      </c>
      <c r="D21" s="20" t="s">
        <v>62</v>
      </c>
      <c r="E21" s="21">
        <v>3.5691999999999999</v>
      </c>
      <c r="F21" s="21">
        <v>3.9992999999999999</v>
      </c>
      <c r="G21" s="21">
        <v>0.43009999999999998</v>
      </c>
    </row>
    <row r="22" spans="1:8" x14ac:dyDescent="0.2">
      <c r="A22" s="16">
        <f t="shared" si="1"/>
        <v>6</v>
      </c>
      <c r="B22" s="20" t="s">
        <v>57</v>
      </c>
      <c r="C22" s="20" t="s">
        <v>67</v>
      </c>
      <c r="D22" s="20" t="s">
        <v>59</v>
      </c>
      <c r="E22" s="21">
        <v>0.88160000000000005</v>
      </c>
      <c r="F22" s="21">
        <v>1.2171000000000001</v>
      </c>
      <c r="G22" s="21">
        <v>0.33550000000000002</v>
      </c>
      <c r="H22" s="16">
        <f t="shared" ref="H22:H24" si="5">E23-F22</f>
        <v>0.66209999999999991</v>
      </c>
    </row>
    <row r="23" spans="1:8" x14ac:dyDescent="0.2">
      <c r="A23" s="16">
        <f t="shared" si="1"/>
        <v>6</v>
      </c>
      <c r="B23" s="20" t="s">
        <v>57</v>
      </c>
      <c r="C23" s="20" t="s">
        <v>67</v>
      </c>
      <c r="D23" s="20" t="s">
        <v>60</v>
      </c>
      <c r="E23" s="21">
        <v>1.8792</v>
      </c>
      <c r="F23" s="21">
        <v>2.1501999999999999</v>
      </c>
      <c r="G23" s="21">
        <v>0.27100000000000002</v>
      </c>
      <c r="H23" s="16">
        <f t="shared" si="5"/>
        <v>0.5331999999999999</v>
      </c>
    </row>
    <row r="24" spans="1:8" x14ac:dyDescent="0.2">
      <c r="A24" s="16">
        <f t="shared" si="1"/>
        <v>6</v>
      </c>
      <c r="B24" s="20" t="s">
        <v>57</v>
      </c>
      <c r="C24" s="20" t="s">
        <v>67</v>
      </c>
      <c r="D24" s="20" t="s">
        <v>61</v>
      </c>
      <c r="E24" s="21">
        <v>2.6833999999999998</v>
      </c>
      <c r="F24" s="21">
        <v>3.0360999999999998</v>
      </c>
      <c r="G24" s="21">
        <v>0.35270000000000001</v>
      </c>
      <c r="H24" s="16">
        <f t="shared" si="5"/>
        <v>0.51600000000000001</v>
      </c>
    </row>
    <row r="25" spans="1:8" x14ac:dyDescent="0.2">
      <c r="A25" s="16">
        <f t="shared" si="1"/>
        <v>6</v>
      </c>
      <c r="B25" s="20" t="s">
        <v>57</v>
      </c>
      <c r="C25" s="20" t="s">
        <v>67</v>
      </c>
      <c r="D25" s="20" t="s">
        <v>62</v>
      </c>
      <c r="E25" s="21">
        <v>3.5520999999999998</v>
      </c>
      <c r="F25" s="21">
        <v>3.9476</v>
      </c>
      <c r="G25" s="21">
        <v>0.39550000000000002</v>
      </c>
    </row>
    <row r="26" spans="1:8" x14ac:dyDescent="0.2">
      <c r="A26" s="16">
        <f t="shared" si="1"/>
        <v>7</v>
      </c>
      <c r="B26" s="20" t="s">
        <v>68</v>
      </c>
      <c r="C26" s="20" t="s">
        <v>69</v>
      </c>
      <c r="D26" s="20" t="s">
        <v>70</v>
      </c>
      <c r="E26" s="21">
        <v>1.5669999999999999</v>
      </c>
      <c r="F26" s="21">
        <v>1.9625999999999999</v>
      </c>
      <c r="G26" s="21">
        <v>0.39560000000000001</v>
      </c>
      <c r="H26" s="16">
        <f>E27-F26</f>
        <v>0.38690000000000002</v>
      </c>
    </row>
    <row r="27" spans="1:8" x14ac:dyDescent="0.2">
      <c r="A27" s="16">
        <f t="shared" si="1"/>
        <v>7</v>
      </c>
      <c r="B27" s="20" t="s">
        <v>68</v>
      </c>
      <c r="C27" s="20" t="s">
        <v>69</v>
      </c>
      <c r="D27" s="20" t="s">
        <v>71</v>
      </c>
      <c r="E27" s="21">
        <v>2.3494999999999999</v>
      </c>
      <c r="F27" s="21">
        <v>2.6978</v>
      </c>
      <c r="G27" s="21">
        <v>0.3483</v>
      </c>
    </row>
    <row r="28" spans="1:8" x14ac:dyDescent="0.2">
      <c r="A28" s="16">
        <f t="shared" si="1"/>
        <v>7</v>
      </c>
      <c r="B28" s="20" t="s">
        <v>68</v>
      </c>
      <c r="C28" s="20" t="s">
        <v>69</v>
      </c>
      <c r="D28" s="20" t="s">
        <v>72</v>
      </c>
      <c r="E28" s="21">
        <v>7.3815999999999997</v>
      </c>
      <c r="F28" s="21">
        <v>7.7256</v>
      </c>
      <c r="G28" s="21">
        <v>0.34399999999999997</v>
      </c>
      <c r="H28" s="16">
        <f t="shared" ref="H28" si="6">E29-F28</f>
        <v>0.97189999999999976</v>
      </c>
    </row>
    <row r="29" spans="1:8" x14ac:dyDescent="0.2">
      <c r="A29" s="16">
        <f t="shared" si="1"/>
        <v>7</v>
      </c>
      <c r="B29" s="20" t="s">
        <v>68</v>
      </c>
      <c r="C29" s="20" t="s">
        <v>69</v>
      </c>
      <c r="D29" s="20" t="s">
        <v>73</v>
      </c>
      <c r="E29" s="21">
        <v>8.6974999999999998</v>
      </c>
      <c r="F29" s="21">
        <v>8.9468999999999994</v>
      </c>
      <c r="G29" s="21">
        <v>0.24940000000000001</v>
      </c>
    </row>
    <row r="30" spans="1:8" x14ac:dyDescent="0.2">
      <c r="A30" s="16">
        <f t="shared" si="1"/>
        <v>8</v>
      </c>
      <c r="B30" s="20" t="s">
        <v>68</v>
      </c>
      <c r="C30" s="20" t="s">
        <v>74</v>
      </c>
      <c r="D30" s="20" t="s">
        <v>70</v>
      </c>
      <c r="E30" s="21">
        <v>1.6141000000000001</v>
      </c>
      <c r="F30" s="21">
        <v>1.9237</v>
      </c>
      <c r="G30" s="21">
        <v>0.30959999999999999</v>
      </c>
      <c r="H30" s="16">
        <f t="shared" ref="H30:H32" si="7">E31-F30</f>
        <v>0.4214</v>
      </c>
    </row>
    <row r="31" spans="1:8" x14ac:dyDescent="0.2">
      <c r="A31" s="16">
        <f t="shared" si="1"/>
        <v>8</v>
      </c>
      <c r="B31" s="20" t="s">
        <v>68</v>
      </c>
      <c r="C31" s="20" t="s">
        <v>74</v>
      </c>
      <c r="D31" s="20" t="s">
        <v>71</v>
      </c>
      <c r="E31" s="21">
        <v>2.3451</v>
      </c>
      <c r="F31" s="21">
        <v>2.7321</v>
      </c>
      <c r="G31" s="21">
        <v>0.38700000000000001</v>
      </c>
    </row>
    <row r="32" spans="1:8" x14ac:dyDescent="0.2">
      <c r="A32" s="16">
        <f t="shared" si="1"/>
        <v>8</v>
      </c>
      <c r="B32" s="20" t="s">
        <v>68</v>
      </c>
      <c r="C32" s="20" t="s">
        <v>74</v>
      </c>
      <c r="D32" s="20" t="s">
        <v>72</v>
      </c>
      <c r="E32" s="21">
        <v>7.4504000000000001</v>
      </c>
      <c r="F32" s="21">
        <v>7.8159000000000001</v>
      </c>
      <c r="G32" s="21">
        <v>0.36549999999999999</v>
      </c>
      <c r="H32" s="16">
        <f t="shared" si="7"/>
        <v>0.92010000000000058</v>
      </c>
    </row>
    <row r="33" spans="1:8" x14ac:dyDescent="0.2">
      <c r="A33" s="16">
        <f t="shared" si="1"/>
        <v>8</v>
      </c>
      <c r="B33" s="20" t="s">
        <v>68</v>
      </c>
      <c r="C33" s="20" t="s">
        <v>74</v>
      </c>
      <c r="D33" s="20" t="s">
        <v>73</v>
      </c>
      <c r="E33" s="21">
        <v>8.7360000000000007</v>
      </c>
      <c r="F33" s="21">
        <v>9.0456000000000003</v>
      </c>
      <c r="G33" s="21">
        <v>0.30959999999999999</v>
      </c>
    </row>
    <row r="34" spans="1:8" x14ac:dyDescent="0.2">
      <c r="A34" s="16">
        <f t="shared" si="1"/>
        <v>9</v>
      </c>
      <c r="B34" s="20" t="s">
        <v>68</v>
      </c>
      <c r="C34" s="20" t="s">
        <v>75</v>
      </c>
      <c r="D34" s="20" t="s">
        <v>70</v>
      </c>
      <c r="E34" s="21">
        <v>1.64</v>
      </c>
      <c r="F34" s="21">
        <v>1.9925999999999999</v>
      </c>
      <c r="G34" s="21">
        <v>0.35260000000000002</v>
      </c>
      <c r="H34" s="16">
        <f>E35-F34</f>
        <v>0.40850000000000009</v>
      </c>
    </row>
    <row r="35" spans="1:8" x14ac:dyDescent="0.2">
      <c r="A35" s="16">
        <f t="shared" si="1"/>
        <v>9</v>
      </c>
      <c r="B35" s="20" t="s">
        <v>68</v>
      </c>
      <c r="C35" s="20" t="s">
        <v>75</v>
      </c>
      <c r="D35" s="20" t="s">
        <v>71</v>
      </c>
      <c r="E35" s="21">
        <v>2.4011</v>
      </c>
      <c r="F35" s="21">
        <v>2.7665999999999999</v>
      </c>
      <c r="G35" s="21">
        <v>0.36549999999999999</v>
      </c>
    </row>
    <row r="36" spans="1:8" x14ac:dyDescent="0.2">
      <c r="A36" s="16">
        <f t="shared" si="1"/>
        <v>9</v>
      </c>
      <c r="B36" s="20" t="s">
        <v>68</v>
      </c>
      <c r="C36" s="20" t="s">
        <v>75</v>
      </c>
      <c r="D36" s="20" t="s">
        <v>72</v>
      </c>
      <c r="E36" s="21">
        <v>7.4245000000000001</v>
      </c>
      <c r="F36" s="21">
        <v>7.8288000000000002</v>
      </c>
      <c r="G36" s="21">
        <v>0.40429999999999999</v>
      </c>
      <c r="H36" s="16">
        <f t="shared" ref="H36" si="8">E37-F36</f>
        <v>0.84279999999999955</v>
      </c>
    </row>
    <row r="37" spans="1:8" x14ac:dyDescent="0.2">
      <c r="A37" s="16">
        <f t="shared" si="1"/>
        <v>9</v>
      </c>
      <c r="B37" s="20" t="s">
        <v>68</v>
      </c>
      <c r="C37" s="20" t="s">
        <v>75</v>
      </c>
      <c r="D37" s="20" t="s">
        <v>73</v>
      </c>
      <c r="E37" s="21">
        <v>8.6715999999999998</v>
      </c>
      <c r="F37" s="21">
        <v>9.0113000000000003</v>
      </c>
      <c r="G37" s="21">
        <v>0.3397</v>
      </c>
    </row>
    <row r="38" spans="1:8" x14ac:dyDescent="0.2">
      <c r="A38" s="16">
        <f t="shared" si="1"/>
        <v>10</v>
      </c>
      <c r="B38" s="20" t="s">
        <v>68</v>
      </c>
      <c r="C38" s="20" t="s">
        <v>76</v>
      </c>
      <c r="D38" s="20" t="s">
        <v>70</v>
      </c>
      <c r="E38" s="21">
        <v>1.7000999999999999</v>
      </c>
      <c r="F38" s="21">
        <v>2.1945999999999999</v>
      </c>
      <c r="G38" s="21">
        <v>0.4945</v>
      </c>
      <c r="H38" s="16">
        <f t="shared" ref="H38:H40" si="9">E39-F38</f>
        <v>0.37420000000000009</v>
      </c>
    </row>
    <row r="39" spans="1:8" x14ac:dyDescent="0.2">
      <c r="A39" s="16">
        <f t="shared" si="1"/>
        <v>10</v>
      </c>
      <c r="B39" s="20" t="s">
        <v>68</v>
      </c>
      <c r="C39" s="20" t="s">
        <v>76</v>
      </c>
      <c r="D39" s="20" t="s">
        <v>71</v>
      </c>
      <c r="E39" s="21">
        <v>2.5688</v>
      </c>
      <c r="F39" s="21">
        <v>2.9127000000000001</v>
      </c>
      <c r="G39" s="21">
        <v>0.34389999999999998</v>
      </c>
    </row>
    <row r="40" spans="1:8" x14ac:dyDescent="0.2">
      <c r="A40" s="16">
        <f t="shared" si="1"/>
        <v>10</v>
      </c>
      <c r="B40" s="20" t="s">
        <v>68</v>
      </c>
      <c r="C40" s="20" t="s">
        <v>76</v>
      </c>
      <c r="D40" s="20" t="s">
        <v>72</v>
      </c>
      <c r="E40" s="21">
        <v>7.5362999999999998</v>
      </c>
      <c r="F40" s="21">
        <v>7.9577999999999998</v>
      </c>
      <c r="G40" s="21">
        <v>0.42149999999999999</v>
      </c>
      <c r="H40" s="16">
        <f t="shared" si="9"/>
        <v>0.6836000000000011</v>
      </c>
    </row>
    <row r="41" spans="1:8" x14ac:dyDescent="0.2">
      <c r="A41" s="16">
        <f t="shared" si="1"/>
        <v>10</v>
      </c>
      <c r="B41" s="20" t="s">
        <v>68</v>
      </c>
      <c r="C41" s="20" t="s">
        <v>76</v>
      </c>
      <c r="D41" s="20" t="s">
        <v>73</v>
      </c>
      <c r="E41" s="21">
        <v>8.6414000000000009</v>
      </c>
      <c r="F41" s="21">
        <v>9.0241000000000007</v>
      </c>
      <c r="G41" s="21">
        <v>0.38269999999999998</v>
      </c>
    </row>
    <row r="42" spans="1:8" x14ac:dyDescent="0.2">
      <c r="A42" s="16">
        <f t="shared" si="1"/>
        <v>11</v>
      </c>
      <c r="B42" s="20" t="s">
        <v>68</v>
      </c>
      <c r="C42" s="20" t="s">
        <v>77</v>
      </c>
      <c r="D42" s="20" t="s">
        <v>70</v>
      </c>
      <c r="E42" s="21">
        <v>1.64</v>
      </c>
      <c r="F42" s="21">
        <v>2.2250000000000001</v>
      </c>
      <c r="G42" s="21">
        <v>0.58499999999999996</v>
      </c>
      <c r="H42" s="16">
        <f t="shared" ref="H42:H44" si="10">E43-F42</f>
        <v>0.36099999999999977</v>
      </c>
    </row>
    <row r="43" spans="1:8" x14ac:dyDescent="0.2">
      <c r="A43" s="16">
        <f t="shared" si="1"/>
        <v>11</v>
      </c>
      <c r="B43" s="20" t="s">
        <v>68</v>
      </c>
      <c r="C43" s="20" t="s">
        <v>77</v>
      </c>
      <c r="D43" s="20" t="s">
        <v>71</v>
      </c>
      <c r="E43" s="21">
        <v>2.5859999999999999</v>
      </c>
      <c r="F43" s="21">
        <v>2.8956</v>
      </c>
      <c r="G43" s="21">
        <v>0.30959999999999999</v>
      </c>
    </row>
    <row r="44" spans="1:8" x14ac:dyDescent="0.2">
      <c r="A44" s="16">
        <f t="shared" si="1"/>
        <v>11</v>
      </c>
      <c r="B44" s="20" t="s">
        <v>68</v>
      </c>
      <c r="C44" s="20" t="s">
        <v>77</v>
      </c>
      <c r="D44" s="20" t="s">
        <v>72</v>
      </c>
      <c r="E44" s="21">
        <v>7.6566999999999998</v>
      </c>
      <c r="F44" s="21">
        <v>8.0396000000000001</v>
      </c>
      <c r="G44" s="21">
        <v>0.38290000000000002</v>
      </c>
      <c r="H44" s="16">
        <f t="shared" si="10"/>
        <v>0.57259999999999955</v>
      </c>
    </row>
    <row r="45" spans="1:8" x14ac:dyDescent="0.2">
      <c r="A45" s="16">
        <f t="shared" si="1"/>
        <v>11</v>
      </c>
      <c r="B45" s="20" t="s">
        <v>68</v>
      </c>
      <c r="C45" s="20" t="s">
        <v>77</v>
      </c>
      <c r="D45" s="20" t="s">
        <v>73</v>
      </c>
      <c r="E45" s="21">
        <v>8.6121999999999996</v>
      </c>
      <c r="F45" s="21">
        <v>9.1584000000000003</v>
      </c>
      <c r="G45" s="21">
        <v>0.54620000000000002</v>
      </c>
    </row>
    <row r="46" spans="1:8" x14ac:dyDescent="0.2">
      <c r="A46" s="16">
        <f t="shared" si="1"/>
        <v>12</v>
      </c>
      <c r="B46" s="20" t="s">
        <v>68</v>
      </c>
      <c r="C46" s="20" t="s">
        <v>78</v>
      </c>
      <c r="D46" s="20" t="s">
        <v>70</v>
      </c>
      <c r="E46" s="21">
        <v>1.5926</v>
      </c>
      <c r="F46" s="21">
        <v>2.0053999999999998</v>
      </c>
      <c r="G46" s="21">
        <v>0.4128</v>
      </c>
      <c r="H46" s="16">
        <f t="shared" ref="H46:H48" si="11">E47-F46</f>
        <v>0.30110000000000037</v>
      </c>
    </row>
    <row r="47" spans="1:8" x14ac:dyDescent="0.2">
      <c r="A47" s="16">
        <f t="shared" si="1"/>
        <v>12</v>
      </c>
      <c r="B47" s="20" t="s">
        <v>68</v>
      </c>
      <c r="C47" s="20" t="s">
        <v>78</v>
      </c>
      <c r="D47" s="20" t="s">
        <v>71</v>
      </c>
      <c r="E47" s="21">
        <v>2.3065000000000002</v>
      </c>
      <c r="F47" s="21">
        <v>2.7235999999999998</v>
      </c>
      <c r="G47" s="21">
        <v>0.41710000000000003</v>
      </c>
    </row>
    <row r="48" spans="1:8" x14ac:dyDescent="0.2">
      <c r="A48" s="16">
        <f t="shared" si="1"/>
        <v>12</v>
      </c>
      <c r="B48" s="20" t="s">
        <v>68</v>
      </c>
      <c r="C48" s="20" t="s">
        <v>78</v>
      </c>
      <c r="D48" s="20" t="s">
        <v>72</v>
      </c>
      <c r="E48" s="21">
        <v>7.4200999999999997</v>
      </c>
      <c r="F48" s="21">
        <v>7.8159000000000001</v>
      </c>
      <c r="G48" s="21">
        <v>0.39579999999999999</v>
      </c>
      <c r="H48" s="16">
        <f t="shared" si="11"/>
        <v>0.91579999999999995</v>
      </c>
    </row>
    <row r="49" spans="1:8" x14ac:dyDescent="0.2">
      <c r="A49" s="16">
        <f t="shared" si="1"/>
        <v>12</v>
      </c>
      <c r="B49" s="20" t="s">
        <v>68</v>
      </c>
      <c r="C49" s="20" t="s">
        <v>78</v>
      </c>
      <c r="D49" s="20" t="s">
        <v>73</v>
      </c>
      <c r="E49" s="21">
        <v>8.7317</v>
      </c>
      <c r="F49" s="21">
        <v>9.0585000000000004</v>
      </c>
      <c r="G49" s="21">
        <v>0.32679999999999998</v>
      </c>
    </row>
    <row r="50" spans="1:8" x14ac:dyDescent="0.2">
      <c r="A50" s="16">
        <f t="shared" si="1"/>
        <v>13</v>
      </c>
      <c r="B50" s="20" t="s">
        <v>79</v>
      </c>
      <c r="C50" s="20" t="s">
        <v>80</v>
      </c>
      <c r="D50" s="20" t="s">
        <v>81</v>
      </c>
      <c r="E50" s="21">
        <v>2.4327000000000001</v>
      </c>
      <c r="F50" s="21">
        <v>2.7810999999999999</v>
      </c>
      <c r="G50" s="21">
        <v>0.34839999999999999</v>
      </c>
      <c r="H50" s="16">
        <f t="shared" ref="H50:H52" si="12">E51-F50</f>
        <v>0.49449999999999994</v>
      </c>
    </row>
    <row r="51" spans="1:8" x14ac:dyDescent="0.2">
      <c r="A51" s="16">
        <f t="shared" si="1"/>
        <v>13</v>
      </c>
      <c r="B51" s="20" t="s">
        <v>79</v>
      </c>
      <c r="C51" s="20" t="s">
        <v>80</v>
      </c>
      <c r="D51" s="20" t="s">
        <v>82</v>
      </c>
      <c r="E51" s="21">
        <v>3.2755999999999998</v>
      </c>
      <c r="F51" s="21">
        <v>3.6366999999999998</v>
      </c>
      <c r="G51" s="21">
        <v>0.36109999999999998</v>
      </c>
      <c r="H51" s="16">
        <f t="shared" si="12"/>
        <v>0.55490000000000039</v>
      </c>
    </row>
    <row r="52" spans="1:8" x14ac:dyDescent="0.2">
      <c r="A52" s="16">
        <f t="shared" si="1"/>
        <v>13</v>
      </c>
      <c r="B52" s="20" t="s">
        <v>79</v>
      </c>
      <c r="C52" s="20" t="s">
        <v>80</v>
      </c>
      <c r="D52" s="20" t="s">
        <v>83</v>
      </c>
      <c r="E52" s="21">
        <v>4.1916000000000002</v>
      </c>
      <c r="F52" s="21">
        <v>4.5312000000000001</v>
      </c>
      <c r="G52" s="21">
        <v>0.33960000000000001</v>
      </c>
      <c r="H52" s="16">
        <f t="shared" si="12"/>
        <v>0.67070000000000007</v>
      </c>
    </row>
    <row r="53" spans="1:8" x14ac:dyDescent="0.2">
      <c r="A53" s="16">
        <f t="shared" si="1"/>
        <v>13</v>
      </c>
      <c r="B53" s="20" t="s">
        <v>79</v>
      </c>
      <c r="C53" s="20" t="s">
        <v>80</v>
      </c>
      <c r="D53" s="20" t="s">
        <v>84</v>
      </c>
      <c r="E53" s="21">
        <v>5.2019000000000002</v>
      </c>
      <c r="F53" s="21">
        <v>5.6017999999999999</v>
      </c>
      <c r="G53" s="21">
        <v>0.39989999999999998</v>
      </c>
    </row>
    <row r="54" spans="1:8" x14ac:dyDescent="0.2">
      <c r="A54" s="16">
        <f t="shared" si="1"/>
        <v>14</v>
      </c>
      <c r="B54" s="20" t="s">
        <v>79</v>
      </c>
      <c r="C54" s="20" t="s">
        <v>85</v>
      </c>
      <c r="D54" s="20" t="s">
        <v>81</v>
      </c>
      <c r="E54" s="21">
        <v>2.5400999999999998</v>
      </c>
      <c r="F54" s="21">
        <v>2.8325</v>
      </c>
      <c r="G54" s="21">
        <v>0.29239999999999999</v>
      </c>
      <c r="H54" s="16">
        <f t="shared" ref="H54:H56" si="13">E55-F54</f>
        <v>0.55900000000000016</v>
      </c>
    </row>
    <row r="55" spans="1:8" x14ac:dyDescent="0.2">
      <c r="A55" s="16">
        <f t="shared" si="1"/>
        <v>14</v>
      </c>
      <c r="B55" s="20" t="s">
        <v>79</v>
      </c>
      <c r="C55" s="20" t="s">
        <v>85</v>
      </c>
      <c r="D55" s="20" t="s">
        <v>82</v>
      </c>
      <c r="E55" s="21">
        <v>3.3915000000000002</v>
      </c>
      <c r="F55" s="21">
        <v>3.7054</v>
      </c>
      <c r="G55" s="21">
        <v>0.31390000000000001</v>
      </c>
      <c r="H55" s="16">
        <f t="shared" si="13"/>
        <v>0.64069999999999983</v>
      </c>
    </row>
    <row r="56" spans="1:8" x14ac:dyDescent="0.2">
      <c r="A56" s="16">
        <f t="shared" si="1"/>
        <v>14</v>
      </c>
      <c r="B56" s="20" t="s">
        <v>79</v>
      </c>
      <c r="C56" s="20" t="s">
        <v>85</v>
      </c>
      <c r="D56" s="20" t="s">
        <v>83</v>
      </c>
      <c r="E56" s="21">
        <v>4.3460999999999999</v>
      </c>
      <c r="F56" s="21">
        <v>4.5740999999999996</v>
      </c>
      <c r="G56" s="21">
        <v>0.22800000000000001</v>
      </c>
      <c r="H56" s="16">
        <f t="shared" si="13"/>
        <v>0.72250000000000014</v>
      </c>
    </row>
    <row r="57" spans="1:8" x14ac:dyDescent="0.2">
      <c r="A57" s="16">
        <f t="shared" si="1"/>
        <v>14</v>
      </c>
      <c r="B57" s="20" t="s">
        <v>79</v>
      </c>
      <c r="C57" s="20" t="s">
        <v>85</v>
      </c>
      <c r="D57" s="20" t="s">
        <v>84</v>
      </c>
      <c r="E57" s="21">
        <v>5.2965999999999998</v>
      </c>
      <c r="F57" s="21">
        <v>5.6706000000000003</v>
      </c>
      <c r="G57" s="21">
        <v>0.374</v>
      </c>
    </row>
    <row r="58" spans="1:8" x14ac:dyDescent="0.2">
      <c r="A58" s="16">
        <f t="shared" si="1"/>
        <v>15</v>
      </c>
      <c r="B58" s="20" t="s">
        <v>79</v>
      </c>
      <c r="C58" s="20" t="s">
        <v>86</v>
      </c>
      <c r="D58" s="20" t="s">
        <v>81</v>
      </c>
      <c r="E58" s="21">
        <v>2.4712999999999998</v>
      </c>
      <c r="F58" s="21">
        <v>2.8239000000000001</v>
      </c>
      <c r="G58" s="21">
        <v>0.35260000000000002</v>
      </c>
      <c r="H58" s="16">
        <f t="shared" ref="H58:H60" si="14">E59-F58</f>
        <v>0.49449999999999994</v>
      </c>
    </row>
    <row r="59" spans="1:8" x14ac:dyDescent="0.2">
      <c r="A59" s="16">
        <f t="shared" si="1"/>
        <v>15</v>
      </c>
      <c r="B59" s="20" t="s">
        <v>79</v>
      </c>
      <c r="C59" s="20" t="s">
        <v>86</v>
      </c>
      <c r="D59" s="20" t="s">
        <v>82</v>
      </c>
      <c r="E59" s="21">
        <v>3.3184</v>
      </c>
      <c r="F59" s="21">
        <v>3.6410999999999998</v>
      </c>
      <c r="G59" s="21">
        <v>0.32269999999999999</v>
      </c>
      <c r="H59" s="16">
        <f t="shared" si="14"/>
        <v>0.61490000000000045</v>
      </c>
    </row>
    <row r="60" spans="1:8" x14ac:dyDescent="0.2">
      <c r="A60" s="16">
        <f t="shared" si="1"/>
        <v>15</v>
      </c>
      <c r="B60" s="20" t="s">
        <v>79</v>
      </c>
      <c r="C60" s="20" t="s">
        <v>86</v>
      </c>
      <c r="D60" s="20" t="s">
        <v>83</v>
      </c>
      <c r="E60" s="21">
        <v>4.2560000000000002</v>
      </c>
      <c r="F60" s="21">
        <v>4.6430999999999996</v>
      </c>
      <c r="G60" s="21">
        <v>0.3871</v>
      </c>
      <c r="H60" s="16">
        <f t="shared" si="14"/>
        <v>0.59330000000000016</v>
      </c>
    </row>
    <row r="61" spans="1:8" x14ac:dyDescent="0.2">
      <c r="A61" s="16">
        <f t="shared" si="1"/>
        <v>15</v>
      </c>
      <c r="B61" s="20" t="s">
        <v>79</v>
      </c>
      <c r="C61" s="20" t="s">
        <v>86</v>
      </c>
      <c r="D61" s="20" t="s">
        <v>84</v>
      </c>
      <c r="E61" s="21">
        <v>5.2363999999999997</v>
      </c>
      <c r="F61" s="21">
        <v>5.7008999999999999</v>
      </c>
      <c r="G61" s="21">
        <v>0.46450000000000002</v>
      </c>
    </row>
    <row r="62" spans="1:8" x14ac:dyDescent="0.2">
      <c r="A62" s="16">
        <f t="shared" si="1"/>
        <v>16</v>
      </c>
      <c r="B62" s="20" t="s">
        <v>79</v>
      </c>
      <c r="C62" s="20" t="s">
        <v>87</v>
      </c>
      <c r="D62" s="20" t="s">
        <v>81</v>
      </c>
      <c r="E62" s="21">
        <v>2.4325999999999999</v>
      </c>
      <c r="F62" s="21">
        <v>2.9573</v>
      </c>
      <c r="G62" s="21">
        <v>0.52470000000000006</v>
      </c>
      <c r="H62" s="16">
        <f t="shared" ref="H62:H64" si="15">E63-F62</f>
        <v>0.34819999999999984</v>
      </c>
    </row>
    <row r="63" spans="1:8" x14ac:dyDescent="0.2">
      <c r="A63" s="16">
        <f t="shared" si="1"/>
        <v>16</v>
      </c>
      <c r="B63" s="20" t="s">
        <v>79</v>
      </c>
      <c r="C63" s="20" t="s">
        <v>87</v>
      </c>
      <c r="D63" s="20" t="s">
        <v>82</v>
      </c>
      <c r="E63" s="21">
        <v>3.3054999999999999</v>
      </c>
      <c r="F63" s="21">
        <v>3.7441</v>
      </c>
      <c r="G63" s="21">
        <v>0.43859999999999999</v>
      </c>
      <c r="H63" s="16">
        <f t="shared" si="15"/>
        <v>0.51169999999999982</v>
      </c>
    </row>
    <row r="64" spans="1:8" x14ac:dyDescent="0.2">
      <c r="A64" s="16">
        <f t="shared" si="1"/>
        <v>16</v>
      </c>
      <c r="B64" s="20" t="s">
        <v>79</v>
      </c>
      <c r="C64" s="20" t="s">
        <v>87</v>
      </c>
      <c r="D64" s="20" t="s">
        <v>83</v>
      </c>
      <c r="E64" s="21">
        <v>4.2557999999999998</v>
      </c>
      <c r="F64" s="21">
        <v>4.7675000000000001</v>
      </c>
      <c r="G64" s="21">
        <v>0.51170000000000004</v>
      </c>
      <c r="H64" s="16">
        <f t="shared" si="15"/>
        <v>0.55909999999999993</v>
      </c>
    </row>
    <row r="65" spans="1:8" x14ac:dyDescent="0.2">
      <c r="A65" s="16">
        <f t="shared" si="1"/>
        <v>16</v>
      </c>
      <c r="B65" s="20" t="s">
        <v>79</v>
      </c>
      <c r="C65" s="20" t="s">
        <v>87</v>
      </c>
      <c r="D65" s="20" t="s">
        <v>84</v>
      </c>
      <c r="E65" s="21">
        <v>5.3266</v>
      </c>
      <c r="F65" s="21">
        <v>5.7565999999999997</v>
      </c>
      <c r="G65" s="21">
        <v>0.43</v>
      </c>
    </row>
    <row r="66" spans="1:8" x14ac:dyDescent="0.2">
      <c r="A66" s="16">
        <f t="shared" si="1"/>
        <v>17</v>
      </c>
      <c r="B66" s="20" t="s">
        <v>79</v>
      </c>
      <c r="C66" s="20" t="s">
        <v>88</v>
      </c>
      <c r="D66" s="20" t="s">
        <v>81</v>
      </c>
      <c r="E66" s="21">
        <v>2.3121999999999998</v>
      </c>
      <c r="F66" s="21">
        <v>2.8584000000000001</v>
      </c>
      <c r="G66" s="21">
        <v>0.54620000000000002</v>
      </c>
      <c r="H66" s="16">
        <f t="shared" ref="H66:H68" si="16">E67-F66</f>
        <v>0.51169999999999982</v>
      </c>
    </row>
    <row r="67" spans="1:8" x14ac:dyDescent="0.2">
      <c r="A67" s="16">
        <f t="shared" si="1"/>
        <v>17</v>
      </c>
      <c r="B67" s="20" t="s">
        <v>79</v>
      </c>
      <c r="C67" s="20" t="s">
        <v>88</v>
      </c>
      <c r="D67" s="20" t="s">
        <v>82</v>
      </c>
      <c r="E67" s="21">
        <v>3.3700999999999999</v>
      </c>
      <c r="F67" s="21">
        <v>3.7787000000000002</v>
      </c>
      <c r="G67" s="21">
        <v>0.40860000000000002</v>
      </c>
      <c r="H67" s="16">
        <f t="shared" si="16"/>
        <v>0.58479999999999999</v>
      </c>
    </row>
    <row r="68" spans="1:8" x14ac:dyDescent="0.2">
      <c r="A68" s="16">
        <f t="shared" si="1"/>
        <v>17</v>
      </c>
      <c r="B68" s="20" t="s">
        <v>79</v>
      </c>
      <c r="C68" s="20" t="s">
        <v>88</v>
      </c>
      <c r="D68" s="20" t="s">
        <v>83</v>
      </c>
      <c r="E68" s="21">
        <v>4.3635000000000002</v>
      </c>
      <c r="F68" s="21">
        <v>4.7461000000000002</v>
      </c>
      <c r="G68" s="21">
        <v>0.3826</v>
      </c>
      <c r="H68" s="16">
        <f t="shared" si="16"/>
        <v>0.42989999999999995</v>
      </c>
    </row>
    <row r="69" spans="1:8" x14ac:dyDescent="0.2">
      <c r="A69" s="16">
        <f t="shared" si="1"/>
        <v>17</v>
      </c>
      <c r="B69" s="20" t="s">
        <v>79</v>
      </c>
      <c r="C69" s="20" t="s">
        <v>88</v>
      </c>
      <c r="D69" s="20" t="s">
        <v>84</v>
      </c>
      <c r="E69" s="21">
        <v>5.1760000000000002</v>
      </c>
      <c r="F69" s="21">
        <v>5.6231999999999998</v>
      </c>
      <c r="G69" s="21">
        <v>0.44719999999999999</v>
      </c>
    </row>
    <row r="70" spans="1:8" x14ac:dyDescent="0.2">
      <c r="A70" s="16">
        <f t="shared" si="1"/>
        <v>18</v>
      </c>
      <c r="B70" s="20" t="s">
        <v>79</v>
      </c>
      <c r="C70" s="20" t="s">
        <v>89</v>
      </c>
      <c r="D70" s="20" t="s">
        <v>81</v>
      </c>
      <c r="E70" s="21">
        <v>2.4712999999999998</v>
      </c>
      <c r="F70" s="21">
        <v>2.8239000000000001</v>
      </c>
      <c r="G70" s="21">
        <v>0.35260000000000002</v>
      </c>
      <c r="H70" s="16">
        <f t="shared" ref="H70:H72" si="17">E71-F70</f>
        <v>0.49449999999999994</v>
      </c>
    </row>
    <row r="71" spans="1:8" x14ac:dyDescent="0.2">
      <c r="A71" s="16">
        <f t="shared" ref="A71:A73" si="18">A67+1</f>
        <v>18</v>
      </c>
      <c r="B71" s="20" t="s">
        <v>79</v>
      </c>
      <c r="C71" s="20" t="s">
        <v>89</v>
      </c>
      <c r="D71" s="20" t="s">
        <v>82</v>
      </c>
      <c r="E71" s="21">
        <v>3.3184</v>
      </c>
      <c r="F71" s="21">
        <v>3.6410999999999998</v>
      </c>
      <c r="G71" s="21">
        <v>0.32269999999999999</v>
      </c>
      <c r="H71" s="16">
        <f t="shared" si="17"/>
        <v>0.61490000000000045</v>
      </c>
    </row>
    <row r="72" spans="1:8" x14ac:dyDescent="0.2">
      <c r="A72" s="16">
        <f t="shared" si="18"/>
        <v>18</v>
      </c>
      <c r="B72" s="20" t="s">
        <v>79</v>
      </c>
      <c r="C72" s="20" t="s">
        <v>89</v>
      </c>
      <c r="D72" s="20" t="s">
        <v>83</v>
      </c>
      <c r="E72" s="21">
        <v>4.2560000000000002</v>
      </c>
      <c r="F72" s="21">
        <v>4.6430999999999996</v>
      </c>
      <c r="G72" s="21">
        <v>0.3871</v>
      </c>
      <c r="H72" s="16">
        <f t="shared" si="17"/>
        <v>0.59330000000000016</v>
      </c>
    </row>
    <row r="73" spans="1:8" x14ac:dyDescent="0.2">
      <c r="A73" s="16">
        <f t="shared" si="18"/>
        <v>18</v>
      </c>
      <c r="B73" s="20" t="s">
        <v>79</v>
      </c>
      <c r="C73" s="20" t="s">
        <v>89</v>
      </c>
      <c r="D73" s="20" t="s">
        <v>84</v>
      </c>
      <c r="E73" s="21">
        <v>5.2363999999999997</v>
      </c>
      <c r="F73" s="21">
        <v>5.7008999999999999</v>
      </c>
      <c r="G73" s="21">
        <v>0.46450000000000002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1E4BB-0479-F64D-916D-4B22994C0C0A}">
  <dimension ref="A1:S13"/>
  <sheetViews>
    <sheetView workbookViewId="0">
      <selection activeCell="D38" sqref="D38"/>
    </sheetView>
  </sheetViews>
  <sheetFormatPr baseColWidth="10" defaultRowHeight="16" x14ac:dyDescent="0.2"/>
  <cols>
    <col min="1" max="1" width="10.83203125" style="16"/>
    <col min="2" max="2" width="10.6640625" style="20"/>
    <col min="3" max="3" width="15.5" style="22" customWidth="1"/>
    <col min="4" max="4" width="19.1640625" style="21" customWidth="1"/>
    <col min="5" max="5" width="17.33203125" style="21" customWidth="1"/>
    <col min="6" max="19" width="10.83203125" style="16"/>
  </cols>
  <sheetData>
    <row r="1" spans="1:19" s="5" customFormat="1" x14ac:dyDescent="0.2">
      <c r="A1" s="18" t="s">
        <v>15</v>
      </c>
      <c r="B1" s="35" t="s">
        <v>16</v>
      </c>
      <c r="C1" s="35" t="s">
        <v>52</v>
      </c>
      <c r="D1" s="36" t="s">
        <v>90</v>
      </c>
      <c r="E1" s="36" t="s">
        <v>91</v>
      </c>
      <c r="F1" s="36" t="s">
        <v>92</v>
      </c>
      <c r="G1" s="36" t="s">
        <v>93</v>
      </c>
      <c r="H1" s="36" t="s">
        <v>94</v>
      </c>
      <c r="I1" s="36" t="s">
        <v>95</v>
      </c>
      <c r="J1" s="36" t="s">
        <v>96</v>
      </c>
      <c r="K1" s="36" t="s">
        <v>97</v>
      </c>
      <c r="L1" s="36" t="s">
        <v>98</v>
      </c>
      <c r="M1" s="36" t="s">
        <v>99</v>
      </c>
      <c r="N1" s="36" t="s">
        <v>100</v>
      </c>
      <c r="O1" s="36" t="s">
        <v>101</v>
      </c>
      <c r="P1" s="18"/>
      <c r="Q1" s="18"/>
      <c r="R1" s="18"/>
      <c r="S1" s="18"/>
    </row>
    <row r="2" spans="1:19" x14ac:dyDescent="0.2">
      <c r="A2" s="16">
        <v>1</v>
      </c>
      <c r="B2" s="20" t="s">
        <v>57</v>
      </c>
      <c r="C2" s="20" t="s">
        <v>59</v>
      </c>
      <c r="D2" s="21">
        <v>0.79559999999999997</v>
      </c>
      <c r="E2" s="21">
        <v>1.1525000000000001</v>
      </c>
      <c r="F2" s="16">
        <v>0.77</v>
      </c>
      <c r="G2" s="16">
        <v>0.71830000000000005</v>
      </c>
      <c r="H2" s="16">
        <v>0.82140000000000002</v>
      </c>
      <c r="I2" s="16">
        <v>0.69779999999999998</v>
      </c>
      <c r="J2" s="16">
        <v>0.88160000000000005</v>
      </c>
      <c r="K2" s="16">
        <v>1.1783999999999999</v>
      </c>
      <c r="L2" s="16">
        <v>1.1140000000000001</v>
      </c>
      <c r="M2" s="16">
        <v>1.1439999999999999</v>
      </c>
      <c r="N2" s="16">
        <v>1.1396999999999999</v>
      </c>
      <c r="O2" s="16">
        <v>1.2171000000000001</v>
      </c>
    </row>
    <row r="3" spans="1:19" x14ac:dyDescent="0.2">
      <c r="A3" s="16">
        <v>2</v>
      </c>
      <c r="B3" s="20" t="s">
        <v>57</v>
      </c>
      <c r="C3" s="20" t="s">
        <v>60</v>
      </c>
      <c r="D3" s="21">
        <v>1.7932999999999999</v>
      </c>
      <c r="E3" s="21">
        <v>2.1288</v>
      </c>
      <c r="F3" s="16">
        <v>1.8275999999999999</v>
      </c>
      <c r="G3" s="16">
        <v>1.8106</v>
      </c>
      <c r="H3" s="16">
        <v>1.8577999999999999</v>
      </c>
      <c r="I3" s="16">
        <v>1.8061</v>
      </c>
      <c r="J3" s="16">
        <v>1.8792</v>
      </c>
      <c r="K3" s="16">
        <v>2.1501000000000001</v>
      </c>
      <c r="L3" s="16">
        <v>2.2105999999999999</v>
      </c>
      <c r="M3" s="16">
        <v>2.1629999999999998</v>
      </c>
      <c r="N3" s="16">
        <v>2.2963</v>
      </c>
      <c r="O3" s="16">
        <v>2.1501999999999999</v>
      </c>
    </row>
    <row r="4" spans="1:19" x14ac:dyDescent="0.2">
      <c r="A4" s="16">
        <v>3</v>
      </c>
      <c r="B4" s="20" t="s">
        <v>57</v>
      </c>
      <c r="C4" s="20" t="s">
        <v>61</v>
      </c>
      <c r="D4" s="21">
        <v>2.6836000000000002</v>
      </c>
      <c r="E4" s="21">
        <v>3.1219999999999999</v>
      </c>
      <c r="F4" s="16">
        <v>2.6833</v>
      </c>
      <c r="G4" s="16">
        <v>2.6448</v>
      </c>
      <c r="H4" s="16">
        <v>2.7134</v>
      </c>
      <c r="I4" s="16">
        <v>2.6576</v>
      </c>
      <c r="J4" s="16">
        <v>2.6833999999999998</v>
      </c>
      <c r="K4" s="16">
        <v>3.0358999999999998</v>
      </c>
      <c r="L4" s="16">
        <v>3.0834000000000001</v>
      </c>
      <c r="M4" s="16">
        <v>3.2381000000000002</v>
      </c>
      <c r="N4" s="16">
        <v>3.1606000000000001</v>
      </c>
      <c r="O4" s="16">
        <v>3.0360999999999998</v>
      </c>
    </row>
    <row r="5" spans="1:19" x14ac:dyDescent="0.2">
      <c r="A5" s="16">
        <v>4</v>
      </c>
      <c r="B5" s="20" t="s">
        <v>57</v>
      </c>
      <c r="C5" s="20" t="s">
        <v>62</v>
      </c>
      <c r="D5" s="21">
        <v>3.5865999999999998</v>
      </c>
      <c r="E5" s="21">
        <v>3.9561999999999999</v>
      </c>
      <c r="F5" s="16">
        <v>3.5949</v>
      </c>
      <c r="G5" s="16">
        <v>3.5821000000000001</v>
      </c>
      <c r="H5" s="16">
        <v>3.6724000000000001</v>
      </c>
      <c r="I5" s="16">
        <v>3.5691999999999999</v>
      </c>
      <c r="J5" s="16">
        <v>3.5520999999999998</v>
      </c>
      <c r="K5" s="16">
        <v>3.9777</v>
      </c>
      <c r="L5" s="16">
        <v>3.9348999999999998</v>
      </c>
      <c r="M5" s="16">
        <v>4.0420999999999996</v>
      </c>
      <c r="N5" s="16">
        <v>3.9992999999999999</v>
      </c>
      <c r="O5" s="16">
        <v>3.9476</v>
      </c>
    </row>
    <row r="6" spans="1:19" x14ac:dyDescent="0.2">
      <c r="A6" s="16">
        <v>25</v>
      </c>
      <c r="B6" s="20" t="s">
        <v>68</v>
      </c>
      <c r="C6" s="20" t="s">
        <v>70</v>
      </c>
      <c r="D6" s="21">
        <v>1.5669999999999999</v>
      </c>
      <c r="E6" s="21">
        <v>1.9625999999999999</v>
      </c>
      <c r="F6" s="16">
        <v>1.6141000000000001</v>
      </c>
      <c r="G6" s="16">
        <v>1.64</v>
      </c>
      <c r="H6" s="16">
        <v>1.7000999999999999</v>
      </c>
      <c r="I6" s="16">
        <v>1.64</v>
      </c>
      <c r="J6" s="16">
        <v>1.5926</v>
      </c>
      <c r="K6" s="16">
        <v>1.9237</v>
      </c>
      <c r="L6" s="16">
        <v>1.9925999999999999</v>
      </c>
      <c r="M6" s="16">
        <v>2.1945999999999999</v>
      </c>
      <c r="N6" s="16">
        <v>2.2250000000000001</v>
      </c>
      <c r="O6" s="16">
        <v>2.0053999999999998</v>
      </c>
    </row>
    <row r="7" spans="1:19" x14ac:dyDescent="0.2">
      <c r="A7" s="16">
        <v>26</v>
      </c>
      <c r="B7" s="20" t="s">
        <v>68</v>
      </c>
      <c r="C7" s="20" t="s">
        <v>71</v>
      </c>
      <c r="D7" s="21">
        <v>2.3494999999999999</v>
      </c>
      <c r="E7" s="21">
        <v>2.6978</v>
      </c>
      <c r="F7" s="16">
        <v>2.3451</v>
      </c>
      <c r="G7" s="16">
        <v>2.4011</v>
      </c>
      <c r="H7" s="16">
        <v>2.5688</v>
      </c>
      <c r="I7" s="16">
        <v>2.5859999999999999</v>
      </c>
      <c r="J7" s="16">
        <v>2.3065000000000002</v>
      </c>
      <c r="K7" s="16">
        <v>2.7321</v>
      </c>
      <c r="L7" s="16">
        <v>2.7665999999999999</v>
      </c>
      <c r="M7" s="16">
        <v>2.9127000000000001</v>
      </c>
      <c r="N7" s="16">
        <v>2.8956</v>
      </c>
      <c r="O7" s="16">
        <v>2.7235999999999998</v>
      </c>
    </row>
    <row r="8" spans="1:19" x14ac:dyDescent="0.2">
      <c r="A8" s="16">
        <v>27</v>
      </c>
      <c r="B8" s="20" t="s">
        <v>68</v>
      </c>
      <c r="C8" s="20" t="s">
        <v>72</v>
      </c>
      <c r="D8" s="21">
        <v>7.3815999999999997</v>
      </c>
      <c r="E8" s="21">
        <v>7.7256</v>
      </c>
      <c r="F8" s="16">
        <v>7.4504000000000001</v>
      </c>
      <c r="G8" s="16">
        <v>7.4245000000000001</v>
      </c>
      <c r="H8" s="16">
        <v>7.5362999999999998</v>
      </c>
      <c r="I8" s="16">
        <v>7.6566999999999998</v>
      </c>
      <c r="J8" s="16">
        <v>7.4200999999999997</v>
      </c>
      <c r="K8" s="16">
        <v>7.8159000000000001</v>
      </c>
      <c r="L8" s="16">
        <v>7.8288000000000002</v>
      </c>
      <c r="M8" s="16">
        <v>7.9577999999999998</v>
      </c>
      <c r="N8" s="16">
        <v>8.0396000000000001</v>
      </c>
      <c r="O8" s="16">
        <v>7.8159000000000001</v>
      </c>
    </row>
    <row r="9" spans="1:19" x14ac:dyDescent="0.2">
      <c r="A9" s="16">
        <v>28</v>
      </c>
      <c r="B9" s="20" t="s">
        <v>68</v>
      </c>
      <c r="C9" s="20" t="s">
        <v>73</v>
      </c>
      <c r="D9" s="21">
        <v>8.6974999999999998</v>
      </c>
      <c r="E9" s="21">
        <v>8.9468999999999994</v>
      </c>
      <c r="F9" s="16">
        <v>8.7360000000000007</v>
      </c>
      <c r="G9" s="16">
        <v>8.6715999999999998</v>
      </c>
      <c r="H9" s="16">
        <v>8.6414000000000009</v>
      </c>
      <c r="I9" s="16">
        <v>8.6121999999999996</v>
      </c>
      <c r="J9" s="16">
        <v>8.7317</v>
      </c>
      <c r="K9" s="16">
        <v>9.0456000000000003</v>
      </c>
      <c r="L9" s="16">
        <v>9.0113000000000003</v>
      </c>
      <c r="M9" s="16">
        <v>9.0241000000000007</v>
      </c>
      <c r="N9" s="16">
        <v>9.1584000000000003</v>
      </c>
      <c r="O9" s="16">
        <v>9.0585000000000004</v>
      </c>
    </row>
    <row r="10" spans="1:19" x14ac:dyDescent="0.2">
      <c r="A10" s="16">
        <v>49</v>
      </c>
      <c r="B10" s="20" t="s">
        <v>79</v>
      </c>
      <c r="C10" s="20" t="s">
        <v>81</v>
      </c>
      <c r="D10" s="21">
        <v>2.4327000000000001</v>
      </c>
      <c r="E10" s="21">
        <v>2.7810999999999999</v>
      </c>
      <c r="F10" s="16">
        <v>2.5400999999999998</v>
      </c>
      <c r="G10" s="16">
        <v>2.4712999999999998</v>
      </c>
      <c r="H10" s="16">
        <v>2.4325999999999999</v>
      </c>
      <c r="I10" s="16">
        <v>2.3121999999999998</v>
      </c>
      <c r="J10" s="16">
        <v>2.4712999999999998</v>
      </c>
      <c r="K10" s="16">
        <v>2.8325</v>
      </c>
      <c r="L10" s="16">
        <v>2.8239000000000001</v>
      </c>
      <c r="M10" s="16">
        <v>2.9573</v>
      </c>
      <c r="N10" s="16">
        <v>2.8584000000000001</v>
      </c>
      <c r="O10" s="16">
        <v>2.8239000000000001</v>
      </c>
    </row>
    <row r="11" spans="1:19" x14ac:dyDescent="0.2">
      <c r="A11" s="16">
        <v>50</v>
      </c>
      <c r="B11" s="20" t="s">
        <v>79</v>
      </c>
      <c r="C11" s="20" t="s">
        <v>82</v>
      </c>
      <c r="D11" s="21">
        <v>3.2755999999999998</v>
      </c>
      <c r="E11" s="21">
        <v>3.6366999999999998</v>
      </c>
      <c r="F11" s="16">
        <v>3.3915000000000002</v>
      </c>
      <c r="G11" s="16">
        <v>3.3184</v>
      </c>
      <c r="H11" s="16">
        <v>3.3054999999999999</v>
      </c>
      <c r="I11" s="16">
        <v>3.3700999999999999</v>
      </c>
      <c r="J11" s="16">
        <v>3.3184</v>
      </c>
      <c r="K11" s="16">
        <v>3.7054</v>
      </c>
      <c r="L11" s="16">
        <v>3.6410999999999998</v>
      </c>
      <c r="M11" s="16">
        <v>3.7441</v>
      </c>
      <c r="N11" s="16">
        <v>3.7787000000000002</v>
      </c>
      <c r="O11" s="16">
        <v>3.6410999999999998</v>
      </c>
    </row>
    <row r="12" spans="1:19" x14ac:dyDescent="0.2">
      <c r="A12" s="16">
        <v>51</v>
      </c>
      <c r="B12" s="20" t="s">
        <v>79</v>
      </c>
      <c r="C12" s="20" t="s">
        <v>83</v>
      </c>
      <c r="D12" s="21">
        <v>4.1916000000000002</v>
      </c>
      <c r="E12" s="21">
        <v>4.5312000000000001</v>
      </c>
      <c r="F12" s="16">
        <v>4.3460999999999999</v>
      </c>
      <c r="G12" s="16">
        <v>4.2560000000000002</v>
      </c>
      <c r="H12" s="16">
        <v>4.2557999999999998</v>
      </c>
      <c r="I12" s="16">
        <v>4.3635000000000002</v>
      </c>
      <c r="J12" s="16">
        <v>4.2560000000000002</v>
      </c>
      <c r="K12" s="16">
        <v>4.5740999999999996</v>
      </c>
      <c r="L12" s="16">
        <v>4.6430999999999996</v>
      </c>
      <c r="M12" s="16">
        <v>4.7675000000000001</v>
      </c>
      <c r="N12" s="16">
        <v>4.7461000000000002</v>
      </c>
      <c r="O12" s="16">
        <v>4.6430999999999996</v>
      </c>
    </row>
    <row r="13" spans="1:19" x14ac:dyDescent="0.2">
      <c r="A13" s="16">
        <v>52</v>
      </c>
      <c r="B13" s="20" t="s">
        <v>79</v>
      </c>
      <c r="C13" s="20" t="s">
        <v>84</v>
      </c>
      <c r="D13" s="21">
        <v>5.2019000000000002</v>
      </c>
      <c r="E13" s="21">
        <v>5.6017999999999999</v>
      </c>
      <c r="F13" s="16">
        <v>5.2965999999999998</v>
      </c>
      <c r="G13" s="16">
        <v>5.2363999999999997</v>
      </c>
      <c r="H13" s="16">
        <v>5.3266</v>
      </c>
      <c r="I13" s="16">
        <v>5.1760000000000002</v>
      </c>
      <c r="J13" s="16">
        <v>5.2363999999999997</v>
      </c>
      <c r="K13" s="16">
        <v>5.6706000000000003</v>
      </c>
      <c r="L13" s="16">
        <v>5.7008999999999999</v>
      </c>
      <c r="M13" s="16">
        <v>5.7565999999999997</v>
      </c>
      <c r="N13" s="16">
        <v>5.6231999999999998</v>
      </c>
      <c r="O13" s="16">
        <v>5.7008999999999999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61"/>
  <sheetViews>
    <sheetView zoomScale="150" workbookViewId="0">
      <selection activeCell="F2" sqref="F2"/>
    </sheetView>
  </sheetViews>
  <sheetFormatPr baseColWidth="10" defaultColWidth="8.83203125" defaultRowHeight="15" x14ac:dyDescent="0.2"/>
  <cols>
    <col min="6" max="6" width="43.83203125" customWidth="1"/>
  </cols>
  <sheetData>
    <row r="1" spans="1:7" s="5" customFormat="1" x14ac:dyDescent="0.2">
      <c r="A1" s="5" t="s">
        <v>112</v>
      </c>
      <c r="B1" s="4" t="s">
        <v>15</v>
      </c>
      <c r="C1" s="4" t="s">
        <v>17</v>
      </c>
      <c r="D1" s="4" t="s">
        <v>16</v>
      </c>
      <c r="E1" s="4" t="s">
        <v>18</v>
      </c>
      <c r="F1" s="4" t="s">
        <v>123</v>
      </c>
    </row>
    <row r="2" spans="1:7" x14ac:dyDescent="0.2">
      <c r="A2">
        <v>1</v>
      </c>
      <c r="B2" s="3">
        <v>1</v>
      </c>
      <c r="C2" s="3">
        <v>2018</v>
      </c>
      <c r="D2" s="3">
        <v>1</v>
      </c>
      <c r="E2" s="3">
        <v>1</v>
      </c>
      <c r="F2" s="3">
        <v>8</v>
      </c>
      <c r="G2" s="3"/>
    </row>
    <row r="3" spans="1:7" x14ac:dyDescent="0.2">
      <c r="A3">
        <v>1</v>
      </c>
      <c r="B3" s="3">
        <v>2</v>
      </c>
      <c r="C3" s="3">
        <v>2018</v>
      </c>
      <c r="D3" s="3">
        <v>1</v>
      </c>
      <c r="E3" s="3">
        <v>2</v>
      </c>
      <c r="F3" s="3">
        <v>8</v>
      </c>
      <c r="G3" s="3"/>
    </row>
    <row r="4" spans="1:7" x14ac:dyDescent="0.2">
      <c r="A4">
        <v>1</v>
      </c>
      <c r="B4" s="3">
        <v>3</v>
      </c>
      <c r="C4" s="3">
        <v>2018</v>
      </c>
      <c r="D4" s="3">
        <v>1</v>
      </c>
      <c r="E4" s="3">
        <v>3</v>
      </c>
      <c r="F4" s="3">
        <v>6</v>
      </c>
      <c r="G4" s="3"/>
    </row>
    <row r="5" spans="1:7" x14ac:dyDescent="0.2">
      <c r="A5">
        <v>1</v>
      </c>
      <c r="B5" s="3">
        <v>4</v>
      </c>
      <c r="C5" s="3">
        <v>2018</v>
      </c>
      <c r="D5" s="3">
        <v>1</v>
      </c>
      <c r="E5" s="3">
        <v>4</v>
      </c>
      <c r="F5" s="3">
        <v>7</v>
      </c>
      <c r="G5" s="3"/>
    </row>
    <row r="6" spans="1:7" x14ac:dyDescent="0.2">
      <c r="A6">
        <v>1</v>
      </c>
      <c r="B6" s="3">
        <v>5</v>
      </c>
      <c r="C6" s="3">
        <v>2018</v>
      </c>
      <c r="D6" s="3">
        <v>1</v>
      </c>
      <c r="E6" s="3">
        <v>5</v>
      </c>
      <c r="F6" s="3">
        <v>8</v>
      </c>
      <c r="G6" s="3"/>
    </row>
    <row r="7" spans="1:7" x14ac:dyDescent="0.2">
      <c r="A7">
        <f>A6+1</f>
        <v>2</v>
      </c>
      <c r="B7" s="3">
        <v>6</v>
      </c>
      <c r="C7" s="3">
        <v>2018</v>
      </c>
      <c r="D7" s="3">
        <v>1</v>
      </c>
      <c r="E7" s="3">
        <v>6</v>
      </c>
      <c r="F7" s="3">
        <v>7</v>
      </c>
      <c r="G7" s="3"/>
    </row>
    <row r="8" spans="1:7" x14ac:dyDescent="0.2">
      <c r="A8">
        <f>1+A3</f>
        <v>2</v>
      </c>
      <c r="B8" s="3">
        <v>7</v>
      </c>
      <c r="C8" s="3">
        <v>2018</v>
      </c>
      <c r="D8" s="3">
        <v>1</v>
      </c>
      <c r="E8" s="3">
        <v>7</v>
      </c>
      <c r="F8" s="3">
        <v>8</v>
      </c>
      <c r="G8" s="3"/>
    </row>
    <row r="9" spans="1:7" x14ac:dyDescent="0.2">
      <c r="A9">
        <f>A4+1</f>
        <v>2</v>
      </c>
      <c r="B9" s="3">
        <v>8</v>
      </c>
      <c r="C9" s="3">
        <v>2018</v>
      </c>
      <c r="D9" s="3">
        <v>1</v>
      </c>
      <c r="E9" s="3">
        <v>8</v>
      </c>
      <c r="F9" s="3">
        <v>8</v>
      </c>
      <c r="G9" s="3"/>
    </row>
    <row r="10" spans="1:7" x14ac:dyDescent="0.2">
      <c r="A10">
        <f>A5+1</f>
        <v>2</v>
      </c>
      <c r="B10" s="3">
        <v>9</v>
      </c>
      <c r="C10" s="3">
        <v>2018</v>
      </c>
      <c r="D10" s="3">
        <v>1</v>
      </c>
      <c r="E10" s="3">
        <v>9</v>
      </c>
      <c r="F10" s="3">
        <v>9</v>
      </c>
      <c r="G10" s="3"/>
    </row>
    <row r="11" spans="1:7" x14ac:dyDescent="0.2">
      <c r="A11">
        <f>A6+1</f>
        <v>2</v>
      </c>
      <c r="B11" s="3">
        <v>10</v>
      </c>
      <c r="C11" s="3">
        <v>2018</v>
      </c>
      <c r="D11" s="3">
        <v>1</v>
      </c>
      <c r="E11" s="3">
        <v>10</v>
      </c>
      <c r="F11" s="3">
        <v>12</v>
      </c>
      <c r="G11" s="3"/>
    </row>
    <row r="12" spans="1:7" x14ac:dyDescent="0.2">
      <c r="A12">
        <f t="shared" ref="A12" si="0">A11+1</f>
        <v>3</v>
      </c>
      <c r="B12" s="3">
        <v>11</v>
      </c>
      <c r="C12" s="3">
        <v>2018</v>
      </c>
      <c r="D12" s="3">
        <v>2</v>
      </c>
      <c r="E12" s="3">
        <v>11</v>
      </c>
      <c r="F12" s="3">
        <v>12</v>
      </c>
      <c r="G12" s="3"/>
    </row>
    <row r="13" spans="1:7" x14ac:dyDescent="0.2">
      <c r="A13">
        <f t="shared" ref="A13" si="1">1+A8</f>
        <v>3</v>
      </c>
      <c r="B13" s="3">
        <v>12</v>
      </c>
      <c r="C13" s="3">
        <v>2018</v>
      </c>
      <c r="D13" s="3">
        <v>2</v>
      </c>
      <c r="E13" s="3">
        <v>12</v>
      </c>
      <c r="F13" s="3">
        <v>10</v>
      </c>
      <c r="G13" s="3"/>
    </row>
    <row r="14" spans="1:7" x14ac:dyDescent="0.2">
      <c r="A14">
        <f t="shared" ref="A14:A16" si="2">A9+1</f>
        <v>3</v>
      </c>
      <c r="B14" s="3">
        <v>13</v>
      </c>
      <c r="C14" s="3">
        <v>2018</v>
      </c>
      <c r="D14" s="3">
        <v>2</v>
      </c>
      <c r="E14" s="3">
        <v>13</v>
      </c>
      <c r="F14" s="3">
        <v>9</v>
      </c>
      <c r="G14" s="3"/>
    </row>
    <row r="15" spans="1:7" x14ac:dyDescent="0.2">
      <c r="A15">
        <f t="shared" si="2"/>
        <v>3</v>
      </c>
      <c r="B15" s="3">
        <v>14</v>
      </c>
      <c r="C15" s="3">
        <v>2018</v>
      </c>
      <c r="D15" s="3">
        <v>2</v>
      </c>
      <c r="E15" s="3">
        <v>14</v>
      </c>
      <c r="F15" s="3">
        <v>6</v>
      </c>
      <c r="G15" s="3"/>
    </row>
    <row r="16" spans="1:7" x14ac:dyDescent="0.2">
      <c r="A16">
        <f t="shared" si="2"/>
        <v>3</v>
      </c>
      <c r="B16" s="3">
        <v>15</v>
      </c>
      <c r="C16" s="3">
        <v>2018</v>
      </c>
      <c r="D16" s="3">
        <v>2</v>
      </c>
      <c r="E16" s="3">
        <v>15</v>
      </c>
      <c r="F16" s="3">
        <v>14</v>
      </c>
      <c r="G16" s="3"/>
    </row>
    <row r="17" spans="1:7" x14ac:dyDescent="0.2">
      <c r="A17">
        <f t="shared" ref="A17" si="3">A16+1</f>
        <v>4</v>
      </c>
      <c r="B17" s="3">
        <v>16</v>
      </c>
      <c r="C17" s="3">
        <v>2018</v>
      </c>
      <c r="D17" s="3">
        <v>2</v>
      </c>
      <c r="E17" s="3">
        <v>16</v>
      </c>
      <c r="F17" s="3">
        <v>13</v>
      </c>
      <c r="G17" s="3"/>
    </row>
    <row r="18" spans="1:7" x14ac:dyDescent="0.2">
      <c r="A18">
        <f t="shared" ref="A18" si="4">1+A13</f>
        <v>4</v>
      </c>
      <c r="B18" s="3">
        <v>17</v>
      </c>
      <c r="C18" s="3">
        <v>2018</v>
      </c>
      <c r="D18" s="3">
        <v>2</v>
      </c>
      <c r="E18" s="3">
        <v>17</v>
      </c>
      <c r="F18" s="3">
        <v>10</v>
      </c>
      <c r="G18" s="3"/>
    </row>
    <row r="19" spans="1:7" x14ac:dyDescent="0.2">
      <c r="A19">
        <f t="shared" ref="A19:A21" si="5">A14+1</f>
        <v>4</v>
      </c>
      <c r="B19" s="3">
        <v>18</v>
      </c>
      <c r="C19" s="3">
        <v>2018</v>
      </c>
      <c r="D19" s="3">
        <v>2</v>
      </c>
      <c r="E19" s="3">
        <v>18</v>
      </c>
      <c r="F19" s="3">
        <v>7</v>
      </c>
      <c r="G19" s="3"/>
    </row>
    <row r="20" spans="1:7" x14ac:dyDescent="0.2">
      <c r="A20">
        <f t="shared" si="5"/>
        <v>4</v>
      </c>
      <c r="B20" s="3">
        <v>19</v>
      </c>
      <c r="C20" s="3">
        <v>2018</v>
      </c>
      <c r="D20" s="3">
        <v>2</v>
      </c>
      <c r="E20" s="3">
        <v>19</v>
      </c>
      <c r="F20" s="3">
        <v>13</v>
      </c>
      <c r="G20" s="3"/>
    </row>
    <row r="21" spans="1:7" x14ac:dyDescent="0.2">
      <c r="A21">
        <f t="shared" si="5"/>
        <v>4</v>
      </c>
      <c r="B21" s="3">
        <v>20</v>
      </c>
      <c r="C21" s="3">
        <v>2018</v>
      </c>
      <c r="D21" s="3">
        <v>2</v>
      </c>
      <c r="E21" s="3">
        <v>20</v>
      </c>
      <c r="F21" s="3">
        <v>12</v>
      </c>
      <c r="G21" s="3"/>
    </row>
    <row r="22" spans="1:7" x14ac:dyDescent="0.2">
      <c r="A22">
        <f t="shared" ref="A22" si="6">A21+1</f>
        <v>5</v>
      </c>
      <c r="B22" s="3">
        <v>21</v>
      </c>
      <c r="C22" s="3">
        <v>2018</v>
      </c>
      <c r="D22" s="3">
        <v>3</v>
      </c>
      <c r="E22" s="3">
        <v>21</v>
      </c>
      <c r="F22" s="3">
        <v>10</v>
      </c>
      <c r="G22" s="3"/>
    </row>
    <row r="23" spans="1:7" x14ac:dyDescent="0.2">
      <c r="A23">
        <f t="shared" ref="A23" si="7">1+A18</f>
        <v>5</v>
      </c>
      <c r="B23" s="3">
        <v>22</v>
      </c>
      <c r="C23" s="3">
        <v>2018</v>
      </c>
      <c r="D23" s="3">
        <v>3</v>
      </c>
      <c r="E23" s="3">
        <v>22</v>
      </c>
      <c r="F23" s="3">
        <v>11</v>
      </c>
      <c r="G23" s="3"/>
    </row>
    <row r="24" spans="1:7" x14ac:dyDescent="0.2">
      <c r="A24">
        <f t="shared" ref="A24:A26" si="8">A19+1</f>
        <v>5</v>
      </c>
      <c r="B24" s="3">
        <v>23</v>
      </c>
      <c r="C24" s="3">
        <v>2018</v>
      </c>
      <c r="D24" s="3">
        <v>3</v>
      </c>
      <c r="E24" s="3">
        <v>23</v>
      </c>
      <c r="F24" s="3">
        <v>10</v>
      </c>
      <c r="G24" s="3"/>
    </row>
    <row r="25" spans="1:7" x14ac:dyDescent="0.2">
      <c r="A25">
        <f t="shared" si="8"/>
        <v>5</v>
      </c>
      <c r="B25" s="3">
        <v>24</v>
      </c>
      <c r="C25" s="3">
        <v>2018</v>
      </c>
      <c r="D25" s="3">
        <v>3</v>
      </c>
      <c r="E25" s="3">
        <v>24</v>
      </c>
      <c r="F25" s="3">
        <v>12</v>
      </c>
      <c r="G25" s="3"/>
    </row>
    <row r="26" spans="1:7" x14ac:dyDescent="0.2">
      <c r="A26">
        <f t="shared" si="8"/>
        <v>5</v>
      </c>
      <c r="B26" s="3">
        <v>25</v>
      </c>
      <c r="C26" s="3">
        <v>2018</v>
      </c>
      <c r="D26" s="3">
        <v>3</v>
      </c>
      <c r="E26" s="3">
        <v>25</v>
      </c>
      <c r="F26" s="3">
        <v>9</v>
      </c>
      <c r="G26" s="3"/>
    </row>
    <row r="27" spans="1:7" x14ac:dyDescent="0.2">
      <c r="A27">
        <f t="shared" ref="A27" si="9">A26+1</f>
        <v>6</v>
      </c>
      <c r="B27" s="3">
        <v>26</v>
      </c>
      <c r="C27" s="3">
        <v>2018</v>
      </c>
      <c r="D27" s="3">
        <v>3</v>
      </c>
      <c r="E27" s="3">
        <v>26</v>
      </c>
      <c r="F27" s="3">
        <v>10</v>
      </c>
      <c r="G27" s="3"/>
    </row>
    <row r="28" spans="1:7" x14ac:dyDescent="0.2">
      <c r="A28">
        <f t="shared" ref="A28" si="10">1+A23</f>
        <v>6</v>
      </c>
      <c r="B28" s="3">
        <v>27</v>
      </c>
      <c r="C28" s="3">
        <v>2018</v>
      </c>
      <c r="D28" s="3">
        <v>3</v>
      </c>
      <c r="E28" s="3">
        <v>27</v>
      </c>
      <c r="F28" s="3">
        <v>12</v>
      </c>
      <c r="G28" s="3"/>
    </row>
    <row r="29" spans="1:7" x14ac:dyDescent="0.2">
      <c r="A29">
        <f t="shared" ref="A29:A31" si="11">A24+1</f>
        <v>6</v>
      </c>
      <c r="B29" s="3">
        <v>28</v>
      </c>
      <c r="C29" s="3">
        <v>2018</v>
      </c>
      <c r="D29" s="3">
        <v>3</v>
      </c>
      <c r="E29" s="3">
        <v>28</v>
      </c>
      <c r="F29" s="3">
        <v>9</v>
      </c>
      <c r="G29" s="3"/>
    </row>
    <row r="30" spans="1:7" x14ac:dyDescent="0.2">
      <c r="A30">
        <f t="shared" si="11"/>
        <v>6</v>
      </c>
      <c r="B30" s="3">
        <v>29</v>
      </c>
      <c r="C30" s="3">
        <v>2018</v>
      </c>
      <c r="D30" s="3">
        <v>3</v>
      </c>
      <c r="E30" s="3">
        <v>29</v>
      </c>
      <c r="F30" s="3">
        <v>11</v>
      </c>
      <c r="G30" s="3"/>
    </row>
    <row r="31" spans="1:7" x14ac:dyDescent="0.2">
      <c r="A31">
        <f t="shared" si="11"/>
        <v>6</v>
      </c>
      <c r="B31" s="3">
        <v>30</v>
      </c>
      <c r="C31" s="3">
        <v>2018</v>
      </c>
      <c r="D31" s="3">
        <v>3</v>
      </c>
      <c r="E31" s="3">
        <v>30</v>
      </c>
      <c r="F31" s="3">
        <v>11</v>
      </c>
      <c r="G31" s="3"/>
    </row>
    <row r="32" spans="1:7" x14ac:dyDescent="0.2">
      <c r="A32">
        <f t="shared" ref="A32" si="12">A31+1</f>
        <v>7</v>
      </c>
      <c r="B32" s="3">
        <v>31</v>
      </c>
      <c r="C32" s="3">
        <v>2018</v>
      </c>
      <c r="D32" s="3">
        <v>4</v>
      </c>
      <c r="E32" s="3">
        <v>31</v>
      </c>
      <c r="F32" s="3">
        <v>14</v>
      </c>
      <c r="G32" s="3"/>
    </row>
    <row r="33" spans="1:7" x14ac:dyDescent="0.2">
      <c r="A33">
        <f t="shared" ref="A33" si="13">1+A28</f>
        <v>7</v>
      </c>
      <c r="B33" s="3">
        <v>32</v>
      </c>
      <c r="C33" s="3">
        <v>2018</v>
      </c>
      <c r="D33" s="3">
        <v>4</v>
      </c>
      <c r="E33" s="3">
        <v>32</v>
      </c>
      <c r="F33" s="3">
        <v>14</v>
      </c>
      <c r="G33" s="3"/>
    </row>
    <row r="34" spans="1:7" x14ac:dyDescent="0.2">
      <c r="A34">
        <f t="shared" ref="A34:A36" si="14">A29+1</f>
        <v>7</v>
      </c>
      <c r="B34" s="3">
        <v>33</v>
      </c>
      <c r="C34" s="3">
        <v>2018</v>
      </c>
      <c r="D34" s="3">
        <v>4</v>
      </c>
      <c r="E34" s="3">
        <v>33</v>
      </c>
      <c r="F34" s="3">
        <v>10</v>
      </c>
      <c r="G34" s="3"/>
    </row>
    <row r="35" spans="1:7" x14ac:dyDescent="0.2">
      <c r="A35">
        <f t="shared" si="14"/>
        <v>7</v>
      </c>
      <c r="B35" s="3">
        <v>34</v>
      </c>
      <c r="C35" s="3">
        <v>2018</v>
      </c>
      <c r="D35" s="3">
        <v>4</v>
      </c>
      <c r="E35" s="3">
        <v>34</v>
      </c>
      <c r="F35" s="3">
        <v>12</v>
      </c>
      <c r="G35" s="3"/>
    </row>
    <row r="36" spans="1:7" x14ac:dyDescent="0.2">
      <c r="A36">
        <f t="shared" si="14"/>
        <v>7</v>
      </c>
      <c r="B36" s="3">
        <v>35</v>
      </c>
      <c r="C36" s="3">
        <v>2018</v>
      </c>
      <c r="D36" s="3">
        <v>4</v>
      </c>
      <c r="E36" s="3">
        <v>35</v>
      </c>
      <c r="F36" s="3">
        <v>10</v>
      </c>
      <c r="G36" s="3"/>
    </row>
    <row r="37" spans="1:7" x14ac:dyDescent="0.2">
      <c r="A37">
        <f t="shared" ref="A37" si="15">A36+1</f>
        <v>8</v>
      </c>
      <c r="B37" s="3">
        <v>36</v>
      </c>
      <c r="C37" s="3">
        <v>2018</v>
      </c>
      <c r="D37" s="3">
        <v>4</v>
      </c>
      <c r="E37" s="3">
        <v>36</v>
      </c>
      <c r="F37" s="3">
        <v>12</v>
      </c>
      <c r="G37" s="3"/>
    </row>
    <row r="38" spans="1:7" x14ac:dyDescent="0.2">
      <c r="A38">
        <f t="shared" ref="A38" si="16">1+A33</f>
        <v>8</v>
      </c>
      <c r="B38" s="3">
        <v>37</v>
      </c>
      <c r="C38" s="3">
        <v>2018</v>
      </c>
      <c r="D38" s="3">
        <v>4</v>
      </c>
      <c r="E38" s="3">
        <v>37</v>
      </c>
      <c r="F38" s="3">
        <v>10</v>
      </c>
      <c r="G38" s="3"/>
    </row>
    <row r="39" spans="1:7" x14ac:dyDescent="0.2">
      <c r="A39">
        <f t="shared" ref="A39:A41" si="17">A34+1</f>
        <v>8</v>
      </c>
      <c r="B39" s="3">
        <v>38</v>
      </c>
      <c r="C39" s="3">
        <v>2018</v>
      </c>
      <c r="D39" s="3">
        <v>4</v>
      </c>
      <c r="E39" s="3">
        <v>38</v>
      </c>
      <c r="F39" s="3">
        <v>9</v>
      </c>
      <c r="G39" s="3"/>
    </row>
    <row r="40" spans="1:7" x14ac:dyDescent="0.2">
      <c r="A40">
        <f t="shared" si="17"/>
        <v>8</v>
      </c>
      <c r="B40" s="3">
        <v>39</v>
      </c>
      <c r="C40" s="3">
        <v>2018</v>
      </c>
      <c r="D40" s="3">
        <v>4</v>
      </c>
      <c r="E40" s="3">
        <v>39</v>
      </c>
      <c r="F40" s="3">
        <v>12</v>
      </c>
      <c r="G40" s="3"/>
    </row>
    <row r="41" spans="1:7" x14ac:dyDescent="0.2">
      <c r="A41">
        <f t="shared" si="17"/>
        <v>8</v>
      </c>
      <c r="B41" s="3">
        <v>40</v>
      </c>
      <c r="C41" s="3">
        <v>2018</v>
      </c>
      <c r="D41" s="3">
        <v>4</v>
      </c>
      <c r="E41" s="3">
        <v>40</v>
      </c>
      <c r="F41" s="3">
        <v>14</v>
      </c>
      <c r="G41" s="3"/>
    </row>
    <row r="42" spans="1:7" x14ac:dyDescent="0.2">
      <c r="A42">
        <f t="shared" ref="A42" si="18">A41+1</f>
        <v>9</v>
      </c>
      <c r="B42" s="3">
        <v>41</v>
      </c>
      <c r="C42" s="3">
        <v>2018</v>
      </c>
      <c r="D42" s="3">
        <v>5</v>
      </c>
      <c r="E42" s="3">
        <v>41</v>
      </c>
      <c r="F42" s="3">
        <v>8</v>
      </c>
      <c r="G42" s="3"/>
    </row>
    <row r="43" spans="1:7" x14ac:dyDescent="0.2">
      <c r="A43">
        <f t="shared" ref="A43" si="19">1+A38</f>
        <v>9</v>
      </c>
      <c r="B43" s="3">
        <v>42</v>
      </c>
      <c r="C43" s="3">
        <v>2018</v>
      </c>
      <c r="D43" s="3">
        <v>5</v>
      </c>
      <c r="E43" s="3">
        <v>42</v>
      </c>
      <c r="F43" s="3">
        <v>12</v>
      </c>
      <c r="G43" s="3"/>
    </row>
    <row r="44" spans="1:7" x14ac:dyDescent="0.2">
      <c r="A44">
        <f t="shared" ref="A44:A46" si="20">A39+1</f>
        <v>9</v>
      </c>
      <c r="B44" s="3">
        <v>43</v>
      </c>
      <c r="C44" s="3">
        <v>2018</v>
      </c>
      <c r="D44" s="3">
        <v>5</v>
      </c>
      <c r="E44" s="3">
        <v>43</v>
      </c>
      <c r="F44" s="3">
        <v>11</v>
      </c>
      <c r="G44" s="3"/>
    </row>
    <row r="45" spans="1:7" x14ac:dyDescent="0.2">
      <c r="A45">
        <f t="shared" si="20"/>
        <v>9</v>
      </c>
      <c r="B45" s="3">
        <v>44</v>
      </c>
      <c r="C45" s="3">
        <v>2018</v>
      </c>
      <c r="D45" s="3">
        <v>5</v>
      </c>
      <c r="E45" s="3">
        <v>44</v>
      </c>
      <c r="F45" s="3">
        <v>9</v>
      </c>
      <c r="G45" s="3"/>
    </row>
    <row r="46" spans="1:7" x14ac:dyDescent="0.2">
      <c r="A46">
        <f t="shared" si="20"/>
        <v>9</v>
      </c>
      <c r="B46" s="3">
        <v>45</v>
      </c>
      <c r="C46" s="3">
        <v>2018</v>
      </c>
      <c r="D46" s="3">
        <v>5</v>
      </c>
      <c r="E46" s="3">
        <v>45</v>
      </c>
      <c r="F46" s="3">
        <v>7</v>
      </c>
      <c r="G46" s="3"/>
    </row>
    <row r="47" spans="1:7" x14ac:dyDescent="0.2">
      <c r="A47">
        <f t="shared" ref="A47" si="21">A46+1</f>
        <v>10</v>
      </c>
      <c r="B47" s="3">
        <v>46</v>
      </c>
      <c r="C47" s="3">
        <v>2018</v>
      </c>
      <c r="D47" s="3">
        <v>5</v>
      </c>
      <c r="E47" s="3">
        <v>46</v>
      </c>
      <c r="F47" s="3">
        <v>12</v>
      </c>
      <c r="G47" s="3"/>
    </row>
    <row r="48" spans="1:7" x14ac:dyDescent="0.2">
      <c r="A48">
        <f t="shared" ref="A48" si="22">1+A43</f>
        <v>10</v>
      </c>
      <c r="B48" s="3">
        <v>47</v>
      </c>
      <c r="C48" s="3">
        <v>2018</v>
      </c>
      <c r="D48" s="3">
        <v>5</v>
      </c>
      <c r="E48" s="3">
        <v>47</v>
      </c>
      <c r="F48" s="3">
        <v>10</v>
      </c>
      <c r="G48" s="3"/>
    </row>
    <row r="49" spans="1:7" x14ac:dyDescent="0.2">
      <c r="A49">
        <f t="shared" ref="A49:A51" si="23">A44+1</f>
        <v>10</v>
      </c>
      <c r="B49" s="3">
        <v>48</v>
      </c>
      <c r="C49" s="3">
        <v>2018</v>
      </c>
      <c r="D49" s="3">
        <v>5</v>
      </c>
      <c r="E49" s="3">
        <v>48</v>
      </c>
      <c r="F49" s="3">
        <v>8</v>
      </c>
      <c r="G49" s="3"/>
    </row>
    <row r="50" spans="1:7" x14ac:dyDescent="0.2">
      <c r="A50">
        <f t="shared" si="23"/>
        <v>10</v>
      </c>
      <c r="B50" s="3">
        <v>49</v>
      </c>
      <c r="C50" s="3">
        <v>2018</v>
      </c>
      <c r="D50" s="3">
        <v>5</v>
      </c>
      <c r="E50" s="3">
        <v>49</v>
      </c>
      <c r="F50" s="3">
        <v>11</v>
      </c>
      <c r="G50" s="3"/>
    </row>
    <row r="51" spans="1:7" x14ac:dyDescent="0.2">
      <c r="A51">
        <f t="shared" si="23"/>
        <v>10</v>
      </c>
      <c r="B51" s="3">
        <v>50</v>
      </c>
      <c r="C51" s="3">
        <v>2018</v>
      </c>
      <c r="D51" s="3">
        <v>5</v>
      </c>
      <c r="E51" s="3">
        <v>50</v>
      </c>
      <c r="F51" s="3">
        <v>7</v>
      </c>
      <c r="G51" s="3"/>
    </row>
    <row r="52" spans="1:7" x14ac:dyDescent="0.2">
      <c r="A52">
        <f t="shared" ref="A52" si="24">A51+1</f>
        <v>11</v>
      </c>
      <c r="B52" s="3">
        <v>51</v>
      </c>
      <c r="C52" s="3">
        <v>2018</v>
      </c>
      <c r="D52" s="3">
        <v>6</v>
      </c>
      <c r="E52" s="3">
        <v>51</v>
      </c>
      <c r="F52" s="3">
        <v>8</v>
      </c>
      <c r="G52" s="3"/>
    </row>
    <row r="53" spans="1:7" x14ac:dyDescent="0.2">
      <c r="A53">
        <f t="shared" ref="A53" si="25">1+A48</f>
        <v>11</v>
      </c>
      <c r="B53" s="3">
        <v>52</v>
      </c>
      <c r="C53" s="3">
        <v>2018</v>
      </c>
      <c r="D53" s="3">
        <v>6</v>
      </c>
      <c r="E53" s="3">
        <v>52</v>
      </c>
      <c r="F53" s="3">
        <v>8</v>
      </c>
      <c r="G53" s="3"/>
    </row>
    <row r="54" spans="1:7" x14ac:dyDescent="0.2">
      <c r="A54">
        <f t="shared" ref="A54:A56" si="26">A49+1</f>
        <v>11</v>
      </c>
      <c r="B54" s="3">
        <v>53</v>
      </c>
      <c r="C54" s="3">
        <v>2018</v>
      </c>
      <c r="D54" s="3">
        <v>6</v>
      </c>
      <c r="E54" s="3">
        <v>53</v>
      </c>
      <c r="F54" s="3">
        <v>13</v>
      </c>
      <c r="G54" s="3"/>
    </row>
    <row r="55" spans="1:7" x14ac:dyDescent="0.2">
      <c r="A55">
        <f t="shared" si="26"/>
        <v>11</v>
      </c>
      <c r="B55" s="3">
        <v>54</v>
      </c>
      <c r="C55" s="3">
        <v>2018</v>
      </c>
      <c r="D55" s="3">
        <v>6</v>
      </c>
      <c r="E55" s="3">
        <v>54</v>
      </c>
      <c r="F55" s="3">
        <v>10</v>
      </c>
      <c r="G55" s="3"/>
    </row>
    <row r="56" spans="1:7" x14ac:dyDescent="0.2">
      <c r="A56">
        <f t="shared" si="26"/>
        <v>11</v>
      </c>
      <c r="B56" s="3">
        <v>55</v>
      </c>
      <c r="C56" s="3">
        <v>2018</v>
      </c>
      <c r="D56" s="3">
        <v>6</v>
      </c>
      <c r="E56" s="3">
        <v>55</v>
      </c>
      <c r="F56" s="3">
        <v>9</v>
      </c>
      <c r="G56" s="3"/>
    </row>
    <row r="57" spans="1:7" x14ac:dyDescent="0.2">
      <c r="A57">
        <f t="shared" ref="A57" si="27">A56+1</f>
        <v>12</v>
      </c>
      <c r="B57" s="3">
        <v>56</v>
      </c>
      <c r="C57" s="3">
        <v>2018</v>
      </c>
      <c r="D57" s="3">
        <v>6</v>
      </c>
      <c r="E57" s="3">
        <v>56</v>
      </c>
      <c r="F57" s="3">
        <v>8</v>
      </c>
      <c r="G57" s="3"/>
    </row>
    <row r="58" spans="1:7" x14ac:dyDescent="0.2">
      <c r="A58">
        <f t="shared" ref="A58" si="28">1+A53</f>
        <v>12</v>
      </c>
      <c r="B58" s="3">
        <v>57</v>
      </c>
      <c r="C58" s="3">
        <v>2018</v>
      </c>
      <c r="D58" s="3">
        <v>6</v>
      </c>
      <c r="E58" s="3">
        <v>57</v>
      </c>
      <c r="F58" s="3">
        <v>11</v>
      </c>
      <c r="G58" s="3"/>
    </row>
    <row r="59" spans="1:7" x14ac:dyDescent="0.2">
      <c r="A59">
        <f t="shared" ref="A59:A61" si="29">A54+1</f>
        <v>12</v>
      </c>
      <c r="B59" s="3">
        <v>58</v>
      </c>
      <c r="C59" s="3">
        <v>2018</v>
      </c>
      <c r="D59" s="3">
        <v>6</v>
      </c>
      <c r="E59" s="3">
        <v>58</v>
      </c>
      <c r="F59" s="3">
        <v>13</v>
      </c>
      <c r="G59" s="3"/>
    </row>
    <row r="60" spans="1:7" x14ac:dyDescent="0.2">
      <c r="A60">
        <f t="shared" si="29"/>
        <v>12</v>
      </c>
      <c r="B60" s="3">
        <v>59</v>
      </c>
      <c r="C60" s="3">
        <v>2018</v>
      </c>
      <c r="D60" s="3">
        <v>6</v>
      </c>
      <c r="E60" s="3">
        <v>59</v>
      </c>
      <c r="F60" s="3">
        <v>12</v>
      </c>
      <c r="G60" s="3"/>
    </row>
    <row r="61" spans="1:7" x14ac:dyDescent="0.2">
      <c r="A61">
        <f t="shared" si="29"/>
        <v>12</v>
      </c>
      <c r="B61" s="3">
        <v>60</v>
      </c>
      <c r="C61" s="3">
        <v>2018</v>
      </c>
      <c r="D61" s="3">
        <v>6</v>
      </c>
      <c r="E61" s="3">
        <v>60</v>
      </c>
      <c r="F61" s="3">
        <v>9</v>
      </c>
      <c r="G61" s="3"/>
    </row>
  </sheetData>
  <phoneticPr fontId="1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CB40D-9DB7-574B-95EA-E5403F4831AC}">
  <dimension ref="A1:R145"/>
  <sheetViews>
    <sheetView workbookViewId="0">
      <selection activeCell="E21" sqref="E21"/>
    </sheetView>
  </sheetViews>
  <sheetFormatPr baseColWidth="10" defaultRowHeight="15" x14ac:dyDescent="0.2"/>
  <cols>
    <col min="1" max="2" width="10.83203125" style="7"/>
    <col min="3" max="3" width="6.5" style="6" customWidth="1"/>
    <col min="4" max="4" width="7.6640625" style="6" customWidth="1"/>
    <col min="5" max="5" width="13" style="6" customWidth="1"/>
    <col min="6" max="8" width="11.1640625" style="7" customWidth="1"/>
    <col min="9" max="9" width="11" style="7"/>
    <col min="10" max="14" width="10.83203125" style="7"/>
    <col min="15" max="15" width="12.83203125" style="7" customWidth="1"/>
    <col min="16" max="16384" width="10.83203125" style="7"/>
  </cols>
  <sheetData>
    <row r="1" spans="1:18" ht="64" x14ac:dyDescent="0.2">
      <c r="A1" s="10" t="s">
        <v>15</v>
      </c>
      <c r="B1" s="10" t="s">
        <v>112</v>
      </c>
      <c r="C1" s="11" t="s">
        <v>16</v>
      </c>
      <c r="D1" s="11" t="s">
        <v>18</v>
      </c>
      <c r="E1" s="11" t="s">
        <v>22</v>
      </c>
      <c r="F1" s="11" t="s">
        <v>27</v>
      </c>
      <c r="G1" s="11" t="s">
        <v>28</v>
      </c>
      <c r="H1" s="11" t="s">
        <v>29</v>
      </c>
      <c r="I1" s="12" t="s">
        <v>115</v>
      </c>
      <c r="J1" s="12" t="s">
        <v>116</v>
      </c>
      <c r="K1" s="12" t="s">
        <v>117</v>
      </c>
      <c r="L1" s="12"/>
      <c r="M1" s="12"/>
      <c r="N1" s="12"/>
      <c r="O1" s="12"/>
      <c r="P1" s="14"/>
      <c r="Q1" s="14"/>
    </row>
    <row r="2" spans="1:18" x14ac:dyDescent="0.2">
      <c r="A2" s="7">
        <v>1</v>
      </c>
      <c r="B2" s="8">
        <v>1</v>
      </c>
      <c r="C2" s="6">
        <v>1</v>
      </c>
      <c r="D2" s="6">
        <v>1</v>
      </c>
      <c r="E2" s="6" t="s">
        <v>124</v>
      </c>
      <c r="F2" s="6">
        <v>1</v>
      </c>
      <c r="G2" s="6">
        <v>0</v>
      </c>
      <c r="H2" s="8" t="s">
        <v>20</v>
      </c>
      <c r="I2" s="7">
        <f t="shared" ref="I2:I7" si="0">F2+F8+F14+F20</f>
        <v>2</v>
      </c>
      <c r="J2" s="7">
        <f>AVERAGE(I:I)</f>
        <v>1.75</v>
      </c>
      <c r="K2" s="7">
        <f>STDEV(I:I)</f>
        <v>0.43915503282683993</v>
      </c>
      <c r="O2" s="10" t="s">
        <v>35</v>
      </c>
    </row>
    <row r="3" spans="1:18" x14ac:dyDescent="0.2">
      <c r="A3" s="7">
        <v>2</v>
      </c>
      <c r="B3" s="7">
        <v>2</v>
      </c>
      <c r="C3" s="6">
        <v>1</v>
      </c>
      <c r="D3" s="6">
        <v>2</v>
      </c>
      <c r="E3" s="6" t="s">
        <v>124</v>
      </c>
      <c r="F3" s="6">
        <v>1</v>
      </c>
      <c r="G3" s="6">
        <v>0</v>
      </c>
      <c r="H3" s="8" t="s">
        <v>20</v>
      </c>
      <c r="I3" s="7">
        <f t="shared" si="0"/>
        <v>2</v>
      </c>
      <c r="P3" s="10" t="s">
        <v>31</v>
      </c>
      <c r="Q3" s="10" t="s">
        <v>32</v>
      </c>
      <c r="R3" s="10" t="s">
        <v>33</v>
      </c>
    </row>
    <row r="4" spans="1:18" x14ac:dyDescent="0.2">
      <c r="A4" s="7">
        <v>3</v>
      </c>
      <c r="B4" s="7">
        <v>3</v>
      </c>
      <c r="C4" s="6">
        <v>1</v>
      </c>
      <c r="D4" s="6">
        <v>3</v>
      </c>
      <c r="E4" s="6" t="s">
        <v>124</v>
      </c>
      <c r="F4" s="6">
        <v>1</v>
      </c>
      <c r="G4" s="6">
        <v>0</v>
      </c>
      <c r="H4" s="8" t="s">
        <v>20</v>
      </c>
      <c r="I4" s="7">
        <f t="shared" si="0"/>
        <v>2</v>
      </c>
      <c r="O4" s="10" t="s">
        <v>25</v>
      </c>
      <c r="P4">
        <v>31</v>
      </c>
      <c r="Q4">
        <v>5</v>
      </c>
      <c r="R4" s="7">
        <v>0.86111111111111116</v>
      </c>
    </row>
    <row r="5" spans="1:18" x14ac:dyDescent="0.2">
      <c r="A5" s="7">
        <v>4</v>
      </c>
      <c r="B5" s="7">
        <v>4</v>
      </c>
      <c r="C5" s="6">
        <v>1</v>
      </c>
      <c r="D5" s="6">
        <v>4</v>
      </c>
      <c r="E5" s="6" t="s">
        <v>124</v>
      </c>
      <c r="F5" s="6">
        <v>1</v>
      </c>
      <c r="G5" s="6">
        <v>0</v>
      </c>
      <c r="H5" s="8" t="s">
        <v>20</v>
      </c>
      <c r="I5" s="7">
        <f t="shared" si="0"/>
        <v>2</v>
      </c>
      <c r="O5" s="10" t="s">
        <v>26</v>
      </c>
      <c r="P5">
        <v>0</v>
      </c>
      <c r="Q5">
        <v>36</v>
      </c>
      <c r="R5" s="7">
        <v>0</v>
      </c>
    </row>
    <row r="6" spans="1:18" x14ac:dyDescent="0.2">
      <c r="A6" s="7">
        <v>5</v>
      </c>
      <c r="B6" s="7">
        <v>5</v>
      </c>
      <c r="C6" s="6">
        <v>1</v>
      </c>
      <c r="D6" s="6">
        <v>5</v>
      </c>
      <c r="E6" s="6" t="s">
        <v>124</v>
      </c>
      <c r="F6" s="6">
        <v>1</v>
      </c>
      <c r="G6" s="6">
        <v>0</v>
      </c>
      <c r="H6" s="8" t="s">
        <v>20</v>
      </c>
      <c r="I6" s="7">
        <f t="shared" si="0"/>
        <v>2</v>
      </c>
    </row>
    <row r="7" spans="1:18" x14ac:dyDescent="0.2">
      <c r="A7" s="7">
        <v>6</v>
      </c>
      <c r="B7" s="7">
        <v>6</v>
      </c>
      <c r="C7" s="6">
        <v>1</v>
      </c>
      <c r="D7" s="6">
        <v>6</v>
      </c>
      <c r="E7" s="6" t="s">
        <v>124</v>
      </c>
      <c r="F7" s="6">
        <v>1</v>
      </c>
      <c r="G7" s="6">
        <v>0</v>
      </c>
      <c r="H7" s="8" t="s">
        <v>20</v>
      </c>
      <c r="I7" s="7">
        <f t="shared" si="0"/>
        <v>2</v>
      </c>
      <c r="O7" s="8" t="s">
        <v>37</v>
      </c>
    </row>
    <row r="8" spans="1:18" x14ac:dyDescent="0.2">
      <c r="A8" s="7">
        <v>7</v>
      </c>
      <c r="B8" s="8">
        <v>1</v>
      </c>
      <c r="C8" s="6">
        <v>1</v>
      </c>
      <c r="D8" s="6">
        <v>7</v>
      </c>
      <c r="E8" s="6" t="s">
        <v>124</v>
      </c>
      <c r="F8" s="6">
        <v>1</v>
      </c>
      <c r="G8" s="6">
        <v>0</v>
      </c>
      <c r="H8" s="8" t="s">
        <v>21</v>
      </c>
    </row>
    <row r="9" spans="1:18" x14ac:dyDescent="0.2">
      <c r="A9" s="7">
        <v>8</v>
      </c>
      <c r="B9" s="7">
        <v>2</v>
      </c>
      <c r="C9" s="6">
        <v>1</v>
      </c>
      <c r="D9" s="6">
        <v>8</v>
      </c>
      <c r="E9" s="6" t="s">
        <v>124</v>
      </c>
      <c r="F9" s="6">
        <v>1</v>
      </c>
      <c r="G9" s="6">
        <v>0</v>
      </c>
      <c r="H9" s="8" t="s">
        <v>21</v>
      </c>
      <c r="O9" s="10" t="s">
        <v>36</v>
      </c>
    </row>
    <row r="10" spans="1:18" x14ac:dyDescent="0.2">
      <c r="A10" s="7">
        <v>9</v>
      </c>
      <c r="B10" s="7">
        <v>3</v>
      </c>
      <c r="C10" s="6">
        <v>1</v>
      </c>
      <c r="D10" s="6">
        <v>9</v>
      </c>
      <c r="E10" s="6" t="s">
        <v>124</v>
      </c>
      <c r="F10" s="6">
        <v>1</v>
      </c>
      <c r="G10" s="6">
        <v>0</v>
      </c>
      <c r="H10" s="8" t="s">
        <v>21</v>
      </c>
      <c r="P10" s="10" t="s">
        <v>31</v>
      </c>
      <c r="Q10" s="10" t="s">
        <v>32</v>
      </c>
      <c r="R10" s="10" t="s">
        <v>33</v>
      </c>
    </row>
    <row r="11" spans="1:18" x14ac:dyDescent="0.2">
      <c r="A11" s="7">
        <v>10</v>
      </c>
      <c r="B11" s="7">
        <v>4</v>
      </c>
      <c r="C11" s="6">
        <v>1</v>
      </c>
      <c r="D11" s="6">
        <v>10</v>
      </c>
      <c r="E11" s="6" t="s">
        <v>124</v>
      </c>
      <c r="F11" s="6">
        <v>1</v>
      </c>
      <c r="G11" s="6">
        <v>0</v>
      </c>
      <c r="H11" s="8" t="s">
        <v>21</v>
      </c>
      <c r="O11" s="10" t="s">
        <v>25</v>
      </c>
      <c r="P11">
        <v>32</v>
      </c>
      <c r="Q11">
        <v>4</v>
      </c>
      <c r="R11" s="7">
        <v>0.88888888888888884</v>
      </c>
    </row>
    <row r="12" spans="1:18" x14ac:dyDescent="0.2">
      <c r="A12" s="7">
        <v>11</v>
      </c>
      <c r="B12" s="7">
        <v>5</v>
      </c>
      <c r="C12" s="6">
        <v>1</v>
      </c>
      <c r="D12" s="6">
        <v>11</v>
      </c>
      <c r="E12" s="6" t="s">
        <v>124</v>
      </c>
      <c r="F12" s="6">
        <v>1</v>
      </c>
      <c r="G12" s="6">
        <v>0</v>
      </c>
      <c r="H12" s="8" t="s">
        <v>21</v>
      </c>
      <c r="O12" s="10" t="s">
        <v>26</v>
      </c>
      <c r="P12">
        <v>0</v>
      </c>
      <c r="Q12">
        <v>36</v>
      </c>
      <c r="R12" s="7">
        <v>0</v>
      </c>
    </row>
    <row r="13" spans="1:18" x14ac:dyDescent="0.2">
      <c r="A13" s="7">
        <v>12</v>
      </c>
      <c r="B13" s="7">
        <v>6</v>
      </c>
      <c r="C13" s="6">
        <v>1</v>
      </c>
      <c r="D13" s="6">
        <v>12</v>
      </c>
      <c r="E13" s="6" t="s">
        <v>124</v>
      </c>
      <c r="F13" s="6">
        <v>1</v>
      </c>
      <c r="G13" s="6">
        <v>0</v>
      </c>
      <c r="H13" s="8" t="s">
        <v>21</v>
      </c>
    </row>
    <row r="14" spans="1:18" x14ac:dyDescent="0.2">
      <c r="A14" s="7">
        <v>13</v>
      </c>
      <c r="B14" s="8">
        <v>1</v>
      </c>
      <c r="C14" s="6">
        <v>1</v>
      </c>
      <c r="D14" s="6">
        <v>13</v>
      </c>
      <c r="E14" s="6" t="s">
        <v>38</v>
      </c>
      <c r="F14" s="6">
        <v>0</v>
      </c>
      <c r="G14" s="6">
        <v>1</v>
      </c>
      <c r="H14" s="8" t="s">
        <v>20</v>
      </c>
      <c r="O14" s="8" t="s">
        <v>37</v>
      </c>
    </row>
    <row r="15" spans="1:18" x14ac:dyDescent="0.2">
      <c r="A15" s="7">
        <v>14</v>
      </c>
      <c r="B15" s="7">
        <v>2</v>
      </c>
      <c r="C15" s="6">
        <v>1</v>
      </c>
      <c r="D15" s="6">
        <v>14</v>
      </c>
      <c r="E15" s="6" t="s">
        <v>38</v>
      </c>
      <c r="F15" s="6">
        <v>0</v>
      </c>
      <c r="G15" s="6">
        <v>1</v>
      </c>
      <c r="H15" s="8" t="s">
        <v>20</v>
      </c>
    </row>
    <row r="16" spans="1:18" x14ac:dyDescent="0.2">
      <c r="A16" s="7">
        <v>15</v>
      </c>
      <c r="B16" s="7">
        <v>3</v>
      </c>
      <c r="C16" s="6">
        <v>1</v>
      </c>
      <c r="D16" s="6">
        <v>15</v>
      </c>
      <c r="E16" s="6" t="s">
        <v>38</v>
      </c>
      <c r="F16" s="6">
        <v>0</v>
      </c>
      <c r="G16" s="6">
        <v>1</v>
      </c>
      <c r="H16" s="8" t="s">
        <v>20</v>
      </c>
      <c r="O16" s="10" t="s">
        <v>34</v>
      </c>
    </row>
    <row r="17" spans="1:18" x14ac:dyDescent="0.2">
      <c r="A17" s="7">
        <v>16</v>
      </c>
      <c r="B17" s="7">
        <v>4</v>
      </c>
      <c r="C17" s="6">
        <v>1</v>
      </c>
      <c r="D17" s="6">
        <v>16</v>
      </c>
      <c r="E17" s="6" t="s">
        <v>38</v>
      </c>
      <c r="F17" s="6">
        <v>0</v>
      </c>
      <c r="G17" s="6">
        <v>1</v>
      </c>
      <c r="H17" s="8" t="s">
        <v>20</v>
      </c>
      <c r="P17" s="10" t="s">
        <v>31</v>
      </c>
      <c r="Q17" s="10" t="s">
        <v>32</v>
      </c>
      <c r="R17" s="10" t="s">
        <v>33</v>
      </c>
    </row>
    <row r="18" spans="1:18" x14ac:dyDescent="0.2">
      <c r="A18" s="7">
        <v>17</v>
      </c>
      <c r="B18" s="7">
        <v>5</v>
      </c>
      <c r="C18" s="6">
        <v>1</v>
      </c>
      <c r="D18" s="6">
        <v>17</v>
      </c>
      <c r="E18" s="6" t="s">
        <v>38</v>
      </c>
      <c r="F18" s="6">
        <v>0</v>
      </c>
      <c r="G18" s="6">
        <v>1</v>
      </c>
      <c r="H18" s="8" t="s">
        <v>20</v>
      </c>
      <c r="O18" s="10" t="s">
        <v>25</v>
      </c>
      <c r="P18" s="7">
        <v>63</v>
      </c>
      <c r="Q18" s="7">
        <v>9</v>
      </c>
      <c r="R18" s="7">
        <f>P18/(P18+Q18)</f>
        <v>0.875</v>
      </c>
    </row>
    <row r="19" spans="1:18" x14ac:dyDescent="0.2">
      <c r="A19" s="7">
        <v>18</v>
      </c>
      <c r="B19" s="7">
        <v>6</v>
      </c>
      <c r="C19" s="6">
        <v>1</v>
      </c>
      <c r="D19" s="6">
        <v>18</v>
      </c>
      <c r="E19" s="6" t="s">
        <v>38</v>
      </c>
      <c r="F19" s="6">
        <v>0</v>
      </c>
      <c r="G19" s="6">
        <v>1</v>
      </c>
      <c r="H19" s="8" t="s">
        <v>20</v>
      </c>
      <c r="O19" s="10" t="s">
        <v>26</v>
      </c>
      <c r="P19" s="7">
        <v>0</v>
      </c>
      <c r="Q19" s="7">
        <v>72</v>
      </c>
      <c r="R19" s="7">
        <f>P19/(P19+Q19)</f>
        <v>0</v>
      </c>
    </row>
    <row r="20" spans="1:18" x14ac:dyDescent="0.2">
      <c r="A20" s="7">
        <v>19</v>
      </c>
      <c r="B20" s="8">
        <v>1</v>
      </c>
      <c r="C20" s="6">
        <v>1</v>
      </c>
      <c r="D20" s="6">
        <v>19</v>
      </c>
      <c r="E20" s="6" t="s">
        <v>38</v>
      </c>
      <c r="F20" s="6">
        <v>0</v>
      </c>
      <c r="G20" s="6">
        <v>1</v>
      </c>
      <c r="H20" s="8" t="s">
        <v>21</v>
      </c>
    </row>
    <row r="21" spans="1:18" x14ac:dyDescent="0.2">
      <c r="A21" s="7">
        <v>20</v>
      </c>
      <c r="B21" s="7">
        <v>2</v>
      </c>
      <c r="C21" s="6">
        <v>1</v>
      </c>
      <c r="D21" s="6">
        <v>20</v>
      </c>
      <c r="E21" s="6" t="s">
        <v>38</v>
      </c>
      <c r="F21" s="6">
        <v>0</v>
      </c>
      <c r="G21" s="6">
        <v>1</v>
      </c>
      <c r="H21" s="8" t="s">
        <v>21</v>
      </c>
      <c r="O21" s="8" t="s">
        <v>37</v>
      </c>
    </row>
    <row r="22" spans="1:18" x14ac:dyDescent="0.2">
      <c r="A22" s="7">
        <v>21</v>
      </c>
      <c r="B22" s="7">
        <v>3</v>
      </c>
      <c r="C22" s="6">
        <v>1</v>
      </c>
      <c r="D22" s="6">
        <v>21</v>
      </c>
      <c r="E22" s="6" t="s">
        <v>38</v>
      </c>
      <c r="F22" s="6">
        <v>0</v>
      </c>
      <c r="G22" s="6">
        <v>1</v>
      </c>
      <c r="H22" s="8" t="s">
        <v>21</v>
      </c>
      <c r="O22" s="15" t="s">
        <v>30</v>
      </c>
    </row>
    <row r="23" spans="1:18" x14ac:dyDescent="0.2">
      <c r="A23" s="7">
        <v>22</v>
      </c>
      <c r="B23" s="7">
        <v>4</v>
      </c>
      <c r="C23" s="6">
        <v>1</v>
      </c>
      <c r="D23" s="6">
        <v>22</v>
      </c>
      <c r="E23" s="6" t="s">
        <v>38</v>
      </c>
      <c r="F23" s="6">
        <v>0</v>
      </c>
      <c r="G23" s="6">
        <v>1</v>
      </c>
      <c r="H23" s="8" t="s">
        <v>21</v>
      </c>
    </row>
    <row r="24" spans="1:18" x14ac:dyDescent="0.2">
      <c r="A24" s="7">
        <v>23</v>
      </c>
      <c r="B24" s="7">
        <v>5</v>
      </c>
      <c r="C24" s="6">
        <v>1</v>
      </c>
      <c r="D24" s="6">
        <v>23</v>
      </c>
      <c r="E24" s="6" t="s">
        <v>38</v>
      </c>
      <c r="F24" s="6">
        <v>0</v>
      </c>
      <c r="G24" s="6">
        <v>1</v>
      </c>
      <c r="H24" s="8" t="s">
        <v>21</v>
      </c>
    </row>
    <row r="25" spans="1:18" x14ac:dyDescent="0.2">
      <c r="A25" s="7">
        <v>24</v>
      </c>
      <c r="B25" s="7">
        <v>6</v>
      </c>
      <c r="C25" s="6">
        <v>1</v>
      </c>
      <c r="D25" s="6">
        <v>24</v>
      </c>
      <c r="E25" s="6" t="s">
        <v>38</v>
      </c>
      <c r="F25" s="6">
        <v>0</v>
      </c>
      <c r="G25" s="6">
        <v>1</v>
      </c>
      <c r="H25" s="8" t="s">
        <v>21</v>
      </c>
    </row>
    <row r="26" spans="1:18" x14ac:dyDescent="0.2">
      <c r="A26" s="7">
        <v>25</v>
      </c>
      <c r="B26" s="7">
        <v>7</v>
      </c>
      <c r="C26" s="6">
        <v>2</v>
      </c>
      <c r="D26" s="6">
        <v>25</v>
      </c>
      <c r="E26" s="6" t="s">
        <v>124</v>
      </c>
      <c r="F26" s="6">
        <v>1</v>
      </c>
      <c r="G26" s="6">
        <v>0</v>
      </c>
      <c r="H26" s="8" t="s">
        <v>20</v>
      </c>
      <c r="I26" s="7">
        <f t="shared" ref="I26:I31" si="1">F26+F32+F38+F44</f>
        <v>2</v>
      </c>
    </row>
    <row r="27" spans="1:18" x14ac:dyDescent="0.2">
      <c r="A27" s="7">
        <v>26</v>
      </c>
      <c r="B27" s="7">
        <v>8</v>
      </c>
      <c r="C27" s="6">
        <v>2</v>
      </c>
      <c r="D27" s="6">
        <v>26</v>
      </c>
      <c r="E27" s="6" t="s">
        <v>124</v>
      </c>
      <c r="F27" s="6">
        <v>0</v>
      </c>
      <c r="G27" s="6">
        <v>1</v>
      </c>
      <c r="H27" s="8" t="s">
        <v>20</v>
      </c>
      <c r="I27" s="7">
        <f t="shared" si="1"/>
        <v>1</v>
      </c>
    </row>
    <row r="28" spans="1:18" x14ac:dyDescent="0.2">
      <c r="A28" s="7">
        <v>27</v>
      </c>
      <c r="B28" s="7">
        <v>9</v>
      </c>
      <c r="C28" s="6">
        <v>2</v>
      </c>
      <c r="D28" s="6">
        <v>27</v>
      </c>
      <c r="E28" s="6" t="s">
        <v>124</v>
      </c>
      <c r="F28" s="6">
        <v>1</v>
      </c>
      <c r="G28" s="6">
        <v>0</v>
      </c>
      <c r="H28" s="8" t="s">
        <v>20</v>
      </c>
      <c r="I28" s="7">
        <f t="shared" si="1"/>
        <v>2</v>
      </c>
    </row>
    <row r="29" spans="1:18" x14ac:dyDescent="0.2">
      <c r="A29" s="7">
        <v>28</v>
      </c>
      <c r="B29" s="7">
        <v>10</v>
      </c>
      <c r="C29" s="6">
        <v>2</v>
      </c>
      <c r="D29" s="6">
        <v>28</v>
      </c>
      <c r="E29" s="6" t="s">
        <v>124</v>
      </c>
      <c r="F29" s="6">
        <v>1</v>
      </c>
      <c r="G29" s="6">
        <v>0</v>
      </c>
      <c r="H29" s="8" t="s">
        <v>20</v>
      </c>
      <c r="I29" s="7">
        <f t="shared" si="1"/>
        <v>2</v>
      </c>
    </row>
    <row r="30" spans="1:18" x14ac:dyDescent="0.2">
      <c r="A30" s="7">
        <v>29</v>
      </c>
      <c r="B30" s="7">
        <v>11</v>
      </c>
      <c r="C30" s="6">
        <v>2</v>
      </c>
      <c r="D30" s="6">
        <v>29</v>
      </c>
      <c r="E30" s="6" t="s">
        <v>124</v>
      </c>
      <c r="F30" s="6">
        <v>1</v>
      </c>
      <c r="G30" s="6">
        <v>0</v>
      </c>
      <c r="H30" s="8" t="s">
        <v>20</v>
      </c>
      <c r="I30" s="7">
        <f t="shared" si="1"/>
        <v>2</v>
      </c>
    </row>
    <row r="31" spans="1:18" x14ac:dyDescent="0.2">
      <c r="A31" s="7">
        <v>30</v>
      </c>
      <c r="B31" s="7">
        <v>12</v>
      </c>
      <c r="C31" s="6">
        <v>2</v>
      </c>
      <c r="D31" s="6">
        <v>30</v>
      </c>
      <c r="E31" s="6" t="s">
        <v>124</v>
      </c>
      <c r="F31" s="6">
        <v>0</v>
      </c>
      <c r="G31" s="6">
        <v>1</v>
      </c>
      <c r="H31" s="8" t="s">
        <v>20</v>
      </c>
      <c r="I31" s="7">
        <f t="shared" si="1"/>
        <v>1</v>
      </c>
    </row>
    <row r="32" spans="1:18" x14ac:dyDescent="0.2">
      <c r="A32" s="7">
        <v>31</v>
      </c>
      <c r="B32" s="7">
        <v>7</v>
      </c>
      <c r="C32" s="6">
        <v>2</v>
      </c>
      <c r="D32" s="6">
        <v>31</v>
      </c>
      <c r="E32" s="6" t="s">
        <v>124</v>
      </c>
      <c r="F32" s="6">
        <v>1</v>
      </c>
      <c r="G32" s="6">
        <v>0</v>
      </c>
      <c r="H32" s="8" t="s">
        <v>21</v>
      </c>
    </row>
    <row r="33" spans="1:8" x14ac:dyDescent="0.2">
      <c r="A33" s="7">
        <v>32</v>
      </c>
      <c r="B33" s="7">
        <v>8</v>
      </c>
      <c r="C33" s="6">
        <v>2</v>
      </c>
      <c r="D33" s="6">
        <v>32</v>
      </c>
      <c r="E33" s="6" t="s">
        <v>124</v>
      </c>
      <c r="F33" s="6">
        <v>1</v>
      </c>
      <c r="G33" s="6">
        <v>0</v>
      </c>
      <c r="H33" s="8" t="s">
        <v>21</v>
      </c>
    </row>
    <row r="34" spans="1:8" x14ac:dyDescent="0.2">
      <c r="A34" s="7">
        <v>33</v>
      </c>
      <c r="B34" s="7">
        <v>9</v>
      </c>
      <c r="C34" s="6">
        <v>2</v>
      </c>
      <c r="D34" s="6">
        <v>33</v>
      </c>
      <c r="E34" s="6" t="s">
        <v>124</v>
      </c>
      <c r="F34" s="6">
        <v>1</v>
      </c>
      <c r="G34" s="6">
        <v>0</v>
      </c>
      <c r="H34" s="8" t="s">
        <v>21</v>
      </c>
    </row>
    <row r="35" spans="1:8" x14ac:dyDescent="0.2">
      <c r="A35" s="7">
        <v>34</v>
      </c>
      <c r="B35" s="7">
        <v>10</v>
      </c>
      <c r="C35" s="6">
        <v>2</v>
      </c>
      <c r="D35" s="6">
        <v>34</v>
      </c>
      <c r="E35" s="6" t="s">
        <v>124</v>
      </c>
      <c r="F35" s="6">
        <v>1</v>
      </c>
      <c r="G35" s="6">
        <v>0</v>
      </c>
      <c r="H35" s="8" t="s">
        <v>21</v>
      </c>
    </row>
    <row r="36" spans="1:8" x14ac:dyDescent="0.2">
      <c r="A36" s="7">
        <v>35</v>
      </c>
      <c r="B36" s="7">
        <v>11</v>
      </c>
      <c r="C36" s="6">
        <v>2</v>
      </c>
      <c r="D36" s="6">
        <v>35</v>
      </c>
      <c r="E36" s="6" t="s">
        <v>124</v>
      </c>
      <c r="F36" s="6">
        <v>1</v>
      </c>
      <c r="G36" s="6">
        <v>0</v>
      </c>
      <c r="H36" s="8" t="s">
        <v>21</v>
      </c>
    </row>
    <row r="37" spans="1:8" x14ac:dyDescent="0.2">
      <c r="A37" s="7">
        <v>36</v>
      </c>
      <c r="B37" s="7">
        <v>12</v>
      </c>
      <c r="C37" s="6">
        <v>2</v>
      </c>
      <c r="D37" s="6">
        <v>36</v>
      </c>
      <c r="E37" s="6" t="s">
        <v>124</v>
      </c>
      <c r="F37" s="6">
        <v>1</v>
      </c>
      <c r="G37" s="6">
        <v>0</v>
      </c>
      <c r="H37" s="8" t="s">
        <v>21</v>
      </c>
    </row>
    <row r="38" spans="1:8" x14ac:dyDescent="0.2">
      <c r="A38" s="7">
        <v>37</v>
      </c>
      <c r="B38" s="7">
        <v>7</v>
      </c>
      <c r="C38" s="6">
        <v>2</v>
      </c>
      <c r="D38" s="6">
        <v>37</v>
      </c>
      <c r="E38" s="6" t="s">
        <v>38</v>
      </c>
      <c r="F38" s="6">
        <v>0</v>
      </c>
      <c r="G38" s="6">
        <v>1</v>
      </c>
      <c r="H38" s="8" t="s">
        <v>20</v>
      </c>
    </row>
    <row r="39" spans="1:8" x14ac:dyDescent="0.2">
      <c r="A39" s="7">
        <v>38</v>
      </c>
      <c r="B39" s="7">
        <v>8</v>
      </c>
      <c r="C39" s="6">
        <v>2</v>
      </c>
      <c r="D39" s="6">
        <v>38</v>
      </c>
      <c r="E39" s="6" t="s">
        <v>38</v>
      </c>
      <c r="F39" s="6">
        <v>0</v>
      </c>
      <c r="G39" s="6">
        <v>1</v>
      </c>
      <c r="H39" s="8" t="s">
        <v>20</v>
      </c>
    </row>
    <row r="40" spans="1:8" x14ac:dyDescent="0.2">
      <c r="A40" s="7">
        <v>39</v>
      </c>
      <c r="B40" s="7">
        <v>9</v>
      </c>
      <c r="C40" s="6">
        <v>2</v>
      </c>
      <c r="D40" s="6">
        <v>39</v>
      </c>
      <c r="E40" s="6" t="s">
        <v>38</v>
      </c>
      <c r="F40" s="6">
        <v>0</v>
      </c>
      <c r="G40" s="6">
        <v>1</v>
      </c>
      <c r="H40" s="8" t="s">
        <v>20</v>
      </c>
    </row>
    <row r="41" spans="1:8" x14ac:dyDescent="0.2">
      <c r="A41" s="7">
        <v>40</v>
      </c>
      <c r="B41" s="7">
        <v>10</v>
      </c>
      <c r="C41" s="6">
        <v>2</v>
      </c>
      <c r="D41" s="6">
        <v>40</v>
      </c>
      <c r="E41" s="6" t="s">
        <v>38</v>
      </c>
      <c r="F41" s="6">
        <v>0</v>
      </c>
      <c r="G41" s="6">
        <v>1</v>
      </c>
      <c r="H41" s="8" t="s">
        <v>20</v>
      </c>
    </row>
    <row r="42" spans="1:8" x14ac:dyDescent="0.2">
      <c r="A42" s="7">
        <v>41</v>
      </c>
      <c r="B42" s="7">
        <v>11</v>
      </c>
      <c r="C42" s="6">
        <v>2</v>
      </c>
      <c r="D42" s="6">
        <v>41</v>
      </c>
      <c r="E42" s="6" t="s">
        <v>38</v>
      </c>
      <c r="F42" s="6">
        <v>0</v>
      </c>
      <c r="G42" s="6">
        <v>1</v>
      </c>
      <c r="H42" s="8" t="s">
        <v>20</v>
      </c>
    </row>
    <row r="43" spans="1:8" x14ac:dyDescent="0.2">
      <c r="A43" s="7">
        <v>42</v>
      </c>
      <c r="B43" s="7">
        <v>12</v>
      </c>
      <c r="C43" s="6">
        <v>2</v>
      </c>
      <c r="D43" s="6">
        <v>42</v>
      </c>
      <c r="E43" s="6" t="s">
        <v>38</v>
      </c>
      <c r="F43" s="6">
        <v>0</v>
      </c>
      <c r="G43" s="6">
        <v>1</v>
      </c>
      <c r="H43" s="8" t="s">
        <v>20</v>
      </c>
    </row>
    <row r="44" spans="1:8" x14ac:dyDescent="0.2">
      <c r="A44" s="7">
        <v>43</v>
      </c>
      <c r="B44" s="7">
        <v>7</v>
      </c>
      <c r="C44" s="6">
        <v>2</v>
      </c>
      <c r="D44" s="6">
        <v>43</v>
      </c>
      <c r="E44" s="6" t="s">
        <v>38</v>
      </c>
      <c r="F44" s="6">
        <v>0</v>
      </c>
      <c r="G44" s="6">
        <v>1</v>
      </c>
      <c r="H44" s="8" t="s">
        <v>21</v>
      </c>
    </row>
    <row r="45" spans="1:8" x14ac:dyDescent="0.2">
      <c r="A45" s="7">
        <v>44</v>
      </c>
      <c r="B45" s="7">
        <v>8</v>
      </c>
      <c r="C45" s="6">
        <v>2</v>
      </c>
      <c r="D45" s="6">
        <v>44</v>
      </c>
      <c r="E45" s="6" t="s">
        <v>38</v>
      </c>
      <c r="F45" s="6">
        <v>0</v>
      </c>
      <c r="G45" s="6">
        <v>1</v>
      </c>
      <c r="H45" s="8" t="s">
        <v>21</v>
      </c>
    </row>
    <row r="46" spans="1:8" x14ac:dyDescent="0.2">
      <c r="A46" s="7">
        <v>45</v>
      </c>
      <c r="B46" s="7">
        <v>9</v>
      </c>
      <c r="C46" s="6">
        <v>2</v>
      </c>
      <c r="D46" s="6">
        <v>45</v>
      </c>
      <c r="E46" s="6" t="s">
        <v>38</v>
      </c>
      <c r="F46" s="6">
        <v>0</v>
      </c>
      <c r="G46" s="6">
        <v>1</v>
      </c>
      <c r="H46" s="8" t="s">
        <v>21</v>
      </c>
    </row>
    <row r="47" spans="1:8" x14ac:dyDescent="0.2">
      <c r="A47" s="7">
        <v>46</v>
      </c>
      <c r="B47" s="7">
        <v>10</v>
      </c>
      <c r="C47" s="6">
        <v>2</v>
      </c>
      <c r="D47" s="6">
        <v>46</v>
      </c>
      <c r="E47" s="6" t="s">
        <v>38</v>
      </c>
      <c r="F47" s="6">
        <v>0</v>
      </c>
      <c r="G47" s="6">
        <v>1</v>
      </c>
      <c r="H47" s="8" t="s">
        <v>21</v>
      </c>
    </row>
    <row r="48" spans="1:8" x14ac:dyDescent="0.2">
      <c r="A48" s="7">
        <v>47</v>
      </c>
      <c r="B48" s="7">
        <v>11</v>
      </c>
      <c r="C48" s="6">
        <v>2</v>
      </c>
      <c r="D48" s="6">
        <v>47</v>
      </c>
      <c r="E48" s="6" t="s">
        <v>38</v>
      </c>
      <c r="F48" s="6">
        <v>0</v>
      </c>
      <c r="G48" s="6">
        <v>1</v>
      </c>
      <c r="H48" s="8" t="s">
        <v>21</v>
      </c>
    </row>
    <row r="49" spans="1:9" x14ac:dyDescent="0.2">
      <c r="A49" s="7">
        <v>48</v>
      </c>
      <c r="B49" s="7">
        <v>12</v>
      </c>
      <c r="C49" s="6">
        <v>2</v>
      </c>
      <c r="D49" s="6">
        <v>48</v>
      </c>
      <c r="E49" s="6" t="s">
        <v>38</v>
      </c>
      <c r="F49" s="6">
        <v>0</v>
      </c>
      <c r="G49" s="6">
        <v>1</v>
      </c>
      <c r="H49" s="8" t="s">
        <v>21</v>
      </c>
    </row>
    <row r="50" spans="1:9" x14ac:dyDescent="0.2">
      <c r="A50" s="7">
        <v>49</v>
      </c>
      <c r="B50" s="7">
        <v>13</v>
      </c>
      <c r="C50" s="6">
        <v>3</v>
      </c>
      <c r="D50" s="6">
        <v>49</v>
      </c>
      <c r="E50" s="6" t="s">
        <v>124</v>
      </c>
      <c r="F50" s="6">
        <v>0</v>
      </c>
      <c r="G50" s="6">
        <v>1</v>
      </c>
      <c r="H50" s="8" t="s">
        <v>20</v>
      </c>
      <c r="I50" s="7">
        <f t="shared" ref="I50:I55" si="2">F50+F56+F62+F68</f>
        <v>1</v>
      </c>
    </row>
    <row r="51" spans="1:9" x14ac:dyDescent="0.2">
      <c r="A51" s="7">
        <v>50</v>
      </c>
      <c r="B51" s="7">
        <v>14</v>
      </c>
      <c r="C51" s="6">
        <v>3</v>
      </c>
      <c r="D51" s="6">
        <v>50</v>
      </c>
      <c r="E51" s="6" t="s">
        <v>124</v>
      </c>
      <c r="F51" s="6">
        <v>1</v>
      </c>
      <c r="G51" s="6">
        <v>0</v>
      </c>
      <c r="H51" s="8" t="s">
        <v>20</v>
      </c>
      <c r="I51" s="7">
        <f t="shared" si="2"/>
        <v>2</v>
      </c>
    </row>
    <row r="52" spans="1:9" x14ac:dyDescent="0.2">
      <c r="A52" s="7">
        <v>51</v>
      </c>
      <c r="B52" s="7">
        <v>15</v>
      </c>
      <c r="C52" s="6">
        <v>3</v>
      </c>
      <c r="D52" s="6">
        <v>51</v>
      </c>
      <c r="E52" s="6" t="s">
        <v>124</v>
      </c>
      <c r="F52" s="6">
        <v>0</v>
      </c>
      <c r="G52" s="6">
        <v>1</v>
      </c>
      <c r="H52" s="8" t="s">
        <v>20</v>
      </c>
      <c r="I52" s="7">
        <f t="shared" si="2"/>
        <v>1</v>
      </c>
    </row>
    <row r="53" spans="1:9" x14ac:dyDescent="0.2">
      <c r="A53" s="7">
        <v>52</v>
      </c>
      <c r="B53" s="7">
        <v>16</v>
      </c>
      <c r="C53" s="6">
        <v>3</v>
      </c>
      <c r="D53" s="6">
        <v>52</v>
      </c>
      <c r="E53" s="6" t="s">
        <v>124</v>
      </c>
      <c r="F53" s="6">
        <v>1</v>
      </c>
      <c r="G53" s="6">
        <v>0</v>
      </c>
      <c r="H53" s="8" t="s">
        <v>20</v>
      </c>
      <c r="I53" s="7">
        <f t="shared" si="2"/>
        <v>2</v>
      </c>
    </row>
    <row r="54" spans="1:9" x14ac:dyDescent="0.2">
      <c r="A54" s="7">
        <v>53</v>
      </c>
      <c r="B54" s="7">
        <v>17</v>
      </c>
      <c r="C54" s="6">
        <v>3</v>
      </c>
      <c r="D54" s="6">
        <v>53</v>
      </c>
      <c r="E54" s="6" t="s">
        <v>124</v>
      </c>
      <c r="F54" s="6">
        <v>1</v>
      </c>
      <c r="G54" s="6">
        <v>0</v>
      </c>
      <c r="H54" s="8" t="s">
        <v>20</v>
      </c>
      <c r="I54" s="7">
        <f t="shared" si="2"/>
        <v>2</v>
      </c>
    </row>
    <row r="55" spans="1:9" x14ac:dyDescent="0.2">
      <c r="A55" s="7">
        <v>54</v>
      </c>
      <c r="B55" s="7">
        <v>18</v>
      </c>
      <c r="C55" s="6">
        <v>3</v>
      </c>
      <c r="D55" s="6">
        <v>54</v>
      </c>
      <c r="E55" s="6" t="s">
        <v>124</v>
      </c>
      <c r="F55" s="6">
        <v>1</v>
      </c>
      <c r="G55" s="6">
        <v>0</v>
      </c>
      <c r="H55" s="8" t="s">
        <v>20</v>
      </c>
      <c r="I55" s="7">
        <f t="shared" si="2"/>
        <v>1</v>
      </c>
    </row>
    <row r="56" spans="1:9" x14ac:dyDescent="0.2">
      <c r="A56" s="7">
        <v>55</v>
      </c>
      <c r="B56" s="7">
        <v>13</v>
      </c>
      <c r="C56" s="6">
        <v>3</v>
      </c>
      <c r="D56" s="6">
        <v>55</v>
      </c>
      <c r="E56" s="6" t="s">
        <v>124</v>
      </c>
      <c r="F56" s="6">
        <v>1</v>
      </c>
      <c r="G56" s="6">
        <v>0</v>
      </c>
      <c r="H56" s="8" t="s">
        <v>21</v>
      </c>
    </row>
    <row r="57" spans="1:9" x14ac:dyDescent="0.2">
      <c r="A57" s="7">
        <v>56</v>
      </c>
      <c r="B57" s="7">
        <v>14</v>
      </c>
      <c r="C57" s="6">
        <v>3</v>
      </c>
      <c r="D57" s="6">
        <v>56</v>
      </c>
      <c r="E57" s="6" t="s">
        <v>124</v>
      </c>
      <c r="F57" s="6">
        <v>1</v>
      </c>
      <c r="G57" s="6">
        <v>0</v>
      </c>
      <c r="H57" s="8" t="s">
        <v>21</v>
      </c>
    </row>
    <row r="58" spans="1:9" x14ac:dyDescent="0.2">
      <c r="A58" s="7">
        <v>57</v>
      </c>
      <c r="B58" s="7">
        <v>15</v>
      </c>
      <c r="C58" s="6">
        <v>3</v>
      </c>
      <c r="D58" s="6">
        <v>57</v>
      </c>
      <c r="E58" s="6" t="s">
        <v>124</v>
      </c>
      <c r="F58" s="6">
        <v>1</v>
      </c>
      <c r="G58" s="6">
        <v>0</v>
      </c>
      <c r="H58" s="8" t="s">
        <v>21</v>
      </c>
    </row>
    <row r="59" spans="1:9" x14ac:dyDescent="0.2">
      <c r="A59" s="7">
        <v>58</v>
      </c>
      <c r="B59" s="7">
        <v>16</v>
      </c>
      <c r="C59" s="6">
        <v>3</v>
      </c>
      <c r="D59" s="6">
        <v>58</v>
      </c>
      <c r="E59" s="6" t="s">
        <v>124</v>
      </c>
      <c r="F59" s="6">
        <v>1</v>
      </c>
      <c r="G59" s="6">
        <v>0</v>
      </c>
      <c r="H59" s="8" t="s">
        <v>21</v>
      </c>
    </row>
    <row r="60" spans="1:9" x14ac:dyDescent="0.2">
      <c r="A60" s="7">
        <v>59</v>
      </c>
      <c r="B60" s="7">
        <v>17</v>
      </c>
      <c r="C60" s="6">
        <v>3</v>
      </c>
      <c r="D60" s="6">
        <v>59</v>
      </c>
      <c r="E60" s="6" t="s">
        <v>124</v>
      </c>
      <c r="F60" s="6">
        <v>1</v>
      </c>
      <c r="G60" s="6">
        <v>0</v>
      </c>
      <c r="H60" s="8" t="s">
        <v>21</v>
      </c>
    </row>
    <row r="61" spans="1:9" x14ac:dyDescent="0.2">
      <c r="A61" s="7">
        <v>60</v>
      </c>
      <c r="B61" s="7">
        <v>18</v>
      </c>
      <c r="C61" s="6">
        <v>3</v>
      </c>
      <c r="D61" s="6">
        <v>60</v>
      </c>
      <c r="E61" s="6" t="s">
        <v>124</v>
      </c>
      <c r="F61" s="6">
        <v>0</v>
      </c>
      <c r="G61" s="6">
        <v>1</v>
      </c>
      <c r="H61" s="8" t="s">
        <v>21</v>
      </c>
    </row>
    <row r="62" spans="1:9" x14ac:dyDescent="0.2">
      <c r="A62" s="7">
        <v>61</v>
      </c>
      <c r="B62" s="7">
        <v>13</v>
      </c>
      <c r="C62" s="6">
        <v>3</v>
      </c>
      <c r="D62" s="6">
        <v>61</v>
      </c>
      <c r="E62" s="6" t="s">
        <v>38</v>
      </c>
      <c r="F62" s="6">
        <v>0</v>
      </c>
      <c r="G62" s="6">
        <v>1</v>
      </c>
      <c r="H62" s="8" t="s">
        <v>20</v>
      </c>
    </row>
    <row r="63" spans="1:9" x14ac:dyDescent="0.2">
      <c r="A63" s="7">
        <v>62</v>
      </c>
      <c r="B63" s="7">
        <v>14</v>
      </c>
      <c r="C63" s="6">
        <v>3</v>
      </c>
      <c r="D63" s="6">
        <v>62</v>
      </c>
      <c r="E63" s="6" t="s">
        <v>38</v>
      </c>
      <c r="F63" s="6">
        <v>0</v>
      </c>
      <c r="G63" s="6">
        <v>1</v>
      </c>
      <c r="H63" s="8" t="s">
        <v>20</v>
      </c>
    </row>
    <row r="64" spans="1:9" x14ac:dyDescent="0.2">
      <c r="A64" s="7">
        <v>63</v>
      </c>
      <c r="B64" s="7">
        <v>15</v>
      </c>
      <c r="C64" s="6">
        <v>3</v>
      </c>
      <c r="D64" s="6">
        <v>63</v>
      </c>
      <c r="E64" s="6" t="s">
        <v>38</v>
      </c>
      <c r="F64" s="6">
        <v>0</v>
      </c>
      <c r="G64" s="6">
        <v>1</v>
      </c>
      <c r="H64" s="8" t="s">
        <v>20</v>
      </c>
    </row>
    <row r="65" spans="1:9" x14ac:dyDescent="0.2">
      <c r="A65" s="7">
        <v>64</v>
      </c>
      <c r="B65" s="7">
        <v>16</v>
      </c>
      <c r="C65" s="6">
        <v>3</v>
      </c>
      <c r="D65" s="6">
        <v>64</v>
      </c>
      <c r="E65" s="6" t="s">
        <v>38</v>
      </c>
      <c r="F65" s="6">
        <v>0</v>
      </c>
      <c r="G65" s="6">
        <v>1</v>
      </c>
      <c r="H65" s="8" t="s">
        <v>20</v>
      </c>
    </row>
    <row r="66" spans="1:9" x14ac:dyDescent="0.2">
      <c r="A66" s="7">
        <v>65</v>
      </c>
      <c r="B66" s="7">
        <v>17</v>
      </c>
      <c r="C66" s="6">
        <v>3</v>
      </c>
      <c r="D66" s="6">
        <v>65</v>
      </c>
      <c r="E66" s="6" t="s">
        <v>38</v>
      </c>
      <c r="F66" s="6">
        <v>0</v>
      </c>
      <c r="G66" s="6">
        <v>1</v>
      </c>
      <c r="H66" s="8" t="s">
        <v>20</v>
      </c>
    </row>
    <row r="67" spans="1:9" x14ac:dyDescent="0.2">
      <c r="A67" s="7">
        <v>66</v>
      </c>
      <c r="B67" s="7">
        <v>18</v>
      </c>
      <c r="C67" s="6">
        <v>3</v>
      </c>
      <c r="D67" s="6">
        <v>66</v>
      </c>
      <c r="E67" s="6" t="s">
        <v>38</v>
      </c>
      <c r="F67" s="6">
        <v>0</v>
      </c>
      <c r="G67" s="6">
        <v>1</v>
      </c>
      <c r="H67" s="8" t="s">
        <v>20</v>
      </c>
    </row>
    <row r="68" spans="1:9" x14ac:dyDescent="0.2">
      <c r="A68" s="7">
        <v>67</v>
      </c>
      <c r="B68" s="7">
        <v>13</v>
      </c>
      <c r="C68" s="6">
        <v>3</v>
      </c>
      <c r="D68" s="6">
        <v>67</v>
      </c>
      <c r="E68" s="6" t="s">
        <v>38</v>
      </c>
      <c r="F68" s="6">
        <v>0</v>
      </c>
      <c r="G68" s="6">
        <v>1</v>
      </c>
      <c r="H68" s="8" t="s">
        <v>21</v>
      </c>
    </row>
    <row r="69" spans="1:9" x14ac:dyDescent="0.2">
      <c r="A69" s="7">
        <v>68</v>
      </c>
      <c r="B69" s="7">
        <v>14</v>
      </c>
      <c r="C69" s="6">
        <v>3</v>
      </c>
      <c r="D69" s="6">
        <v>68</v>
      </c>
      <c r="E69" s="6" t="s">
        <v>38</v>
      </c>
      <c r="F69" s="6">
        <v>0</v>
      </c>
      <c r="G69" s="6">
        <v>1</v>
      </c>
      <c r="H69" s="8" t="s">
        <v>21</v>
      </c>
    </row>
    <row r="70" spans="1:9" x14ac:dyDescent="0.2">
      <c r="A70" s="7">
        <v>69</v>
      </c>
      <c r="B70" s="7">
        <v>15</v>
      </c>
      <c r="C70" s="6">
        <v>3</v>
      </c>
      <c r="D70" s="6">
        <v>69</v>
      </c>
      <c r="E70" s="6" t="s">
        <v>38</v>
      </c>
      <c r="F70" s="6">
        <v>0</v>
      </c>
      <c r="G70" s="6">
        <v>1</v>
      </c>
      <c r="H70" s="8" t="s">
        <v>21</v>
      </c>
    </row>
    <row r="71" spans="1:9" x14ac:dyDescent="0.2">
      <c r="A71" s="7">
        <v>70</v>
      </c>
      <c r="B71" s="7">
        <v>16</v>
      </c>
      <c r="C71" s="6">
        <v>3</v>
      </c>
      <c r="D71" s="6">
        <v>70</v>
      </c>
      <c r="E71" s="6" t="s">
        <v>38</v>
      </c>
      <c r="F71" s="6">
        <v>0</v>
      </c>
      <c r="G71" s="6">
        <v>1</v>
      </c>
      <c r="H71" s="8" t="s">
        <v>21</v>
      </c>
    </row>
    <row r="72" spans="1:9" x14ac:dyDescent="0.2">
      <c r="A72" s="7">
        <v>71</v>
      </c>
      <c r="B72" s="7">
        <v>17</v>
      </c>
      <c r="C72" s="6">
        <v>3</v>
      </c>
      <c r="D72" s="6">
        <v>71</v>
      </c>
      <c r="E72" s="6" t="s">
        <v>38</v>
      </c>
      <c r="F72" s="6">
        <v>0</v>
      </c>
      <c r="G72" s="6">
        <v>1</v>
      </c>
      <c r="H72" s="8" t="s">
        <v>21</v>
      </c>
    </row>
    <row r="73" spans="1:9" x14ac:dyDescent="0.2">
      <c r="A73" s="7">
        <v>72</v>
      </c>
      <c r="B73" s="7">
        <v>18</v>
      </c>
      <c r="C73" s="6">
        <v>3</v>
      </c>
      <c r="D73" s="6">
        <v>72</v>
      </c>
      <c r="E73" s="6" t="s">
        <v>38</v>
      </c>
      <c r="F73" s="6">
        <v>0</v>
      </c>
      <c r="G73" s="6">
        <v>1</v>
      </c>
      <c r="H73" s="8" t="s">
        <v>21</v>
      </c>
    </row>
    <row r="74" spans="1:9" x14ac:dyDescent="0.2">
      <c r="A74" s="7">
        <v>73</v>
      </c>
      <c r="B74" s="7">
        <v>19</v>
      </c>
      <c r="C74" s="6">
        <v>4</v>
      </c>
      <c r="D74" s="6">
        <v>73</v>
      </c>
      <c r="E74" s="6" t="s">
        <v>124</v>
      </c>
      <c r="F74" s="6">
        <v>1</v>
      </c>
      <c r="G74" s="6">
        <v>0</v>
      </c>
      <c r="H74" s="8" t="s">
        <v>20</v>
      </c>
      <c r="I74" s="7">
        <f t="shared" ref="I74:I79" si="3">F74+F80+F86+F92</f>
        <v>2</v>
      </c>
    </row>
    <row r="75" spans="1:9" x14ac:dyDescent="0.2">
      <c r="A75" s="7">
        <v>74</v>
      </c>
      <c r="B75" s="7">
        <v>20</v>
      </c>
      <c r="C75" s="6">
        <v>4</v>
      </c>
      <c r="D75" s="6">
        <v>74</v>
      </c>
      <c r="E75" s="6" t="s">
        <v>124</v>
      </c>
      <c r="F75" s="6">
        <v>1</v>
      </c>
      <c r="G75" s="6">
        <v>0</v>
      </c>
      <c r="H75" s="8" t="s">
        <v>20</v>
      </c>
      <c r="I75" s="7">
        <f t="shared" si="3"/>
        <v>2</v>
      </c>
    </row>
    <row r="76" spans="1:9" x14ac:dyDescent="0.2">
      <c r="A76" s="7">
        <v>75</v>
      </c>
      <c r="B76" s="7">
        <v>21</v>
      </c>
      <c r="C76" s="6">
        <v>4</v>
      </c>
      <c r="D76" s="6">
        <v>75</v>
      </c>
      <c r="E76" s="6" t="s">
        <v>124</v>
      </c>
      <c r="F76" s="6">
        <v>1</v>
      </c>
      <c r="G76" s="6">
        <v>0</v>
      </c>
      <c r="H76" s="8" t="s">
        <v>20</v>
      </c>
      <c r="I76" s="7">
        <f t="shared" si="3"/>
        <v>2</v>
      </c>
    </row>
    <row r="77" spans="1:9" x14ac:dyDescent="0.2">
      <c r="A77" s="7">
        <v>76</v>
      </c>
      <c r="B77" s="7">
        <v>22</v>
      </c>
      <c r="C77" s="6">
        <v>4</v>
      </c>
      <c r="D77" s="6">
        <v>76</v>
      </c>
      <c r="E77" s="6" t="s">
        <v>124</v>
      </c>
      <c r="F77" s="6">
        <v>1</v>
      </c>
      <c r="G77" s="6">
        <v>0</v>
      </c>
      <c r="H77" s="8" t="s">
        <v>20</v>
      </c>
      <c r="I77" s="7">
        <f t="shared" si="3"/>
        <v>2</v>
      </c>
    </row>
    <row r="78" spans="1:9" x14ac:dyDescent="0.2">
      <c r="A78" s="7">
        <v>77</v>
      </c>
      <c r="B78" s="7">
        <v>23</v>
      </c>
      <c r="C78" s="6">
        <v>4</v>
      </c>
      <c r="D78" s="6">
        <v>77</v>
      </c>
      <c r="E78" s="6" t="s">
        <v>124</v>
      </c>
      <c r="F78" s="6">
        <v>1</v>
      </c>
      <c r="G78" s="6">
        <v>0</v>
      </c>
      <c r="H78" s="8" t="s">
        <v>20</v>
      </c>
      <c r="I78" s="7">
        <f t="shared" si="3"/>
        <v>2</v>
      </c>
    </row>
    <row r="79" spans="1:9" x14ac:dyDescent="0.2">
      <c r="A79" s="7">
        <v>78</v>
      </c>
      <c r="B79" s="7">
        <v>24</v>
      </c>
      <c r="C79" s="6">
        <v>4</v>
      </c>
      <c r="D79" s="6">
        <v>78</v>
      </c>
      <c r="E79" s="6" t="s">
        <v>124</v>
      </c>
      <c r="F79" s="6">
        <v>1</v>
      </c>
      <c r="G79" s="6">
        <v>0</v>
      </c>
      <c r="H79" s="8" t="s">
        <v>20</v>
      </c>
      <c r="I79" s="7">
        <f t="shared" si="3"/>
        <v>1</v>
      </c>
    </row>
    <row r="80" spans="1:9" x14ac:dyDescent="0.2">
      <c r="A80" s="7">
        <v>79</v>
      </c>
      <c r="B80" s="7">
        <v>19</v>
      </c>
      <c r="C80" s="6">
        <v>4</v>
      </c>
      <c r="D80" s="6">
        <v>79</v>
      </c>
      <c r="E80" s="6" t="s">
        <v>124</v>
      </c>
      <c r="F80" s="6">
        <v>1</v>
      </c>
      <c r="G80" s="6">
        <v>0</v>
      </c>
      <c r="H80" s="8" t="s">
        <v>21</v>
      </c>
    </row>
    <row r="81" spans="1:8" x14ac:dyDescent="0.2">
      <c r="A81" s="7">
        <v>80</v>
      </c>
      <c r="B81" s="7">
        <v>20</v>
      </c>
      <c r="C81" s="6">
        <v>4</v>
      </c>
      <c r="D81" s="6">
        <v>80</v>
      </c>
      <c r="E81" s="6" t="s">
        <v>124</v>
      </c>
      <c r="F81" s="6">
        <v>1</v>
      </c>
      <c r="G81" s="6">
        <v>0</v>
      </c>
      <c r="H81" s="8" t="s">
        <v>21</v>
      </c>
    </row>
    <row r="82" spans="1:8" x14ac:dyDescent="0.2">
      <c r="A82" s="7">
        <v>81</v>
      </c>
      <c r="B82" s="7">
        <v>21</v>
      </c>
      <c r="C82" s="6">
        <v>4</v>
      </c>
      <c r="D82" s="6">
        <v>81</v>
      </c>
      <c r="E82" s="6" t="s">
        <v>124</v>
      </c>
      <c r="F82" s="6">
        <v>1</v>
      </c>
      <c r="G82" s="6">
        <v>0</v>
      </c>
      <c r="H82" s="8" t="s">
        <v>21</v>
      </c>
    </row>
    <row r="83" spans="1:8" x14ac:dyDescent="0.2">
      <c r="A83" s="7">
        <v>82</v>
      </c>
      <c r="B83" s="7">
        <v>22</v>
      </c>
      <c r="C83" s="6">
        <v>4</v>
      </c>
      <c r="D83" s="6">
        <v>82</v>
      </c>
      <c r="E83" s="6" t="s">
        <v>124</v>
      </c>
      <c r="F83" s="6">
        <v>1</v>
      </c>
      <c r="G83" s="6">
        <v>0</v>
      </c>
      <c r="H83" s="8" t="s">
        <v>21</v>
      </c>
    </row>
    <row r="84" spans="1:8" x14ac:dyDescent="0.2">
      <c r="A84" s="7">
        <v>83</v>
      </c>
      <c r="B84" s="7">
        <v>23</v>
      </c>
      <c r="C84" s="6">
        <v>4</v>
      </c>
      <c r="D84" s="6">
        <v>83</v>
      </c>
      <c r="E84" s="6" t="s">
        <v>124</v>
      </c>
      <c r="F84" s="6">
        <v>1</v>
      </c>
      <c r="G84" s="6">
        <v>0</v>
      </c>
      <c r="H84" s="8" t="s">
        <v>21</v>
      </c>
    </row>
    <row r="85" spans="1:8" x14ac:dyDescent="0.2">
      <c r="A85" s="7">
        <v>84</v>
      </c>
      <c r="B85" s="7">
        <v>24</v>
      </c>
      <c r="C85" s="6">
        <v>4</v>
      </c>
      <c r="D85" s="6">
        <v>84</v>
      </c>
      <c r="E85" s="6" t="s">
        <v>124</v>
      </c>
      <c r="F85" s="6">
        <v>0</v>
      </c>
      <c r="G85" s="6">
        <v>1</v>
      </c>
      <c r="H85" s="8" t="s">
        <v>21</v>
      </c>
    </row>
    <row r="86" spans="1:8" x14ac:dyDescent="0.2">
      <c r="A86" s="7">
        <v>85</v>
      </c>
      <c r="B86" s="7">
        <v>19</v>
      </c>
      <c r="C86" s="6">
        <v>4</v>
      </c>
      <c r="D86" s="6">
        <v>85</v>
      </c>
      <c r="E86" s="6" t="s">
        <v>38</v>
      </c>
      <c r="F86" s="6">
        <v>0</v>
      </c>
      <c r="G86" s="6">
        <v>1</v>
      </c>
      <c r="H86" s="8" t="s">
        <v>20</v>
      </c>
    </row>
    <row r="87" spans="1:8" x14ac:dyDescent="0.2">
      <c r="A87" s="7">
        <v>86</v>
      </c>
      <c r="B87" s="7">
        <v>20</v>
      </c>
      <c r="C87" s="6">
        <v>4</v>
      </c>
      <c r="D87" s="6">
        <v>86</v>
      </c>
      <c r="E87" s="6" t="s">
        <v>38</v>
      </c>
      <c r="F87" s="6">
        <v>0</v>
      </c>
      <c r="G87" s="6">
        <v>1</v>
      </c>
      <c r="H87" s="8" t="s">
        <v>20</v>
      </c>
    </row>
    <row r="88" spans="1:8" x14ac:dyDescent="0.2">
      <c r="A88" s="7">
        <v>87</v>
      </c>
      <c r="B88" s="7">
        <v>21</v>
      </c>
      <c r="C88" s="6">
        <v>4</v>
      </c>
      <c r="D88" s="6">
        <v>87</v>
      </c>
      <c r="E88" s="6" t="s">
        <v>38</v>
      </c>
      <c r="F88" s="6">
        <v>0</v>
      </c>
      <c r="G88" s="6">
        <v>1</v>
      </c>
      <c r="H88" s="8" t="s">
        <v>20</v>
      </c>
    </row>
    <row r="89" spans="1:8" x14ac:dyDescent="0.2">
      <c r="A89" s="7">
        <v>88</v>
      </c>
      <c r="B89" s="7">
        <v>22</v>
      </c>
      <c r="C89" s="6">
        <v>4</v>
      </c>
      <c r="D89" s="6">
        <v>88</v>
      </c>
      <c r="E89" s="6" t="s">
        <v>38</v>
      </c>
      <c r="F89" s="6">
        <v>0</v>
      </c>
      <c r="G89" s="6">
        <v>1</v>
      </c>
      <c r="H89" s="8" t="s">
        <v>20</v>
      </c>
    </row>
    <row r="90" spans="1:8" x14ac:dyDescent="0.2">
      <c r="A90" s="7">
        <v>89</v>
      </c>
      <c r="B90" s="7">
        <v>23</v>
      </c>
      <c r="C90" s="6">
        <v>4</v>
      </c>
      <c r="D90" s="6">
        <v>89</v>
      </c>
      <c r="E90" s="6" t="s">
        <v>38</v>
      </c>
      <c r="F90" s="6">
        <v>0</v>
      </c>
      <c r="G90" s="6">
        <v>1</v>
      </c>
      <c r="H90" s="8" t="s">
        <v>20</v>
      </c>
    </row>
    <row r="91" spans="1:8" x14ac:dyDescent="0.2">
      <c r="A91" s="7">
        <v>90</v>
      </c>
      <c r="B91" s="7">
        <v>24</v>
      </c>
      <c r="C91" s="6">
        <v>4</v>
      </c>
      <c r="D91" s="6">
        <v>90</v>
      </c>
      <c r="E91" s="6" t="s">
        <v>38</v>
      </c>
      <c r="F91" s="6">
        <v>0</v>
      </c>
      <c r="G91" s="6">
        <v>1</v>
      </c>
      <c r="H91" s="8" t="s">
        <v>20</v>
      </c>
    </row>
    <row r="92" spans="1:8" x14ac:dyDescent="0.2">
      <c r="A92" s="7">
        <v>91</v>
      </c>
      <c r="B92" s="7">
        <v>19</v>
      </c>
      <c r="C92" s="6">
        <v>4</v>
      </c>
      <c r="D92" s="6">
        <v>91</v>
      </c>
      <c r="E92" s="6" t="s">
        <v>38</v>
      </c>
      <c r="F92" s="6">
        <v>0</v>
      </c>
      <c r="G92" s="6">
        <v>1</v>
      </c>
      <c r="H92" s="8" t="s">
        <v>21</v>
      </c>
    </row>
    <row r="93" spans="1:8" x14ac:dyDescent="0.2">
      <c r="A93" s="7">
        <v>92</v>
      </c>
      <c r="B93" s="7">
        <v>20</v>
      </c>
      <c r="C93" s="6">
        <v>4</v>
      </c>
      <c r="D93" s="6">
        <v>92</v>
      </c>
      <c r="E93" s="6" t="s">
        <v>38</v>
      </c>
      <c r="F93" s="6">
        <v>0</v>
      </c>
      <c r="G93" s="6">
        <v>1</v>
      </c>
      <c r="H93" s="8" t="s">
        <v>21</v>
      </c>
    </row>
    <row r="94" spans="1:8" x14ac:dyDescent="0.2">
      <c r="A94" s="7">
        <v>93</v>
      </c>
      <c r="B94" s="7">
        <v>21</v>
      </c>
      <c r="C94" s="6">
        <v>4</v>
      </c>
      <c r="D94" s="6">
        <v>93</v>
      </c>
      <c r="E94" s="6" t="s">
        <v>38</v>
      </c>
      <c r="F94" s="6">
        <v>0</v>
      </c>
      <c r="G94" s="6">
        <v>1</v>
      </c>
      <c r="H94" s="8" t="s">
        <v>21</v>
      </c>
    </row>
    <row r="95" spans="1:8" x14ac:dyDescent="0.2">
      <c r="A95" s="7">
        <v>94</v>
      </c>
      <c r="B95" s="7">
        <v>22</v>
      </c>
      <c r="C95" s="6">
        <v>4</v>
      </c>
      <c r="D95" s="6">
        <v>94</v>
      </c>
      <c r="E95" s="6" t="s">
        <v>38</v>
      </c>
      <c r="F95" s="6">
        <v>0</v>
      </c>
      <c r="G95" s="6">
        <v>1</v>
      </c>
      <c r="H95" s="8" t="s">
        <v>21</v>
      </c>
    </row>
    <row r="96" spans="1:8" x14ac:dyDescent="0.2">
      <c r="A96" s="7">
        <v>95</v>
      </c>
      <c r="B96" s="7">
        <v>23</v>
      </c>
      <c r="C96" s="6">
        <v>4</v>
      </c>
      <c r="D96" s="6">
        <v>95</v>
      </c>
      <c r="E96" s="6" t="s">
        <v>38</v>
      </c>
      <c r="F96" s="6">
        <v>0</v>
      </c>
      <c r="G96" s="6">
        <v>1</v>
      </c>
      <c r="H96" s="8" t="s">
        <v>21</v>
      </c>
    </row>
    <row r="97" spans="1:9" x14ac:dyDescent="0.2">
      <c r="A97" s="7">
        <v>96</v>
      </c>
      <c r="B97" s="7">
        <v>24</v>
      </c>
      <c r="C97" s="6">
        <v>4</v>
      </c>
      <c r="D97" s="6">
        <v>96</v>
      </c>
      <c r="E97" s="6" t="s">
        <v>38</v>
      </c>
      <c r="F97" s="6">
        <v>0</v>
      </c>
      <c r="G97" s="6">
        <v>1</v>
      </c>
      <c r="H97" s="8" t="s">
        <v>21</v>
      </c>
    </row>
    <row r="98" spans="1:9" x14ac:dyDescent="0.2">
      <c r="A98" s="7">
        <v>97</v>
      </c>
      <c r="B98" s="7">
        <v>25</v>
      </c>
      <c r="C98" s="6">
        <v>5</v>
      </c>
      <c r="D98" s="6">
        <v>97</v>
      </c>
      <c r="E98" s="6" t="s">
        <v>124</v>
      </c>
      <c r="F98" s="6">
        <v>0</v>
      </c>
      <c r="G98" s="6">
        <v>1</v>
      </c>
      <c r="H98" s="8" t="s">
        <v>20</v>
      </c>
      <c r="I98" s="7">
        <f t="shared" ref="I98:I103" si="4">F98+F104+F110+F116</f>
        <v>1</v>
      </c>
    </row>
    <row r="99" spans="1:9" x14ac:dyDescent="0.2">
      <c r="A99" s="7">
        <v>98</v>
      </c>
      <c r="B99" s="7">
        <v>26</v>
      </c>
      <c r="C99" s="6">
        <v>5</v>
      </c>
      <c r="D99" s="6">
        <v>98</v>
      </c>
      <c r="E99" s="6" t="s">
        <v>124</v>
      </c>
      <c r="F99" s="6">
        <v>1</v>
      </c>
      <c r="G99" s="6">
        <v>0</v>
      </c>
      <c r="H99" s="8" t="s">
        <v>20</v>
      </c>
      <c r="I99" s="7">
        <f t="shared" si="4"/>
        <v>2</v>
      </c>
    </row>
    <row r="100" spans="1:9" x14ac:dyDescent="0.2">
      <c r="A100" s="7">
        <v>99</v>
      </c>
      <c r="B100" s="7">
        <v>27</v>
      </c>
      <c r="C100" s="6">
        <v>5</v>
      </c>
      <c r="D100" s="6">
        <v>99</v>
      </c>
      <c r="E100" s="6" t="s">
        <v>124</v>
      </c>
      <c r="F100" s="6">
        <v>1</v>
      </c>
      <c r="G100" s="6">
        <v>0</v>
      </c>
      <c r="H100" s="8" t="s">
        <v>20</v>
      </c>
      <c r="I100" s="7">
        <f t="shared" si="4"/>
        <v>2</v>
      </c>
    </row>
    <row r="101" spans="1:9" x14ac:dyDescent="0.2">
      <c r="A101" s="7">
        <v>100</v>
      </c>
      <c r="B101" s="7">
        <v>28</v>
      </c>
      <c r="C101" s="6">
        <v>5</v>
      </c>
      <c r="D101" s="6">
        <v>100</v>
      </c>
      <c r="E101" s="6" t="s">
        <v>124</v>
      </c>
      <c r="F101" s="6">
        <v>1</v>
      </c>
      <c r="G101" s="6">
        <v>0</v>
      </c>
      <c r="H101" s="8" t="s">
        <v>20</v>
      </c>
      <c r="I101" s="7">
        <f t="shared" si="4"/>
        <v>2</v>
      </c>
    </row>
    <row r="102" spans="1:9" x14ac:dyDescent="0.2">
      <c r="A102" s="7">
        <v>101</v>
      </c>
      <c r="B102" s="7">
        <v>29</v>
      </c>
      <c r="C102" s="6">
        <v>5</v>
      </c>
      <c r="D102" s="6">
        <v>101</v>
      </c>
      <c r="E102" s="6" t="s">
        <v>124</v>
      </c>
      <c r="F102" s="6">
        <v>1</v>
      </c>
      <c r="G102" s="6">
        <v>0</v>
      </c>
      <c r="H102" s="8" t="s">
        <v>20</v>
      </c>
      <c r="I102" s="7">
        <f t="shared" si="4"/>
        <v>2</v>
      </c>
    </row>
    <row r="103" spans="1:9" x14ac:dyDescent="0.2">
      <c r="A103" s="7">
        <v>102</v>
      </c>
      <c r="B103" s="7">
        <v>30</v>
      </c>
      <c r="C103" s="6">
        <v>5</v>
      </c>
      <c r="D103" s="6">
        <v>102</v>
      </c>
      <c r="E103" s="6" t="s">
        <v>124</v>
      </c>
      <c r="F103" s="6">
        <v>1</v>
      </c>
      <c r="G103" s="6">
        <v>0</v>
      </c>
      <c r="H103" s="8" t="s">
        <v>20</v>
      </c>
      <c r="I103" s="7">
        <f t="shared" si="4"/>
        <v>1</v>
      </c>
    </row>
    <row r="104" spans="1:9" x14ac:dyDescent="0.2">
      <c r="A104" s="7">
        <v>103</v>
      </c>
      <c r="B104" s="7">
        <v>25</v>
      </c>
      <c r="C104" s="6">
        <v>5</v>
      </c>
      <c r="D104" s="6">
        <v>103</v>
      </c>
      <c r="E104" s="6" t="s">
        <v>124</v>
      </c>
      <c r="F104" s="6">
        <v>1</v>
      </c>
      <c r="G104" s="6">
        <v>0</v>
      </c>
      <c r="H104" s="8" t="s">
        <v>21</v>
      </c>
    </row>
    <row r="105" spans="1:9" x14ac:dyDescent="0.2">
      <c r="A105" s="7">
        <v>104</v>
      </c>
      <c r="B105" s="7">
        <v>26</v>
      </c>
      <c r="C105" s="6">
        <v>5</v>
      </c>
      <c r="D105" s="6">
        <v>104</v>
      </c>
      <c r="E105" s="6" t="s">
        <v>124</v>
      </c>
      <c r="F105" s="6">
        <v>1</v>
      </c>
      <c r="G105" s="6">
        <v>0</v>
      </c>
      <c r="H105" s="8" t="s">
        <v>21</v>
      </c>
    </row>
    <row r="106" spans="1:9" x14ac:dyDescent="0.2">
      <c r="A106" s="7">
        <v>105</v>
      </c>
      <c r="B106" s="7">
        <v>27</v>
      </c>
      <c r="C106" s="6">
        <v>5</v>
      </c>
      <c r="D106" s="6">
        <v>105</v>
      </c>
      <c r="E106" s="6" t="s">
        <v>124</v>
      </c>
      <c r="F106" s="6">
        <v>1</v>
      </c>
      <c r="G106" s="6">
        <v>0</v>
      </c>
      <c r="H106" s="8" t="s">
        <v>21</v>
      </c>
    </row>
    <row r="107" spans="1:9" x14ac:dyDescent="0.2">
      <c r="A107" s="7">
        <v>106</v>
      </c>
      <c r="B107" s="7">
        <v>28</v>
      </c>
      <c r="C107" s="6">
        <v>5</v>
      </c>
      <c r="D107" s="6">
        <v>106</v>
      </c>
      <c r="E107" s="6" t="s">
        <v>124</v>
      </c>
      <c r="F107" s="6">
        <v>1</v>
      </c>
      <c r="G107" s="6">
        <v>0</v>
      </c>
      <c r="H107" s="8" t="s">
        <v>21</v>
      </c>
    </row>
    <row r="108" spans="1:9" x14ac:dyDescent="0.2">
      <c r="A108" s="7">
        <v>107</v>
      </c>
      <c r="B108" s="7">
        <v>29</v>
      </c>
      <c r="C108" s="6">
        <v>5</v>
      </c>
      <c r="D108" s="6">
        <v>107</v>
      </c>
      <c r="E108" s="6" t="s">
        <v>124</v>
      </c>
      <c r="F108" s="6">
        <v>1</v>
      </c>
      <c r="G108" s="6">
        <v>0</v>
      </c>
      <c r="H108" s="8" t="s">
        <v>21</v>
      </c>
    </row>
    <row r="109" spans="1:9" x14ac:dyDescent="0.2">
      <c r="A109" s="7">
        <v>108</v>
      </c>
      <c r="B109" s="7">
        <v>30</v>
      </c>
      <c r="C109" s="6">
        <v>5</v>
      </c>
      <c r="D109" s="6">
        <v>108</v>
      </c>
      <c r="E109" s="6" t="s">
        <v>124</v>
      </c>
      <c r="F109" s="6">
        <v>0</v>
      </c>
      <c r="G109" s="6">
        <v>1</v>
      </c>
      <c r="H109" s="8" t="s">
        <v>21</v>
      </c>
    </row>
    <row r="110" spans="1:9" x14ac:dyDescent="0.2">
      <c r="A110" s="7">
        <v>109</v>
      </c>
      <c r="B110" s="7">
        <v>25</v>
      </c>
      <c r="C110" s="6">
        <v>5</v>
      </c>
      <c r="D110" s="6">
        <v>109</v>
      </c>
      <c r="E110" s="6" t="s">
        <v>38</v>
      </c>
      <c r="F110" s="6">
        <v>0</v>
      </c>
      <c r="G110" s="6">
        <v>1</v>
      </c>
      <c r="H110" s="8" t="s">
        <v>20</v>
      </c>
    </row>
    <row r="111" spans="1:9" x14ac:dyDescent="0.2">
      <c r="A111" s="7">
        <v>110</v>
      </c>
      <c r="B111" s="7">
        <v>26</v>
      </c>
      <c r="C111" s="6">
        <v>5</v>
      </c>
      <c r="D111" s="6">
        <v>110</v>
      </c>
      <c r="E111" s="6" t="s">
        <v>38</v>
      </c>
      <c r="F111" s="6">
        <v>0</v>
      </c>
      <c r="G111" s="6">
        <v>1</v>
      </c>
      <c r="H111" s="8" t="s">
        <v>20</v>
      </c>
    </row>
    <row r="112" spans="1:9" x14ac:dyDescent="0.2">
      <c r="A112" s="7">
        <v>111</v>
      </c>
      <c r="B112" s="7">
        <v>27</v>
      </c>
      <c r="C112" s="6">
        <v>5</v>
      </c>
      <c r="D112" s="6">
        <v>111</v>
      </c>
      <c r="E112" s="6" t="s">
        <v>38</v>
      </c>
      <c r="F112" s="6">
        <v>0</v>
      </c>
      <c r="G112" s="6">
        <v>1</v>
      </c>
      <c r="H112" s="8" t="s">
        <v>20</v>
      </c>
    </row>
    <row r="113" spans="1:9" x14ac:dyDescent="0.2">
      <c r="A113" s="7">
        <v>112</v>
      </c>
      <c r="B113" s="7">
        <v>28</v>
      </c>
      <c r="C113" s="6">
        <v>5</v>
      </c>
      <c r="D113" s="6">
        <v>112</v>
      </c>
      <c r="E113" s="6" t="s">
        <v>38</v>
      </c>
      <c r="F113" s="6">
        <v>0</v>
      </c>
      <c r="G113" s="6">
        <v>1</v>
      </c>
      <c r="H113" s="8" t="s">
        <v>20</v>
      </c>
    </row>
    <row r="114" spans="1:9" x14ac:dyDescent="0.2">
      <c r="A114" s="7">
        <v>113</v>
      </c>
      <c r="B114" s="7">
        <v>29</v>
      </c>
      <c r="C114" s="6">
        <v>5</v>
      </c>
      <c r="D114" s="6">
        <v>113</v>
      </c>
      <c r="E114" s="6" t="s">
        <v>38</v>
      </c>
      <c r="F114" s="6">
        <v>0</v>
      </c>
      <c r="G114" s="6">
        <v>1</v>
      </c>
      <c r="H114" s="8" t="s">
        <v>20</v>
      </c>
    </row>
    <row r="115" spans="1:9" x14ac:dyDescent="0.2">
      <c r="A115" s="7">
        <v>114</v>
      </c>
      <c r="B115" s="7">
        <v>30</v>
      </c>
      <c r="C115" s="6">
        <v>5</v>
      </c>
      <c r="D115" s="6">
        <v>114</v>
      </c>
      <c r="E115" s="6" t="s">
        <v>38</v>
      </c>
      <c r="F115" s="6">
        <v>0</v>
      </c>
      <c r="G115" s="6">
        <v>1</v>
      </c>
      <c r="H115" s="8" t="s">
        <v>20</v>
      </c>
    </row>
    <row r="116" spans="1:9" x14ac:dyDescent="0.2">
      <c r="A116" s="7">
        <v>115</v>
      </c>
      <c r="B116" s="7">
        <v>25</v>
      </c>
      <c r="C116" s="6">
        <v>5</v>
      </c>
      <c r="D116" s="6">
        <v>115</v>
      </c>
      <c r="E116" s="6" t="s">
        <v>38</v>
      </c>
      <c r="F116" s="6">
        <v>0</v>
      </c>
      <c r="G116" s="6">
        <v>1</v>
      </c>
      <c r="H116" s="8" t="s">
        <v>21</v>
      </c>
    </row>
    <row r="117" spans="1:9" x14ac:dyDescent="0.2">
      <c r="A117" s="7">
        <v>116</v>
      </c>
      <c r="B117" s="7">
        <v>26</v>
      </c>
      <c r="C117" s="6">
        <v>5</v>
      </c>
      <c r="D117" s="6">
        <v>116</v>
      </c>
      <c r="E117" s="6" t="s">
        <v>38</v>
      </c>
      <c r="F117" s="6">
        <v>0</v>
      </c>
      <c r="G117" s="6">
        <v>1</v>
      </c>
      <c r="H117" s="8" t="s">
        <v>21</v>
      </c>
    </row>
    <row r="118" spans="1:9" x14ac:dyDescent="0.2">
      <c r="A118" s="7">
        <v>117</v>
      </c>
      <c r="B118" s="7">
        <v>27</v>
      </c>
      <c r="C118" s="6">
        <v>5</v>
      </c>
      <c r="D118" s="6">
        <v>117</v>
      </c>
      <c r="E118" s="6" t="s">
        <v>38</v>
      </c>
      <c r="F118" s="6">
        <v>0</v>
      </c>
      <c r="G118" s="6">
        <v>1</v>
      </c>
      <c r="H118" s="8" t="s">
        <v>21</v>
      </c>
    </row>
    <row r="119" spans="1:9" x14ac:dyDescent="0.2">
      <c r="A119" s="7">
        <v>118</v>
      </c>
      <c r="B119" s="7">
        <v>28</v>
      </c>
      <c r="C119" s="6">
        <v>5</v>
      </c>
      <c r="D119" s="6">
        <v>118</v>
      </c>
      <c r="E119" s="6" t="s">
        <v>38</v>
      </c>
      <c r="F119" s="6">
        <v>0</v>
      </c>
      <c r="G119" s="6">
        <v>1</v>
      </c>
      <c r="H119" s="8" t="s">
        <v>21</v>
      </c>
    </row>
    <row r="120" spans="1:9" x14ac:dyDescent="0.2">
      <c r="A120" s="7">
        <v>119</v>
      </c>
      <c r="B120" s="7">
        <v>29</v>
      </c>
      <c r="C120" s="6">
        <v>5</v>
      </c>
      <c r="D120" s="6">
        <v>119</v>
      </c>
      <c r="E120" s="6" t="s">
        <v>38</v>
      </c>
      <c r="F120" s="6">
        <v>0</v>
      </c>
      <c r="G120" s="6">
        <v>1</v>
      </c>
      <c r="H120" s="8" t="s">
        <v>21</v>
      </c>
    </row>
    <row r="121" spans="1:9" x14ac:dyDescent="0.2">
      <c r="A121" s="7">
        <v>120</v>
      </c>
      <c r="B121" s="7">
        <v>30</v>
      </c>
      <c r="C121" s="6">
        <v>5</v>
      </c>
      <c r="D121" s="6">
        <v>120</v>
      </c>
      <c r="E121" s="6" t="s">
        <v>38</v>
      </c>
      <c r="F121" s="6">
        <v>0</v>
      </c>
      <c r="G121" s="6">
        <v>1</v>
      </c>
      <c r="H121" s="8" t="s">
        <v>21</v>
      </c>
    </row>
    <row r="122" spans="1:9" x14ac:dyDescent="0.2">
      <c r="A122" s="7">
        <v>121</v>
      </c>
      <c r="B122" s="7">
        <v>31</v>
      </c>
      <c r="C122" s="6">
        <v>6</v>
      </c>
      <c r="D122" s="6">
        <v>121</v>
      </c>
      <c r="E122" s="6" t="s">
        <v>124</v>
      </c>
      <c r="F122" s="6">
        <v>1</v>
      </c>
      <c r="G122" s="6">
        <v>0</v>
      </c>
      <c r="H122" s="8" t="s">
        <v>20</v>
      </c>
      <c r="I122" s="7">
        <f t="shared" ref="I122:I127" si="5">F122+F128+F134+F140</f>
        <v>2</v>
      </c>
    </row>
    <row r="123" spans="1:9" x14ac:dyDescent="0.2">
      <c r="A123" s="7">
        <v>122</v>
      </c>
      <c r="B123" s="7">
        <v>32</v>
      </c>
      <c r="C123" s="6">
        <v>6</v>
      </c>
      <c r="D123" s="6">
        <v>122</v>
      </c>
      <c r="E123" s="6" t="s">
        <v>124</v>
      </c>
      <c r="F123" s="6">
        <v>1</v>
      </c>
      <c r="G123" s="6">
        <v>0</v>
      </c>
      <c r="H123" s="8" t="s">
        <v>20</v>
      </c>
      <c r="I123" s="7">
        <f t="shared" si="5"/>
        <v>2</v>
      </c>
    </row>
    <row r="124" spans="1:9" x14ac:dyDescent="0.2">
      <c r="A124" s="7">
        <v>123</v>
      </c>
      <c r="B124" s="7">
        <v>33</v>
      </c>
      <c r="C124" s="6">
        <v>6</v>
      </c>
      <c r="D124" s="6">
        <v>123</v>
      </c>
      <c r="E124" s="6" t="s">
        <v>124</v>
      </c>
      <c r="F124" s="6">
        <v>1</v>
      </c>
      <c r="G124" s="6">
        <v>0</v>
      </c>
      <c r="H124" s="8" t="s">
        <v>20</v>
      </c>
      <c r="I124" s="7">
        <f t="shared" si="5"/>
        <v>2</v>
      </c>
    </row>
    <row r="125" spans="1:9" x14ac:dyDescent="0.2">
      <c r="A125" s="7">
        <v>124</v>
      </c>
      <c r="B125" s="7">
        <v>34</v>
      </c>
      <c r="C125" s="6">
        <v>6</v>
      </c>
      <c r="D125" s="6">
        <v>124</v>
      </c>
      <c r="E125" s="6" t="s">
        <v>124</v>
      </c>
      <c r="F125" s="6">
        <v>1</v>
      </c>
      <c r="G125" s="6">
        <v>0</v>
      </c>
      <c r="H125" s="8" t="s">
        <v>20</v>
      </c>
      <c r="I125" s="7">
        <f t="shared" si="5"/>
        <v>1</v>
      </c>
    </row>
    <row r="126" spans="1:9" x14ac:dyDescent="0.2">
      <c r="A126" s="7">
        <v>125</v>
      </c>
      <c r="B126" s="7">
        <v>35</v>
      </c>
      <c r="C126" s="6">
        <v>6</v>
      </c>
      <c r="D126" s="6">
        <v>125</v>
      </c>
      <c r="E126" s="6" t="s">
        <v>124</v>
      </c>
      <c r="F126" s="6">
        <v>1</v>
      </c>
      <c r="G126" s="6">
        <v>0</v>
      </c>
      <c r="H126" s="8" t="s">
        <v>20</v>
      </c>
      <c r="I126" s="7">
        <f t="shared" si="5"/>
        <v>2</v>
      </c>
    </row>
    <row r="127" spans="1:9" x14ac:dyDescent="0.2">
      <c r="A127" s="7">
        <v>126</v>
      </c>
      <c r="B127" s="7">
        <v>36</v>
      </c>
      <c r="C127" s="6">
        <v>6</v>
      </c>
      <c r="D127" s="6">
        <v>126</v>
      </c>
      <c r="E127" s="6" t="s">
        <v>124</v>
      </c>
      <c r="F127" s="6">
        <v>1</v>
      </c>
      <c r="G127" s="6">
        <v>0</v>
      </c>
      <c r="H127" s="8" t="s">
        <v>20</v>
      </c>
      <c r="I127" s="7">
        <f t="shared" si="5"/>
        <v>2</v>
      </c>
    </row>
    <row r="128" spans="1:9" x14ac:dyDescent="0.2">
      <c r="A128" s="7">
        <v>127</v>
      </c>
      <c r="B128" s="7">
        <v>31</v>
      </c>
      <c r="C128" s="6">
        <v>6</v>
      </c>
      <c r="D128" s="6">
        <v>127</v>
      </c>
      <c r="E128" s="6" t="s">
        <v>124</v>
      </c>
      <c r="F128" s="6">
        <v>1</v>
      </c>
      <c r="G128" s="6">
        <v>0</v>
      </c>
      <c r="H128" s="8" t="s">
        <v>21</v>
      </c>
    </row>
    <row r="129" spans="1:8" x14ac:dyDescent="0.2">
      <c r="A129" s="7">
        <v>128</v>
      </c>
      <c r="B129" s="7">
        <v>32</v>
      </c>
      <c r="C129" s="6">
        <v>6</v>
      </c>
      <c r="D129" s="6">
        <v>128</v>
      </c>
      <c r="E129" s="6" t="s">
        <v>124</v>
      </c>
      <c r="F129" s="6">
        <v>1</v>
      </c>
      <c r="G129" s="6">
        <v>0</v>
      </c>
      <c r="H129" s="8" t="s">
        <v>21</v>
      </c>
    </row>
    <row r="130" spans="1:8" x14ac:dyDescent="0.2">
      <c r="A130" s="7">
        <v>129</v>
      </c>
      <c r="B130" s="7">
        <v>33</v>
      </c>
      <c r="C130" s="6">
        <v>6</v>
      </c>
      <c r="D130" s="6">
        <v>129</v>
      </c>
      <c r="E130" s="6" t="s">
        <v>124</v>
      </c>
      <c r="F130" s="6">
        <v>1</v>
      </c>
      <c r="G130" s="6">
        <v>0</v>
      </c>
      <c r="H130" s="8" t="s">
        <v>21</v>
      </c>
    </row>
    <row r="131" spans="1:8" x14ac:dyDescent="0.2">
      <c r="A131" s="7">
        <v>130</v>
      </c>
      <c r="B131" s="7">
        <v>34</v>
      </c>
      <c r="C131" s="6">
        <v>6</v>
      </c>
      <c r="D131" s="6">
        <v>130</v>
      </c>
      <c r="E131" s="6" t="s">
        <v>124</v>
      </c>
      <c r="F131" s="6">
        <v>0</v>
      </c>
      <c r="G131" s="6">
        <v>1</v>
      </c>
      <c r="H131" s="8" t="s">
        <v>21</v>
      </c>
    </row>
    <row r="132" spans="1:8" x14ac:dyDescent="0.2">
      <c r="A132" s="7">
        <v>131</v>
      </c>
      <c r="B132" s="7">
        <v>35</v>
      </c>
      <c r="C132" s="6">
        <v>6</v>
      </c>
      <c r="D132" s="6">
        <v>131</v>
      </c>
      <c r="E132" s="6" t="s">
        <v>124</v>
      </c>
      <c r="F132" s="6">
        <v>1</v>
      </c>
      <c r="G132" s="6">
        <v>0</v>
      </c>
      <c r="H132" s="8" t="s">
        <v>21</v>
      </c>
    </row>
    <row r="133" spans="1:8" x14ac:dyDescent="0.2">
      <c r="A133" s="7">
        <v>132</v>
      </c>
      <c r="B133" s="7">
        <v>36</v>
      </c>
      <c r="C133" s="6">
        <v>6</v>
      </c>
      <c r="D133" s="6">
        <v>132</v>
      </c>
      <c r="E133" s="6" t="s">
        <v>124</v>
      </c>
      <c r="F133" s="6">
        <v>1</v>
      </c>
      <c r="G133" s="6">
        <v>0</v>
      </c>
      <c r="H133" s="8" t="s">
        <v>21</v>
      </c>
    </row>
    <row r="134" spans="1:8" x14ac:dyDescent="0.2">
      <c r="A134" s="7">
        <v>133</v>
      </c>
      <c r="B134" s="7">
        <v>31</v>
      </c>
      <c r="C134" s="6">
        <v>6</v>
      </c>
      <c r="D134" s="6">
        <v>133</v>
      </c>
      <c r="E134" s="6" t="s">
        <v>38</v>
      </c>
      <c r="F134" s="6">
        <v>0</v>
      </c>
      <c r="G134" s="6">
        <v>1</v>
      </c>
      <c r="H134" s="8" t="s">
        <v>20</v>
      </c>
    </row>
    <row r="135" spans="1:8" x14ac:dyDescent="0.2">
      <c r="A135" s="7">
        <v>134</v>
      </c>
      <c r="B135" s="7">
        <v>32</v>
      </c>
      <c r="C135" s="6">
        <v>6</v>
      </c>
      <c r="D135" s="6">
        <v>134</v>
      </c>
      <c r="E135" s="6" t="s">
        <v>38</v>
      </c>
      <c r="F135" s="6">
        <v>0</v>
      </c>
      <c r="G135" s="6">
        <v>1</v>
      </c>
      <c r="H135" s="8" t="s">
        <v>20</v>
      </c>
    </row>
    <row r="136" spans="1:8" x14ac:dyDescent="0.2">
      <c r="A136" s="7">
        <v>135</v>
      </c>
      <c r="B136" s="7">
        <v>33</v>
      </c>
      <c r="C136" s="6">
        <v>6</v>
      </c>
      <c r="D136" s="6">
        <v>135</v>
      </c>
      <c r="E136" s="6" t="s">
        <v>38</v>
      </c>
      <c r="F136" s="6">
        <v>0</v>
      </c>
      <c r="G136" s="6">
        <v>1</v>
      </c>
      <c r="H136" s="8" t="s">
        <v>20</v>
      </c>
    </row>
    <row r="137" spans="1:8" x14ac:dyDescent="0.2">
      <c r="A137" s="7">
        <v>136</v>
      </c>
      <c r="B137" s="7">
        <v>34</v>
      </c>
      <c r="C137" s="6">
        <v>6</v>
      </c>
      <c r="D137" s="6">
        <v>136</v>
      </c>
      <c r="E137" s="6" t="s">
        <v>38</v>
      </c>
      <c r="F137" s="6">
        <v>0</v>
      </c>
      <c r="G137" s="6">
        <v>1</v>
      </c>
      <c r="H137" s="8" t="s">
        <v>20</v>
      </c>
    </row>
    <row r="138" spans="1:8" x14ac:dyDescent="0.2">
      <c r="A138" s="7">
        <v>137</v>
      </c>
      <c r="B138" s="7">
        <v>35</v>
      </c>
      <c r="C138" s="6">
        <v>6</v>
      </c>
      <c r="D138" s="6">
        <v>137</v>
      </c>
      <c r="E138" s="6" t="s">
        <v>38</v>
      </c>
      <c r="F138" s="6">
        <v>0</v>
      </c>
      <c r="G138" s="6">
        <v>1</v>
      </c>
      <c r="H138" s="8" t="s">
        <v>20</v>
      </c>
    </row>
    <row r="139" spans="1:8" x14ac:dyDescent="0.2">
      <c r="A139" s="7">
        <v>138</v>
      </c>
      <c r="B139" s="7">
        <v>36</v>
      </c>
      <c r="C139" s="6">
        <v>6</v>
      </c>
      <c r="D139" s="6">
        <v>138</v>
      </c>
      <c r="E139" s="6" t="s">
        <v>38</v>
      </c>
      <c r="F139" s="6">
        <v>0</v>
      </c>
      <c r="G139" s="6">
        <v>1</v>
      </c>
      <c r="H139" s="8" t="s">
        <v>20</v>
      </c>
    </row>
    <row r="140" spans="1:8" x14ac:dyDescent="0.2">
      <c r="A140" s="7">
        <v>139</v>
      </c>
      <c r="B140" s="7">
        <v>31</v>
      </c>
      <c r="C140" s="6">
        <v>6</v>
      </c>
      <c r="D140" s="6">
        <v>139</v>
      </c>
      <c r="E140" s="6" t="s">
        <v>38</v>
      </c>
      <c r="F140" s="6">
        <v>0</v>
      </c>
      <c r="G140" s="6">
        <v>1</v>
      </c>
      <c r="H140" s="8" t="s">
        <v>21</v>
      </c>
    </row>
    <row r="141" spans="1:8" x14ac:dyDescent="0.2">
      <c r="A141" s="7">
        <v>140</v>
      </c>
      <c r="B141" s="7">
        <v>32</v>
      </c>
      <c r="C141" s="6">
        <v>6</v>
      </c>
      <c r="D141" s="6">
        <v>140</v>
      </c>
      <c r="E141" s="6" t="s">
        <v>38</v>
      </c>
      <c r="F141" s="6">
        <v>0</v>
      </c>
      <c r="G141" s="6">
        <v>1</v>
      </c>
      <c r="H141" s="8" t="s">
        <v>21</v>
      </c>
    </row>
    <row r="142" spans="1:8" x14ac:dyDescent="0.2">
      <c r="A142" s="7">
        <v>141</v>
      </c>
      <c r="B142" s="7">
        <v>33</v>
      </c>
      <c r="C142" s="6">
        <v>6</v>
      </c>
      <c r="D142" s="6">
        <v>141</v>
      </c>
      <c r="E142" s="6" t="s">
        <v>38</v>
      </c>
      <c r="F142" s="6">
        <v>0</v>
      </c>
      <c r="G142" s="6">
        <v>1</v>
      </c>
      <c r="H142" s="8" t="s">
        <v>21</v>
      </c>
    </row>
    <row r="143" spans="1:8" x14ac:dyDescent="0.2">
      <c r="A143" s="7">
        <v>142</v>
      </c>
      <c r="B143" s="7">
        <v>34</v>
      </c>
      <c r="C143" s="6">
        <v>6</v>
      </c>
      <c r="D143" s="6">
        <v>142</v>
      </c>
      <c r="E143" s="6" t="s">
        <v>38</v>
      </c>
      <c r="F143" s="6">
        <v>0</v>
      </c>
      <c r="G143" s="6">
        <v>1</v>
      </c>
      <c r="H143" s="8" t="s">
        <v>21</v>
      </c>
    </row>
    <row r="144" spans="1:8" x14ac:dyDescent="0.2">
      <c r="A144" s="7">
        <v>143</v>
      </c>
      <c r="B144" s="7">
        <v>35</v>
      </c>
      <c r="C144" s="6">
        <v>6</v>
      </c>
      <c r="D144" s="6">
        <v>143</v>
      </c>
      <c r="E144" s="6" t="s">
        <v>38</v>
      </c>
      <c r="F144" s="6">
        <v>0</v>
      </c>
      <c r="G144" s="6">
        <v>1</v>
      </c>
      <c r="H144" s="8" t="s">
        <v>21</v>
      </c>
    </row>
    <row r="145" spans="1:8" x14ac:dyDescent="0.2">
      <c r="A145" s="7">
        <v>144</v>
      </c>
      <c r="B145" s="7">
        <v>36</v>
      </c>
      <c r="C145" s="6">
        <v>6</v>
      </c>
      <c r="D145" s="6">
        <v>144</v>
      </c>
      <c r="E145" s="6" t="s">
        <v>38</v>
      </c>
      <c r="F145" s="6">
        <v>0</v>
      </c>
      <c r="G145" s="6">
        <v>1</v>
      </c>
      <c r="H145" s="8" t="s">
        <v>21</v>
      </c>
    </row>
  </sheetData>
  <sortState xmlns:xlrd2="http://schemas.microsoft.com/office/spreadsheetml/2017/richdata2" ref="A2:H145">
    <sortCondition ref="C2:C145"/>
    <sortCondition ref="E2:E145"/>
  </sortState>
  <hyperlinks>
    <hyperlink ref="O22" r:id="rId1" xr:uid="{65BFC064-D983-0645-9476-ED35634F4F1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610F6-5A81-A14D-A5CD-7235E69B8744}">
  <dimension ref="A1:O60"/>
  <sheetViews>
    <sheetView tabSelected="1" workbookViewId="0">
      <selection activeCell="F2" sqref="F2"/>
    </sheetView>
  </sheetViews>
  <sheetFormatPr baseColWidth="10" defaultRowHeight="15" x14ac:dyDescent="0.2"/>
  <cols>
    <col min="1" max="1" width="5.6640625" style="7" bestFit="1" customWidth="1"/>
    <col min="2" max="2" width="4" style="7" bestFit="1" customWidth="1"/>
    <col min="3" max="3" width="6.5" style="6" bestFit="1" customWidth="1"/>
    <col min="4" max="4" width="9.33203125" style="6" bestFit="1" customWidth="1"/>
    <col min="5" max="6" width="12.83203125" style="6" bestFit="1" customWidth="1"/>
    <col min="7" max="7" width="16.5" style="7" bestFit="1" customWidth="1"/>
    <col min="8" max="8" width="22.6640625" style="7" bestFit="1" customWidth="1"/>
    <col min="9" max="9" width="22.1640625" style="7" bestFit="1" customWidth="1"/>
    <col min="10" max="10" width="21.1640625" style="7" bestFit="1" customWidth="1"/>
    <col min="11" max="11" width="10.83203125" style="7"/>
    <col min="12" max="12" width="29.5" style="7" customWidth="1"/>
    <col min="13" max="16384" width="10.83203125" style="7"/>
  </cols>
  <sheetData>
    <row r="1" spans="1:15" s="10" customFormat="1" x14ac:dyDescent="0.2">
      <c r="A1" s="10" t="s">
        <v>15</v>
      </c>
      <c r="B1" s="10" t="s">
        <v>112</v>
      </c>
      <c r="C1" s="23" t="s">
        <v>16</v>
      </c>
      <c r="D1" s="23" t="s">
        <v>19</v>
      </c>
      <c r="E1" s="23" t="s">
        <v>102</v>
      </c>
      <c r="F1" s="23" t="s">
        <v>131</v>
      </c>
      <c r="G1" s="10" t="s">
        <v>127</v>
      </c>
      <c r="H1" s="10" t="s">
        <v>128</v>
      </c>
      <c r="I1" s="10" t="s">
        <v>129</v>
      </c>
      <c r="J1" s="10" t="s">
        <v>130</v>
      </c>
    </row>
    <row r="2" spans="1:15" x14ac:dyDescent="0.2">
      <c r="A2" s="7">
        <v>1</v>
      </c>
      <c r="B2" s="7">
        <v>1</v>
      </c>
      <c r="C2" s="6">
        <v>1</v>
      </c>
      <c r="D2" s="24" t="s">
        <v>110</v>
      </c>
      <c r="E2" s="24" t="s">
        <v>20</v>
      </c>
      <c r="F2" s="6">
        <v>9</v>
      </c>
      <c r="G2" s="24" t="s">
        <v>20</v>
      </c>
      <c r="H2" s="7">
        <f>F2+F5+F8</f>
        <v>24</v>
      </c>
      <c r="I2" s="7">
        <f>AVERAGE(H:H)</f>
        <v>10.111111111111111</v>
      </c>
      <c r="J2" s="7">
        <f>STDEV(H:H)</f>
        <v>5.0977375476357318</v>
      </c>
    </row>
    <row r="3" spans="1:15" x14ac:dyDescent="0.2">
      <c r="A3" s="7">
        <v>2</v>
      </c>
      <c r="B3" s="7">
        <v>2</v>
      </c>
      <c r="C3" s="6">
        <v>1</v>
      </c>
      <c r="D3" s="24" t="s">
        <v>110</v>
      </c>
      <c r="E3" s="24" t="s">
        <v>20</v>
      </c>
      <c r="F3" s="6">
        <v>4</v>
      </c>
      <c r="G3" s="24" t="s">
        <v>20</v>
      </c>
      <c r="H3" s="7">
        <f>F3+F6+F9</f>
        <v>11</v>
      </c>
    </row>
    <row r="4" spans="1:15" x14ac:dyDescent="0.2">
      <c r="A4" s="7">
        <v>3</v>
      </c>
      <c r="B4" s="7">
        <v>3</v>
      </c>
      <c r="C4" s="6">
        <v>1</v>
      </c>
      <c r="D4" s="24" t="s">
        <v>110</v>
      </c>
      <c r="E4" s="24" t="s">
        <v>20</v>
      </c>
      <c r="F4" s="6">
        <v>5</v>
      </c>
      <c r="G4" s="24" t="s">
        <v>20</v>
      </c>
      <c r="H4" s="7">
        <f>F4+F7+F10</f>
        <v>15</v>
      </c>
    </row>
    <row r="5" spans="1:15" x14ac:dyDescent="0.2">
      <c r="A5" s="7">
        <v>4</v>
      </c>
      <c r="B5" s="7">
        <v>1</v>
      </c>
      <c r="C5" s="6">
        <v>1</v>
      </c>
      <c r="D5" s="24" t="s">
        <v>103</v>
      </c>
      <c r="E5" s="24" t="s">
        <v>104</v>
      </c>
      <c r="F5" s="6">
        <v>3</v>
      </c>
      <c r="G5" s="8" t="s">
        <v>20</v>
      </c>
      <c r="K5" s="25" t="s">
        <v>105</v>
      </c>
      <c r="L5" s="26" t="s">
        <v>21</v>
      </c>
      <c r="M5" s="26" t="s">
        <v>20</v>
      </c>
      <c r="N5" s="26"/>
      <c r="O5" s="27"/>
    </row>
    <row r="6" spans="1:15" x14ac:dyDescent="0.2">
      <c r="A6" s="7">
        <v>5</v>
      </c>
      <c r="B6" s="7">
        <v>2</v>
      </c>
      <c r="C6" s="6">
        <v>1</v>
      </c>
      <c r="D6" s="24" t="s">
        <v>103</v>
      </c>
      <c r="E6" s="24" t="s">
        <v>104</v>
      </c>
      <c r="F6" s="6">
        <v>0</v>
      </c>
      <c r="G6" s="7">
        <v>0</v>
      </c>
      <c r="K6" s="28"/>
      <c r="L6" s="7">
        <f>SUM(F4,F5,F7,F8,F12,F14,F15,F16,F18)</f>
        <v>32</v>
      </c>
      <c r="M6" s="7">
        <f>SUM(F2,F9,F11,F6)</f>
        <v>18</v>
      </c>
      <c r="O6" s="29"/>
    </row>
    <row r="7" spans="1:15" x14ac:dyDescent="0.2">
      <c r="A7" s="7">
        <v>6</v>
      </c>
      <c r="B7" s="7">
        <v>3</v>
      </c>
      <c r="C7" s="6">
        <v>1</v>
      </c>
      <c r="D7" s="24" t="s">
        <v>103</v>
      </c>
      <c r="E7" s="24" t="s">
        <v>104</v>
      </c>
      <c r="F7" s="6">
        <v>2</v>
      </c>
      <c r="G7" s="8" t="s">
        <v>21</v>
      </c>
      <c r="K7" s="30" t="s">
        <v>106</v>
      </c>
      <c r="L7" s="7">
        <f>AVERAGE(F3,F5,F4,F7:F8,F12,F14:F16,,F17:F19)</f>
        <v>3.1538461538461537</v>
      </c>
      <c r="M7" s="7">
        <f>AVERAGE(F2,F3,F6,F9,F11,F13,F17,F19)</f>
        <v>4</v>
      </c>
      <c r="N7" s="7">
        <f>AVERAGE(F2:F19)</f>
        <v>4</v>
      </c>
      <c r="O7" s="29"/>
    </row>
    <row r="8" spans="1:15" x14ac:dyDescent="0.2">
      <c r="A8" s="7">
        <v>7</v>
      </c>
      <c r="B8" s="7">
        <v>1</v>
      </c>
      <c r="C8" s="6">
        <v>1</v>
      </c>
      <c r="D8" s="24" t="s">
        <v>110</v>
      </c>
      <c r="E8" s="24" t="s">
        <v>21</v>
      </c>
      <c r="F8" s="6">
        <v>12</v>
      </c>
      <c r="G8" s="24" t="s">
        <v>21</v>
      </c>
      <c r="K8" s="31" t="s">
        <v>107</v>
      </c>
      <c r="L8" s="10" t="s">
        <v>21</v>
      </c>
      <c r="M8" s="10" t="s">
        <v>20</v>
      </c>
      <c r="N8" s="8" t="s">
        <v>108</v>
      </c>
      <c r="O8" s="29"/>
    </row>
    <row r="9" spans="1:15" x14ac:dyDescent="0.2">
      <c r="A9" s="7">
        <v>8</v>
      </c>
      <c r="B9" s="7">
        <v>2</v>
      </c>
      <c r="C9" s="6">
        <v>1</v>
      </c>
      <c r="D9" s="24" t="s">
        <v>110</v>
      </c>
      <c r="E9" s="24" t="s">
        <v>21</v>
      </c>
      <c r="F9" s="6">
        <v>7</v>
      </c>
      <c r="G9" s="24" t="s">
        <v>21</v>
      </c>
      <c r="K9" s="30" t="s">
        <v>23</v>
      </c>
      <c r="L9" s="7">
        <v>0</v>
      </c>
      <c r="M9" s="7">
        <f>SUM(F20:F37)</f>
        <v>67</v>
      </c>
      <c r="O9" s="29"/>
    </row>
    <row r="10" spans="1:15" x14ac:dyDescent="0.2">
      <c r="A10" s="7">
        <v>9</v>
      </c>
      <c r="B10" s="7">
        <v>3</v>
      </c>
      <c r="C10" s="6">
        <v>1</v>
      </c>
      <c r="D10" s="24" t="s">
        <v>110</v>
      </c>
      <c r="E10" s="24" t="s">
        <v>21</v>
      </c>
      <c r="F10" s="6">
        <v>8</v>
      </c>
      <c r="G10" s="24" t="s">
        <v>21</v>
      </c>
      <c r="K10" s="30" t="s">
        <v>24</v>
      </c>
      <c r="L10" s="7">
        <v>11</v>
      </c>
      <c r="M10" s="7">
        <v>11</v>
      </c>
      <c r="O10" s="29"/>
    </row>
    <row r="11" spans="1:15" x14ac:dyDescent="0.2">
      <c r="A11" s="7">
        <v>10</v>
      </c>
      <c r="B11" s="7">
        <v>4</v>
      </c>
      <c r="C11" s="6">
        <v>2</v>
      </c>
      <c r="D11" s="24" t="s">
        <v>110</v>
      </c>
      <c r="E11" s="24" t="s">
        <v>20</v>
      </c>
      <c r="F11" s="6">
        <v>2</v>
      </c>
      <c r="G11" s="24" t="s">
        <v>20</v>
      </c>
      <c r="H11" s="7">
        <f t="shared" ref="H11:H13" si="0">F11+F14+F17</f>
        <v>8</v>
      </c>
      <c r="K11" s="28"/>
      <c r="O11" s="29"/>
    </row>
    <row r="12" spans="1:15" x14ac:dyDescent="0.2">
      <c r="A12" s="7">
        <v>11</v>
      </c>
      <c r="B12" s="7">
        <v>5</v>
      </c>
      <c r="C12" s="6">
        <v>2</v>
      </c>
      <c r="D12" s="24" t="s">
        <v>110</v>
      </c>
      <c r="E12" s="24" t="s">
        <v>20</v>
      </c>
      <c r="F12" s="6">
        <v>3</v>
      </c>
      <c r="G12" s="24" t="s">
        <v>20</v>
      </c>
      <c r="H12" s="7">
        <f t="shared" si="0"/>
        <v>8</v>
      </c>
      <c r="K12" s="31" t="s">
        <v>109</v>
      </c>
      <c r="L12" s="10" t="s">
        <v>21</v>
      </c>
      <c r="M12" s="10" t="s">
        <v>20</v>
      </c>
      <c r="N12" s="8" t="s">
        <v>108</v>
      </c>
      <c r="O12" s="29"/>
    </row>
    <row r="13" spans="1:15" x14ac:dyDescent="0.2">
      <c r="A13" s="7">
        <v>12</v>
      </c>
      <c r="B13" s="7">
        <v>6</v>
      </c>
      <c r="C13" s="6">
        <v>2</v>
      </c>
      <c r="D13" s="24" t="s">
        <v>110</v>
      </c>
      <c r="E13" s="24" t="s">
        <v>20</v>
      </c>
      <c r="F13" s="6">
        <v>5</v>
      </c>
      <c r="G13" s="24" t="s">
        <v>20</v>
      </c>
      <c r="H13" s="7">
        <f t="shared" si="0"/>
        <v>6</v>
      </c>
      <c r="K13" s="30" t="s">
        <v>23</v>
      </c>
      <c r="L13" s="7">
        <f>SUM(F38:F55)</f>
        <v>43</v>
      </c>
      <c r="M13" s="7">
        <v>0</v>
      </c>
      <c r="O13" s="29"/>
    </row>
    <row r="14" spans="1:15" x14ac:dyDescent="0.2">
      <c r="A14" s="7">
        <v>13</v>
      </c>
      <c r="B14" s="7">
        <v>4</v>
      </c>
      <c r="C14" s="6">
        <v>2</v>
      </c>
      <c r="D14" s="24" t="s">
        <v>103</v>
      </c>
      <c r="E14" s="24" t="s">
        <v>104</v>
      </c>
      <c r="F14" s="6">
        <v>1</v>
      </c>
      <c r="G14" s="8" t="s">
        <v>21</v>
      </c>
      <c r="K14" s="32" t="s">
        <v>24</v>
      </c>
      <c r="L14" s="33">
        <v>11</v>
      </c>
      <c r="M14" s="33">
        <v>11</v>
      </c>
      <c r="N14" s="33"/>
      <c r="O14" s="34"/>
    </row>
    <row r="15" spans="1:15" x14ac:dyDescent="0.2">
      <c r="A15" s="7">
        <v>14</v>
      </c>
      <c r="B15" s="7">
        <v>5</v>
      </c>
      <c r="C15" s="6">
        <v>2</v>
      </c>
      <c r="D15" s="24" t="s">
        <v>103</v>
      </c>
      <c r="E15" s="24" t="s">
        <v>104</v>
      </c>
      <c r="F15" s="6">
        <v>2</v>
      </c>
      <c r="G15" s="8" t="s">
        <v>20</v>
      </c>
    </row>
    <row r="16" spans="1:15" x14ac:dyDescent="0.2">
      <c r="A16" s="7">
        <v>15</v>
      </c>
      <c r="B16" s="7">
        <v>6</v>
      </c>
      <c r="C16" s="6">
        <v>2</v>
      </c>
      <c r="D16" s="24" t="s">
        <v>103</v>
      </c>
      <c r="E16" s="24" t="s">
        <v>104</v>
      </c>
      <c r="F16" s="6">
        <v>1</v>
      </c>
      <c r="G16" s="8" t="s">
        <v>21</v>
      </c>
    </row>
    <row r="17" spans="1:8" x14ac:dyDescent="0.2">
      <c r="A17" s="7">
        <v>16</v>
      </c>
      <c r="B17" s="7">
        <v>4</v>
      </c>
      <c r="C17" s="6">
        <v>2</v>
      </c>
      <c r="D17" s="24" t="s">
        <v>110</v>
      </c>
      <c r="E17" s="24" t="s">
        <v>21</v>
      </c>
      <c r="F17" s="6">
        <v>5</v>
      </c>
      <c r="G17" s="24" t="s">
        <v>21</v>
      </c>
    </row>
    <row r="18" spans="1:8" x14ac:dyDescent="0.2">
      <c r="A18" s="7">
        <v>17</v>
      </c>
      <c r="B18" s="7">
        <v>5</v>
      </c>
      <c r="C18" s="6">
        <v>2</v>
      </c>
      <c r="D18" s="24" t="s">
        <v>110</v>
      </c>
      <c r="E18" s="24" t="s">
        <v>21</v>
      </c>
      <c r="F18" s="6">
        <v>3</v>
      </c>
      <c r="G18" s="24" t="s">
        <v>21</v>
      </c>
    </row>
    <row r="19" spans="1:8" x14ac:dyDescent="0.2">
      <c r="A19" s="7">
        <v>18</v>
      </c>
      <c r="B19" s="7">
        <v>6</v>
      </c>
      <c r="C19" s="6">
        <v>2</v>
      </c>
      <c r="D19" s="24" t="s">
        <v>110</v>
      </c>
      <c r="E19" s="24" t="s">
        <v>21</v>
      </c>
      <c r="F19" s="6">
        <v>0</v>
      </c>
      <c r="G19" s="24" t="s">
        <v>21</v>
      </c>
    </row>
    <row r="20" spans="1:8" x14ac:dyDescent="0.2">
      <c r="A20" s="7">
        <v>19</v>
      </c>
      <c r="B20" s="7">
        <v>7</v>
      </c>
      <c r="C20" s="6">
        <v>3</v>
      </c>
      <c r="D20" s="24" t="s">
        <v>110</v>
      </c>
      <c r="E20" s="24" t="s">
        <v>20</v>
      </c>
      <c r="F20" s="6">
        <v>3</v>
      </c>
      <c r="G20" s="24" t="s">
        <v>20</v>
      </c>
      <c r="H20" s="7">
        <f t="shared" ref="H20:H22" si="1">F20+F23+F26</f>
        <v>8</v>
      </c>
    </row>
    <row r="21" spans="1:8" x14ac:dyDescent="0.2">
      <c r="A21" s="7">
        <v>20</v>
      </c>
      <c r="B21" s="7">
        <v>8</v>
      </c>
      <c r="C21" s="6">
        <v>3</v>
      </c>
      <c r="D21" s="24" t="s">
        <v>110</v>
      </c>
      <c r="E21" s="24" t="s">
        <v>20</v>
      </c>
      <c r="F21" s="6">
        <v>6</v>
      </c>
      <c r="G21" s="24" t="s">
        <v>20</v>
      </c>
      <c r="H21" s="7">
        <f t="shared" si="1"/>
        <v>14</v>
      </c>
    </row>
    <row r="22" spans="1:8" x14ac:dyDescent="0.2">
      <c r="A22" s="7">
        <v>21</v>
      </c>
      <c r="B22" s="7">
        <v>9</v>
      </c>
      <c r="C22" s="6">
        <v>3</v>
      </c>
      <c r="D22" s="24" t="s">
        <v>110</v>
      </c>
      <c r="E22" s="24" t="s">
        <v>20</v>
      </c>
      <c r="F22" s="6">
        <v>3</v>
      </c>
      <c r="G22" s="24" t="s">
        <v>20</v>
      </c>
      <c r="H22" s="7">
        <f t="shared" si="1"/>
        <v>9</v>
      </c>
    </row>
    <row r="23" spans="1:8" x14ac:dyDescent="0.2">
      <c r="A23" s="7">
        <v>22</v>
      </c>
      <c r="B23" s="7">
        <v>7</v>
      </c>
      <c r="C23" s="6">
        <v>3</v>
      </c>
      <c r="D23" s="24" t="s">
        <v>103</v>
      </c>
      <c r="E23" s="24" t="s">
        <v>104</v>
      </c>
      <c r="F23" s="6">
        <v>1</v>
      </c>
      <c r="G23" s="8" t="s">
        <v>21</v>
      </c>
    </row>
    <row r="24" spans="1:8" x14ac:dyDescent="0.2">
      <c r="A24" s="7">
        <v>23</v>
      </c>
      <c r="B24" s="7">
        <v>8</v>
      </c>
      <c r="C24" s="6">
        <v>3</v>
      </c>
      <c r="D24" s="24" t="s">
        <v>103</v>
      </c>
      <c r="E24" s="24" t="s">
        <v>104</v>
      </c>
      <c r="F24" s="6">
        <v>4</v>
      </c>
      <c r="G24" s="8" t="s">
        <v>20</v>
      </c>
    </row>
    <row r="25" spans="1:8" x14ac:dyDescent="0.2">
      <c r="A25" s="7">
        <v>24</v>
      </c>
      <c r="B25" s="7">
        <v>9</v>
      </c>
      <c r="C25" s="6">
        <v>3</v>
      </c>
      <c r="D25" s="24" t="s">
        <v>103</v>
      </c>
      <c r="E25" s="24" t="s">
        <v>104</v>
      </c>
      <c r="F25" s="6">
        <v>0</v>
      </c>
      <c r="G25" s="7">
        <v>0</v>
      </c>
    </row>
    <row r="26" spans="1:8" x14ac:dyDescent="0.2">
      <c r="A26" s="7">
        <v>25</v>
      </c>
      <c r="B26" s="7">
        <v>7</v>
      </c>
      <c r="C26" s="6">
        <v>3</v>
      </c>
      <c r="D26" s="24" t="s">
        <v>110</v>
      </c>
      <c r="E26" s="24" t="s">
        <v>21</v>
      </c>
      <c r="F26" s="6">
        <v>4</v>
      </c>
      <c r="G26" s="24" t="s">
        <v>21</v>
      </c>
    </row>
    <row r="27" spans="1:8" x14ac:dyDescent="0.2">
      <c r="A27" s="7">
        <v>26</v>
      </c>
      <c r="B27" s="7">
        <v>8</v>
      </c>
      <c r="C27" s="6">
        <v>3</v>
      </c>
      <c r="D27" s="24" t="s">
        <v>110</v>
      </c>
      <c r="E27" s="24" t="s">
        <v>21</v>
      </c>
      <c r="F27" s="6">
        <v>4</v>
      </c>
      <c r="G27" s="24" t="s">
        <v>21</v>
      </c>
    </row>
    <row r="28" spans="1:8" x14ac:dyDescent="0.2">
      <c r="A28" s="7">
        <v>27</v>
      </c>
      <c r="B28" s="7">
        <v>9</v>
      </c>
      <c r="C28" s="6">
        <v>3</v>
      </c>
      <c r="D28" s="24" t="s">
        <v>110</v>
      </c>
      <c r="E28" s="24" t="s">
        <v>21</v>
      </c>
      <c r="F28" s="6">
        <v>6</v>
      </c>
      <c r="G28" s="24" t="s">
        <v>21</v>
      </c>
    </row>
    <row r="29" spans="1:8" x14ac:dyDescent="0.2">
      <c r="A29" s="7">
        <v>28</v>
      </c>
      <c r="B29" s="7">
        <v>10</v>
      </c>
      <c r="C29" s="6">
        <v>4</v>
      </c>
      <c r="D29" s="24" t="s">
        <v>110</v>
      </c>
      <c r="E29" s="24" t="s">
        <v>20</v>
      </c>
      <c r="F29" s="6">
        <v>12</v>
      </c>
      <c r="G29" s="24" t="s">
        <v>20</v>
      </c>
      <c r="H29" s="7">
        <f t="shared" ref="H29:H31" si="2">F29+F32+F35</f>
        <v>16</v>
      </c>
    </row>
    <row r="30" spans="1:8" x14ac:dyDescent="0.2">
      <c r="A30" s="7">
        <v>29</v>
      </c>
      <c r="B30" s="7">
        <v>11</v>
      </c>
      <c r="C30" s="6">
        <v>4</v>
      </c>
      <c r="D30" s="24" t="s">
        <v>110</v>
      </c>
      <c r="E30" s="24" t="s">
        <v>20</v>
      </c>
      <c r="F30" s="6">
        <v>4</v>
      </c>
      <c r="G30" s="24" t="s">
        <v>20</v>
      </c>
      <c r="H30" s="7">
        <f t="shared" si="2"/>
        <v>14</v>
      </c>
    </row>
    <row r="31" spans="1:8" x14ac:dyDescent="0.2">
      <c r="A31" s="7">
        <v>30</v>
      </c>
      <c r="B31" s="7">
        <v>12</v>
      </c>
      <c r="C31" s="6">
        <v>4</v>
      </c>
      <c r="D31" s="24" t="s">
        <v>110</v>
      </c>
      <c r="E31" s="24" t="s">
        <v>20</v>
      </c>
      <c r="F31" s="6">
        <v>4</v>
      </c>
      <c r="G31" s="24" t="s">
        <v>20</v>
      </c>
      <c r="H31" s="7">
        <f t="shared" si="2"/>
        <v>6</v>
      </c>
    </row>
    <row r="32" spans="1:8" x14ac:dyDescent="0.2">
      <c r="A32" s="7">
        <v>31</v>
      </c>
      <c r="B32" s="7">
        <v>10</v>
      </c>
      <c r="C32" s="6">
        <v>4</v>
      </c>
      <c r="D32" s="24" t="s">
        <v>103</v>
      </c>
      <c r="E32" s="24" t="s">
        <v>104</v>
      </c>
      <c r="F32" s="6">
        <v>2</v>
      </c>
      <c r="G32" s="8" t="s">
        <v>20</v>
      </c>
    </row>
    <row r="33" spans="1:12" x14ac:dyDescent="0.2">
      <c r="A33" s="7">
        <v>32</v>
      </c>
      <c r="B33" s="7">
        <v>11</v>
      </c>
      <c r="C33" s="6">
        <v>4</v>
      </c>
      <c r="D33" s="24" t="s">
        <v>103</v>
      </c>
      <c r="E33" s="24" t="s">
        <v>104</v>
      </c>
      <c r="F33" s="6">
        <v>2</v>
      </c>
      <c r="G33" s="8" t="s">
        <v>21</v>
      </c>
    </row>
    <row r="34" spans="1:12" x14ac:dyDescent="0.2">
      <c r="A34" s="7">
        <v>33</v>
      </c>
      <c r="B34" s="7">
        <v>12</v>
      </c>
      <c r="C34" s="6">
        <v>4</v>
      </c>
      <c r="D34" s="24" t="s">
        <v>103</v>
      </c>
      <c r="E34" s="24" t="s">
        <v>104</v>
      </c>
      <c r="F34" s="6">
        <v>0</v>
      </c>
      <c r="G34" s="7">
        <v>0</v>
      </c>
    </row>
    <row r="35" spans="1:12" x14ac:dyDescent="0.2">
      <c r="A35" s="7">
        <v>34</v>
      </c>
      <c r="B35" s="7">
        <v>10</v>
      </c>
      <c r="C35" s="6">
        <v>4</v>
      </c>
      <c r="D35" s="24" t="s">
        <v>110</v>
      </c>
      <c r="E35" s="24" t="s">
        <v>21</v>
      </c>
      <c r="F35" s="6">
        <v>2</v>
      </c>
      <c r="G35" s="24" t="s">
        <v>21</v>
      </c>
      <c r="I35"/>
      <c r="J35"/>
      <c r="K35"/>
      <c r="L35"/>
    </row>
    <row r="36" spans="1:12" x14ac:dyDescent="0.2">
      <c r="A36" s="7">
        <v>35</v>
      </c>
      <c r="B36" s="7">
        <v>11</v>
      </c>
      <c r="C36" s="6">
        <v>4</v>
      </c>
      <c r="D36" s="24" t="s">
        <v>110</v>
      </c>
      <c r="E36" s="24" t="s">
        <v>21</v>
      </c>
      <c r="F36" s="6">
        <v>8</v>
      </c>
      <c r="G36" s="24" t="s">
        <v>21</v>
      </c>
      <c r="I36"/>
      <c r="J36"/>
      <c r="K36"/>
      <c r="L36"/>
    </row>
    <row r="37" spans="1:12" x14ac:dyDescent="0.2">
      <c r="A37" s="7">
        <v>36</v>
      </c>
      <c r="B37" s="7">
        <v>12</v>
      </c>
      <c r="C37" s="6">
        <v>4</v>
      </c>
      <c r="D37" s="24" t="s">
        <v>110</v>
      </c>
      <c r="E37" s="24" t="s">
        <v>21</v>
      </c>
      <c r="F37" s="6">
        <v>2</v>
      </c>
      <c r="G37" s="24" t="s">
        <v>21</v>
      </c>
      <c r="I37"/>
      <c r="J37"/>
      <c r="K37"/>
      <c r="L37"/>
    </row>
    <row r="38" spans="1:12" x14ac:dyDescent="0.2">
      <c r="A38" s="7">
        <v>37</v>
      </c>
      <c r="B38" s="7">
        <v>13</v>
      </c>
      <c r="C38" s="6">
        <v>5</v>
      </c>
      <c r="D38" s="24" t="s">
        <v>110</v>
      </c>
      <c r="E38" s="24" t="s">
        <v>20</v>
      </c>
      <c r="F38" s="6">
        <v>3</v>
      </c>
      <c r="G38" s="24" t="s">
        <v>20</v>
      </c>
      <c r="H38" s="7">
        <f t="shared" ref="H38:H40" si="3">F38+F41+F44</f>
        <v>5</v>
      </c>
      <c r="I38"/>
      <c r="J38"/>
      <c r="K38"/>
      <c r="L38"/>
    </row>
    <row r="39" spans="1:12" x14ac:dyDescent="0.2">
      <c r="A39" s="7">
        <v>38</v>
      </c>
      <c r="B39" s="7">
        <v>14</v>
      </c>
      <c r="C39" s="6">
        <v>5</v>
      </c>
      <c r="D39" s="24" t="s">
        <v>110</v>
      </c>
      <c r="E39" s="24" t="s">
        <v>20</v>
      </c>
      <c r="F39" s="6">
        <v>2</v>
      </c>
      <c r="G39" s="24" t="s">
        <v>20</v>
      </c>
      <c r="H39" s="7">
        <f t="shared" si="3"/>
        <v>7</v>
      </c>
      <c r="I39"/>
      <c r="J39"/>
      <c r="K39"/>
      <c r="L39"/>
    </row>
    <row r="40" spans="1:12" x14ac:dyDescent="0.2">
      <c r="A40" s="7">
        <v>39</v>
      </c>
      <c r="B40" s="7">
        <v>15</v>
      </c>
      <c r="C40" s="6">
        <v>5</v>
      </c>
      <c r="D40" s="24" t="s">
        <v>110</v>
      </c>
      <c r="E40" s="24" t="s">
        <v>20</v>
      </c>
      <c r="F40" s="6">
        <v>9</v>
      </c>
      <c r="G40" s="24" t="s">
        <v>20</v>
      </c>
      <c r="H40" s="7">
        <f t="shared" si="3"/>
        <v>14</v>
      </c>
      <c r="I40"/>
      <c r="J40"/>
      <c r="K40"/>
      <c r="L40"/>
    </row>
    <row r="41" spans="1:12" x14ac:dyDescent="0.2">
      <c r="A41" s="7">
        <v>40</v>
      </c>
      <c r="B41" s="7">
        <v>13</v>
      </c>
      <c r="C41" s="6">
        <v>5</v>
      </c>
      <c r="D41" s="24" t="s">
        <v>103</v>
      </c>
      <c r="E41" s="24" t="s">
        <v>104</v>
      </c>
      <c r="F41" s="6">
        <v>1</v>
      </c>
      <c r="G41" s="8" t="s">
        <v>21</v>
      </c>
      <c r="I41"/>
      <c r="J41"/>
      <c r="K41"/>
      <c r="L41"/>
    </row>
    <row r="42" spans="1:12" x14ac:dyDescent="0.2">
      <c r="A42" s="7">
        <v>41</v>
      </c>
      <c r="B42" s="7">
        <v>14</v>
      </c>
      <c r="C42" s="6">
        <v>5</v>
      </c>
      <c r="D42" s="24" t="s">
        <v>103</v>
      </c>
      <c r="E42" s="24" t="s">
        <v>104</v>
      </c>
      <c r="F42" s="6">
        <v>1</v>
      </c>
      <c r="G42" s="8" t="s">
        <v>21</v>
      </c>
      <c r="I42"/>
      <c r="J42"/>
      <c r="K42"/>
      <c r="L42"/>
    </row>
    <row r="43" spans="1:12" x14ac:dyDescent="0.2">
      <c r="A43" s="7">
        <v>42</v>
      </c>
      <c r="B43" s="7">
        <v>15</v>
      </c>
      <c r="C43" s="6">
        <v>5</v>
      </c>
      <c r="D43" s="24" t="s">
        <v>103</v>
      </c>
      <c r="E43" s="24" t="s">
        <v>104</v>
      </c>
      <c r="F43" s="6">
        <v>1</v>
      </c>
      <c r="G43" s="8" t="s">
        <v>21</v>
      </c>
      <c r="I43"/>
      <c r="J43"/>
      <c r="K43"/>
      <c r="L43"/>
    </row>
    <row r="44" spans="1:12" x14ac:dyDescent="0.2">
      <c r="A44" s="7">
        <v>43</v>
      </c>
      <c r="B44" s="7">
        <v>13</v>
      </c>
      <c r="C44" s="6">
        <v>5</v>
      </c>
      <c r="D44" s="24" t="s">
        <v>110</v>
      </c>
      <c r="E44" s="24" t="s">
        <v>21</v>
      </c>
      <c r="F44" s="6">
        <v>1</v>
      </c>
      <c r="G44" s="24" t="s">
        <v>21</v>
      </c>
      <c r="I44"/>
      <c r="J44"/>
      <c r="K44"/>
      <c r="L44"/>
    </row>
    <row r="45" spans="1:12" x14ac:dyDescent="0.2">
      <c r="A45" s="7">
        <v>44</v>
      </c>
      <c r="B45" s="7">
        <v>14</v>
      </c>
      <c r="C45" s="6">
        <v>5</v>
      </c>
      <c r="D45" s="24" t="s">
        <v>110</v>
      </c>
      <c r="E45" s="24" t="s">
        <v>21</v>
      </c>
      <c r="F45" s="6">
        <v>4</v>
      </c>
      <c r="G45" s="24" t="s">
        <v>21</v>
      </c>
      <c r="I45"/>
      <c r="J45"/>
      <c r="K45"/>
      <c r="L45"/>
    </row>
    <row r="46" spans="1:12" x14ac:dyDescent="0.2">
      <c r="A46" s="7">
        <v>45</v>
      </c>
      <c r="B46" s="7">
        <v>15</v>
      </c>
      <c r="C46" s="6">
        <v>5</v>
      </c>
      <c r="D46" s="24" t="s">
        <v>110</v>
      </c>
      <c r="E46" s="24" t="s">
        <v>21</v>
      </c>
      <c r="F46" s="6">
        <v>4</v>
      </c>
      <c r="G46" s="24" t="s">
        <v>21</v>
      </c>
      <c r="I46"/>
      <c r="J46"/>
      <c r="K46"/>
      <c r="L46"/>
    </row>
    <row r="47" spans="1:12" x14ac:dyDescent="0.2">
      <c r="A47" s="7">
        <v>46</v>
      </c>
      <c r="B47" s="7">
        <v>16</v>
      </c>
      <c r="C47" s="6">
        <v>6</v>
      </c>
      <c r="D47" s="24" t="s">
        <v>110</v>
      </c>
      <c r="E47" s="24" t="s">
        <v>20</v>
      </c>
      <c r="F47" s="6">
        <v>3</v>
      </c>
      <c r="G47" s="24" t="s">
        <v>20</v>
      </c>
      <c r="H47" s="7">
        <f t="shared" ref="H47:H49" si="4">F47+F50+F53</f>
        <v>5</v>
      </c>
      <c r="I47"/>
      <c r="J47"/>
      <c r="K47"/>
      <c r="L47"/>
    </row>
    <row r="48" spans="1:12" x14ac:dyDescent="0.2">
      <c r="A48" s="7">
        <v>47</v>
      </c>
      <c r="B48" s="7">
        <v>17</v>
      </c>
      <c r="C48" s="6">
        <v>6</v>
      </c>
      <c r="D48" s="24" t="s">
        <v>110</v>
      </c>
      <c r="E48" s="24" t="s">
        <v>20</v>
      </c>
      <c r="F48" s="6">
        <v>4</v>
      </c>
      <c r="G48" s="24" t="s">
        <v>20</v>
      </c>
      <c r="H48" s="7">
        <f t="shared" si="4"/>
        <v>6</v>
      </c>
      <c r="I48"/>
      <c r="J48"/>
      <c r="K48"/>
      <c r="L48"/>
    </row>
    <row r="49" spans="1:12" x14ac:dyDescent="0.2">
      <c r="A49" s="7">
        <v>48</v>
      </c>
      <c r="B49" s="7">
        <v>18</v>
      </c>
      <c r="C49" s="6">
        <v>6</v>
      </c>
      <c r="D49" s="24" t="s">
        <v>110</v>
      </c>
      <c r="E49" s="24" t="s">
        <v>20</v>
      </c>
      <c r="F49" s="6">
        <v>2</v>
      </c>
      <c r="G49" s="24" t="s">
        <v>20</v>
      </c>
      <c r="H49" s="7">
        <f t="shared" si="4"/>
        <v>6</v>
      </c>
      <c r="I49"/>
      <c r="J49"/>
      <c r="K49"/>
      <c r="L49"/>
    </row>
    <row r="50" spans="1:12" x14ac:dyDescent="0.2">
      <c r="A50" s="7">
        <v>49</v>
      </c>
      <c r="B50" s="7">
        <v>16</v>
      </c>
      <c r="C50" s="6">
        <v>6</v>
      </c>
      <c r="D50" s="24" t="s">
        <v>103</v>
      </c>
      <c r="E50" s="24" t="s">
        <v>104</v>
      </c>
      <c r="F50" s="6">
        <v>0</v>
      </c>
      <c r="G50" s="7">
        <v>0</v>
      </c>
      <c r="I50"/>
      <c r="J50"/>
      <c r="K50"/>
      <c r="L50"/>
    </row>
    <row r="51" spans="1:12" x14ac:dyDescent="0.2">
      <c r="A51" s="7">
        <v>50</v>
      </c>
      <c r="B51" s="7">
        <v>17</v>
      </c>
      <c r="C51" s="6">
        <v>6</v>
      </c>
      <c r="D51" s="24" t="s">
        <v>103</v>
      </c>
      <c r="E51" s="24" t="s">
        <v>104</v>
      </c>
      <c r="F51" s="6">
        <v>1</v>
      </c>
      <c r="G51" s="8" t="s">
        <v>21</v>
      </c>
      <c r="I51"/>
      <c r="J51"/>
      <c r="K51"/>
      <c r="L51"/>
    </row>
    <row r="52" spans="1:12" x14ac:dyDescent="0.2">
      <c r="A52" s="7">
        <v>51</v>
      </c>
      <c r="B52" s="7">
        <v>18</v>
      </c>
      <c r="C52" s="6">
        <v>6</v>
      </c>
      <c r="D52" s="24" t="s">
        <v>103</v>
      </c>
      <c r="E52" s="24" t="s">
        <v>104</v>
      </c>
      <c r="F52" s="6">
        <v>0</v>
      </c>
      <c r="G52" s="7">
        <v>0</v>
      </c>
      <c r="I52"/>
      <c r="J52"/>
      <c r="K52"/>
      <c r="L52"/>
    </row>
    <row r="53" spans="1:12" x14ac:dyDescent="0.2">
      <c r="A53" s="7">
        <v>52</v>
      </c>
      <c r="B53" s="7">
        <v>16</v>
      </c>
      <c r="C53" s="6">
        <v>6</v>
      </c>
      <c r="D53" s="24" t="s">
        <v>110</v>
      </c>
      <c r="E53" s="24" t="s">
        <v>21</v>
      </c>
      <c r="F53" s="6">
        <v>2</v>
      </c>
      <c r="G53" s="24" t="s">
        <v>21</v>
      </c>
      <c r="I53"/>
      <c r="J53"/>
      <c r="K53"/>
      <c r="L53"/>
    </row>
    <row r="54" spans="1:12" x14ac:dyDescent="0.2">
      <c r="A54" s="7">
        <v>53</v>
      </c>
      <c r="B54" s="7">
        <v>17</v>
      </c>
      <c r="C54" s="6">
        <v>6</v>
      </c>
      <c r="D54" s="24" t="s">
        <v>110</v>
      </c>
      <c r="E54" s="24" t="s">
        <v>21</v>
      </c>
      <c r="F54" s="6">
        <v>1</v>
      </c>
      <c r="G54" s="24" t="s">
        <v>21</v>
      </c>
      <c r="I54"/>
      <c r="J54"/>
      <c r="K54"/>
      <c r="L54"/>
    </row>
    <row r="55" spans="1:12" x14ac:dyDescent="0.2">
      <c r="A55" s="7">
        <v>54</v>
      </c>
      <c r="B55" s="7">
        <v>18</v>
      </c>
      <c r="C55" s="6">
        <v>6</v>
      </c>
      <c r="D55" s="24" t="s">
        <v>110</v>
      </c>
      <c r="E55" s="24" t="s">
        <v>21</v>
      </c>
      <c r="F55" s="6">
        <v>4</v>
      </c>
      <c r="G55" s="24" t="s">
        <v>21</v>
      </c>
      <c r="I55"/>
      <c r="J55"/>
      <c r="K55"/>
      <c r="L55"/>
    </row>
    <row r="56" spans="1:12" x14ac:dyDescent="0.2">
      <c r="I56"/>
      <c r="J56"/>
      <c r="K56"/>
      <c r="L56"/>
    </row>
    <row r="57" spans="1:12" x14ac:dyDescent="0.2">
      <c r="I57"/>
      <c r="J57"/>
      <c r="K57"/>
      <c r="L57"/>
    </row>
    <row r="58" spans="1:12" x14ac:dyDescent="0.2">
      <c r="I58"/>
      <c r="J58"/>
      <c r="K58"/>
      <c r="L58"/>
    </row>
    <row r="59" spans="1:12" x14ac:dyDescent="0.2">
      <c r="I59"/>
      <c r="J59"/>
      <c r="K59"/>
      <c r="L59"/>
    </row>
    <row r="60" spans="1:12" x14ac:dyDescent="0.2">
      <c r="I60"/>
      <c r="J60"/>
      <c r="K60"/>
      <c r="L60"/>
    </row>
  </sheetData>
  <sortState xmlns:xlrd2="http://schemas.microsoft.com/office/spreadsheetml/2017/richdata2" ref="A2:G56">
    <sortCondition ref="C2:C56"/>
    <sortCondition ref="E2:E56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F88C4-FF90-8B4D-875F-6328C02F4E9B}">
  <dimension ref="A1:K40"/>
  <sheetViews>
    <sheetView workbookViewId="0">
      <selection activeCell="I53" sqref="I53"/>
    </sheetView>
  </sheetViews>
  <sheetFormatPr baseColWidth="10" defaultRowHeight="15" x14ac:dyDescent="0.2"/>
  <cols>
    <col min="1" max="1" width="5.6640625" bestFit="1" customWidth="1"/>
    <col min="2" max="2" width="4" bestFit="1" customWidth="1"/>
    <col min="3" max="3" width="6.83203125" bestFit="1" customWidth="1"/>
    <col min="4" max="4" width="12.1640625" bestFit="1" customWidth="1"/>
    <col min="5" max="5" width="39" bestFit="1" customWidth="1"/>
    <col min="6" max="6" width="9.33203125" bestFit="1" customWidth="1"/>
    <col min="7" max="7" width="15.5" bestFit="1" customWidth="1"/>
    <col min="8" max="8" width="38.6640625" bestFit="1" customWidth="1"/>
    <col min="9" max="9" width="14" bestFit="1" customWidth="1"/>
    <col min="10" max="10" width="15.5" bestFit="1" customWidth="1"/>
  </cols>
  <sheetData>
    <row r="1" spans="1:11" x14ac:dyDescent="0.2">
      <c r="A1" s="18" t="s">
        <v>15</v>
      </c>
      <c r="B1" s="5" t="s">
        <v>112</v>
      </c>
      <c r="C1" s="17" t="s">
        <v>16</v>
      </c>
      <c r="D1" s="17" t="s">
        <v>41</v>
      </c>
      <c r="E1" s="17" t="s">
        <v>43</v>
      </c>
      <c r="F1" s="17" t="s">
        <v>19</v>
      </c>
      <c r="G1" s="17" t="s">
        <v>39</v>
      </c>
      <c r="H1" s="5" t="s">
        <v>42</v>
      </c>
      <c r="I1" s="5" t="s">
        <v>118</v>
      </c>
      <c r="J1" s="5" t="s">
        <v>119</v>
      </c>
      <c r="K1" s="5" t="s">
        <v>120</v>
      </c>
    </row>
    <row r="2" spans="1:11" x14ac:dyDescent="0.2">
      <c r="A2" s="16">
        <v>1</v>
      </c>
      <c r="B2">
        <v>1</v>
      </c>
      <c r="C2" s="9">
        <v>1</v>
      </c>
      <c r="D2" s="9">
        <v>22</v>
      </c>
      <c r="E2" s="9">
        <v>0</v>
      </c>
      <c r="F2" s="9" t="s">
        <v>2</v>
      </c>
      <c r="G2" s="9">
        <v>3</v>
      </c>
      <c r="H2">
        <f>E2/D2</f>
        <v>0</v>
      </c>
      <c r="I2">
        <f>AVERAGE(H2,H3)</f>
        <v>0.3235294117647059</v>
      </c>
      <c r="J2">
        <f>AVERAGE(I:I)</f>
        <v>0.32195216216436556</v>
      </c>
      <c r="K2">
        <f>STDEV(I:I)</f>
        <v>7.827165533637151E-2</v>
      </c>
    </row>
    <row r="3" spans="1:11" x14ac:dyDescent="0.2">
      <c r="A3" s="16">
        <v>2</v>
      </c>
      <c r="B3">
        <v>1</v>
      </c>
      <c r="C3" s="9">
        <v>1</v>
      </c>
      <c r="D3" s="9">
        <v>17</v>
      </c>
      <c r="E3" s="9">
        <v>11</v>
      </c>
      <c r="F3" s="9" t="s">
        <v>40</v>
      </c>
      <c r="G3" s="9">
        <v>3</v>
      </c>
      <c r="H3">
        <f t="shared" ref="H3:H37" si="0">E3/D3</f>
        <v>0.6470588235294118</v>
      </c>
    </row>
    <row r="4" spans="1:11" x14ac:dyDescent="0.2">
      <c r="A4" s="16">
        <v>3</v>
      </c>
      <c r="B4">
        <v>2</v>
      </c>
      <c r="C4" s="9">
        <v>1</v>
      </c>
      <c r="D4" s="9">
        <v>16</v>
      </c>
      <c r="E4" s="9">
        <v>3</v>
      </c>
      <c r="F4" s="9" t="s">
        <v>2</v>
      </c>
      <c r="G4" s="9">
        <v>3</v>
      </c>
      <c r="H4">
        <f t="shared" si="0"/>
        <v>0.1875</v>
      </c>
      <c r="I4">
        <f t="shared" ref="I4" si="1">AVERAGE(H4,H5)</f>
        <v>0.4548611111111111</v>
      </c>
    </row>
    <row r="5" spans="1:11" x14ac:dyDescent="0.2">
      <c r="A5" s="16">
        <v>4</v>
      </c>
      <c r="B5">
        <v>2</v>
      </c>
      <c r="C5" s="9">
        <v>1</v>
      </c>
      <c r="D5" s="9">
        <v>18</v>
      </c>
      <c r="E5" s="9">
        <v>13</v>
      </c>
      <c r="F5" s="9" t="s">
        <v>40</v>
      </c>
      <c r="G5" s="9">
        <v>3</v>
      </c>
      <c r="H5">
        <f t="shared" si="0"/>
        <v>0.72222222222222221</v>
      </c>
    </row>
    <row r="6" spans="1:11" x14ac:dyDescent="0.2">
      <c r="A6" s="16">
        <v>5</v>
      </c>
      <c r="B6">
        <v>3</v>
      </c>
      <c r="C6" s="9">
        <v>1</v>
      </c>
      <c r="D6" s="9">
        <v>26</v>
      </c>
      <c r="E6" s="9">
        <v>2</v>
      </c>
      <c r="F6" s="9" t="s">
        <v>2</v>
      </c>
      <c r="G6" s="9">
        <v>3</v>
      </c>
      <c r="H6">
        <f t="shared" si="0"/>
        <v>7.6923076923076927E-2</v>
      </c>
      <c r="I6">
        <f t="shared" ref="I6" si="2">AVERAGE(H6,H7)</f>
        <v>0.35096153846153844</v>
      </c>
    </row>
    <row r="7" spans="1:11" x14ac:dyDescent="0.2">
      <c r="A7" s="16">
        <v>6</v>
      </c>
      <c r="B7">
        <v>3</v>
      </c>
      <c r="C7" s="9">
        <v>1</v>
      </c>
      <c r="D7" s="9">
        <v>24</v>
      </c>
      <c r="E7" s="9">
        <v>15</v>
      </c>
      <c r="F7" s="9" t="s">
        <v>40</v>
      </c>
      <c r="G7" s="9">
        <v>3</v>
      </c>
      <c r="H7">
        <f t="shared" si="0"/>
        <v>0.625</v>
      </c>
    </row>
    <row r="8" spans="1:11" x14ac:dyDescent="0.2">
      <c r="A8" s="16">
        <v>7</v>
      </c>
      <c r="B8">
        <f>B6+1</f>
        <v>4</v>
      </c>
      <c r="C8" s="9">
        <v>2</v>
      </c>
      <c r="D8" s="9">
        <v>17</v>
      </c>
      <c r="E8" s="9">
        <v>0</v>
      </c>
      <c r="F8" s="9" t="s">
        <v>2</v>
      </c>
      <c r="G8" s="9">
        <v>3</v>
      </c>
      <c r="H8">
        <f t="shared" si="0"/>
        <v>0</v>
      </c>
      <c r="I8">
        <f t="shared" ref="I8" si="3">AVERAGE(H8,H9)</f>
        <v>0.46666666666666667</v>
      </c>
    </row>
    <row r="9" spans="1:11" x14ac:dyDescent="0.2">
      <c r="A9" s="16">
        <v>8</v>
      </c>
      <c r="B9">
        <f t="shared" ref="B9:B37" si="4">B7+1</f>
        <v>4</v>
      </c>
      <c r="C9" s="9">
        <v>2</v>
      </c>
      <c r="D9" s="9">
        <v>15</v>
      </c>
      <c r="E9" s="9">
        <v>14</v>
      </c>
      <c r="F9" s="9" t="s">
        <v>40</v>
      </c>
      <c r="G9" s="9">
        <v>3</v>
      </c>
      <c r="H9">
        <f t="shared" si="0"/>
        <v>0.93333333333333335</v>
      </c>
    </row>
    <row r="10" spans="1:11" x14ac:dyDescent="0.2">
      <c r="A10" s="16">
        <v>9</v>
      </c>
      <c r="B10">
        <f t="shared" si="4"/>
        <v>5</v>
      </c>
      <c r="C10" s="9">
        <v>2</v>
      </c>
      <c r="D10" s="9">
        <v>20</v>
      </c>
      <c r="E10" s="9">
        <v>1</v>
      </c>
      <c r="F10" s="9" t="s">
        <v>2</v>
      </c>
      <c r="G10" s="9">
        <v>3</v>
      </c>
      <c r="H10">
        <f t="shared" si="0"/>
        <v>0.05</v>
      </c>
      <c r="I10">
        <f t="shared" ref="I10" si="5">AVERAGE(H10,H11)</f>
        <v>0.30625000000000002</v>
      </c>
    </row>
    <row r="11" spans="1:11" x14ac:dyDescent="0.2">
      <c r="A11" s="16">
        <v>10</v>
      </c>
      <c r="B11">
        <f t="shared" si="4"/>
        <v>5</v>
      </c>
      <c r="C11" s="9">
        <v>2</v>
      </c>
      <c r="D11" s="9">
        <v>16</v>
      </c>
      <c r="E11" s="9">
        <v>9</v>
      </c>
      <c r="F11" s="9" t="s">
        <v>40</v>
      </c>
      <c r="G11" s="9">
        <v>3</v>
      </c>
      <c r="H11">
        <f t="shared" si="0"/>
        <v>0.5625</v>
      </c>
    </row>
    <row r="12" spans="1:11" x14ac:dyDescent="0.2">
      <c r="A12" s="16">
        <v>11</v>
      </c>
      <c r="B12">
        <f t="shared" si="4"/>
        <v>6</v>
      </c>
      <c r="C12" s="9">
        <v>2</v>
      </c>
      <c r="D12" s="9">
        <v>14</v>
      </c>
      <c r="E12" s="9">
        <v>0</v>
      </c>
      <c r="F12" s="9" t="s">
        <v>2</v>
      </c>
      <c r="G12" s="9">
        <v>3</v>
      </c>
      <c r="H12">
        <f t="shared" si="0"/>
        <v>0</v>
      </c>
      <c r="I12">
        <f t="shared" ref="I12" si="6">AVERAGE(H12,H13)</f>
        <v>0.21875</v>
      </c>
    </row>
    <row r="13" spans="1:11" x14ac:dyDescent="0.2">
      <c r="A13" s="16">
        <v>12</v>
      </c>
      <c r="B13">
        <f t="shared" si="4"/>
        <v>6</v>
      </c>
      <c r="C13" s="9">
        <v>2</v>
      </c>
      <c r="D13" s="9">
        <v>16</v>
      </c>
      <c r="E13" s="9">
        <v>7</v>
      </c>
      <c r="F13" s="9" t="s">
        <v>40</v>
      </c>
      <c r="G13" s="9">
        <v>3</v>
      </c>
      <c r="H13">
        <f t="shared" si="0"/>
        <v>0.4375</v>
      </c>
    </row>
    <row r="14" spans="1:11" x14ac:dyDescent="0.2">
      <c r="A14" s="16">
        <v>13</v>
      </c>
      <c r="B14">
        <f t="shared" si="4"/>
        <v>7</v>
      </c>
      <c r="C14" s="9">
        <v>3</v>
      </c>
      <c r="D14" s="9">
        <v>20</v>
      </c>
      <c r="E14" s="9">
        <v>2</v>
      </c>
      <c r="F14" s="9" t="s">
        <v>2</v>
      </c>
      <c r="G14" s="9">
        <v>3</v>
      </c>
      <c r="H14">
        <f t="shared" si="0"/>
        <v>0.1</v>
      </c>
      <c r="I14">
        <f t="shared" ref="I14" si="7">AVERAGE(H14,H15)</f>
        <v>0.27727272727272728</v>
      </c>
    </row>
    <row r="15" spans="1:11" x14ac:dyDescent="0.2">
      <c r="A15" s="16">
        <v>14</v>
      </c>
      <c r="B15">
        <f t="shared" si="4"/>
        <v>7</v>
      </c>
      <c r="C15" s="9">
        <v>3</v>
      </c>
      <c r="D15" s="9">
        <v>22</v>
      </c>
      <c r="E15" s="9">
        <v>10</v>
      </c>
      <c r="F15" s="9" t="s">
        <v>40</v>
      </c>
      <c r="G15" s="9">
        <v>3</v>
      </c>
      <c r="H15">
        <f t="shared" si="0"/>
        <v>0.45454545454545453</v>
      </c>
    </row>
    <row r="16" spans="1:11" x14ac:dyDescent="0.2">
      <c r="A16" s="16">
        <v>15</v>
      </c>
      <c r="B16">
        <f t="shared" si="4"/>
        <v>8</v>
      </c>
      <c r="C16" s="9">
        <v>3</v>
      </c>
      <c r="D16" s="9">
        <v>22</v>
      </c>
      <c r="E16" s="9">
        <v>1</v>
      </c>
      <c r="F16" s="9" t="s">
        <v>2</v>
      </c>
      <c r="G16" s="9">
        <v>3</v>
      </c>
      <c r="H16">
        <f t="shared" si="0"/>
        <v>4.5454545454545456E-2</v>
      </c>
      <c r="I16">
        <f t="shared" ref="I16" si="8">AVERAGE(H16,H17)</f>
        <v>0.18939393939393939</v>
      </c>
    </row>
    <row r="17" spans="1:9" x14ac:dyDescent="0.2">
      <c r="A17" s="16">
        <v>16</v>
      </c>
      <c r="B17">
        <f t="shared" si="4"/>
        <v>8</v>
      </c>
      <c r="C17" s="9">
        <v>3</v>
      </c>
      <c r="D17" s="9">
        <v>24</v>
      </c>
      <c r="E17" s="9">
        <v>8</v>
      </c>
      <c r="F17" s="9" t="s">
        <v>40</v>
      </c>
      <c r="G17" s="9">
        <v>3</v>
      </c>
      <c r="H17">
        <f t="shared" si="0"/>
        <v>0.33333333333333331</v>
      </c>
    </row>
    <row r="18" spans="1:9" x14ac:dyDescent="0.2">
      <c r="A18" s="16">
        <v>17</v>
      </c>
      <c r="B18">
        <f t="shared" si="4"/>
        <v>9</v>
      </c>
      <c r="C18" s="9">
        <v>3</v>
      </c>
      <c r="D18" s="9">
        <v>26</v>
      </c>
      <c r="E18" s="9">
        <v>1</v>
      </c>
      <c r="F18" s="9" t="s">
        <v>2</v>
      </c>
      <c r="G18" s="9">
        <v>3</v>
      </c>
      <c r="H18">
        <f t="shared" si="0"/>
        <v>3.8461538461538464E-2</v>
      </c>
      <c r="I18">
        <f t="shared" ref="I18" si="9">AVERAGE(H18,H19)</f>
        <v>0.23351648351648352</v>
      </c>
    </row>
    <row r="19" spans="1:9" x14ac:dyDescent="0.2">
      <c r="A19" s="16">
        <v>18</v>
      </c>
      <c r="B19">
        <f t="shared" si="4"/>
        <v>9</v>
      </c>
      <c r="C19" s="9">
        <v>3</v>
      </c>
      <c r="D19" s="9">
        <v>28</v>
      </c>
      <c r="E19" s="9">
        <v>12</v>
      </c>
      <c r="F19" s="9" t="s">
        <v>40</v>
      </c>
      <c r="G19" s="9">
        <v>3</v>
      </c>
      <c r="H19">
        <f t="shared" si="0"/>
        <v>0.42857142857142855</v>
      </c>
    </row>
    <row r="20" spans="1:9" x14ac:dyDescent="0.2">
      <c r="A20" s="16">
        <v>19</v>
      </c>
      <c r="B20">
        <f t="shared" si="4"/>
        <v>10</v>
      </c>
      <c r="C20" s="9">
        <v>4</v>
      </c>
      <c r="D20" s="9">
        <v>15</v>
      </c>
      <c r="E20" s="9">
        <v>3</v>
      </c>
      <c r="F20" s="9" t="s">
        <v>2</v>
      </c>
      <c r="G20" s="9">
        <v>3</v>
      </c>
      <c r="H20">
        <f t="shared" si="0"/>
        <v>0.2</v>
      </c>
      <c r="I20">
        <f t="shared" ref="I20" si="10">AVERAGE(H20,H21)</f>
        <v>0.33684210526315789</v>
      </c>
    </row>
    <row r="21" spans="1:9" x14ac:dyDescent="0.2">
      <c r="A21" s="16">
        <v>20</v>
      </c>
      <c r="B21">
        <f t="shared" si="4"/>
        <v>10</v>
      </c>
      <c r="C21" s="9">
        <v>4</v>
      </c>
      <c r="D21" s="9">
        <v>19</v>
      </c>
      <c r="E21" s="9">
        <v>9</v>
      </c>
      <c r="F21" s="9" t="s">
        <v>40</v>
      </c>
      <c r="G21" s="9">
        <v>3</v>
      </c>
      <c r="H21">
        <f t="shared" si="0"/>
        <v>0.47368421052631576</v>
      </c>
    </row>
    <row r="22" spans="1:9" x14ac:dyDescent="0.2">
      <c r="A22" s="16">
        <v>21</v>
      </c>
      <c r="B22">
        <f t="shared" si="4"/>
        <v>11</v>
      </c>
      <c r="C22" s="9">
        <v>4</v>
      </c>
      <c r="D22" s="9">
        <v>18</v>
      </c>
      <c r="E22" s="9">
        <v>2</v>
      </c>
      <c r="F22" s="9" t="s">
        <v>2</v>
      </c>
      <c r="G22" s="9">
        <v>3</v>
      </c>
      <c r="H22">
        <f t="shared" si="0"/>
        <v>0.1111111111111111</v>
      </c>
      <c r="I22">
        <f t="shared" ref="I22" si="11">AVERAGE(H22,H23)</f>
        <v>0.43055555555555558</v>
      </c>
    </row>
    <row r="23" spans="1:9" x14ac:dyDescent="0.2">
      <c r="A23" s="16">
        <v>22</v>
      </c>
      <c r="B23">
        <f t="shared" si="4"/>
        <v>11</v>
      </c>
      <c r="C23" s="9">
        <v>4</v>
      </c>
      <c r="D23" s="9">
        <v>24</v>
      </c>
      <c r="E23" s="9">
        <v>18</v>
      </c>
      <c r="F23" s="9" t="s">
        <v>40</v>
      </c>
      <c r="G23" s="9">
        <v>3</v>
      </c>
      <c r="H23">
        <f t="shared" si="0"/>
        <v>0.75</v>
      </c>
    </row>
    <row r="24" spans="1:9" x14ac:dyDescent="0.2">
      <c r="A24" s="16">
        <v>23</v>
      </c>
      <c r="B24">
        <f t="shared" si="4"/>
        <v>12</v>
      </c>
      <c r="C24" s="9">
        <v>4</v>
      </c>
      <c r="D24" s="9">
        <v>20</v>
      </c>
      <c r="E24" s="9">
        <v>3</v>
      </c>
      <c r="F24" s="9" t="s">
        <v>2</v>
      </c>
      <c r="G24" s="9">
        <v>3</v>
      </c>
      <c r="H24">
        <f t="shared" si="0"/>
        <v>0.15</v>
      </c>
      <c r="I24">
        <f t="shared" ref="I24" si="12">AVERAGE(H24,H25)</f>
        <v>0.31309523809523809</v>
      </c>
    </row>
    <row r="25" spans="1:9" x14ac:dyDescent="0.2">
      <c r="A25" s="16">
        <v>24</v>
      </c>
      <c r="B25">
        <f t="shared" si="4"/>
        <v>12</v>
      </c>
      <c r="C25" s="9">
        <v>4</v>
      </c>
      <c r="D25" s="9">
        <v>21</v>
      </c>
      <c r="E25" s="9">
        <v>10</v>
      </c>
      <c r="F25" s="9" t="s">
        <v>40</v>
      </c>
      <c r="G25" s="9">
        <v>3</v>
      </c>
      <c r="H25">
        <f t="shared" si="0"/>
        <v>0.47619047619047616</v>
      </c>
    </row>
    <row r="26" spans="1:9" x14ac:dyDescent="0.2">
      <c r="A26" s="16">
        <v>25</v>
      </c>
      <c r="B26">
        <f t="shared" si="4"/>
        <v>13</v>
      </c>
      <c r="C26" s="9">
        <v>5</v>
      </c>
      <c r="D26" s="9">
        <v>24</v>
      </c>
      <c r="E26" s="9">
        <v>1</v>
      </c>
      <c r="F26" s="9" t="s">
        <v>2</v>
      </c>
      <c r="G26" s="9">
        <v>3</v>
      </c>
      <c r="H26">
        <f t="shared" si="0"/>
        <v>4.1666666666666664E-2</v>
      </c>
      <c r="I26">
        <f t="shared" ref="I26" si="13">AVERAGE(H26,H27)</f>
        <v>0.36698717948717946</v>
      </c>
    </row>
    <row r="27" spans="1:9" x14ac:dyDescent="0.2">
      <c r="A27" s="16">
        <v>26</v>
      </c>
      <c r="B27">
        <f t="shared" si="4"/>
        <v>13</v>
      </c>
      <c r="C27" s="9">
        <v>5</v>
      </c>
      <c r="D27" s="9">
        <v>26</v>
      </c>
      <c r="E27" s="9">
        <v>18</v>
      </c>
      <c r="F27" s="9" t="s">
        <v>40</v>
      </c>
      <c r="G27" s="9">
        <v>3</v>
      </c>
      <c r="H27">
        <f t="shared" si="0"/>
        <v>0.69230769230769229</v>
      </c>
    </row>
    <row r="28" spans="1:9" x14ac:dyDescent="0.2">
      <c r="A28" s="16">
        <v>27</v>
      </c>
      <c r="B28">
        <f t="shared" si="4"/>
        <v>14</v>
      </c>
      <c r="C28" s="9">
        <v>5</v>
      </c>
      <c r="D28" s="9">
        <v>17</v>
      </c>
      <c r="E28" s="9">
        <v>2</v>
      </c>
      <c r="F28" s="9" t="s">
        <v>2</v>
      </c>
      <c r="G28" s="9">
        <v>3</v>
      </c>
      <c r="H28">
        <f t="shared" si="0"/>
        <v>0.11764705882352941</v>
      </c>
      <c r="I28">
        <f t="shared" ref="I28" si="14">AVERAGE(H28,H29)</f>
        <v>0.30882352941176472</v>
      </c>
    </row>
    <row r="29" spans="1:9" x14ac:dyDescent="0.2">
      <c r="A29" s="16">
        <v>28</v>
      </c>
      <c r="B29">
        <f t="shared" si="4"/>
        <v>14</v>
      </c>
      <c r="C29" s="9">
        <v>5</v>
      </c>
      <c r="D29" s="9">
        <v>22</v>
      </c>
      <c r="E29" s="9">
        <v>11</v>
      </c>
      <c r="F29" s="9" t="s">
        <v>40</v>
      </c>
      <c r="G29" s="9">
        <v>3</v>
      </c>
      <c r="H29">
        <f t="shared" si="0"/>
        <v>0.5</v>
      </c>
    </row>
    <row r="30" spans="1:9" x14ac:dyDescent="0.2">
      <c r="A30" s="16">
        <v>29</v>
      </c>
      <c r="B30">
        <f t="shared" si="4"/>
        <v>15</v>
      </c>
      <c r="C30" s="9">
        <v>5</v>
      </c>
      <c r="D30" s="9">
        <v>15</v>
      </c>
      <c r="E30" s="9">
        <v>3</v>
      </c>
      <c r="F30" s="9" t="s">
        <v>2</v>
      </c>
      <c r="G30" s="9">
        <v>3</v>
      </c>
      <c r="H30">
        <f t="shared" si="0"/>
        <v>0.2</v>
      </c>
      <c r="I30">
        <f t="shared" ref="I30" si="15">AVERAGE(H30,H31)</f>
        <v>0.38947368421052631</v>
      </c>
    </row>
    <row r="31" spans="1:9" x14ac:dyDescent="0.2">
      <c r="A31" s="16">
        <v>30</v>
      </c>
      <c r="B31">
        <f t="shared" si="4"/>
        <v>15</v>
      </c>
      <c r="C31" s="9">
        <v>5</v>
      </c>
      <c r="D31" s="9">
        <v>19</v>
      </c>
      <c r="E31" s="9">
        <v>11</v>
      </c>
      <c r="F31" s="9" t="s">
        <v>40</v>
      </c>
      <c r="G31" s="9">
        <v>3</v>
      </c>
      <c r="H31">
        <f t="shared" si="0"/>
        <v>0.57894736842105265</v>
      </c>
    </row>
    <row r="32" spans="1:9" x14ac:dyDescent="0.2">
      <c r="A32" s="16">
        <v>31</v>
      </c>
      <c r="B32">
        <f t="shared" si="4"/>
        <v>16</v>
      </c>
      <c r="C32" s="9">
        <v>6</v>
      </c>
      <c r="D32" s="9">
        <v>17</v>
      </c>
      <c r="E32" s="9">
        <v>2</v>
      </c>
      <c r="F32" s="9" t="s">
        <v>2</v>
      </c>
      <c r="G32" s="9">
        <v>3</v>
      </c>
      <c r="H32">
        <f t="shared" si="0"/>
        <v>0.11764705882352941</v>
      </c>
      <c r="I32">
        <f t="shared" ref="I32" si="16">AVERAGE(H32,H33)</f>
        <v>0.27310924369747897</v>
      </c>
    </row>
    <row r="33" spans="1:9" x14ac:dyDescent="0.2">
      <c r="A33" s="16">
        <v>32</v>
      </c>
      <c r="B33">
        <f t="shared" si="4"/>
        <v>16</v>
      </c>
      <c r="C33" s="9">
        <v>6</v>
      </c>
      <c r="D33" s="9">
        <v>21</v>
      </c>
      <c r="E33" s="9">
        <v>9</v>
      </c>
      <c r="F33" s="9" t="s">
        <v>40</v>
      </c>
      <c r="G33" s="9">
        <v>3</v>
      </c>
      <c r="H33">
        <f t="shared" si="0"/>
        <v>0.42857142857142855</v>
      </c>
    </row>
    <row r="34" spans="1:9" x14ac:dyDescent="0.2">
      <c r="A34" s="16">
        <v>33</v>
      </c>
      <c r="B34">
        <f t="shared" si="4"/>
        <v>17</v>
      </c>
      <c r="C34" s="9">
        <v>6</v>
      </c>
      <c r="D34" s="9">
        <v>20</v>
      </c>
      <c r="E34" s="9">
        <v>3</v>
      </c>
      <c r="F34" s="9" t="s">
        <v>2</v>
      </c>
      <c r="G34" s="9">
        <v>3</v>
      </c>
      <c r="H34">
        <f t="shared" si="0"/>
        <v>0.15</v>
      </c>
      <c r="I34">
        <f t="shared" ref="I34" si="17">AVERAGE(H34,H35)</f>
        <v>0.30227272727272725</v>
      </c>
    </row>
    <row r="35" spans="1:9" x14ac:dyDescent="0.2">
      <c r="A35" s="16">
        <v>34</v>
      </c>
      <c r="B35">
        <f t="shared" si="4"/>
        <v>17</v>
      </c>
      <c r="C35" s="9">
        <v>6</v>
      </c>
      <c r="D35" s="9">
        <v>22</v>
      </c>
      <c r="E35" s="9">
        <v>10</v>
      </c>
      <c r="F35" s="9" t="s">
        <v>40</v>
      </c>
      <c r="G35" s="9">
        <v>3</v>
      </c>
      <c r="H35">
        <f t="shared" si="0"/>
        <v>0.45454545454545453</v>
      </c>
    </row>
    <row r="36" spans="1:9" x14ac:dyDescent="0.2">
      <c r="A36" s="16">
        <v>35</v>
      </c>
      <c r="B36">
        <f t="shared" si="4"/>
        <v>18</v>
      </c>
      <c r="C36" s="9">
        <v>6</v>
      </c>
      <c r="D36" s="9">
        <v>18</v>
      </c>
      <c r="E36" s="9">
        <v>1</v>
      </c>
      <c r="F36" s="9" t="s">
        <v>2</v>
      </c>
      <c r="G36" s="9">
        <v>3</v>
      </c>
      <c r="H36">
        <f t="shared" si="0"/>
        <v>5.5555555555555552E-2</v>
      </c>
      <c r="I36">
        <f t="shared" ref="I36" si="18">AVERAGE(H36,H37)</f>
        <v>0.25277777777777777</v>
      </c>
    </row>
    <row r="37" spans="1:9" x14ac:dyDescent="0.2">
      <c r="A37" s="16">
        <v>36</v>
      </c>
      <c r="B37">
        <f t="shared" si="4"/>
        <v>18</v>
      </c>
      <c r="C37" s="9">
        <v>6</v>
      </c>
      <c r="D37" s="9">
        <v>20</v>
      </c>
      <c r="E37" s="9">
        <v>9</v>
      </c>
      <c r="F37" s="9" t="s">
        <v>40</v>
      </c>
      <c r="G37" s="9">
        <v>3</v>
      </c>
      <c r="H37">
        <f t="shared" si="0"/>
        <v>0.45</v>
      </c>
    </row>
    <row r="39" spans="1:9" x14ac:dyDescent="0.2">
      <c r="C39" t="s">
        <v>106</v>
      </c>
      <c r="D39">
        <f>AVERAGE(D2:D37)</f>
        <v>20.027777777777779</v>
      </c>
    </row>
    <row r="40" spans="1:9" x14ac:dyDescent="0.2">
      <c r="C40" t="s">
        <v>111</v>
      </c>
      <c r="D40">
        <f>STDEV(D2:D37)</f>
        <v>3.6526789473020354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E12B9-EA2B-B84A-95B5-085156F5D65A}">
  <dimension ref="A1:G37"/>
  <sheetViews>
    <sheetView workbookViewId="0">
      <selection activeCell="L48" sqref="L48"/>
    </sheetView>
  </sheetViews>
  <sheetFormatPr baseColWidth="10" defaultRowHeight="15" x14ac:dyDescent="0.2"/>
  <cols>
    <col min="1" max="1" width="5.6640625" bestFit="1" customWidth="1"/>
    <col min="2" max="2" width="4" bestFit="1" customWidth="1"/>
    <col min="3" max="3" width="6.5" style="7" bestFit="1" customWidth="1"/>
    <col min="4" max="4" width="21.83203125" style="7" bestFit="1" customWidth="1"/>
    <col min="5" max="5" width="10.6640625" style="7" bestFit="1" customWidth="1"/>
    <col min="6" max="6" width="9.6640625" style="7" bestFit="1" customWidth="1"/>
    <col min="7" max="7" width="9.33203125" style="7" bestFit="1" customWidth="1"/>
  </cols>
  <sheetData>
    <row r="1" spans="1:7" x14ac:dyDescent="0.2">
      <c r="A1" s="10" t="s">
        <v>15</v>
      </c>
      <c r="B1" s="10" t="s">
        <v>112</v>
      </c>
      <c r="C1" s="19" t="s">
        <v>16</v>
      </c>
      <c r="D1" s="19" t="s">
        <v>19</v>
      </c>
      <c r="E1" s="19" t="s">
        <v>51</v>
      </c>
      <c r="F1" s="19" t="s">
        <v>50</v>
      </c>
      <c r="G1" s="19" t="s">
        <v>49</v>
      </c>
    </row>
    <row r="2" spans="1:7" x14ac:dyDescent="0.2">
      <c r="A2" s="7">
        <v>1</v>
      </c>
      <c r="B2" s="7">
        <v>1</v>
      </c>
      <c r="C2" s="13">
        <v>1</v>
      </c>
      <c r="D2" s="13" t="s">
        <v>126</v>
      </c>
      <c r="E2" s="13">
        <v>1</v>
      </c>
      <c r="F2" s="13" t="s">
        <v>44</v>
      </c>
      <c r="G2" s="13">
        <v>0</v>
      </c>
    </row>
    <row r="3" spans="1:7" x14ac:dyDescent="0.2">
      <c r="A3" s="7">
        <v>2</v>
      </c>
      <c r="B3" s="7">
        <v>2</v>
      </c>
      <c r="C3" s="13">
        <v>1</v>
      </c>
      <c r="D3" s="13" t="s">
        <v>126</v>
      </c>
      <c r="E3" s="13">
        <v>1</v>
      </c>
      <c r="F3" s="13" t="s">
        <v>45</v>
      </c>
      <c r="G3" s="13">
        <v>0</v>
      </c>
    </row>
    <row r="4" spans="1:7" x14ac:dyDescent="0.2">
      <c r="A4" s="7">
        <v>3</v>
      </c>
      <c r="B4" s="7">
        <v>3</v>
      </c>
      <c r="C4" s="13">
        <v>1</v>
      </c>
      <c r="D4" s="13" t="s">
        <v>126</v>
      </c>
      <c r="E4" s="13">
        <v>1</v>
      </c>
      <c r="F4" s="13" t="s">
        <v>46</v>
      </c>
      <c r="G4" s="13">
        <v>0</v>
      </c>
    </row>
    <row r="5" spans="1:7" x14ac:dyDescent="0.2">
      <c r="A5" s="7">
        <v>4</v>
      </c>
      <c r="B5" s="7">
        <v>4</v>
      </c>
      <c r="C5" s="13">
        <v>1</v>
      </c>
      <c r="D5" s="13" t="s">
        <v>126</v>
      </c>
      <c r="E5" s="13">
        <v>1</v>
      </c>
      <c r="F5" s="13" t="s">
        <v>47</v>
      </c>
      <c r="G5" s="13">
        <v>0</v>
      </c>
    </row>
    <row r="6" spans="1:7" x14ac:dyDescent="0.2">
      <c r="A6" s="7">
        <v>5</v>
      </c>
      <c r="B6" s="7">
        <v>1</v>
      </c>
      <c r="C6" s="13">
        <v>1</v>
      </c>
      <c r="D6" s="13" t="s">
        <v>125</v>
      </c>
      <c r="E6" s="13">
        <v>2</v>
      </c>
      <c r="F6" s="13" t="s">
        <v>44</v>
      </c>
      <c r="G6" s="13">
        <v>0</v>
      </c>
    </row>
    <row r="7" spans="1:7" x14ac:dyDescent="0.2">
      <c r="A7" s="7">
        <v>6</v>
      </c>
      <c r="B7" s="7">
        <v>2</v>
      </c>
      <c r="C7" s="13">
        <v>1</v>
      </c>
      <c r="D7" s="13" t="s">
        <v>125</v>
      </c>
      <c r="E7" s="13">
        <v>2</v>
      </c>
      <c r="F7" s="13" t="s">
        <v>45</v>
      </c>
      <c r="G7" s="13">
        <v>0</v>
      </c>
    </row>
    <row r="8" spans="1:7" x14ac:dyDescent="0.2">
      <c r="A8" s="7">
        <v>7</v>
      </c>
      <c r="B8" s="7">
        <v>3</v>
      </c>
      <c r="C8" s="13">
        <v>1</v>
      </c>
      <c r="D8" s="13" t="s">
        <v>125</v>
      </c>
      <c r="E8" s="13">
        <v>2</v>
      </c>
      <c r="F8" s="13" t="s">
        <v>46</v>
      </c>
      <c r="G8" s="13">
        <v>0</v>
      </c>
    </row>
    <row r="9" spans="1:7" x14ac:dyDescent="0.2">
      <c r="A9" s="7">
        <v>8</v>
      </c>
      <c r="B9" s="7">
        <v>4</v>
      </c>
      <c r="C9" s="13">
        <v>1</v>
      </c>
      <c r="D9" s="13" t="s">
        <v>125</v>
      </c>
      <c r="E9" s="13">
        <v>2</v>
      </c>
      <c r="F9" s="13" t="s">
        <v>47</v>
      </c>
      <c r="G9" s="13">
        <v>0</v>
      </c>
    </row>
    <row r="10" spans="1:7" x14ac:dyDescent="0.2">
      <c r="A10" s="7">
        <v>9</v>
      </c>
      <c r="B10" s="7">
        <v>1</v>
      </c>
      <c r="C10" s="13">
        <v>1</v>
      </c>
      <c r="D10" s="13" t="s">
        <v>48</v>
      </c>
      <c r="E10" s="13">
        <v>3</v>
      </c>
      <c r="F10" s="13" t="s">
        <v>44</v>
      </c>
      <c r="G10" s="13">
        <v>1</v>
      </c>
    </row>
    <row r="11" spans="1:7" x14ac:dyDescent="0.2">
      <c r="A11" s="7">
        <v>10</v>
      </c>
      <c r="B11" s="7">
        <v>2</v>
      </c>
      <c r="C11" s="13">
        <v>1</v>
      </c>
      <c r="D11" s="13" t="s">
        <v>48</v>
      </c>
      <c r="E11" s="13">
        <v>3</v>
      </c>
      <c r="F11" s="13" t="s">
        <v>45</v>
      </c>
      <c r="G11" s="13">
        <v>1</v>
      </c>
    </row>
    <row r="12" spans="1:7" x14ac:dyDescent="0.2">
      <c r="A12" s="7">
        <v>11</v>
      </c>
      <c r="B12" s="7">
        <v>3</v>
      </c>
      <c r="C12" s="13">
        <v>1</v>
      </c>
      <c r="D12" s="13" t="s">
        <v>48</v>
      </c>
      <c r="E12" s="13">
        <v>3</v>
      </c>
      <c r="F12" s="13" t="s">
        <v>46</v>
      </c>
      <c r="G12" s="13">
        <v>1</v>
      </c>
    </row>
    <row r="13" spans="1:7" x14ac:dyDescent="0.2">
      <c r="A13" s="7">
        <v>12</v>
      </c>
      <c r="B13" s="7">
        <v>4</v>
      </c>
      <c r="C13" s="13">
        <v>1</v>
      </c>
      <c r="D13" s="13" t="s">
        <v>48</v>
      </c>
      <c r="E13" s="13">
        <v>3</v>
      </c>
      <c r="F13" s="13" t="s">
        <v>47</v>
      </c>
      <c r="G13" s="13">
        <v>1</v>
      </c>
    </row>
    <row r="14" spans="1:7" x14ac:dyDescent="0.2">
      <c r="A14" s="7">
        <v>13</v>
      </c>
      <c r="B14" s="7">
        <v>5</v>
      </c>
      <c r="C14" s="13">
        <v>2</v>
      </c>
      <c r="D14" s="13" t="s">
        <v>126</v>
      </c>
      <c r="E14" s="13">
        <v>4</v>
      </c>
      <c r="F14" s="13" t="s">
        <v>44</v>
      </c>
      <c r="G14" s="13">
        <v>0</v>
      </c>
    </row>
    <row r="15" spans="1:7" x14ac:dyDescent="0.2">
      <c r="A15" s="7">
        <v>14</v>
      </c>
      <c r="B15" s="7">
        <v>6</v>
      </c>
      <c r="C15" s="13">
        <v>2</v>
      </c>
      <c r="D15" s="13" t="s">
        <v>126</v>
      </c>
      <c r="E15" s="13">
        <v>4</v>
      </c>
      <c r="F15" s="13" t="s">
        <v>45</v>
      </c>
      <c r="G15" s="13">
        <v>0</v>
      </c>
    </row>
    <row r="16" spans="1:7" x14ac:dyDescent="0.2">
      <c r="A16" s="7">
        <v>15</v>
      </c>
      <c r="B16" s="7">
        <v>7</v>
      </c>
      <c r="C16" s="13">
        <v>2</v>
      </c>
      <c r="D16" s="13" t="s">
        <v>126</v>
      </c>
      <c r="E16" s="13">
        <v>4</v>
      </c>
      <c r="F16" s="13" t="s">
        <v>46</v>
      </c>
      <c r="G16" s="13">
        <v>0</v>
      </c>
    </row>
    <row r="17" spans="1:7" x14ac:dyDescent="0.2">
      <c r="A17" s="7">
        <v>16</v>
      </c>
      <c r="B17" s="7">
        <v>8</v>
      </c>
      <c r="C17" s="13">
        <v>2</v>
      </c>
      <c r="D17" s="13" t="s">
        <v>126</v>
      </c>
      <c r="E17" s="13">
        <v>4</v>
      </c>
      <c r="F17" s="13" t="s">
        <v>47</v>
      </c>
      <c r="G17" s="13">
        <v>0</v>
      </c>
    </row>
    <row r="18" spans="1:7" x14ac:dyDescent="0.2">
      <c r="A18" s="7">
        <v>17</v>
      </c>
      <c r="B18" s="7">
        <v>5</v>
      </c>
      <c r="C18" s="13">
        <v>2</v>
      </c>
      <c r="D18" s="13" t="s">
        <v>125</v>
      </c>
      <c r="E18" s="13">
        <v>5</v>
      </c>
      <c r="F18" s="13" t="s">
        <v>44</v>
      </c>
      <c r="G18" s="13">
        <v>0</v>
      </c>
    </row>
    <row r="19" spans="1:7" x14ac:dyDescent="0.2">
      <c r="A19" s="7">
        <v>18</v>
      </c>
      <c r="B19" s="7">
        <v>6</v>
      </c>
      <c r="C19" s="13">
        <v>2</v>
      </c>
      <c r="D19" s="13" t="s">
        <v>125</v>
      </c>
      <c r="E19" s="13">
        <v>5</v>
      </c>
      <c r="F19" s="13" t="s">
        <v>45</v>
      </c>
      <c r="G19" s="13">
        <v>0</v>
      </c>
    </row>
    <row r="20" spans="1:7" x14ac:dyDescent="0.2">
      <c r="A20" s="7">
        <v>19</v>
      </c>
      <c r="B20" s="7">
        <v>7</v>
      </c>
      <c r="C20" s="13">
        <v>2</v>
      </c>
      <c r="D20" s="13" t="s">
        <v>125</v>
      </c>
      <c r="E20" s="13">
        <v>5</v>
      </c>
      <c r="F20" s="13" t="s">
        <v>46</v>
      </c>
      <c r="G20" s="13">
        <v>0</v>
      </c>
    </row>
    <row r="21" spans="1:7" x14ac:dyDescent="0.2">
      <c r="A21" s="7">
        <v>20</v>
      </c>
      <c r="B21" s="7">
        <v>8</v>
      </c>
      <c r="C21" s="13">
        <v>2</v>
      </c>
      <c r="D21" s="13" t="s">
        <v>125</v>
      </c>
      <c r="E21" s="13">
        <v>5</v>
      </c>
      <c r="F21" s="13" t="s">
        <v>47</v>
      </c>
      <c r="G21" s="13">
        <v>0</v>
      </c>
    </row>
    <row r="22" spans="1:7" x14ac:dyDescent="0.2">
      <c r="A22" s="7">
        <v>21</v>
      </c>
      <c r="B22" s="7">
        <v>5</v>
      </c>
      <c r="C22" s="13">
        <v>2</v>
      </c>
      <c r="D22" s="13" t="s">
        <v>48</v>
      </c>
      <c r="E22" s="13">
        <v>6</v>
      </c>
      <c r="F22" s="13" t="s">
        <v>44</v>
      </c>
      <c r="G22" s="13">
        <v>1</v>
      </c>
    </row>
    <row r="23" spans="1:7" x14ac:dyDescent="0.2">
      <c r="A23" s="7">
        <v>22</v>
      </c>
      <c r="B23" s="7">
        <v>6</v>
      </c>
      <c r="C23" s="13">
        <v>2</v>
      </c>
      <c r="D23" s="13" t="s">
        <v>48</v>
      </c>
      <c r="E23" s="13">
        <v>6</v>
      </c>
      <c r="F23" s="13" t="s">
        <v>45</v>
      </c>
      <c r="G23" s="13">
        <v>1</v>
      </c>
    </row>
    <row r="24" spans="1:7" x14ac:dyDescent="0.2">
      <c r="A24" s="7">
        <v>23</v>
      </c>
      <c r="B24" s="7">
        <v>7</v>
      </c>
      <c r="C24" s="13">
        <v>2</v>
      </c>
      <c r="D24" s="13" t="s">
        <v>48</v>
      </c>
      <c r="E24" s="13">
        <v>6</v>
      </c>
      <c r="F24" s="13" t="s">
        <v>46</v>
      </c>
      <c r="G24" s="13">
        <v>1</v>
      </c>
    </row>
    <row r="25" spans="1:7" x14ac:dyDescent="0.2">
      <c r="A25" s="7">
        <v>24</v>
      </c>
      <c r="B25" s="7">
        <v>8</v>
      </c>
      <c r="C25" s="13">
        <v>2</v>
      </c>
      <c r="D25" s="13" t="s">
        <v>48</v>
      </c>
      <c r="E25" s="13">
        <v>6</v>
      </c>
      <c r="F25" s="13" t="s">
        <v>47</v>
      </c>
      <c r="G25" s="13">
        <v>1</v>
      </c>
    </row>
    <row r="26" spans="1:7" x14ac:dyDescent="0.2">
      <c r="A26" s="7">
        <v>25</v>
      </c>
      <c r="B26" s="7">
        <v>9</v>
      </c>
      <c r="C26" s="13">
        <v>3</v>
      </c>
      <c r="D26" s="13" t="s">
        <v>126</v>
      </c>
      <c r="E26" s="13">
        <v>7</v>
      </c>
      <c r="F26" s="13" t="s">
        <v>44</v>
      </c>
      <c r="G26" s="13">
        <v>0</v>
      </c>
    </row>
    <row r="27" spans="1:7" x14ac:dyDescent="0.2">
      <c r="A27" s="7">
        <v>26</v>
      </c>
      <c r="B27" s="7">
        <v>10</v>
      </c>
      <c r="C27" s="13">
        <v>3</v>
      </c>
      <c r="D27" s="13" t="s">
        <v>126</v>
      </c>
      <c r="E27" s="13">
        <v>7</v>
      </c>
      <c r="F27" s="13" t="s">
        <v>45</v>
      </c>
      <c r="G27" s="13">
        <v>0</v>
      </c>
    </row>
    <row r="28" spans="1:7" x14ac:dyDescent="0.2">
      <c r="A28" s="7">
        <v>27</v>
      </c>
      <c r="B28" s="7">
        <v>11</v>
      </c>
      <c r="C28" s="13">
        <v>3</v>
      </c>
      <c r="D28" s="13" t="s">
        <v>126</v>
      </c>
      <c r="E28" s="13">
        <v>7</v>
      </c>
      <c r="F28" s="13" t="s">
        <v>46</v>
      </c>
      <c r="G28" s="13">
        <v>0</v>
      </c>
    </row>
    <row r="29" spans="1:7" x14ac:dyDescent="0.2">
      <c r="A29" s="7">
        <v>28</v>
      </c>
      <c r="B29" s="7">
        <v>12</v>
      </c>
      <c r="C29" s="13">
        <v>3</v>
      </c>
      <c r="D29" s="13" t="s">
        <v>126</v>
      </c>
      <c r="E29" s="13">
        <v>7</v>
      </c>
      <c r="F29" s="13" t="s">
        <v>47</v>
      </c>
      <c r="G29" s="13">
        <v>0</v>
      </c>
    </row>
    <row r="30" spans="1:7" x14ac:dyDescent="0.2">
      <c r="A30" s="7">
        <v>29</v>
      </c>
      <c r="B30" s="7">
        <v>9</v>
      </c>
      <c r="C30" s="13">
        <v>3</v>
      </c>
      <c r="D30" s="13" t="s">
        <v>125</v>
      </c>
      <c r="E30" s="13">
        <v>8</v>
      </c>
      <c r="F30" s="13" t="s">
        <v>44</v>
      </c>
      <c r="G30" s="13">
        <v>0</v>
      </c>
    </row>
    <row r="31" spans="1:7" x14ac:dyDescent="0.2">
      <c r="A31" s="7">
        <v>30</v>
      </c>
      <c r="B31" s="7">
        <v>10</v>
      </c>
      <c r="C31" s="13">
        <v>3</v>
      </c>
      <c r="D31" s="13" t="s">
        <v>125</v>
      </c>
      <c r="E31" s="13">
        <v>8</v>
      </c>
      <c r="F31" s="13" t="s">
        <v>45</v>
      </c>
      <c r="G31" s="13">
        <v>0</v>
      </c>
    </row>
    <row r="32" spans="1:7" x14ac:dyDescent="0.2">
      <c r="A32" s="7">
        <v>31</v>
      </c>
      <c r="B32" s="7">
        <v>11</v>
      </c>
      <c r="C32" s="13">
        <v>3</v>
      </c>
      <c r="D32" s="13" t="s">
        <v>125</v>
      </c>
      <c r="E32" s="13">
        <v>8</v>
      </c>
      <c r="F32" s="13" t="s">
        <v>46</v>
      </c>
      <c r="G32" s="13">
        <v>0</v>
      </c>
    </row>
    <row r="33" spans="1:7" x14ac:dyDescent="0.2">
      <c r="A33" s="7">
        <v>32</v>
      </c>
      <c r="B33" s="7">
        <v>12</v>
      </c>
      <c r="C33" s="13">
        <v>3</v>
      </c>
      <c r="D33" s="13" t="s">
        <v>125</v>
      </c>
      <c r="E33" s="13">
        <v>8</v>
      </c>
      <c r="F33" s="13" t="s">
        <v>47</v>
      </c>
      <c r="G33" s="13">
        <v>0</v>
      </c>
    </row>
    <row r="34" spans="1:7" x14ac:dyDescent="0.2">
      <c r="A34" s="7">
        <v>33</v>
      </c>
      <c r="B34" s="7">
        <v>9</v>
      </c>
      <c r="C34" s="13">
        <v>3</v>
      </c>
      <c r="D34" s="13" t="s">
        <v>48</v>
      </c>
      <c r="E34" s="13">
        <v>9</v>
      </c>
      <c r="F34" s="13" t="s">
        <v>44</v>
      </c>
      <c r="G34" s="13">
        <v>1</v>
      </c>
    </row>
    <row r="35" spans="1:7" x14ac:dyDescent="0.2">
      <c r="A35" s="7">
        <v>34</v>
      </c>
      <c r="B35" s="7">
        <v>10</v>
      </c>
      <c r="C35" s="13">
        <v>3</v>
      </c>
      <c r="D35" s="13" t="s">
        <v>48</v>
      </c>
      <c r="E35" s="13">
        <v>9</v>
      </c>
      <c r="F35" s="13" t="s">
        <v>45</v>
      </c>
      <c r="G35" s="13">
        <v>1</v>
      </c>
    </row>
    <row r="36" spans="1:7" x14ac:dyDescent="0.2">
      <c r="A36" s="7">
        <v>35</v>
      </c>
      <c r="B36" s="7">
        <v>11</v>
      </c>
      <c r="C36" s="13">
        <v>3</v>
      </c>
      <c r="D36" s="13" t="s">
        <v>48</v>
      </c>
      <c r="E36" s="13">
        <v>9</v>
      </c>
      <c r="F36" s="13" t="s">
        <v>46</v>
      </c>
      <c r="G36" s="13">
        <v>1</v>
      </c>
    </row>
    <row r="37" spans="1:7" x14ac:dyDescent="0.2">
      <c r="A37" s="7">
        <v>36</v>
      </c>
      <c r="B37" s="7">
        <v>12</v>
      </c>
      <c r="C37" s="13">
        <v>3</v>
      </c>
      <c r="D37" s="13" t="s">
        <v>48</v>
      </c>
      <c r="E37" s="13">
        <v>9</v>
      </c>
      <c r="F37" s="13" t="s">
        <v>47</v>
      </c>
      <c r="G37" s="1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Exp1_visual  playback</vt:lpstr>
      <vt:lpstr>ISY Synchronization</vt:lpstr>
      <vt:lpstr>ISY Corr plot data</vt:lpstr>
      <vt:lpstr>Exp2A_attraction dist</vt:lpstr>
      <vt:lpstr>Exp2B_one bee attraction exp.</vt:lpstr>
      <vt:lpstr>Exp2C_multibee attraction</vt:lpstr>
      <vt:lpstr>Exp3_Video playback of ISY</vt:lpstr>
      <vt:lpstr>Exp4_ISY SPME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James C. Nieh</cp:lastModifiedBy>
  <dcterms:created xsi:type="dcterms:W3CDTF">2006-09-16T00:00:00Z</dcterms:created>
  <dcterms:modified xsi:type="dcterms:W3CDTF">2020-09-11T19:00:36Z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