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325"/>
  <workbookPr codeName="ThisWorkbook" defaultThemeVersion="166925"/>
  <mc:AlternateContent xmlns:mc="http://schemas.openxmlformats.org/markup-compatibility/2006">
    <mc:Choice Requires="x15">
      <x15ac:absPath xmlns:x15ac="http://schemas.microsoft.com/office/spreadsheetml/2010/11/ac" url="G:\Mi unidad\PRESENTACIONES\ANECA\"/>
    </mc:Choice>
  </mc:AlternateContent>
  <xr:revisionPtr revIDLastSave="0" documentId="13_ncr:1_{EE1D03F1-232E-4EF7-B552-6C26FE3F85D5}" xr6:coauthVersionLast="45" xr6:coauthVersionMax="45" xr10:uidLastSave="{00000000-0000-0000-0000-000000000000}"/>
  <bookViews>
    <workbookView xWindow="-108" yWindow="-108" windowWidth="23256" windowHeight="12576" tabRatio="759" xr2:uid="{8294C418-FA67-4918-84DA-DACC7F4A3799}"/>
  </bookViews>
  <sheets>
    <sheet name="INDEX" sheetId="5" r:id="rId1"/>
    <sheet name="Obligatorios_INV" sheetId="3" r:id="rId2"/>
    <sheet name="Complementarios_INV" sheetId="1" r:id="rId3"/>
    <sheet name="Obligatorios_DOC" sheetId="2" r:id="rId4"/>
    <sheet name="Complementarios_DOC" sheetId="4" r:id="rId5"/>
    <sheet name="Transferencia_Formación" sheetId="6" r:id="rId6"/>
    <sheet name="Gestión" sheetId="7" r:id="rId7"/>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11" i="5" l="1"/>
  <c r="D6" i="7"/>
  <c r="H11" i="5"/>
  <c r="F11" i="5"/>
  <c r="E11" i="5"/>
  <c r="Q10" i="5"/>
  <c r="Q11" i="5"/>
  <c r="Q9" i="5"/>
  <c r="Q8" i="5"/>
  <c r="E10" i="5"/>
  <c r="E2" i="4"/>
  <c r="I2" i="4"/>
  <c r="I1" i="4"/>
  <c r="C8" i="4"/>
  <c r="E9" i="5"/>
  <c r="G2" i="2"/>
  <c r="G2" i="1"/>
  <c r="J4" i="2"/>
  <c r="J3" i="2"/>
  <c r="J2" i="2"/>
  <c r="C6" i="2"/>
  <c r="Q4" i="5"/>
  <c r="Q2" i="5"/>
  <c r="D9" i="5"/>
  <c r="E2" i="3"/>
  <c r="I4" i="3"/>
  <c r="I3" i="3"/>
  <c r="Q12" i="5" l="1"/>
  <c r="I3" i="4"/>
  <c r="D7" i="7"/>
  <c r="H21" i="6"/>
  <c r="H7" i="6" s="1"/>
  <c r="H6" i="6" s="1"/>
  <c r="C21" i="6"/>
  <c r="C7" i="6" s="1"/>
  <c r="C6" i="6" s="1"/>
  <c r="H35" i="4"/>
  <c r="H9" i="4" s="1"/>
  <c r="H8" i="4" s="1"/>
  <c r="H14" i="2"/>
  <c r="H7" i="2" s="1"/>
  <c r="H6" i="2" s="1"/>
  <c r="H34" i="1"/>
  <c r="H7" i="1" s="1"/>
  <c r="H6" i="1" s="1"/>
  <c r="I1" i="1" s="1"/>
  <c r="G11" i="3"/>
  <c r="G5" i="3" s="1"/>
  <c r="G4" i="3" s="1"/>
  <c r="I2" i="3" s="1"/>
  <c r="C35" i="4"/>
  <c r="C9" i="4" s="1"/>
  <c r="C34" i="1"/>
  <c r="C7" i="1" s="1"/>
  <c r="C6" i="1" s="1"/>
  <c r="I2" i="1" s="1"/>
  <c r="I3" i="1" s="1"/>
  <c r="D10" i="5" s="1"/>
  <c r="Q5" i="5" l="1"/>
  <c r="Q3" i="5"/>
  <c r="C11" i="3"/>
  <c r="C5" i="3" s="1"/>
  <c r="C4" i="3" s="1"/>
  <c r="Q6" i="5" l="1"/>
  <c r="D11" i="5" s="1"/>
  <c r="C14" i="2"/>
  <c r="C7" i="2" s="1"/>
</calcChain>
</file>

<file path=xl/sharedStrings.xml><?xml version="1.0" encoding="utf-8"?>
<sst xmlns="http://schemas.openxmlformats.org/spreadsheetml/2006/main" count="250" uniqueCount="117">
  <si>
    <t>Dirección de tesis doctorales que hayan dado lugar a premios nacionales o internacionales reconocidos.</t>
  </si>
  <si>
    <t>X</t>
  </si>
  <si>
    <t>Méritos Específicos B</t>
  </si>
  <si>
    <t>Otros méritos que, debidamente justificados, la Comisión pueda considerar equivalentes.</t>
  </si>
  <si>
    <t>Dirección de 4 trabajos avanzados de estudiantes de Máster o Doctorado (TFM, DEA o equivalente).</t>
  </si>
  <si>
    <t>Docencia en centros internacionales de prestigio.</t>
  </si>
  <si>
    <t>Impartición de cursos de postgrado fuera de la universidad propia.</t>
  </si>
  <si>
    <t>Docencia reglada en lengua extranjera en centros españoles.</t>
  </si>
  <si>
    <t>Estancias docentes en centros relevantes con obtención de becas y ayudas de movilidad de convocatoria competitiva, con una duración mínima de tres meses.</t>
  </si>
  <si>
    <t>Cuatro aportaciones relevantes</t>
  </si>
  <si>
    <t>Méritos Obligatorios B</t>
  </si>
  <si>
    <t>Se deben cumplir todos</t>
  </si>
  <si>
    <t>x</t>
  </si>
  <si>
    <t>IP de Proyectos de Innovación Docente de convocatoria competitiva durante un curso académico, o miembro del equipo investigador de al menos dos, con resultados contrastables de calidad en forma de publicaciones u otros que la Comisión considere equivalentes.</t>
  </si>
  <si>
    <t>Obtención de un premio de excelencia docente concedido por la universidad u organismo superior.</t>
  </si>
  <si>
    <t>Elaboración e impartición de cursos online en plataformas de prestigio (OCW, EdX, Coursera, etc.)</t>
  </si>
  <si>
    <t>Se valorará la dedicación a los distintos ciclos universitarios (Licenciatura, Diplomatura, Doctorado, Grado, Máster).</t>
  </si>
  <si>
    <t>Méritos Obligatorios</t>
  </si>
  <si>
    <t>Docencia</t>
  </si>
  <si>
    <t>Méritos Complementarios</t>
  </si>
  <si>
    <t>Investigación</t>
  </si>
  <si>
    <t>Alto índice H y elevado número de citas en GS, Publons (Clarivate) o SCOPUS, según el área de conocimiento o especialización de las personas solicitantes y siempre superior al promedio del área de conocimiento respectiva.</t>
  </si>
  <si>
    <t>Libros, capítulos de libro y artículos de los niveles 1 y 2 adicionales a los presentados como méritos obligatorios en un número significativo a juicio de la comisión.</t>
  </si>
  <si>
    <t>Dirección de 2 tesis doctorales que hayan dado lugar a publicaciones en revistas del nivel 1 o 2 o a monografías en editoriales de prestigio. Este mérito no se alegará como mérito docente en el caso de ser incluido en investigación.</t>
  </si>
  <si>
    <t>Tener reconocido al menos 1 sexenio de investigación evaluado por la CNEAI y otorgado en virtud de régimen de convenio.</t>
  </si>
  <si>
    <t>IP de proyectos de investigación competitivos de ámbito autonómico, nacional (del Plan Nacional de l+D+i), europeo (Horizonte 2020 o similar) o internacional (ERC, ERC-Starting Grant, ...) durante al menos 6 años en conjunto.</t>
  </si>
  <si>
    <t>Haber obtenido un contrato en Programas Nacionales (Ramón y Cajal, Juan de la Cierva, etc.), Internacionales (Marie Curie, etc.) o equivalentes en convocatoria competitiva.</t>
  </si>
  <si>
    <t>Haber realizado un mínimo de 6 meses de estancias de investigación en centros de prestigio, la mitad de ellos al menos en el extranjero, bien continuados o con estancias de movilidad con duración mínima de 4 semanas y, preferentemente, sin repetir más de dos veces en el mismo centro. Se aportarán en todos los casos resultados de las mismas. La Comisión valorará la relevancia del centro receptor.</t>
  </si>
  <si>
    <t>Pertenencia a comités de redacción en revistas nivel 1 o 2 durante, al menos, de 2 años.</t>
  </si>
  <si>
    <t>Pertenencia a Consejos Editoriales o de Redacción de, al menos, 1 colección de libros incluida en posiciones preferentes (primer cuartil) de Scholarly Publishers Indicators (SPI), colecciones universitarias con sello CEA o equivalentes (durante un mínimo de 2 años)</t>
  </si>
  <si>
    <t>Pertenencia a comités científicos o académicos internacionales al menos durante 2 años.</t>
  </si>
  <si>
    <t>Miembro de tribunales o comités de tesis doctorales o plazas estables de profesores en centros nacionales o internacionales relevantes. La Comisión valorará esa relevancia.</t>
  </si>
  <si>
    <t>Actividades de evaluación científica en agencias nacionales, autonómicas o internacionales de acreditación y evaluación en programas competitivos, etc. (al menos dos años).</t>
  </si>
  <si>
    <t>Premios de investigación reconocidos a juicio de la Comisión.</t>
  </si>
  <si>
    <t>Obtención de ayudas en régimen competitivo para la movilidad (estancias de investigación, etc.). La Comisión valorará su número y relevancia.</t>
  </si>
  <si>
    <t>Participación habitual como autor/a de reseñas de libros en revistas internacionales de nivel 1 o 2: mínimos de 10 participaciones.</t>
  </si>
  <si>
    <t>Evaluador/a habitual de artículos científicos en revistas de nivel 1 y 2 (al menos 10 artículos evaluados), registrado en Publons o certificado por la dirección de la/s revista/s científica/s correspondiente/s.</t>
  </si>
  <si>
    <t>Evaluador/a habitual de manuscritos de libros en editoriales de los niveles 1 y 2 (más de 3 manuscritos de libros evaluados), certificado por la dirección de la colección de libros o de la editorial.</t>
  </si>
  <si>
    <t>Cada mérito de Liderazgo y Reconocimiento académicos para CU, que no figure en esta relación y pueda acreditar el/la solicitante, será considerado como mérito complementario para TU.</t>
  </si>
  <si>
    <t>Se valorará la experiencia docente, impartida preferentemente en materias propias del área del conocimiento para la que se solicita la acreditación, teniendo en cuenta en su caso las circunstancias de los centros en los que los solicitantes hayan desarrollado su actividad y atendiendo a los siguientes factores:</t>
  </si>
  <si>
    <t>La diversidad de la docencia considerando el número y variedad de las materias del área de conocimiento de que haya sido responsable.</t>
  </si>
  <si>
    <t>Los solicitantes deberán contar con valoraciones positivas de la actividad docente acreditada por programas de calidad como Docentia u otros análogos.</t>
  </si>
  <si>
    <t>Autoría de material docente publicado en editoriales especializadas y de claro prestigio en el área de conocimiento, que cuenten con procesos de evaluación externa y rigurosa selección de originales y, en su caso, indexadas en Scholarly Publishers Indicators. Se valorarán los aparecidos en colecciones de editoriales universitarias que cuenten con sellos de calidad (CEA), siempre que la publicación sea posterior a la concesión del mismo y esté vigente. También se valorarán publicaciones en forma de artículo de carácter docente.</t>
  </si>
  <si>
    <t>Presentación de al menos 4 comunicaciones o ponencias sobre temas docentes en jornadas o congresos con indicios relevantes de calidad.</t>
  </si>
  <si>
    <t>Coordinación docente de grupos de estudiantes (intercambios, prácticas curriculares, etc.).</t>
  </si>
  <si>
    <t>Responsable de ayudas financiadas en concurrencia competitiva para el intercambio de profesorado (movilidad internacional) y recepción de personal docente extranjero o estudiantes de doctorado. Tutela de profesorado invitado externo a la universidad.</t>
  </si>
  <si>
    <t>Informes externos de tesis doctorales o trabajos fin de máster con mención internacional.</t>
  </si>
  <si>
    <t>Dirección y coordinación de cursos de extensión universitaria, verano o cursos de enseñanzas no oficiales relevantes en número e impacto a juicio de la Comisión.</t>
  </si>
  <si>
    <t>Coordinación docente de profesorado y/o tutela de profesorado novel.</t>
  </si>
  <si>
    <t>Responsable o tutor/a de personal investigador o becario (FPI, FPU, etc.).</t>
  </si>
  <si>
    <t>Impartición de conferencias en centros de prestigio y relevantes en número e impacto a juicio de la Comisión.</t>
  </si>
  <si>
    <t>Dirección de proyectos o redes de innovación docente durante más de 5 años.</t>
  </si>
  <si>
    <t>Dirección de TFG con calificación de sobresaliente en número apropiado a juicio de la Comisión.</t>
  </si>
  <si>
    <t>Marcar con una X</t>
  </si>
  <si>
    <t>Méritos Obligatorios A</t>
  </si>
  <si>
    <r>
      <t xml:space="preserve">Un mínimo de </t>
    </r>
    <r>
      <rPr>
        <b/>
        <sz val="11"/>
        <color theme="1"/>
        <rFont val="Calibri"/>
        <family val="2"/>
        <scheme val="minor"/>
      </rPr>
      <t>30 publicaciones</t>
    </r>
    <r>
      <rPr>
        <sz val="11"/>
        <color theme="1"/>
        <rFont val="Calibri"/>
        <family val="2"/>
        <scheme val="minor"/>
      </rPr>
      <t xml:space="preserve">, de las cuales, al menos, </t>
    </r>
    <r>
      <rPr>
        <b/>
        <sz val="11"/>
        <color theme="1"/>
        <rFont val="Calibri"/>
        <family val="2"/>
        <scheme val="minor"/>
      </rPr>
      <t>20</t>
    </r>
    <r>
      <rPr>
        <sz val="11"/>
        <color theme="1"/>
        <rFont val="Calibri"/>
        <family val="2"/>
        <scheme val="minor"/>
      </rPr>
      <t xml:space="preserve"> deberán ser artículos de revistas</t>
    </r>
  </si>
  <si>
    <r>
      <t xml:space="preserve">Un mínimo de </t>
    </r>
    <r>
      <rPr>
        <b/>
        <sz val="11"/>
        <color theme="1"/>
        <rFont val="Calibri"/>
        <family val="2"/>
        <scheme val="minor"/>
      </rPr>
      <t>20 publicaciones</t>
    </r>
    <r>
      <rPr>
        <sz val="11"/>
        <color theme="1"/>
        <rFont val="Calibri"/>
        <family val="2"/>
        <scheme val="minor"/>
      </rPr>
      <t xml:space="preserve">, de las cuales, al menos, </t>
    </r>
    <r>
      <rPr>
        <b/>
        <sz val="11"/>
        <color theme="1"/>
        <rFont val="Calibri"/>
        <family val="2"/>
        <scheme val="minor"/>
      </rPr>
      <t>7</t>
    </r>
    <r>
      <rPr>
        <sz val="11"/>
        <color theme="1"/>
        <rFont val="Calibri"/>
        <family val="2"/>
        <scheme val="minor"/>
      </rPr>
      <t xml:space="preserve"> deberán ser artículos de revistas</t>
    </r>
  </si>
  <si>
    <r>
      <rPr>
        <b/>
        <sz val="11"/>
        <color theme="1"/>
        <rFont val="Calibri"/>
        <family val="2"/>
        <scheme val="minor"/>
      </rPr>
      <t>Diez</t>
    </r>
    <r>
      <rPr>
        <sz val="11"/>
        <color theme="1"/>
        <rFont val="Calibri"/>
        <family val="2"/>
        <scheme val="minor"/>
      </rPr>
      <t xml:space="preserve"> artículos nivel 1 y 2</t>
    </r>
  </si>
  <si>
    <r>
      <rPr>
        <b/>
        <sz val="11"/>
        <color theme="1"/>
        <rFont val="Calibri"/>
        <family val="2"/>
        <scheme val="minor"/>
      </rPr>
      <t>Cuatro</t>
    </r>
    <r>
      <rPr>
        <sz val="11"/>
        <color theme="1"/>
        <rFont val="Calibri"/>
        <family val="2"/>
        <scheme val="minor"/>
      </rPr>
      <t xml:space="preserve"> artículos nivel 1 y 2</t>
    </r>
  </si>
  <si>
    <r>
      <t>Primer firmante en al menos</t>
    </r>
    <r>
      <rPr>
        <b/>
        <sz val="11"/>
        <color theme="1"/>
        <rFont val="Calibri"/>
        <family val="2"/>
        <scheme val="minor"/>
      </rPr>
      <t xml:space="preserve"> 1/2 </t>
    </r>
    <r>
      <rPr>
        <sz val="11"/>
        <color theme="1"/>
        <rFont val="Calibri"/>
        <family val="2"/>
        <scheme val="minor"/>
      </rPr>
      <t>de las publicaciones</t>
    </r>
  </si>
  <si>
    <r>
      <t xml:space="preserve">Primer firmante en al menos </t>
    </r>
    <r>
      <rPr>
        <b/>
        <sz val="11"/>
        <color theme="1"/>
        <rFont val="Calibri"/>
        <family val="2"/>
        <scheme val="minor"/>
      </rPr>
      <t>1/3</t>
    </r>
    <r>
      <rPr>
        <sz val="11"/>
        <color theme="1"/>
        <rFont val="Calibri"/>
        <family val="2"/>
        <scheme val="minor"/>
      </rPr>
      <t xml:space="preserve"> de las publicaciones</t>
    </r>
  </si>
  <si>
    <t>Méritos complementarios A</t>
  </si>
  <si>
    <t>Méritos complementarios B</t>
  </si>
  <si>
    <r>
      <t>Presentación de una comunicación, póster o ponencia en al menos</t>
    </r>
    <r>
      <rPr>
        <b/>
        <sz val="11"/>
        <color rgb="FFFF0000"/>
        <rFont val="Calibri"/>
        <family val="2"/>
        <scheme val="minor"/>
      </rPr>
      <t xml:space="preserve"> 12</t>
    </r>
    <r>
      <rPr>
        <sz val="11"/>
        <color theme="1"/>
        <rFont val="Calibri"/>
        <family val="2"/>
        <scheme val="minor"/>
      </rPr>
      <t xml:space="preserve"> congresos nacionales con comité científico de la misma naturaleza, organizados todos ellos por asociaciones de referencia en el área correspondiente.</t>
    </r>
  </si>
  <si>
    <r>
      <t xml:space="preserve">Presentación de una comunicación, póster o ponencia en al menos </t>
    </r>
    <r>
      <rPr>
        <b/>
        <sz val="11"/>
        <color rgb="FFFF0000"/>
        <rFont val="Calibri"/>
        <family val="2"/>
        <scheme val="minor"/>
      </rPr>
      <t>6</t>
    </r>
    <r>
      <rPr>
        <sz val="11"/>
        <color theme="1"/>
        <rFont val="Calibri"/>
        <family val="2"/>
        <scheme val="minor"/>
      </rPr>
      <t xml:space="preserve"> congresos nacionales con comité científico de la misma naturaleza, organizados todos ellos por asociaciones de referencia en el área correspondiente.</t>
    </r>
  </si>
  <si>
    <r>
      <t xml:space="preserve">Presentación de una comunicación, póster o ponencia en, al menos, </t>
    </r>
    <r>
      <rPr>
        <b/>
        <sz val="11"/>
        <color rgb="FFFF0000"/>
        <rFont val="Calibri"/>
        <family val="2"/>
        <scheme val="minor"/>
      </rPr>
      <t>6</t>
    </r>
    <r>
      <rPr>
        <sz val="11"/>
        <color theme="1"/>
        <rFont val="Calibri"/>
        <family val="2"/>
        <scheme val="minor"/>
      </rPr>
      <t xml:space="preserve"> congresos internacionales con comité científico de la misma naturaleza, organizados todos ellos por asociaciones de referencia en el área correspondiente.</t>
    </r>
  </si>
  <si>
    <r>
      <t xml:space="preserve">Presentación de una comunicación, póster o ponencia en, al menos, </t>
    </r>
    <r>
      <rPr>
        <b/>
        <sz val="11"/>
        <color rgb="FFFF0000"/>
        <rFont val="Calibri"/>
        <family val="2"/>
        <scheme val="minor"/>
      </rPr>
      <t>4</t>
    </r>
    <r>
      <rPr>
        <sz val="11"/>
        <color theme="1"/>
        <rFont val="Calibri"/>
        <family val="2"/>
        <scheme val="minor"/>
      </rPr>
      <t xml:space="preserve"> congresos internacionales con comité científico de la misma naturaleza, organizados todos ellos por asociaciones de referencia en el área correspondiente.</t>
    </r>
  </si>
  <si>
    <r>
      <t xml:space="preserve">Tener reconocido al menos </t>
    </r>
    <r>
      <rPr>
        <b/>
        <sz val="11"/>
        <color rgb="FFFF0000"/>
        <rFont val="Calibri"/>
        <family val="2"/>
        <scheme val="minor"/>
      </rPr>
      <t>2</t>
    </r>
    <r>
      <rPr>
        <sz val="11"/>
        <color theme="1"/>
        <rFont val="Calibri"/>
        <family val="2"/>
        <scheme val="minor"/>
      </rPr>
      <t xml:space="preserve"> sexenios de investigación evaluado por la CNEAI y otorgado en virtud de régimen de convenio.</t>
    </r>
  </si>
  <si>
    <r>
      <t xml:space="preserve">Participación en, al menos, </t>
    </r>
    <r>
      <rPr>
        <b/>
        <sz val="11"/>
        <color rgb="FFFF0000"/>
        <rFont val="Calibri"/>
        <family val="2"/>
        <scheme val="minor"/>
      </rPr>
      <t>4</t>
    </r>
    <r>
      <rPr>
        <sz val="11"/>
        <color theme="1"/>
        <rFont val="Calibri"/>
        <family val="2"/>
        <scheme val="minor"/>
      </rPr>
      <t xml:space="preserve"> proyectos de investigación competitivos autonómicos, nacionales o internacionales.</t>
    </r>
  </si>
  <si>
    <r>
      <t xml:space="preserve">Participación en, al menos, </t>
    </r>
    <r>
      <rPr>
        <b/>
        <sz val="11"/>
        <color rgb="FFFF0000"/>
        <rFont val="Calibri"/>
        <family val="2"/>
        <scheme val="minor"/>
      </rPr>
      <t>2</t>
    </r>
    <r>
      <rPr>
        <sz val="11"/>
        <color theme="1"/>
        <rFont val="Calibri"/>
        <family val="2"/>
        <scheme val="minor"/>
      </rPr>
      <t xml:space="preserve"> proyectos de investigación competitivos autonómicos, nacionales o internacionales.</t>
    </r>
  </si>
  <si>
    <r>
      <t xml:space="preserve">Haber realizado un mínimo de 6 meses de estancias de investigación en centros de prestigio. La Comisión valorará la relevancia del centro receptor.  </t>
    </r>
    <r>
      <rPr>
        <b/>
        <sz val="11"/>
        <color rgb="FFFF0000"/>
        <rFont val="Calibri"/>
        <family val="2"/>
        <scheme val="minor"/>
      </rPr>
      <t>¿?¿?</t>
    </r>
  </si>
  <si>
    <t>=</t>
  </si>
  <si>
    <t>≠</t>
  </si>
  <si>
    <r>
      <t xml:space="preserve">Al menos </t>
    </r>
    <r>
      <rPr>
        <b/>
        <sz val="11"/>
        <color rgb="FFFF0000"/>
        <rFont val="Calibri"/>
        <family val="2"/>
        <scheme val="minor"/>
      </rPr>
      <t xml:space="preserve"> 4</t>
    </r>
    <r>
      <rPr>
        <sz val="11"/>
        <color theme="1"/>
        <rFont val="Calibri"/>
        <family val="2"/>
        <scheme val="minor"/>
      </rPr>
      <t xml:space="preserve"> méritos (entre 23)</t>
    </r>
  </si>
  <si>
    <r>
      <t xml:space="preserve">Al menos  </t>
    </r>
    <r>
      <rPr>
        <b/>
        <sz val="11"/>
        <color rgb="FFFF0000"/>
        <rFont val="Calibri"/>
        <family val="2"/>
        <scheme val="minor"/>
      </rPr>
      <t>7</t>
    </r>
    <r>
      <rPr>
        <sz val="11"/>
        <color theme="1"/>
        <rFont val="Calibri"/>
        <family val="2"/>
        <scheme val="minor"/>
      </rPr>
      <t xml:space="preserve"> méritos (entre 23)</t>
    </r>
  </si>
  <si>
    <t>Méritos Específicos A</t>
  </si>
  <si>
    <r>
      <t xml:space="preserve">Se deben cumplir </t>
    </r>
    <r>
      <rPr>
        <b/>
        <sz val="11"/>
        <color rgb="FFFF0000"/>
        <rFont val="Calibri"/>
        <family val="2"/>
        <scheme val="minor"/>
      </rPr>
      <t>6</t>
    </r>
    <r>
      <rPr>
        <b/>
        <sz val="11"/>
        <color theme="1"/>
        <rFont val="Calibri"/>
        <family val="2"/>
        <scheme val="minor"/>
      </rPr>
      <t xml:space="preserve"> de 21 méritos</t>
    </r>
  </si>
  <si>
    <r>
      <t xml:space="preserve">Se deben cumplir </t>
    </r>
    <r>
      <rPr>
        <b/>
        <sz val="11"/>
        <color rgb="FFFF0000"/>
        <rFont val="Calibri"/>
        <family val="2"/>
        <scheme val="minor"/>
      </rPr>
      <t>4</t>
    </r>
    <r>
      <rPr>
        <b/>
        <sz val="11"/>
        <color theme="1"/>
        <rFont val="Calibri"/>
        <family val="2"/>
        <scheme val="minor"/>
      </rPr>
      <t xml:space="preserve"> de 21 méritos</t>
    </r>
  </si>
  <si>
    <r>
      <t xml:space="preserve">Dirección y codirección de tesis doctorales. Se valorarán los resultados de las tesis doctorales dirigidas. Se considerarán </t>
    </r>
    <r>
      <rPr>
        <b/>
        <sz val="11"/>
        <color rgb="FFFF0000"/>
        <rFont val="Calibri"/>
        <family val="2"/>
        <scheme val="minor"/>
      </rPr>
      <t xml:space="preserve">2 </t>
    </r>
    <r>
      <rPr>
        <sz val="11"/>
        <color theme="1"/>
        <rFont val="Calibri"/>
        <family val="2"/>
        <scheme val="minor"/>
      </rPr>
      <t xml:space="preserve">tesis en el caso de dirección única y </t>
    </r>
    <r>
      <rPr>
        <b/>
        <sz val="11"/>
        <color rgb="FFFF0000"/>
        <rFont val="Calibri"/>
        <family val="2"/>
        <scheme val="minor"/>
      </rPr>
      <t>4</t>
    </r>
    <r>
      <rPr>
        <sz val="11"/>
        <color theme="1"/>
        <rFont val="Calibri"/>
        <family val="2"/>
        <scheme val="minor"/>
      </rPr>
      <t xml:space="preserve"> en el caso de codirección. </t>
    </r>
    <r>
      <rPr>
        <b/>
        <sz val="11"/>
        <color theme="1"/>
        <rFont val="Calibri"/>
        <family val="2"/>
        <scheme val="minor"/>
      </rPr>
      <t>Este mérito no se alegará como mérito de docencia en el caso de ser incluido en investigación.</t>
    </r>
  </si>
  <si>
    <r>
      <t xml:space="preserve">Dirección y codirección de tesis doctorales. Se valorarán los resultados de las tesis doctorales dirigidas. Se considerarán </t>
    </r>
    <r>
      <rPr>
        <b/>
        <sz val="11"/>
        <color rgb="FFFF0000"/>
        <rFont val="Calibri"/>
        <family val="2"/>
        <scheme val="minor"/>
      </rPr>
      <t>1</t>
    </r>
    <r>
      <rPr>
        <sz val="11"/>
        <color theme="1"/>
        <rFont val="Calibri"/>
        <family val="2"/>
        <scheme val="minor"/>
      </rPr>
      <t xml:space="preserve"> tesis en el caso de dirección única y </t>
    </r>
    <r>
      <rPr>
        <b/>
        <sz val="11"/>
        <color rgb="FFFF0000"/>
        <rFont val="Calibri"/>
        <family val="2"/>
        <scheme val="minor"/>
      </rPr>
      <t>2</t>
    </r>
    <r>
      <rPr>
        <sz val="11"/>
        <color theme="1"/>
        <rFont val="Calibri"/>
        <family val="2"/>
        <scheme val="minor"/>
      </rPr>
      <t xml:space="preserve"> en el caso de codirección. </t>
    </r>
    <r>
      <rPr>
        <b/>
        <sz val="11"/>
        <color theme="1"/>
        <rFont val="Calibri"/>
        <family val="2"/>
        <scheme val="minor"/>
      </rPr>
      <t>Este mérito no se alegará como mérito de docencia en el caso de ser incluido en investigación.</t>
    </r>
  </si>
  <si>
    <r>
      <t xml:space="preserve">Méritos Obligatorios A / </t>
    </r>
    <r>
      <rPr>
        <b/>
        <sz val="14"/>
        <color rgb="FFFFC000"/>
        <rFont val="Calibri"/>
        <family val="2"/>
        <scheme val="minor"/>
      </rPr>
      <t>EXENCIÓN A CÁTEDRA</t>
    </r>
  </si>
  <si>
    <t>Méritos Transferencia A / B</t>
  </si>
  <si>
    <t>Liderazgo continuado en proyectos de investigación competitivos nacionales e internacionales de conocimiento o de tecnología que impliquen transferencia a empresas y organismos.</t>
  </si>
  <si>
    <t>Patentes y modelos de utilidad. Se tendrá en cuenta el ámbito de la protección (internacional, europea, nacional), así como que estén realmente en explotación. Se podrán considerar otras formas de protección de la propiedad industrial o intelectual allí donde no sea de aplicación la protección por patente (programas informáticos, por ejemplo).</t>
  </si>
  <si>
    <t>Liderazgo o participación continuado en contratos relevantes con Administraciones públicas y otras instituciones o empresas suscritos al amparo del artículo 83 de la Ley orgánica 6/2001, de Universidades. Se valorará la cuantía del contrato, la duración y el número de investigadores implicados.</t>
  </si>
  <si>
    <t>Transferencia a través de la formación de investigadores y personal contratado a cargo de proyectos y contratos de I+D+I.</t>
  </si>
  <si>
    <t>Transferencia generadora de valor social como la participación en convenios y/o contratos con entidades sin ánimo de lucro o administraciones públicas para actividades con especial valor social.</t>
  </si>
  <si>
    <t>Publicaciones de divulgación científica (libros, capítulos de libros o artículos), actividades de divulgación de la investigación en medios de comunicación o productos de divulgación profesional.</t>
  </si>
  <si>
    <t>Otros méritos de transferencia, debidamente justificados que a juicio de la Comisión se consideren relevantes.</t>
  </si>
  <si>
    <t>Aportaciones relevantes en al menos 2 para la A o 1 para la B de los siguientes apartados:</t>
  </si>
  <si>
    <t>Ejercicio profesional con trayectoria constatada y contrastada de calidad no simultánea a su actividad a tiempo completo a la universidad.</t>
  </si>
  <si>
    <t>Seis años suponen 1 mérito, pudiéndose alcanzar hasta 2 méritos en este apartado.</t>
  </si>
  <si>
    <t>Doce años, marca esta celda y la anterior.</t>
  </si>
  <si>
    <t>Méritos Formación A / B</t>
  </si>
  <si>
    <t>Se podrá calificar con A la formación del solicitante cuando, además de poseer los méritos obligatorios necesarios para el nivel B, se puedan considerar excepcionales a discreción de la Comisión. A título orientativo, se considerarán excepcionales si superan en un 80% los requisitos exigibles para el nivel B.</t>
  </si>
  <si>
    <t>Beca pre-doctoral o contrato predoctoral obtenido en convocatorias competitivas.</t>
  </si>
  <si>
    <t>Beca postdoctoral obtenida en convocatorias competitivas.</t>
  </si>
  <si>
    <t>Contratos asociados a proyectos de investigación de relevancia nacional y/o internacional.</t>
  </si>
  <si>
    <t>Obtención de ayudas de movilidad para formación, tanto pre-doctoral como postdoctoral en convocatoria competitiva.</t>
  </si>
  <si>
    <t>Tesis doctoral: premio extraordinario de doctorado y otros premios, mención de doctorado europeo o internacional, mención de calidad o excelencia del programa de doctorado.</t>
  </si>
  <si>
    <t>Estancias de investigación (de al menos 3 meses de duración) pre y postdoctorales en centros de relevancia académica.</t>
  </si>
  <si>
    <t>Premio extraordinario de grado, máster o doctorado.</t>
  </si>
  <si>
    <t>Premio Nacional Final Diplomatura, Licenciatura o Grado.</t>
  </si>
  <si>
    <t>Otra titulación superior complementaria a la exigida.</t>
  </si>
  <si>
    <t>Asistencia a cursos de especialización de relevancia.</t>
  </si>
  <si>
    <t>Otros méritos de formación académica.</t>
  </si>
  <si>
    <t>Para obtener la B se requieren al menos, 3 de entre los siguientes méritos (5 para la A):</t>
  </si>
  <si>
    <t>Méritos Gestión  B</t>
  </si>
  <si>
    <t>Años de cargos en Bloque I, II o III</t>
  </si>
  <si>
    <t>Sumar cuatro años en cargos del bloque III o superiores,</t>
  </si>
  <si>
    <t>siempre que el menor número de méritos de docencia se justifique por el tiempo dedicado a la gestión</t>
  </si>
  <si>
    <t>Transferencia</t>
  </si>
  <si>
    <t>Gestión</t>
  </si>
  <si>
    <t>Formación</t>
  </si>
  <si>
    <t>Total</t>
  </si>
  <si>
    <r>
      <t xml:space="preserve">Experiencia Docuente </t>
    </r>
    <r>
      <rPr>
        <b/>
        <sz val="12"/>
        <color rgb="FFFF0000"/>
        <rFont val="Calibri"/>
        <family val="2"/>
        <scheme val="minor"/>
      </rPr>
      <t>11</t>
    </r>
    <r>
      <rPr>
        <sz val="12"/>
        <color theme="1"/>
        <rFont val="Calibri"/>
        <family val="2"/>
        <scheme val="minor"/>
      </rPr>
      <t xml:space="preserve"> años. </t>
    </r>
    <r>
      <rPr>
        <b/>
        <sz val="12"/>
        <color rgb="FFFF0000"/>
        <rFont val="Calibri"/>
        <family val="2"/>
        <scheme val="minor"/>
      </rPr>
      <t xml:space="preserve"> 1300</t>
    </r>
    <r>
      <rPr>
        <sz val="12"/>
        <color theme="1"/>
        <rFont val="Calibri"/>
        <family val="2"/>
        <scheme val="minor"/>
      </rPr>
      <t xml:space="preserve"> horas impartidas (</t>
    </r>
    <r>
      <rPr>
        <b/>
        <sz val="12"/>
        <color rgb="FFFF0000"/>
        <rFont val="Calibri"/>
        <family val="2"/>
        <scheme val="minor"/>
      </rPr>
      <t>1040</t>
    </r>
    <r>
      <rPr>
        <sz val="12"/>
        <color theme="1"/>
        <rFont val="Calibri"/>
        <family val="2"/>
        <scheme val="minor"/>
      </rPr>
      <t xml:space="preserve"> después del doctorado)</t>
    </r>
  </si>
  <si>
    <r>
      <t>Experiencia Docuente</t>
    </r>
    <r>
      <rPr>
        <b/>
        <sz val="12"/>
        <color rgb="FFFF0000"/>
        <rFont val="Calibri"/>
        <family val="2"/>
        <scheme val="minor"/>
      </rPr>
      <t xml:space="preserve"> 5</t>
    </r>
    <r>
      <rPr>
        <sz val="12"/>
        <color theme="1"/>
        <rFont val="Calibri"/>
        <family val="2"/>
        <scheme val="minor"/>
      </rPr>
      <t xml:space="preserve"> años.  </t>
    </r>
    <r>
      <rPr>
        <b/>
        <sz val="12"/>
        <color rgb="FFFF0000"/>
        <rFont val="Calibri"/>
        <family val="2"/>
        <scheme val="minor"/>
      </rPr>
      <t>600</t>
    </r>
    <r>
      <rPr>
        <sz val="12"/>
        <color theme="1"/>
        <rFont val="Calibri"/>
        <family val="2"/>
        <scheme val="minor"/>
      </rPr>
      <t xml:space="preserve"> horas impartidas (</t>
    </r>
    <r>
      <rPr>
        <b/>
        <sz val="12"/>
        <color rgb="FFFF0000"/>
        <rFont val="Calibri"/>
        <family val="2"/>
        <scheme val="minor"/>
      </rPr>
      <t>480</t>
    </r>
    <r>
      <rPr>
        <sz val="12"/>
        <color theme="1"/>
        <rFont val="Calibri"/>
        <family val="2"/>
        <scheme val="minor"/>
      </rPr>
      <t xml:space="preserve"> después del doctorado)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</si>
</sst>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b/>
      <sz val="11"/>
      <color theme="1"/>
      <name val="Calibri"/>
      <family val="2"/>
      <scheme val="minor"/>
    </font>
    <font>
      <sz val="11"/>
      <color theme="0"/>
      <name val="Calibri"/>
      <family val="2"/>
      <scheme val="minor"/>
    </font>
    <font>
      <b/>
      <sz val="14"/>
      <color theme="0"/>
      <name val="Calibri"/>
      <family val="2"/>
      <scheme val="minor"/>
    </font>
    <font>
      <sz val="12"/>
      <color theme="1"/>
      <name val="Calibri"/>
      <family val="2"/>
      <scheme val="minor"/>
    </font>
    <font>
      <sz val="14"/>
      <color theme="1"/>
      <name val="Calibri"/>
      <family val="2"/>
      <scheme val="minor"/>
    </font>
    <font>
      <sz val="18"/>
      <color theme="1"/>
      <name val="Calibri"/>
      <family val="2"/>
      <scheme val="minor"/>
    </font>
    <font>
      <sz val="22"/>
      <color theme="1"/>
      <name val="Calibri"/>
      <family val="2"/>
      <scheme val="minor"/>
    </font>
    <font>
      <sz val="18"/>
      <name val="Calibri"/>
      <family val="2"/>
      <scheme val="minor"/>
    </font>
    <font>
      <b/>
      <sz val="14"/>
      <color theme="1"/>
      <name val="Calibri"/>
      <family val="2"/>
      <scheme val="minor"/>
    </font>
    <font>
      <sz val="14"/>
      <name val="Calibri"/>
      <family val="2"/>
      <scheme val="minor"/>
    </font>
    <font>
      <sz val="11"/>
      <color rgb="FFFF0000"/>
      <name val="Calibri"/>
      <family val="2"/>
      <scheme val="minor"/>
    </font>
    <font>
      <b/>
      <sz val="11"/>
      <color rgb="FFFF0000"/>
      <name val="Calibri"/>
      <family val="2"/>
      <scheme val="minor"/>
    </font>
    <font>
      <sz val="22"/>
      <color rgb="FFFF0000"/>
      <name val="Calibri"/>
      <family val="2"/>
    </font>
    <font>
      <sz val="22"/>
      <color rgb="FF0070C0"/>
      <name val="Calibri"/>
      <family val="2"/>
      <scheme val="minor"/>
    </font>
    <font>
      <b/>
      <sz val="14"/>
      <color rgb="FFFFC000"/>
      <name val="Calibri"/>
      <family val="2"/>
      <scheme val="minor"/>
    </font>
    <font>
      <b/>
      <sz val="16"/>
      <color rgb="FFC00000"/>
      <name val="Calibri"/>
      <family val="2"/>
      <scheme val="minor"/>
    </font>
    <font>
      <b/>
      <sz val="12"/>
      <color theme="1"/>
      <name val="Calibri"/>
      <family val="2"/>
      <scheme val="minor"/>
    </font>
    <font>
      <b/>
      <sz val="14"/>
      <color rgb="FFFF0000"/>
      <name val="Calibri"/>
      <family val="2"/>
      <scheme val="minor"/>
    </font>
    <font>
      <b/>
      <sz val="12"/>
      <color rgb="FFFF0000"/>
      <name val="Calibri"/>
      <family val="2"/>
      <scheme val="minor"/>
    </font>
    <font>
      <b/>
      <sz val="14"/>
      <name val="Calibri"/>
      <family val="2"/>
      <scheme val="minor"/>
    </font>
    <font>
      <b/>
      <sz val="14"/>
      <color theme="7" tint="-0.249977111117893"/>
      <name val="Calibri"/>
      <family val="2"/>
      <scheme val="minor"/>
    </font>
    <font>
      <sz val="11"/>
      <color theme="0" tint="-4.9989318521683403E-2"/>
      <name val="Calibri"/>
      <family val="2"/>
      <scheme val="minor"/>
    </font>
  </fonts>
  <fills count="22">
    <fill>
      <patternFill patternType="none"/>
    </fill>
    <fill>
      <patternFill patternType="gray125"/>
    </fill>
    <fill>
      <patternFill patternType="solid">
        <fgColor rgb="FFC00000"/>
        <bgColor indexed="64"/>
      </patternFill>
    </fill>
    <fill>
      <patternFill patternType="solid">
        <fgColor rgb="FFFFD1D1"/>
        <bgColor indexed="64"/>
      </patternFill>
    </fill>
    <fill>
      <patternFill patternType="solid">
        <fgColor rgb="FF002060"/>
        <bgColor indexed="64"/>
      </patternFill>
    </fill>
    <fill>
      <patternFill patternType="solid">
        <fgColor rgb="FFFFEBEB"/>
        <bgColor indexed="64"/>
      </patternFill>
    </fill>
    <fill>
      <patternFill patternType="solid">
        <fgColor theme="8" tint="0.79998168889431442"/>
        <bgColor indexed="64"/>
      </patternFill>
    </fill>
    <fill>
      <patternFill patternType="solid">
        <fgColor rgb="FFECF4FA"/>
        <bgColor indexed="64"/>
      </patternFill>
    </fill>
    <fill>
      <patternFill patternType="solid">
        <fgColor theme="0" tint="-0.14999847407452621"/>
        <bgColor indexed="64"/>
      </patternFill>
    </fill>
    <fill>
      <patternFill patternType="solid">
        <fgColor theme="0"/>
        <bgColor indexed="64"/>
      </patternFill>
    </fill>
    <fill>
      <patternFill patternType="solid">
        <fgColor theme="7" tint="0.39997558519241921"/>
        <bgColor indexed="64"/>
      </patternFill>
    </fill>
    <fill>
      <patternFill patternType="solid">
        <fgColor theme="8" tint="-0.499984740745262"/>
        <bgColor indexed="64"/>
      </patternFill>
    </fill>
    <fill>
      <patternFill patternType="solid">
        <fgColor theme="4" tint="0.79998168889431442"/>
        <bgColor indexed="64"/>
      </patternFill>
    </fill>
    <fill>
      <patternFill patternType="solid">
        <fgColor theme="4" tint="0.39997558519241921"/>
        <bgColor indexed="64"/>
      </patternFill>
    </fill>
    <fill>
      <patternFill patternType="solid">
        <fgColor rgb="FF00B050"/>
        <bgColor indexed="64"/>
      </patternFill>
    </fill>
    <fill>
      <patternFill patternType="solid">
        <fgColor theme="9" tint="0.79998168889431442"/>
        <bgColor indexed="64"/>
      </patternFill>
    </fill>
    <fill>
      <patternFill patternType="solid">
        <fgColor theme="7" tint="-0.249977111117893"/>
        <bgColor indexed="64"/>
      </patternFill>
    </fill>
    <fill>
      <patternFill patternType="solid">
        <fgColor theme="7" tint="0.79998168889431442"/>
        <bgColor indexed="64"/>
      </patternFill>
    </fill>
    <fill>
      <patternFill patternType="solid">
        <fgColor theme="4" tint="-0.249977111117893"/>
        <bgColor indexed="64"/>
      </patternFill>
    </fill>
    <fill>
      <patternFill patternType="solid">
        <fgColor theme="9"/>
        <bgColor indexed="64"/>
      </patternFill>
    </fill>
    <fill>
      <patternFill patternType="solid">
        <fgColor theme="5"/>
        <bgColor indexed="64"/>
      </patternFill>
    </fill>
    <fill>
      <patternFill patternType="solid">
        <fgColor theme="5" tint="0.79998168889431442"/>
        <bgColor indexed="64"/>
      </patternFill>
    </fill>
  </fills>
  <borders count="11">
    <border>
      <left/>
      <right/>
      <top/>
      <bottom/>
      <diagonal/>
    </border>
    <border>
      <left style="thin">
        <color theme="0"/>
      </left>
      <right style="thin">
        <color theme="0"/>
      </right>
      <top style="thin">
        <color theme="0"/>
      </top>
      <bottom style="thin">
        <color theme="0"/>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style="thin">
        <color theme="0"/>
      </right>
      <top/>
      <bottom style="thin">
        <color theme="0"/>
      </bottom>
      <diagonal/>
    </border>
    <border>
      <left style="thin">
        <color theme="0"/>
      </left>
      <right/>
      <top style="thin">
        <color theme="0"/>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thin">
        <color theme="0"/>
      </right>
      <top style="thin">
        <color theme="0"/>
      </top>
      <bottom/>
      <diagonal/>
    </border>
  </borders>
  <cellStyleXfs count="1">
    <xf numFmtId="0" fontId="0" fillId="0" borderId="0"/>
  </cellStyleXfs>
  <cellXfs count="89">
    <xf numFmtId="0" fontId="0" fillId="0" borderId="0" xfId="0"/>
    <xf numFmtId="0" fontId="0" fillId="0" borderId="1" xfId="0" applyBorder="1"/>
    <xf numFmtId="0" fontId="0" fillId="0" borderId="4" xfId="0" applyBorder="1"/>
    <xf numFmtId="0" fontId="0" fillId="0" borderId="6" xfId="0" applyBorder="1"/>
    <xf numFmtId="0" fontId="3" fillId="2" borderId="1" xfId="0" applyFont="1" applyFill="1" applyBorder="1" applyAlignment="1">
      <alignment horizontal="center"/>
    </xf>
    <xf numFmtId="0" fontId="0" fillId="3" borderId="3" xfId="0" applyFill="1" applyBorder="1" applyAlignment="1">
      <alignment horizontal="left" vertical="center" wrapText="1"/>
    </xf>
    <xf numFmtId="0" fontId="1" fillId="3" borderId="1" xfId="0" applyFont="1" applyFill="1" applyBorder="1" applyAlignment="1">
      <alignment horizontal="center"/>
    </xf>
    <xf numFmtId="0" fontId="7" fillId="0" borderId="2" xfId="0" applyFont="1" applyFill="1" applyBorder="1" applyAlignment="1">
      <alignment horizontal="center" vertical="center"/>
    </xf>
    <xf numFmtId="9" fontId="6" fillId="0" borderId="5" xfId="0" applyNumberFormat="1" applyFont="1" applyBorder="1" applyAlignment="1">
      <alignment horizontal="center" vertical="center"/>
    </xf>
    <xf numFmtId="0" fontId="3" fillId="4" borderId="1" xfId="0" applyFont="1" applyFill="1" applyBorder="1" applyAlignment="1">
      <alignment horizontal="center"/>
    </xf>
    <xf numFmtId="0" fontId="1" fillId="6" borderId="1" xfId="0" applyFont="1" applyFill="1" applyBorder="1" applyAlignment="1">
      <alignment horizontal="center"/>
    </xf>
    <xf numFmtId="0" fontId="0" fillId="6" borderId="3" xfId="0" applyFill="1" applyBorder="1" applyAlignment="1">
      <alignment horizontal="left" vertical="center" wrapText="1"/>
    </xf>
    <xf numFmtId="0" fontId="2" fillId="0" borderId="1" xfId="0" applyFont="1" applyBorder="1"/>
    <xf numFmtId="0" fontId="4" fillId="0" borderId="1" xfId="0" applyFont="1" applyBorder="1"/>
    <xf numFmtId="9" fontId="8" fillId="0" borderId="5" xfId="0" applyNumberFormat="1" applyFont="1" applyBorder="1" applyAlignment="1">
      <alignment horizontal="center" vertical="center"/>
    </xf>
    <xf numFmtId="0" fontId="5" fillId="0" borderId="1" xfId="0" applyFont="1" applyBorder="1"/>
    <xf numFmtId="0" fontId="3" fillId="2" borderId="1" xfId="0" applyFont="1" applyFill="1" applyBorder="1" applyAlignment="1">
      <alignment horizontal="center" vertical="center"/>
    </xf>
    <xf numFmtId="0" fontId="3" fillId="4" borderId="1" xfId="0" applyFont="1" applyFill="1" applyBorder="1" applyAlignment="1">
      <alignment horizontal="center" vertical="center"/>
    </xf>
    <xf numFmtId="0" fontId="10" fillId="9" borderId="1" xfId="0" applyFont="1" applyFill="1" applyBorder="1" applyAlignment="1">
      <alignment horizontal="center" vertical="center"/>
    </xf>
    <xf numFmtId="0" fontId="9" fillId="8" borderId="1" xfId="0" applyFont="1" applyFill="1" applyBorder="1" applyAlignment="1">
      <alignment horizontal="right" vertical="center"/>
    </xf>
    <xf numFmtId="0" fontId="5" fillId="8" borderId="1" xfId="0" applyFont="1" applyFill="1" applyBorder="1" applyAlignment="1">
      <alignment horizontal="right" vertical="center"/>
    </xf>
    <xf numFmtId="0" fontId="4" fillId="6" borderId="3" xfId="0" applyFont="1" applyFill="1" applyBorder="1" applyAlignment="1">
      <alignment horizontal="left" vertical="center" wrapText="1"/>
    </xf>
    <xf numFmtId="0" fontId="0" fillId="0" borderId="3" xfId="0" applyBorder="1"/>
    <xf numFmtId="0" fontId="0" fillId="5" borderId="7" xfId="0" applyFill="1" applyBorder="1" applyAlignment="1">
      <alignment horizontal="left" vertical="center" wrapText="1" indent="2"/>
    </xf>
    <xf numFmtId="0" fontId="0" fillId="9" borderId="0" xfId="0" applyFill="1" applyBorder="1" applyAlignment="1">
      <alignment horizontal="left" vertical="center" wrapText="1" indent="2"/>
    </xf>
    <xf numFmtId="0" fontId="7" fillId="9" borderId="0" xfId="0" applyFont="1" applyFill="1" applyBorder="1" applyAlignment="1">
      <alignment horizontal="center" vertical="center"/>
    </xf>
    <xf numFmtId="0" fontId="7" fillId="9" borderId="8" xfId="0" applyFont="1" applyFill="1" applyBorder="1" applyAlignment="1">
      <alignment horizontal="center" vertical="center"/>
    </xf>
    <xf numFmtId="0" fontId="0" fillId="9" borderId="3" xfId="0" applyFill="1" applyBorder="1"/>
    <xf numFmtId="0" fontId="0" fillId="9" borderId="0" xfId="0" applyFill="1" applyBorder="1"/>
    <xf numFmtId="0" fontId="2" fillId="9" borderId="0" xfId="0" applyFont="1" applyFill="1" applyBorder="1"/>
    <xf numFmtId="0" fontId="0" fillId="9" borderId="4" xfId="0" applyFill="1" applyBorder="1"/>
    <xf numFmtId="0" fontId="0" fillId="9" borderId="1" xfId="0" applyFill="1" applyBorder="1"/>
    <xf numFmtId="0" fontId="0" fillId="9" borderId="10" xfId="0" applyFill="1" applyBorder="1"/>
    <xf numFmtId="0" fontId="7" fillId="0" borderId="9" xfId="0" applyFont="1" applyFill="1" applyBorder="1" applyAlignment="1">
      <alignment horizontal="center" vertical="center"/>
    </xf>
    <xf numFmtId="0" fontId="0" fillId="5" borderId="0" xfId="0" applyFill="1" applyBorder="1" applyAlignment="1">
      <alignment horizontal="left" vertical="center" wrapText="1" indent="2"/>
    </xf>
    <xf numFmtId="0" fontId="1" fillId="10" borderId="3" xfId="0" applyFont="1" applyFill="1" applyBorder="1" applyAlignment="1">
      <alignment horizontal="left" vertical="center" wrapText="1"/>
    </xf>
    <xf numFmtId="0" fontId="0" fillId="3" borderId="1" xfId="0" applyFont="1" applyFill="1" applyBorder="1" applyAlignment="1">
      <alignment horizontal="center" vertical="center"/>
    </xf>
    <xf numFmtId="0" fontId="7" fillId="0" borderId="0" xfId="0" applyFont="1" applyFill="1" applyBorder="1" applyAlignment="1">
      <alignment horizontal="center" vertical="center"/>
    </xf>
    <xf numFmtId="0" fontId="0" fillId="9" borderId="3" xfId="0" applyFill="1" applyBorder="1" applyAlignment="1">
      <alignment horizontal="left" vertical="center" wrapText="1" indent="1"/>
    </xf>
    <xf numFmtId="0" fontId="2" fillId="9" borderId="6" xfId="0" applyFont="1" applyFill="1" applyBorder="1"/>
    <xf numFmtId="0" fontId="0" fillId="7" borderId="3" xfId="0" applyFill="1" applyBorder="1" applyAlignment="1">
      <alignment horizontal="left" vertical="center" wrapText="1" indent="2"/>
    </xf>
    <xf numFmtId="9" fontId="6" fillId="9" borderId="5" xfId="0" applyNumberFormat="1" applyFont="1" applyFill="1" applyBorder="1" applyAlignment="1">
      <alignment horizontal="center" vertical="center"/>
    </xf>
    <xf numFmtId="0" fontId="13" fillId="9" borderId="0" xfId="0" applyFont="1" applyFill="1" applyBorder="1" applyAlignment="1">
      <alignment horizontal="center" vertical="center"/>
    </xf>
    <xf numFmtId="0" fontId="11" fillId="0" borderId="1" xfId="0" applyFont="1" applyBorder="1"/>
    <xf numFmtId="0" fontId="14" fillId="9" borderId="0" xfId="0" applyFont="1" applyFill="1" applyBorder="1" applyAlignment="1">
      <alignment horizontal="center" vertical="center"/>
    </xf>
    <xf numFmtId="9" fontId="8" fillId="9" borderId="5" xfId="0" applyNumberFormat="1" applyFont="1" applyFill="1" applyBorder="1" applyAlignment="1">
      <alignment horizontal="center" vertical="center"/>
    </xf>
    <xf numFmtId="0" fontId="1" fillId="6" borderId="1" xfId="0" applyFont="1" applyFill="1" applyBorder="1" applyAlignment="1">
      <alignment horizontal="center" vertical="center"/>
    </xf>
    <xf numFmtId="0" fontId="0" fillId="0" borderId="1" xfId="0" applyBorder="1" applyAlignment="1">
      <alignment vertical="center"/>
    </xf>
    <xf numFmtId="0" fontId="0" fillId="9" borderId="0" xfId="0" applyFill="1"/>
    <xf numFmtId="0" fontId="3" fillId="11" borderId="1" xfId="0" applyFont="1" applyFill="1" applyBorder="1" applyAlignment="1">
      <alignment horizontal="center"/>
    </xf>
    <xf numFmtId="0" fontId="0" fillId="12" borderId="3" xfId="0" applyFill="1" applyBorder="1" applyAlignment="1">
      <alignment horizontal="left" vertical="center" wrapText="1"/>
    </xf>
    <xf numFmtId="0" fontId="1" fillId="12" borderId="1" xfId="0" applyFont="1" applyFill="1" applyBorder="1" applyAlignment="1">
      <alignment horizontal="center" vertical="center" wrapText="1"/>
    </xf>
    <xf numFmtId="0" fontId="0" fillId="12" borderId="7" xfId="0" applyFill="1" applyBorder="1" applyAlignment="1">
      <alignment horizontal="left" vertical="center" wrapText="1"/>
    </xf>
    <xf numFmtId="0" fontId="1" fillId="13" borderId="3" xfId="0" applyFont="1" applyFill="1" applyBorder="1" applyAlignment="1">
      <alignment horizontal="left" vertical="center" wrapText="1"/>
    </xf>
    <xf numFmtId="9" fontId="6" fillId="9" borderId="0" xfId="0" applyNumberFormat="1" applyFont="1" applyFill="1" applyBorder="1" applyAlignment="1">
      <alignment horizontal="center" vertical="center"/>
    </xf>
    <xf numFmtId="0" fontId="2" fillId="9" borderId="0" xfId="0" applyFont="1" applyFill="1"/>
    <xf numFmtId="0" fontId="3" fillId="14" borderId="1" xfId="0" applyFont="1" applyFill="1" applyBorder="1" applyAlignment="1">
      <alignment horizontal="center"/>
    </xf>
    <xf numFmtId="0" fontId="1" fillId="15" borderId="3" xfId="0" applyFont="1" applyFill="1" applyBorder="1" applyAlignment="1">
      <alignment horizontal="center" vertical="center" wrapText="1"/>
    </xf>
    <xf numFmtId="0" fontId="1" fillId="15" borderId="3" xfId="0" applyFont="1" applyFill="1" applyBorder="1" applyAlignment="1">
      <alignment horizontal="left" vertical="center" wrapText="1"/>
    </xf>
    <xf numFmtId="0" fontId="0" fillId="15" borderId="3" xfId="0" applyFill="1" applyBorder="1" applyAlignment="1">
      <alignment horizontal="left" vertical="center" wrapText="1"/>
    </xf>
    <xf numFmtId="0" fontId="0" fillId="15" borderId="7" xfId="0" applyFill="1" applyBorder="1" applyAlignment="1">
      <alignment horizontal="left" vertical="center" wrapText="1"/>
    </xf>
    <xf numFmtId="0" fontId="3" fillId="16" borderId="1" xfId="0" applyFont="1" applyFill="1" applyBorder="1" applyAlignment="1">
      <alignment horizontal="center"/>
    </xf>
    <xf numFmtId="0" fontId="1" fillId="17" borderId="3" xfId="0" applyFont="1" applyFill="1" applyBorder="1" applyAlignment="1">
      <alignment horizontal="center" vertical="center" wrapText="1"/>
    </xf>
    <xf numFmtId="0" fontId="12" fillId="17" borderId="3" xfId="0" applyFont="1" applyFill="1" applyBorder="1" applyAlignment="1">
      <alignment horizontal="left" vertical="center" wrapText="1"/>
    </xf>
    <xf numFmtId="0" fontId="0" fillId="17" borderId="3" xfId="0" applyFill="1" applyBorder="1" applyAlignment="1">
      <alignment horizontal="right" vertical="center" wrapText="1"/>
    </xf>
    <xf numFmtId="0" fontId="5" fillId="9" borderId="1" xfId="0" applyFont="1" applyFill="1" applyBorder="1"/>
    <xf numFmtId="0" fontId="5" fillId="9" borderId="1" xfId="0" applyFont="1" applyFill="1" applyBorder="1" applyAlignment="1">
      <alignment horizontal="right" vertical="center"/>
    </xf>
    <xf numFmtId="9" fontId="10" fillId="9" borderId="1" xfId="0" applyNumberFormat="1" applyFont="1" applyFill="1" applyBorder="1" applyAlignment="1">
      <alignment horizontal="center" vertical="center"/>
    </xf>
    <xf numFmtId="0" fontId="4" fillId="9" borderId="1" xfId="0" applyFont="1" applyFill="1" applyBorder="1"/>
    <xf numFmtId="0" fontId="9" fillId="9" borderId="1" xfId="0" applyFont="1" applyFill="1" applyBorder="1" applyAlignment="1">
      <alignment horizontal="right" vertical="center"/>
    </xf>
    <xf numFmtId="0" fontId="3" fillId="18" borderId="1" xfId="0" applyFont="1" applyFill="1" applyBorder="1" applyAlignment="1">
      <alignment horizontal="center" vertical="center"/>
    </xf>
    <xf numFmtId="0" fontId="3" fillId="20" borderId="1" xfId="0" applyFont="1" applyFill="1" applyBorder="1" applyAlignment="1">
      <alignment horizontal="center" vertical="center"/>
    </xf>
    <xf numFmtId="0" fontId="3" fillId="19" borderId="0" xfId="0" applyFont="1" applyFill="1" applyAlignment="1">
      <alignment horizontal="center" vertical="center"/>
    </xf>
    <xf numFmtId="0" fontId="16" fillId="9" borderId="1" xfId="0" applyFont="1" applyFill="1" applyBorder="1" applyAlignment="1">
      <alignment horizontal="center"/>
    </xf>
    <xf numFmtId="0" fontId="16" fillId="0" borderId="1" xfId="0" applyFont="1" applyBorder="1" applyAlignment="1">
      <alignment horizontal="center"/>
    </xf>
    <xf numFmtId="0" fontId="18" fillId="0" borderId="1" xfId="0" applyFont="1" applyBorder="1" applyAlignment="1">
      <alignment horizontal="center"/>
    </xf>
    <xf numFmtId="0" fontId="17" fillId="0" borderId="1" xfId="0" applyFont="1" applyBorder="1" applyAlignment="1">
      <alignment vertical="center"/>
    </xf>
    <xf numFmtId="0" fontId="9" fillId="0" borderId="1" xfId="0" applyFont="1" applyBorder="1" applyAlignment="1">
      <alignment vertical="center"/>
    </xf>
    <xf numFmtId="0" fontId="18" fillId="0" borderId="1" xfId="0" applyFont="1" applyBorder="1" applyAlignment="1">
      <alignment horizontal="center" vertical="center"/>
    </xf>
    <xf numFmtId="0" fontId="2" fillId="9" borderId="1" xfId="0" applyFont="1" applyFill="1" applyBorder="1"/>
    <xf numFmtId="0" fontId="18" fillId="0" borderId="5" xfId="0" applyFont="1" applyBorder="1" applyAlignment="1">
      <alignment horizontal="center"/>
    </xf>
    <xf numFmtId="9" fontId="20" fillId="3" borderId="1" xfId="0" applyNumberFormat="1" applyFont="1" applyFill="1" applyBorder="1" applyAlignment="1">
      <alignment horizontal="center" vertical="center"/>
    </xf>
    <xf numFmtId="9" fontId="20" fillId="6" borderId="1" xfId="0" applyNumberFormat="1" applyFont="1" applyFill="1" applyBorder="1" applyAlignment="1">
      <alignment horizontal="center" vertical="center"/>
    </xf>
    <xf numFmtId="0" fontId="20" fillId="3" borderId="1" xfId="0" applyFont="1" applyFill="1" applyBorder="1" applyAlignment="1">
      <alignment horizontal="center" vertical="center"/>
    </xf>
    <xf numFmtId="0" fontId="9" fillId="12" borderId="1" xfId="0" applyFont="1" applyFill="1" applyBorder="1" applyAlignment="1">
      <alignment horizontal="center" vertical="center"/>
    </xf>
    <xf numFmtId="0" fontId="17" fillId="21" borderId="1" xfId="0" applyFont="1" applyFill="1" applyBorder="1" applyAlignment="1">
      <alignment horizontal="center" vertical="center"/>
    </xf>
    <xf numFmtId="0" fontId="17" fillId="15" borderId="1" xfId="0" applyFont="1" applyFill="1" applyBorder="1" applyAlignment="1">
      <alignment horizontal="center" vertical="center"/>
    </xf>
    <xf numFmtId="0" fontId="21" fillId="0" borderId="5" xfId="0" applyFont="1" applyBorder="1" applyAlignment="1">
      <alignment horizontal="center" vertical="center"/>
    </xf>
    <xf numFmtId="0" fontId="22" fillId="0" borderId="1" xfId="0" applyFont="1" applyBorder="1"/>
  </cellXfs>
  <cellStyles count="1">
    <cellStyle name="Normal" xfId="0" builtinId="0"/>
  </cellStyles>
  <dxfs count="0"/>
  <tableStyles count="0" defaultTableStyle="TableStyleMedium2" defaultPivotStyle="PivotStyleLight16"/>
  <colors>
    <mruColors>
      <color rgb="FFFFD1D1"/>
      <color rgb="FFECF4FA"/>
      <color rgb="FFFFEBE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114300</xdr:colOff>
      <xdr:row>3</xdr:row>
      <xdr:rowOff>167640</xdr:rowOff>
    </xdr:from>
    <xdr:to>
      <xdr:col>7</xdr:col>
      <xdr:colOff>830580</xdr:colOff>
      <xdr:row>6</xdr:row>
      <xdr:rowOff>76200</xdr:rowOff>
    </xdr:to>
    <xdr:sp macro="" textlink="">
      <xdr:nvSpPr>
        <xdr:cNvPr id="2" name="CuadroTexto 1">
          <a:extLst>
            <a:ext uri="{FF2B5EF4-FFF2-40B4-BE49-F238E27FC236}">
              <a16:creationId xmlns:a16="http://schemas.microsoft.com/office/drawing/2014/main" id="{FDA22B3B-DFB9-45A1-9CD0-B01AC4B75E3C}"/>
            </a:ext>
          </a:extLst>
        </xdr:cNvPr>
        <xdr:cNvSpPr txBox="1"/>
      </xdr:nvSpPr>
      <xdr:spPr>
        <a:xfrm>
          <a:off x="236220" y="716280"/>
          <a:ext cx="6286500" cy="457200"/>
        </a:xfrm>
        <a:prstGeom prst="rect">
          <a:avLst/>
        </a:prstGeom>
        <a:solidFill>
          <a:srgbClr val="C00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 sz="2400" b="1">
              <a:solidFill>
                <a:schemeClr val="bg1"/>
              </a:solidFill>
            </a:rPr>
            <a:t>Rellena</a:t>
          </a:r>
          <a:r>
            <a:rPr lang="es-ES" sz="2400" b="1" baseline="0">
              <a:solidFill>
                <a:schemeClr val="bg1"/>
              </a:solidFill>
            </a:rPr>
            <a:t> las hojas y verás tu puntuación</a:t>
          </a:r>
          <a:endParaRPr lang="es-ES" sz="2400" b="1">
            <a:solidFill>
              <a:schemeClr val="bg1"/>
            </a:solidFill>
          </a:endParaRPr>
        </a:p>
      </xdr:txBody>
    </xdr:sp>
    <xdr:clientData/>
  </xdr:twoCellAnchor>
  <xdr:twoCellAnchor>
    <xdr:from>
      <xdr:col>2</xdr:col>
      <xdr:colOff>548640</xdr:colOff>
      <xdr:row>12</xdr:row>
      <xdr:rowOff>137160</xdr:rowOff>
    </xdr:from>
    <xdr:to>
      <xdr:col>5</xdr:col>
      <xdr:colOff>411480</xdr:colOff>
      <xdr:row>15</xdr:row>
      <xdr:rowOff>160020</xdr:rowOff>
    </xdr:to>
    <xdr:sp macro="" textlink="">
      <xdr:nvSpPr>
        <xdr:cNvPr id="4" name="CuadroTexto 3">
          <a:extLst>
            <a:ext uri="{FF2B5EF4-FFF2-40B4-BE49-F238E27FC236}">
              <a16:creationId xmlns:a16="http://schemas.microsoft.com/office/drawing/2014/main" id="{E0B0A0CB-E550-4764-91DF-2DD0C653B72B}"/>
            </a:ext>
          </a:extLst>
        </xdr:cNvPr>
        <xdr:cNvSpPr txBox="1"/>
      </xdr:nvSpPr>
      <xdr:spPr>
        <a:xfrm>
          <a:off x="792480" y="2948940"/>
          <a:ext cx="3627120" cy="77724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s-ES" sz="1400" b="1">
              <a:solidFill>
                <a:schemeClr val="tx1">
                  <a:lumMod val="75000"/>
                  <a:lumOff val="25000"/>
                </a:schemeClr>
              </a:solidFill>
            </a:rPr>
            <a:t>Si no obtienes la B</a:t>
          </a:r>
          <a:r>
            <a:rPr lang="es-ES" sz="1400" b="1" baseline="0">
              <a:solidFill>
                <a:schemeClr val="tx1">
                  <a:lumMod val="75000"/>
                  <a:lumOff val="25000"/>
                </a:schemeClr>
              </a:solidFill>
            </a:rPr>
            <a:t> en </a:t>
          </a:r>
          <a:r>
            <a:rPr lang="es-ES" sz="1400" b="1" baseline="0">
              <a:solidFill>
                <a:srgbClr val="C00000"/>
              </a:solidFill>
            </a:rPr>
            <a:t>Investigación</a:t>
          </a:r>
          <a:r>
            <a:rPr lang="es-ES" sz="1400" b="1" baseline="0">
              <a:solidFill>
                <a:schemeClr val="tx1">
                  <a:lumMod val="75000"/>
                  <a:lumOff val="25000"/>
                </a:schemeClr>
              </a:solidFill>
            </a:rPr>
            <a:t> y </a:t>
          </a:r>
          <a:r>
            <a:rPr lang="es-ES" sz="1400" b="1" baseline="0">
              <a:solidFill>
                <a:srgbClr val="002060"/>
              </a:solidFill>
            </a:rPr>
            <a:t>Docencia</a:t>
          </a:r>
          <a:r>
            <a:rPr lang="es-ES" sz="1400" b="1" baseline="0">
              <a:solidFill>
                <a:schemeClr val="tx1">
                  <a:lumMod val="75000"/>
                  <a:lumOff val="25000"/>
                </a:schemeClr>
              </a:solidFill>
            </a:rPr>
            <a:t>, debes complementar con méritos de </a:t>
          </a:r>
          <a:r>
            <a:rPr lang="es-ES" sz="1400" b="1" baseline="0">
              <a:solidFill>
                <a:schemeClr val="accent2"/>
              </a:solidFill>
            </a:rPr>
            <a:t>Gestión</a:t>
          </a:r>
          <a:r>
            <a:rPr lang="es-ES" sz="1400" b="1" baseline="0">
              <a:solidFill>
                <a:schemeClr val="tx1">
                  <a:lumMod val="75000"/>
                  <a:lumOff val="25000"/>
                </a:schemeClr>
              </a:solidFill>
            </a:rPr>
            <a:t>, </a:t>
          </a:r>
          <a:r>
            <a:rPr lang="es-ES" sz="1400" b="1" baseline="0">
              <a:solidFill>
                <a:schemeClr val="accent1"/>
              </a:solidFill>
            </a:rPr>
            <a:t>Transferencia</a:t>
          </a:r>
          <a:r>
            <a:rPr lang="es-ES" sz="1400" b="1" baseline="0">
              <a:solidFill>
                <a:schemeClr val="tx1">
                  <a:lumMod val="75000"/>
                  <a:lumOff val="25000"/>
                </a:schemeClr>
              </a:solidFill>
            </a:rPr>
            <a:t> y de </a:t>
          </a:r>
          <a:r>
            <a:rPr lang="es-ES" sz="1400" b="1" baseline="0">
              <a:solidFill>
                <a:schemeClr val="accent6"/>
              </a:solidFill>
            </a:rPr>
            <a:t>Formación</a:t>
          </a:r>
          <a:r>
            <a:rPr lang="es-ES" sz="1400" b="1" baseline="0">
              <a:solidFill>
                <a:schemeClr val="tx1">
                  <a:lumMod val="75000"/>
                  <a:lumOff val="25000"/>
                </a:schemeClr>
              </a:solidFill>
            </a:rPr>
            <a:t>.</a:t>
          </a:r>
        </a:p>
        <a:p>
          <a:pPr algn="l"/>
          <a:endParaRPr lang="es-ES" sz="1400" b="1">
            <a:solidFill>
              <a:schemeClr val="tx1">
                <a:lumMod val="75000"/>
                <a:lumOff val="25000"/>
              </a:schemeClr>
            </a:solidFill>
          </a:endParaRPr>
        </a:p>
      </xdr:txBody>
    </xdr:sp>
    <xdr:clientData/>
  </xdr:twoCellAnchor>
  <xdr:twoCellAnchor>
    <xdr:from>
      <xdr:col>2</xdr:col>
      <xdr:colOff>533400</xdr:colOff>
      <xdr:row>17</xdr:row>
      <xdr:rowOff>152400</xdr:rowOff>
    </xdr:from>
    <xdr:to>
      <xdr:col>15</xdr:col>
      <xdr:colOff>213360</xdr:colOff>
      <xdr:row>22</xdr:row>
      <xdr:rowOff>45720</xdr:rowOff>
    </xdr:to>
    <xdr:sp macro="" textlink="">
      <xdr:nvSpPr>
        <xdr:cNvPr id="5" name="CuadroTexto 4">
          <a:extLst>
            <a:ext uri="{FF2B5EF4-FFF2-40B4-BE49-F238E27FC236}">
              <a16:creationId xmlns:a16="http://schemas.microsoft.com/office/drawing/2014/main" id="{12ADDEA4-58E8-4726-972E-9A817B6BCAC2}"/>
            </a:ext>
          </a:extLst>
        </xdr:cNvPr>
        <xdr:cNvSpPr txBox="1"/>
      </xdr:nvSpPr>
      <xdr:spPr>
        <a:xfrm>
          <a:off x="1356360" y="4145280"/>
          <a:ext cx="10843260" cy="807720"/>
        </a:xfrm>
        <a:prstGeom prst="rect">
          <a:avLst/>
        </a:prstGeom>
        <a:solidFill>
          <a:schemeClr val="accent4">
            <a:lumMod val="40000"/>
            <a:lumOff val="6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 sz="1500" b="1" i="0" u="none" strike="noStrike" baseline="0">
              <a:solidFill>
                <a:schemeClr val="dk1"/>
              </a:solidFill>
              <a:latin typeface="+mn-lt"/>
              <a:ea typeface="+mn-ea"/>
              <a:cs typeface="+mn-cs"/>
            </a:rPr>
            <a:t>D18: Ciencias Sociales </a:t>
          </a:r>
          <a:endParaRPr lang="es-ES" sz="1500" b="0" i="0" u="none" strike="noStrike" baseline="0">
            <a:solidFill>
              <a:schemeClr val="dk1"/>
            </a:solidFill>
            <a:latin typeface="+mn-lt"/>
            <a:ea typeface="+mn-ea"/>
            <a:cs typeface="+mn-cs"/>
          </a:endParaRPr>
        </a:p>
        <a:p>
          <a:r>
            <a:rPr lang="es-ES" sz="1500" b="0" i="0" u="none" strike="noStrike" baseline="0">
              <a:solidFill>
                <a:schemeClr val="dk1"/>
              </a:solidFill>
              <a:latin typeface="+mn-lt"/>
              <a:ea typeface="+mn-ea"/>
              <a:cs typeface="+mn-cs"/>
            </a:rPr>
            <a:t>Antropología Social; Biblioteconomía y Documentación, Ciencia Política y de la Administración; Comunicación Audiovisual y Publicidad; Filosofía Moral; Historia del Pensamiento y de los Movimientos Sociales y Políticos; Periodismo; Sociología; Trabajo Social y Servicios Sociales. </a:t>
          </a:r>
          <a:endParaRPr lang="es-ES" sz="1500"/>
        </a:p>
      </xdr:txBody>
    </xdr:sp>
    <xdr:clientData/>
  </xdr:twoCellAnchor>
  <xdr:twoCellAnchor editAs="oneCell">
    <xdr:from>
      <xdr:col>0</xdr:col>
      <xdr:colOff>342900</xdr:colOff>
      <xdr:row>0</xdr:row>
      <xdr:rowOff>91441</xdr:rowOff>
    </xdr:from>
    <xdr:to>
      <xdr:col>2</xdr:col>
      <xdr:colOff>1112679</xdr:colOff>
      <xdr:row>3</xdr:row>
      <xdr:rowOff>129541</xdr:rowOff>
    </xdr:to>
    <xdr:pic>
      <xdr:nvPicPr>
        <xdr:cNvPr id="6" name="Imagen 5">
          <a:extLst>
            <a:ext uri="{FF2B5EF4-FFF2-40B4-BE49-F238E27FC236}">
              <a16:creationId xmlns:a16="http://schemas.microsoft.com/office/drawing/2014/main" id="{B87D5908-B09F-46F0-A1F2-836EC6C97ECB}"/>
            </a:ext>
          </a:extLst>
        </xdr:cNvPr>
        <xdr:cNvPicPr>
          <a:picLocks noChangeAspect="1"/>
        </xdr:cNvPicPr>
      </xdr:nvPicPr>
      <xdr:blipFill>
        <a:blip xmlns:r="http://schemas.openxmlformats.org/officeDocument/2006/relationships" r:embed="rId1"/>
        <a:stretch>
          <a:fillRect/>
        </a:stretch>
      </xdr:blipFill>
      <xdr:spPr>
        <a:xfrm>
          <a:off x="342900" y="91441"/>
          <a:ext cx="1234599" cy="586740"/>
        </a:xfrm>
        <a:prstGeom prst="rect">
          <a:avLst/>
        </a:prstGeom>
      </xdr:spPr>
    </xdr:pic>
    <xdr:clientData/>
  </xdr:twoCellAnchor>
  <xdr:twoCellAnchor editAs="oneCell">
    <xdr:from>
      <xdr:col>8</xdr:col>
      <xdr:colOff>378446</xdr:colOff>
      <xdr:row>2</xdr:row>
      <xdr:rowOff>59475</xdr:rowOff>
    </xdr:from>
    <xdr:to>
      <xdr:col>15</xdr:col>
      <xdr:colOff>335280</xdr:colOff>
      <xdr:row>17</xdr:row>
      <xdr:rowOff>0</xdr:rowOff>
    </xdr:to>
    <xdr:pic>
      <xdr:nvPicPr>
        <xdr:cNvPr id="7" name="Imagen 6">
          <a:extLst>
            <a:ext uri="{FF2B5EF4-FFF2-40B4-BE49-F238E27FC236}">
              <a16:creationId xmlns:a16="http://schemas.microsoft.com/office/drawing/2014/main" id="{A568FBEF-AFB9-43D3-87D1-67F2DE3F96B6}"/>
            </a:ext>
          </a:extLst>
        </xdr:cNvPr>
        <xdr:cNvPicPr>
          <a:picLocks noChangeAspect="1"/>
        </xdr:cNvPicPr>
      </xdr:nvPicPr>
      <xdr:blipFill rotWithShape="1">
        <a:blip xmlns:r="http://schemas.openxmlformats.org/officeDocument/2006/relationships" r:embed="rId2"/>
        <a:srcRect l="19360" t="19189" r="50404" b="23063"/>
        <a:stretch/>
      </xdr:blipFill>
      <xdr:spPr>
        <a:xfrm>
          <a:off x="6908786" y="425235"/>
          <a:ext cx="5534674" cy="3567645"/>
        </a:xfrm>
        <a:prstGeom prst="rect">
          <a:avLst/>
        </a:prstGeom>
      </xdr:spPr>
    </xdr:pic>
    <xdr:clientData/>
  </xdr:twoCellAnchor>
  <xdr:twoCellAnchor>
    <xdr:from>
      <xdr:col>2</xdr:col>
      <xdr:colOff>1508760</xdr:colOff>
      <xdr:row>0</xdr:row>
      <xdr:rowOff>137160</xdr:rowOff>
    </xdr:from>
    <xdr:to>
      <xdr:col>7</xdr:col>
      <xdr:colOff>579120</xdr:colOff>
      <xdr:row>2</xdr:row>
      <xdr:rowOff>106680</xdr:rowOff>
    </xdr:to>
    <xdr:sp macro="" textlink="">
      <xdr:nvSpPr>
        <xdr:cNvPr id="3" name="CuadroTexto 2">
          <a:extLst>
            <a:ext uri="{FF2B5EF4-FFF2-40B4-BE49-F238E27FC236}">
              <a16:creationId xmlns:a16="http://schemas.microsoft.com/office/drawing/2014/main" id="{DBAF4684-01DD-44CC-9FB7-0B09A9902D66}"/>
            </a:ext>
          </a:extLst>
        </xdr:cNvPr>
        <xdr:cNvSpPr txBox="1"/>
      </xdr:nvSpPr>
      <xdr:spPr>
        <a:xfrm>
          <a:off x="1752600" y="137160"/>
          <a:ext cx="4632960" cy="3352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 sz="1400" b="0">
              <a:solidFill>
                <a:srgbClr val="002060"/>
              </a:solidFill>
              <a:latin typeface="Arial Narrow" panose="020B0606020202030204" pitchFamily="34" charset="0"/>
            </a:rPr>
            <a:t>Cortesía</a:t>
          </a:r>
          <a:r>
            <a:rPr lang="es-ES" sz="1400" b="0" baseline="0">
              <a:solidFill>
                <a:srgbClr val="002060"/>
              </a:solidFill>
              <a:latin typeface="Arial Narrow" panose="020B0606020202030204" pitchFamily="34" charset="0"/>
            </a:rPr>
            <a:t> de Rafael Repiso      rafael.repiso@gmail.com</a:t>
          </a:r>
          <a:endParaRPr lang="es-ES" sz="1400" b="0">
            <a:solidFill>
              <a:srgbClr val="002060"/>
            </a:solidFill>
            <a:latin typeface="Arial Narrow" panose="020B060602020203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15240</xdr:colOff>
      <xdr:row>16</xdr:row>
      <xdr:rowOff>53340</xdr:rowOff>
    </xdr:from>
    <xdr:to>
      <xdr:col>2</xdr:col>
      <xdr:colOff>548640</xdr:colOff>
      <xdr:row>22</xdr:row>
      <xdr:rowOff>0</xdr:rowOff>
    </xdr:to>
    <xdr:sp macro="" textlink="">
      <xdr:nvSpPr>
        <xdr:cNvPr id="2" name="CuadroTexto 1">
          <a:extLst>
            <a:ext uri="{FF2B5EF4-FFF2-40B4-BE49-F238E27FC236}">
              <a16:creationId xmlns:a16="http://schemas.microsoft.com/office/drawing/2014/main" id="{AC1030B1-2DCB-4641-8ED7-120C08BAE9D3}"/>
            </a:ext>
          </a:extLst>
        </xdr:cNvPr>
        <xdr:cNvSpPr txBox="1"/>
      </xdr:nvSpPr>
      <xdr:spPr>
        <a:xfrm>
          <a:off x="807720" y="3977640"/>
          <a:ext cx="4335780" cy="1043940"/>
        </a:xfrm>
        <a:prstGeom prst="rect">
          <a:avLst/>
        </a:prstGeom>
        <a:solidFill>
          <a:schemeClr val="accent4">
            <a:lumMod val="40000"/>
            <a:lumOff val="6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 sz="1400" b="1" i="0" u="none" strike="noStrike" baseline="0">
              <a:solidFill>
                <a:schemeClr val="dk1"/>
              </a:solidFill>
              <a:latin typeface="+mn-lt"/>
              <a:ea typeface="+mn-ea"/>
              <a:cs typeface="+mn-cs"/>
            </a:rPr>
            <a:t>Se considerarán 2 niveles de revista: </a:t>
          </a:r>
        </a:p>
        <a:p>
          <a:r>
            <a:rPr lang="es-ES" sz="1400" b="0" i="0" u="none" strike="noStrike" baseline="0">
              <a:solidFill>
                <a:schemeClr val="dk1"/>
              </a:solidFill>
              <a:latin typeface="+mn-lt"/>
              <a:ea typeface="+mn-ea"/>
              <a:cs typeface="+mn-cs"/>
            </a:rPr>
            <a:t>    </a:t>
          </a:r>
          <a:r>
            <a:rPr lang="es-ES" sz="1400" b="1" i="0" u="none" strike="noStrike" baseline="0">
              <a:solidFill>
                <a:schemeClr val="dk1"/>
              </a:solidFill>
              <a:latin typeface="+mn-lt"/>
              <a:ea typeface="+mn-ea"/>
              <a:cs typeface="+mn-cs"/>
            </a:rPr>
            <a:t>nivel 1: </a:t>
          </a:r>
          <a:r>
            <a:rPr lang="es-ES" sz="1400" b="0" i="0" u="none" strike="noStrike" baseline="0">
              <a:solidFill>
                <a:schemeClr val="dk1"/>
              </a:solidFill>
              <a:latin typeface="+mn-lt"/>
              <a:ea typeface="+mn-ea"/>
              <a:cs typeface="+mn-cs"/>
            </a:rPr>
            <a:t>Q1, Q2 y Q3 del JCR; y Q1 y Q2 del SJR/Scopus. </a:t>
          </a:r>
        </a:p>
        <a:p>
          <a:r>
            <a:rPr lang="es-ES" sz="1400" b="1" i="0" u="none" strike="noStrike" baseline="0">
              <a:solidFill>
                <a:schemeClr val="dk1"/>
              </a:solidFill>
              <a:latin typeface="+mn-lt"/>
              <a:ea typeface="+mn-ea"/>
              <a:cs typeface="+mn-cs"/>
            </a:rPr>
            <a:t>    nivel 2: </a:t>
          </a:r>
          <a:r>
            <a:rPr lang="es-ES" sz="1400" b="0" i="0" u="none" strike="noStrike" baseline="0">
              <a:solidFill>
                <a:schemeClr val="dk1"/>
              </a:solidFill>
              <a:latin typeface="+mn-lt"/>
              <a:ea typeface="+mn-ea"/>
              <a:cs typeface="+mn-cs"/>
            </a:rPr>
            <a:t>Q4 del JCR; Q3 del SJR/Scopus; Q1 y Q2 de   </a:t>
          </a:r>
          <a:br>
            <a:rPr lang="es-ES" sz="1400" b="0" i="0" u="none" strike="noStrike" baseline="0">
              <a:solidFill>
                <a:schemeClr val="dk1"/>
              </a:solidFill>
              <a:latin typeface="+mn-lt"/>
              <a:ea typeface="+mn-ea"/>
              <a:cs typeface="+mn-cs"/>
            </a:rPr>
          </a:br>
          <a:r>
            <a:rPr lang="es-ES" sz="1400" b="0" i="0" u="none" strike="noStrike" baseline="0">
              <a:solidFill>
                <a:schemeClr val="dk1"/>
              </a:solidFill>
              <a:latin typeface="+mn-lt"/>
              <a:ea typeface="+mn-ea"/>
              <a:cs typeface="+mn-cs"/>
            </a:rPr>
            <a:t>                  Dialnet Métricas; y Q1, Q2 y Q3 de FECYT. </a:t>
          </a:r>
        </a:p>
      </xdr:txBody>
    </xdr:sp>
    <xdr:clientData/>
  </xdr:twoCellAnchor>
  <xdr:twoCellAnchor>
    <xdr:from>
      <xdr:col>0</xdr:col>
      <xdr:colOff>678180</xdr:colOff>
      <xdr:row>10</xdr:row>
      <xdr:rowOff>30480</xdr:rowOff>
    </xdr:from>
    <xdr:to>
      <xdr:col>7</xdr:col>
      <xdr:colOff>76200</xdr:colOff>
      <xdr:row>15</xdr:row>
      <xdr:rowOff>144780</xdr:rowOff>
    </xdr:to>
    <xdr:sp macro="" textlink="">
      <xdr:nvSpPr>
        <xdr:cNvPr id="3" name="CuadroTexto 2">
          <a:extLst>
            <a:ext uri="{FF2B5EF4-FFF2-40B4-BE49-F238E27FC236}">
              <a16:creationId xmlns:a16="http://schemas.microsoft.com/office/drawing/2014/main" id="{3C47E91D-56F9-4FC9-9E6A-67906EEE3B4E}"/>
            </a:ext>
          </a:extLst>
        </xdr:cNvPr>
        <xdr:cNvSpPr txBox="1"/>
      </xdr:nvSpPr>
      <xdr:spPr>
        <a:xfrm>
          <a:off x="678180" y="2857500"/>
          <a:ext cx="11239500" cy="1028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 sz="1400" b="0" i="0" u="none" strike="noStrike" baseline="0">
              <a:solidFill>
                <a:srgbClr val="C00000"/>
              </a:solidFill>
              <a:latin typeface="+mn-lt"/>
              <a:ea typeface="+mn-ea"/>
              <a:cs typeface="+mn-cs"/>
            </a:rPr>
            <a:t> </a:t>
          </a:r>
          <a:r>
            <a:rPr lang="es-ES" sz="1350" b="0" i="0" u="none" strike="noStrike" baseline="0">
              <a:solidFill>
                <a:srgbClr val="C00000"/>
              </a:solidFill>
              <a:latin typeface="+mn-lt"/>
              <a:ea typeface="+mn-ea"/>
              <a:cs typeface="+mn-cs"/>
            </a:rPr>
            <a:t>- Se valorará el </a:t>
          </a:r>
          <a:r>
            <a:rPr lang="es-ES" sz="1350" b="1" i="0" u="none" strike="noStrike" baseline="0">
              <a:solidFill>
                <a:srgbClr val="C00000"/>
              </a:solidFill>
              <a:latin typeface="+mn-lt"/>
              <a:ea typeface="+mn-ea"/>
              <a:cs typeface="+mn-cs"/>
            </a:rPr>
            <a:t>número de autores</a:t>
          </a:r>
          <a:r>
            <a:rPr lang="es-ES" sz="1350" b="0" i="0" u="none" strike="noStrike" baseline="0">
              <a:solidFill>
                <a:srgbClr val="C00000"/>
              </a:solidFill>
              <a:latin typeface="+mn-lt"/>
              <a:ea typeface="+mn-ea"/>
              <a:cs typeface="+mn-cs"/>
            </a:rPr>
            <a:t>, estimándose como principio general que </a:t>
          </a:r>
          <a:r>
            <a:rPr lang="es-ES" sz="1350" b="1" i="0" u="none" strike="noStrike" baseline="0">
              <a:solidFill>
                <a:srgbClr val="C00000"/>
              </a:solidFill>
              <a:latin typeface="+mn-lt"/>
              <a:ea typeface="+mn-ea"/>
              <a:cs typeface="+mn-cs"/>
            </a:rPr>
            <a:t>más de cuatro coautores implicará </a:t>
          </a:r>
          <a:r>
            <a:rPr lang="es-ES" sz="1350" b="0" i="0" u="none" strike="noStrike" baseline="0">
              <a:solidFill>
                <a:srgbClr val="C00000"/>
              </a:solidFill>
              <a:latin typeface="+mn-lt"/>
              <a:ea typeface="+mn-ea"/>
              <a:cs typeface="+mn-cs"/>
            </a:rPr>
            <a:t>la aplicación de un factor de </a:t>
          </a:r>
          <a:r>
            <a:rPr lang="es-ES" sz="1350" b="1" i="0" u="none" strike="noStrike" baseline="0">
              <a:solidFill>
                <a:srgbClr val="C00000"/>
              </a:solidFill>
              <a:latin typeface="+mn-lt"/>
              <a:ea typeface="+mn-ea"/>
              <a:cs typeface="+mn-cs"/>
            </a:rPr>
            <a:t>reducción en la valoración </a:t>
          </a:r>
          <a:r>
            <a:rPr lang="es-ES" sz="1350" b="0" i="0" u="none" strike="noStrike" baseline="0">
              <a:solidFill>
                <a:srgbClr val="C00000"/>
              </a:solidFill>
              <a:latin typeface="+mn-lt"/>
              <a:ea typeface="+mn-ea"/>
              <a:cs typeface="+mn-cs"/>
            </a:rPr>
            <a:t>del trabajo, salvo que sus exigencias metodológicas u otras circunstancias justifiquen un número más elevado de firmantes. </a:t>
          </a:r>
        </a:p>
        <a:p>
          <a:endParaRPr lang="es-ES" sz="1350" b="0" i="0" u="none" strike="noStrike" baseline="0">
            <a:solidFill>
              <a:srgbClr val="C00000"/>
            </a:solidFill>
            <a:latin typeface="+mn-lt"/>
            <a:ea typeface="+mn-ea"/>
            <a:cs typeface="+mn-cs"/>
          </a:endParaRPr>
        </a:p>
        <a:p>
          <a:r>
            <a:rPr lang="es-ES" sz="1350" b="0" i="0" u="none" strike="noStrike" baseline="0">
              <a:solidFill>
                <a:srgbClr val="C00000"/>
              </a:solidFill>
              <a:latin typeface="+mn-lt"/>
              <a:ea typeface="+mn-ea"/>
              <a:cs typeface="+mn-cs"/>
            </a:rPr>
            <a:t> - </a:t>
          </a:r>
          <a:r>
            <a:rPr lang="es-ES" sz="1350" b="1" i="0" u="none" strike="noStrike" baseline="0">
              <a:solidFill>
                <a:srgbClr val="C00000"/>
              </a:solidFill>
              <a:latin typeface="+mn-lt"/>
              <a:ea typeface="+mn-ea"/>
              <a:cs typeface="+mn-cs"/>
            </a:rPr>
            <a:t>No serán valorables aportaciones que resulten iterativas o se dupliquen</a:t>
          </a:r>
          <a:r>
            <a:rPr lang="es-ES" sz="1350" b="0" i="0" u="none" strike="noStrike" baseline="0">
              <a:solidFill>
                <a:srgbClr val="C00000"/>
              </a:solidFill>
              <a:latin typeface="+mn-lt"/>
              <a:ea typeface="+mn-ea"/>
              <a:cs typeface="+mn-cs"/>
            </a:rPr>
            <a:t>, sin efectiva innovación de una respecto a otra anterior. </a:t>
          </a:r>
        </a:p>
      </xdr:txBody>
    </xdr:sp>
    <xdr:clientData/>
  </xdr:twoCellAnchor>
  <xdr:twoCellAnchor>
    <xdr:from>
      <xdr:col>5</xdr:col>
      <xdr:colOff>1280160</xdr:colOff>
      <xdr:row>16</xdr:row>
      <xdr:rowOff>53340</xdr:rowOff>
    </xdr:from>
    <xdr:to>
      <xdr:col>7</xdr:col>
      <xdr:colOff>22860</xdr:colOff>
      <xdr:row>21</xdr:row>
      <xdr:rowOff>175260</xdr:rowOff>
    </xdr:to>
    <xdr:sp macro="" textlink="">
      <xdr:nvSpPr>
        <xdr:cNvPr id="4" name="CuadroTexto 3">
          <a:extLst>
            <a:ext uri="{FF2B5EF4-FFF2-40B4-BE49-F238E27FC236}">
              <a16:creationId xmlns:a16="http://schemas.microsoft.com/office/drawing/2014/main" id="{98916196-022C-4BBD-9DE4-F00E160AD5A3}"/>
            </a:ext>
          </a:extLst>
        </xdr:cNvPr>
        <xdr:cNvSpPr txBox="1"/>
      </xdr:nvSpPr>
      <xdr:spPr>
        <a:xfrm>
          <a:off x="8252460" y="3977640"/>
          <a:ext cx="3611880" cy="1036320"/>
        </a:xfrm>
        <a:prstGeom prst="rect">
          <a:avLst/>
        </a:prstGeom>
        <a:solidFill>
          <a:schemeClr val="accent4"/>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S" sz="1200" b="1" i="0" baseline="0">
              <a:solidFill>
                <a:schemeClr val="dk1"/>
              </a:solidFill>
              <a:effectLst/>
              <a:latin typeface="+mn-lt"/>
              <a:ea typeface="+mn-ea"/>
              <a:cs typeface="+mn-cs"/>
            </a:rPr>
            <a:t>BONUS!!!   </a:t>
          </a:r>
          <a:r>
            <a:rPr lang="es-ES" sz="1200" b="0" i="0" baseline="0">
              <a:solidFill>
                <a:schemeClr val="dk1"/>
              </a:solidFill>
              <a:effectLst/>
              <a:latin typeface="+mn-lt"/>
              <a:ea typeface="+mn-ea"/>
              <a:cs typeface="+mn-cs"/>
            </a:rPr>
            <a:t>Si una revista está indexada en varios campos, se considerará el mejor dato del año de publicación o el mejor dato en una ventana de cinco años (dos anteriores y dos posteriores al año de publicación). </a:t>
          </a:r>
          <a:endParaRPr lang="es-ES" sz="1200">
            <a:effectLst/>
          </a:endParaRPr>
        </a:p>
        <a:p>
          <a:endParaRPr lang="es-ES" sz="1200"/>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175259</xdr:colOff>
      <xdr:row>0</xdr:row>
      <xdr:rowOff>99060</xdr:rowOff>
    </xdr:from>
    <xdr:to>
      <xdr:col>11</xdr:col>
      <xdr:colOff>609600</xdr:colOff>
      <xdr:row>14</xdr:row>
      <xdr:rowOff>100657</xdr:rowOff>
    </xdr:to>
    <xdr:pic>
      <xdr:nvPicPr>
        <xdr:cNvPr id="2" name="Imagen 1">
          <a:extLst>
            <a:ext uri="{FF2B5EF4-FFF2-40B4-BE49-F238E27FC236}">
              <a16:creationId xmlns:a16="http://schemas.microsoft.com/office/drawing/2014/main" id="{C6A475B6-257D-48F4-B671-FE0CC609C7EF}"/>
            </a:ext>
          </a:extLst>
        </xdr:cNvPr>
        <xdr:cNvPicPr>
          <a:picLocks noChangeAspect="1"/>
        </xdr:cNvPicPr>
      </xdr:nvPicPr>
      <xdr:blipFill rotWithShape="1">
        <a:blip xmlns:r="http://schemas.openxmlformats.org/officeDocument/2006/relationships" r:embed="rId1"/>
        <a:srcRect l="19627" t="33991" r="50244" b="19928"/>
        <a:stretch/>
      </xdr:blipFill>
      <xdr:spPr>
        <a:xfrm>
          <a:off x="7025639" y="99060"/>
          <a:ext cx="5981701" cy="3087697"/>
        </a:xfrm>
        <a:prstGeom prst="rect">
          <a:avLst/>
        </a:prstGeom>
      </xdr:spPr>
    </xdr:pic>
    <xdr:clientData/>
  </xdr:twoCellAnchor>
  <xdr:twoCellAnchor editAs="oneCell">
    <xdr:from>
      <xdr:col>4</xdr:col>
      <xdr:colOff>190499</xdr:colOff>
      <xdr:row>15</xdr:row>
      <xdr:rowOff>22859</xdr:rowOff>
    </xdr:from>
    <xdr:to>
      <xdr:col>11</xdr:col>
      <xdr:colOff>501536</xdr:colOff>
      <xdr:row>24</xdr:row>
      <xdr:rowOff>76200</xdr:rowOff>
    </xdr:to>
    <xdr:pic>
      <xdr:nvPicPr>
        <xdr:cNvPr id="3" name="Imagen 2">
          <a:extLst>
            <a:ext uri="{FF2B5EF4-FFF2-40B4-BE49-F238E27FC236}">
              <a16:creationId xmlns:a16="http://schemas.microsoft.com/office/drawing/2014/main" id="{0648E4F2-7B27-4D7B-BFF8-3CEAD7C37969}"/>
            </a:ext>
          </a:extLst>
        </xdr:cNvPr>
        <xdr:cNvPicPr>
          <a:picLocks noChangeAspect="1"/>
        </xdr:cNvPicPr>
      </xdr:nvPicPr>
      <xdr:blipFill rotWithShape="1">
        <a:blip xmlns:r="http://schemas.openxmlformats.org/officeDocument/2006/relationships" r:embed="rId2"/>
        <a:srcRect l="19161" t="38595" r="50810" b="35598"/>
        <a:stretch/>
      </xdr:blipFill>
      <xdr:spPr>
        <a:xfrm>
          <a:off x="6370319" y="3291839"/>
          <a:ext cx="5858397" cy="16992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B6335D-A8F1-4EA6-B777-042190AAACE8}">
  <sheetPr codeName="Hoja1">
    <tabColor rgb="FFFFFF00"/>
  </sheetPr>
  <dimension ref="C1:R17"/>
  <sheetViews>
    <sheetView tabSelected="1" workbookViewId="0">
      <selection activeCell="G16" sqref="G16"/>
    </sheetView>
  </sheetViews>
  <sheetFormatPr baseColWidth="10" defaultRowHeight="14.4" x14ac:dyDescent="0.3"/>
  <cols>
    <col min="1" max="2" width="1.77734375" style="1" customWidth="1"/>
    <col min="3" max="3" width="29.109375" style="1" bestFit="1" customWidth="1"/>
    <col min="4" max="4" width="15" style="1" bestFit="1" customWidth="1"/>
    <col min="5" max="5" width="10.77734375" style="1" bestFit="1" customWidth="1"/>
    <col min="6" max="6" width="15.33203125" style="1" bestFit="1" customWidth="1"/>
    <col min="7" max="7" width="10.88671875" style="1" customWidth="1"/>
    <col min="8" max="8" width="12.21875" style="1" bestFit="1" customWidth="1"/>
    <col min="9" max="9" width="12" style="1" bestFit="1" customWidth="1"/>
    <col min="10" max="16" width="11.5546875" style="1"/>
    <col min="17" max="17" width="11.5546875" style="43"/>
    <col min="18" max="16384" width="11.5546875" style="1"/>
  </cols>
  <sheetData>
    <row r="1" spans="3:18" x14ac:dyDescent="0.3">
      <c r="Q1" s="12"/>
      <c r="R1" s="12"/>
    </row>
    <row r="2" spans="3:18" x14ac:dyDescent="0.3">
      <c r="Q2" s="12">
        <f>IF(D9="A", 20,0)</f>
        <v>20</v>
      </c>
      <c r="R2" s="12"/>
    </row>
    <row r="3" spans="3:18" x14ac:dyDescent="0.3">
      <c r="Q3" s="12">
        <f>IF(D10="A",20,0)</f>
        <v>0</v>
      </c>
      <c r="R3" s="12"/>
    </row>
    <row r="4" spans="3:18" x14ac:dyDescent="0.3">
      <c r="Q4" s="12">
        <f>IF(D9="B",2,0)</f>
        <v>0</v>
      </c>
      <c r="R4" s="12"/>
    </row>
    <row r="5" spans="3:18" x14ac:dyDescent="0.3">
      <c r="Q5" s="12">
        <f>IF(D10="B",2,0)</f>
        <v>2</v>
      </c>
      <c r="R5" s="12"/>
    </row>
    <row r="6" spans="3:18" x14ac:dyDescent="0.3">
      <c r="Q6" s="12">
        <f>SUM(Q2:Q5)</f>
        <v>22</v>
      </c>
      <c r="R6" s="12"/>
    </row>
    <row r="7" spans="3:18" ht="18" x14ac:dyDescent="0.35">
      <c r="C7" s="15"/>
      <c r="D7" s="15"/>
      <c r="E7" s="15"/>
      <c r="F7" s="15"/>
      <c r="G7" s="15"/>
      <c r="Q7" s="12"/>
      <c r="R7" s="12"/>
    </row>
    <row r="8" spans="3:18" ht="23.4" customHeight="1" x14ac:dyDescent="0.35">
      <c r="C8" s="15"/>
      <c r="D8" s="16" t="s">
        <v>20</v>
      </c>
      <c r="E8" s="17" t="s">
        <v>18</v>
      </c>
      <c r="F8" s="70" t="s">
        <v>111</v>
      </c>
      <c r="G8" s="71" t="s">
        <v>112</v>
      </c>
      <c r="H8" s="72" t="s">
        <v>113</v>
      </c>
      <c r="Q8" s="12">
        <f>IF(E9="A", 20,0)</f>
        <v>20</v>
      </c>
      <c r="R8" s="12"/>
    </row>
    <row r="9" spans="3:18" ht="23.4" customHeight="1" x14ac:dyDescent="0.3">
      <c r="C9" s="19" t="s">
        <v>17</v>
      </c>
      <c r="D9" s="81" t="str">
        <f>Obligatorios_INV!E2</f>
        <v>A</v>
      </c>
      <c r="E9" s="82" t="str">
        <f>Obligatorios_DOC!G2</f>
        <v>A</v>
      </c>
      <c r="F9" s="77"/>
      <c r="G9" s="76"/>
      <c r="H9" s="76"/>
      <c r="Q9" s="12">
        <f>IF(E10="A",20,0)</f>
        <v>0</v>
      </c>
      <c r="R9" s="12"/>
    </row>
    <row r="10" spans="3:18" ht="23.4" customHeight="1" x14ac:dyDescent="0.3">
      <c r="C10" s="19" t="s">
        <v>19</v>
      </c>
      <c r="D10" s="83" t="str">
        <f>Complementarios_INV!G2</f>
        <v>B</v>
      </c>
      <c r="E10" s="82" t="str">
        <f>Complementarios_DOC!E2</f>
        <v>B</v>
      </c>
      <c r="F10" s="77"/>
      <c r="G10" s="76"/>
      <c r="H10" s="76"/>
      <c r="Q10" s="12">
        <f>IF(E9="B",2,0)</f>
        <v>0</v>
      </c>
      <c r="R10" s="12"/>
    </row>
    <row r="11" spans="3:18" ht="23.4" customHeight="1" x14ac:dyDescent="0.3">
      <c r="C11" s="20" t="s">
        <v>114</v>
      </c>
      <c r="D11" s="81" t="str">
        <f>IF(Q6&gt;19,"A",IF(Q6=4,"B",IF(Q6=2,"B",IF(Q6=0,"C"))))</f>
        <v>A</v>
      </c>
      <c r="E11" s="82" t="str">
        <f>IF(Q12&gt;19,"A",IF(Q12=4,"B",IF(Q12=2,"B",IF(Q12=0,"C"))))</f>
        <v>A</v>
      </c>
      <c r="F11" s="84" t="str">
        <f>Transferencia_Formación!C6</f>
        <v>A</v>
      </c>
      <c r="G11" s="85" t="str">
        <f>Gestión!D6</f>
        <v>B</v>
      </c>
      <c r="H11" s="86" t="str">
        <f>Transferencia_Formación!H6</f>
        <v>B</v>
      </c>
      <c r="Q11" s="12">
        <f>IF(E10="B",2,0)</f>
        <v>2</v>
      </c>
      <c r="R11" s="12"/>
    </row>
    <row r="12" spans="3:18" s="31" customFormat="1" ht="23.4" customHeight="1" x14ac:dyDescent="0.35">
      <c r="C12" s="65"/>
      <c r="D12" s="66"/>
      <c r="E12" s="67"/>
      <c r="F12" s="18"/>
      <c r="G12" s="65"/>
      <c r="H12" s="68"/>
      <c r="I12" s="68"/>
      <c r="Q12" s="12">
        <f>SUM(Q8:Q11)</f>
        <v>22</v>
      </c>
      <c r="R12" s="79"/>
    </row>
    <row r="13" spans="3:18" s="31" customFormat="1" ht="23.4" customHeight="1" x14ac:dyDescent="0.35">
      <c r="C13" s="65"/>
      <c r="D13" s="69"/>
      <c r="E13" s="67"/>
      <c r="F13" s="67"/>
      <c r="G13" s="65"/>
      <c r="H13" s="68"/>
      <c r="I13" s="68"/>
      <c r="Q13" s="79"/>
      <c r="R13" s="79"/>
    </row>
    <row r="14" spans="3:18" ht="18" x14ac:dyDescent="0.35">
      <c r="C14" s="15"/>
      <c r="D14" s="15"/>
      <c r="E14" s="15"/>
      <c r="F14" s="15"/>
      <c r="G14" s="15"/>
      <c r="H14" s="13"/>
      <c r="I14" s="13"/>
      <c r="Q14" s="12"/>
      <c r="R14" s="12"/>
    </row>
    <row r="15" spans="3:18" ht="18" x14ac:dyDescent="0.35">
      <c r="C15" s="15"/>
      <c r="D15" s="15"/>
      <c r="E15" s="15"/>
      <c r="F15" s="15"/>
      <c r="G15" s="15"/>
      <c r="H15" s="13"/>
      <c r="I15" s="13"/>
      <c r="Q15" s="12"/>
      <c r="R15" s="12"/>
    </row>
    <row r="16" spans="3:18" ht="18" x14ac:dyDescent="0.35">
      <c r="C16" s="15"/>
      <c r="D16" s="15"/>
      <c r="E16" s="15"/>
      <c r="F16" s="15"/>
      <c r="G16" s="15"/>
      <c r="H16" s="13"/>
      <c r="I16" s="13"/>
    </row>
    <row r="17" spans="4:9" ht="15.6" x14ac:dyDescent="0.3">
      <c r="D17" s="13"/>
      <c r="E17" s="13"/>
      <c r="F17" s="13"/>
      <c r="G17" s="13"/>
      <c r="H17" s="13"/>
      <c r="I17" s="13"/>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09B769-A665-4C45-9C83-B18C31A92927}">
  <sheetPr codeName="Hoja2">
    <tabColor rgb="FFC00000"/>
  </sheetPr>
  <dimension ref="A1:J12"/>
  <sheetViews>
    <sheetView workbookViewId="0">
      <selection activeCell="K9" sqref="A9:K10"/>
    </sheetView>
  </sheetViews>
  <sheetFormatPr baseColWidth="10" defaultRowHeight="14.4" x14ac:dyDescent="0.3"/>
  <cols>
    <col min="1" max="1" width="11.5546875" style="1"/>
    <col min="2" max="2" width="55.44140625" style="1" customWidth="1"/>
    <col min="3" max="5" width="11.5546875" style="1"/>
    <col min="6" max="6" width="59.44140625" style="1" customWidth="1"/>
    <col min="7" max="16384" width="11.5546875" style="1"/>
  </cols>
  <sheetData>
    <row r="1" spans="1:10" ht="9" customHeight="1" x14ac:dyDescent="0.3">
      <c r="I1" s="88"/>
      <c r="J1" s="88"/>
    </row>
    <row r="2" spans="1:10" ht="13.8" customHeight="1" x14ac:dyDescent="0.3">
      <c r="C2" s="1" t="s">
        <v>53</v>
      </c>
      <c r="E2" s="88" t="str">
        <f>IF(I4=1,"B",IF(I4=4,"A",IF(I4=0,"C")))</f>
        <v>A</v>
      </c>
      <c r="G2" s="1" t="s">
        <v>53</v>
      </c>
      <c r="I2" s="88">
        <f>IF(G4="B",1,0)</f>
        <v>1</v>
      </c>
      <c r="J2" s="88"/>
    </row>
    <row r="3" spans="1:10" x14ac:dyDescent="0.3">
      <c r="I3" s="88">
        <f>IF(C4="A",3,0)</f>
        <v>3</v>
      </c>
      <c r="J3" s="88"/>
    </row>
    <row r="4" spans="1:10" ht="21" x14ac:dyDescent="0.4">
      <c r="B4" s="4" t="s">
        <v>80</v>
      </c>
      <c r="C4" s="73" t="str">
        <f>IF(C5&gt;99%,"A","NULL")</f>
        <v>A</v>
      </c>
      <c r="F4" s="4" t="s">
        <v>10</v>
      </c>
      <c r="G4" s="74" t="str">
        <f>IF(G5&gt;99%,"B","NULL")</f>
        <v>B</v>
      </c>
      <c r="I4" s="88">
        <f>SUM(I2:I3)</f>
        <v>4</v>
      </c>
      <c r="J4" s="88"/>
    </row>
    <row r="5" spans="1:10" ht="23.4" x14ac:dyDescent="0.3">
      <c r="B5" s="6" t="s">
        <v>11</v>
      </c>
      <c r="C5" s="8">
        <f>C11/4</f>
        <v>1</v>
      </c>
      <c r="F5" s="6" t="s">
        <v>11</v>
      </c>
      <c r="G5" s="8">
        <f>G11/4</f>
        <v>1</v>
      </c>
      <c r="I5" s="88"/>
      <c r="J5" s="88"/>
    </row>
    <row r="6" spans="1:10" ht="36" customHeight="1" x14ac:dyDescent="0.3">
      <c r="B6" s="5" t="s">
        <v>9</v>
      </c>
      <c r="C6" s="33" t="s">
        <v>12</v>
      </c>
      <c r="D6" s="2"/>
      <c r="F6" s="5" t="s">
        <v>9</v>
      </c>
      <c r="G6" s="33" t="s">
        <v>1</v>
      </c>
      <c r="H6" s="2"/>
    </row>
    <row r="7" spans="1:10" ht="36" customHeight="1" x14ac:dyDescent="0.3">
      <c r="B7" s="5" t="s">
        <v>55</v>
      </c>
      <c r="C7" s="33" t="s">
        <v>1</v>
      </c>
      <c r="D7" s="30"/>
      <c r="F7" s="5" t="s">
        <v>56</v>
      </c>
      <c r="G7" s="33" t="s">
        <v>12</v>
      </c>
      <c r="H7" s="30"/>
    </row>
    <row r="8" spans="1:10" ht="24" customHeight="1" x14ac:dyDescent="0.3">
      <c r="B8" s="23" t="s">
        <v>57</v>
      </c>
      <c r="C8" s="33" t="s">
        <v>12</v>
      </c>
      <c r="D8" s="32"/>
      <c r="F8" s="23" t="s">
        <v>58</v>
      </c>
      <c r="G8" s="33" t="s">
        <v>12</v>
      </c>
      <c r="H8" s="32"/>
    </row>
    <row r="9" spans="1:10" ht="24" customHeight="1" x14ac:dyDescent="0.3">
      <c r="A9" s="22"/>
      <c r="B9" s="34" t="s">
        <v>59</v>
      </c>
      <c r="C9" s="33" t="s">
        <v>12</v>
      </c>
      <c r="D9" s="28"/>
      <c r="E9" s="22"/>
      <c r="F9" s="34" t="s">
        <v>60</v>
      </c>
      <c r="G9" s="33" t="s">
        <v>12</v>
      </c>
      <c r="H9" s="28"/>
    </row>
    <row r="10" spans="1:10" ht="24" customHeight="1" x14ac:dyDescent="0.3">
      <c r="A10" s="22"/>
      <c r="B10" s="24"/>
      <c r="C10" s="26"/>
      <c r="D10" s="28"/>
      <c r="E10" s="22"/>
      <c r="F10" s="24"/>
      <c r="G10" s="26"/>
      <c r="H10" s="28"/>
    </row>
    <row r="11" spans="1:10" x14ac:dyDescent="0.3">
      <c r="A11" s="27"/>
      <c r="B11" s="28"/>
      <c r="C11" s="29">
        <f>COUNTIF(C6:C10,"=x")</f>
        <v>4</v>
      </c>
      <c r="D11" s="28"/>
      <c r="E11" s="27"/>
      <c r="F11" s="28"/>
      <c r="G11" s="29">
        <f>COUNTIF(G6:G10,"=x")</f>
        <v>4</v>
      </c>
      <c r="H11" s="28"/>
    </row>
    <row r="12" spans="1:10" x14ac:dyDescent="0.3">
      <c r="B12" s="3"/>
      <c r="C12" s="3"/>
      <c r="D12" s="3"/>
    </row>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A69A0A-DE32-434F-8A40-0184142FEF8C}">
  <sheetPr codeName="Hoja3">
    <tabColor rgb="FFC00000"/>
  </sheetPr>
  <dimension ref="B1:J34"/>
  <sheetViews>
    <sheetView topLeftCell="F1" zoomScaleNormal="100" workbookViewId="0">
      <selection activeCell="J5" sqref="I1:J5"/>
    </sheetView>
  </sheetViews>
  <sheetFormatPr baseColWidth="10" defaultRowHeight="14.4" x14ac:dyDescent="0.3"/>
  <cols>
    <col min="1" max="1" width="5.5546875" style="1" customWidth="1"/>
    <col min="2" max="2" width="76.109375" style="1" customWidth="1"/>
    <col min="3" max="3" width="10.33203125" style="1" customWidth="1"/>
    <col min="4" max="4" width="2.109375" style="1" customWidth="1"/>
    <col min="5" max="5" width="4.77734375" style="1" customWidth="1"/>
    <col min="6" max="6" width="2" style="1" customWidth="1"/>
    <col min="7" max="7" width="76.109375" style="1" customWidth="1"/>
    <col min="8" max="16384" width="11.5546875" style="1"/>
  </cols>
  <sheetData>
    <row r="1" spans="2:10" x14ac:dyDescent="0.3">
      <c r="I1" s="88">
        <f>IF(H6="B", 1,0)</f>
        <v>1</v>
      </c>
      <c r="J1" s="88"/>
    </row>
    <row r="2" spans="2:10" x14ac:dyDescent="0.3">
      <c r="G2" s="88" t="str">
        <f>IF(I3=1,"B",IF(I3=4,"A",IF(I3=0,"C")))</f>
        <v>B</v>
      </c>
      <c r="I2" s="88">
        <f>IF(C6="A", 3,0)</f>
        <v>0</v>
      </c>
      <c r="J2" s="88"/>
    </row>
    <row r="3" spans="2:10" x14ac:dyDescent="0.3">
      <c r="C3" s="1" t="s">
        <v>53</v>
      </c>
      <c r="D3" s="31"/>
      <c r="E3" s="31"/>
      <c r="H3" s="1" t="s">
        <v>53</v>
      </c>
      <c r="I3" s="88">
        <f>SUM(I1:I2)</f>
        <v>1</v>
      </c>
      <c r="J3" s="88"/>
    </row>
    <row r="4" spans="2:10" x14ac:dyDescent="0.3">
      <c r="D4" s="31"/>
      <c r="E4" s="31"/>
      <c r="G4"/>
      <c r="I4" s="88"/>
      <c r="J4" s="88"/>
    </row>
    <row r="5" spans="2:10" x14ac:dyDescent="0.3">
      <c r="D5" s="31"/>
      <c r="E5" s="31"/>
      <c r="I5" s="88"/>
      <c r="J5" s="88"/>
    </row>
    <row r="6" spans="2:10" ht="18" x14ac:dyDescent="0.35">
      <c r="B6" s="4" t="s">
        <v>61</v>
      </c>
      <c r="C6" s="75" t="str">
        <f>IF(C7&gt;99%,"A","INSUF")</f>
        <v>INSUF</v>
      </c>
      <c r="D6" s="31"/>
      <c r="E6" s="31"/>
      <c r="G6" s="4" t="s">
        <v>62</v>
      </c>
      <c r="H6" s="75" t="str">
        <f>IF(H7&gt;99%,"B","INSUF")</f>
        <v>B</v>
      </c>
    </row>
    <row r="7" spans="2:10" ht="33" customHeight="1" x14ac:dyDescent="0.3">
      <c r="B7" s="36" t="s">
        <v>74</v>
      </c>
      <c r="C7" s="8">
        <f>C34*0.1428</f>
        <v>0.85680000000000001</v>
      </c>
      <c r="D7" s="41"/>
      <c r="E7" s="41"/>
      <c r="G7" s="36" t="s">
        <v>73</v>
      </c>
      <c r="H7" s="8">
        <f>H34*0.25</f>
        <v>1</v>
      </c>
    </row>
    <row r="8" spans="2:10" ht="43.2" x14ac:dyDescent="0.3">
      <c r="B8" s="5" t="s">
        <v>21</v>
      </c>
      <c r="C8" s="7"/>
      <c r="D8" s="25"/>
      <c r="E8" s="44" t="s">
        <v>71</v>
      </c>
      <c r="F8" s="2"/>
      <c r="G8" s="5" t="s">
        <v>21</v>
      </c>
      <c r="H8" s="7" t="s">
        <v>1</v>
      </c>
    </row>
    <row r="9" spans="2:10" ht="28.8" x14ac:dyDescent="0.3">
      <c r="B9" s="5" t="s">
        <v>22</v>
      </c>
      <c r="C9" s="7"/>
      <c r="D9" s="25"/>
      <c r="E9" s="44" t="s">
        <v>71</v>
      </c>
      <c r="F9" s="2"/>
      <c r="G9" s="5" t="s">
        <v>22</v>
      </c>
      <c r="H9" s="7" t="s">
        <v>1</v>
      </c>
    </row>
    <row r="10" spans="2:10" ht="43.2" x14ac:dyDescent="0.3">
      <c r="B10" s="5" t="s">
        <v>23</v>
      </c>
      <c r="C10" s="7" t="s">
        <v>12</v>
      </c>
      <c r="D10" s="25"/>
      <c r="E10" s="44" t="s">
        <v>71</v>
      </c>
      <c r="F10" s="2"/>
      <c r="G10" s="5" t="s">
        <v>23</v>
      </c>
      <c r="H10" s="7"/>
    </row>
    <row r="11" spans="2:10" ht="28.8" x14ac:dyDescent="0.3">
      <c r="B11" s="5" t="s">
        <v>0</v>
      </c>
      <c r="C11" s="7" t="s">
        <v>12</v>
      </c>
      <c r="D11" s="25"/>
      <c r="F11" s="2"/>
      <c r="G11" s="5" t="s">
        <v>0</v>
      </c>
      <c r="H11" s="7"/>
    </row>
    <row r="12" spans="2:10" ht="43.2" x14ac:dyDescent="0.3">
      <c r="B12" s="5" t="s">
        <v>63</v>
      </c>
      <c r="C12" s="7"/>
      <c r="D12" s="25"/>
      <c r="F12" s="2"/>
      <c r="G12" s="5" t="s">
        <v>64</v>
      </c>
      <c r="H12" s="7"/>
    </row>
    <row r="13" spans="2:10" ht="43.2" x14ac:dyDescent="0.3">
      <c r="B13" s="5" t="s">
        <v>65</v>
      </c>
      <c r="C13" s="7" t="s">
        <v>12</v>
      </c>
      <c r="D13" s="25"/>
      <c r="E13" s="42" t="s">
        <v>72</v>
      </c>
      <c r="G13" s="5" t="s">
        <v>66</v>
      </c>
      <c r="H13" s="7"/>
    </row>
    <row r="14" spans="2:10" ht="28.8" x14ac:dyDescent="0.3">
      <c r="B14" s="5" t="s">
        <v>67</v>
      </c>
      <c r="C14" s="7" t="s">
        <v>12</v>
      </c>
      <c r="D14" s="25"/>
      <c r="E14" s="42" t="s">
        <v>72</v>
      </c>
      <c r="G14" s="5" t="s">
        <v>24</v>
      </c>
      <c r="H14" s="7"/>
    </row>
    <row r="15" spans="2:10" ht="43.2" x14ac:dyDescent="0.3">
      <c r="B15" s="5" t="s">
        <v>25</v>
      </c>
      <c r="C15" s="7"/>
      <c r="D15" s="25"/>
      <c r="E15" s="44" t="s">
        <v>71</v>
      </c>
      <c r="G15" s="5" t="s">
        <v>25</v>
      </c>
      <c r="H15" s="7"/>
    </row>
    <row r="16" spans="2:10" ht="28.8" x14ac:dyDescent="0.3">
      <c r="B16" s="5" t="s">
        <v>68</v>
      </c>
      <c r="C16" s="7" t="s">
        <v>1</v>
      </c>
      <c r="D16" s="25"/>
      <c r="E16" s="42" t="s">
        <v>72</v>
      </c>
      <c r="G16" s="5" t="s">
        <v>69</v>
      </c>
      <c r="H16" s="7" t="s">
        <v>1</v>
      </c>
    </row>
    <row r="17" spans="2:8" ht="28.8" x14ac:dyDescent="0.3">
      <c r="B17" s="5" t="s">
        <v>26</v>
      </c>
      <c r="C17" s="7"/>
      <c r="D17" s="25"/>
      <c r="E17" s="44" t="s">
        <v>71</v>
      </c>
      <c r="G17" s="5" t="s">
        <v>26</v>
      </c>
      <c r="H17" s="7"/>
    </row>
    <row r="18" spans="2:8" ht="72" x14ac:dyDescent="0.3">
      <c r="B18" s="5" t="s">
        <v>70</v>
      </c>
      <c r="C18" s="7"/>
      <c r="D18" s="25"/>
      <c r="E18" s="42" t="s">
        <v>72</v>
      </c>
      <c r="G18" s="5" t="s">
        <v>27</v>
      </c>
      <c r="H18" s="7"/>
    </row>
    <row r="19" spans="2:8" ht="28.8" x14ac:dyDescent="0.3">
      <c r="B19" s="5" t="s">
        <v>28</v>
      </c>
      <c r="C19" s="7"/>
      <c r="D19" s="25"/>
      <c r="E19" s="44" t="s">
        <v>71</v>
      </c>
      <c r="G19" s="5" t="s">
        <v>28</v>
      </c>
      <c r="H19" s="7"/>
    </row>
    <row r="20" spans="2:8" ht="43.2" x14ac:dyDescent="0.3">
      <c r="B20" s="5" t="s">
        <v>29</v>
      </c>
      <c r="C20" s="7" t="s">
        <v>1</v>
      </c>
      <c r="D20" s="25"/>
      <c r="E20" s="44" t="s">
        <v>71</v>
      </c>
      <c r="G20" s="5" t="s">
        <v>29</v>
      </c>
      <c r="H20" s="7" t="s">
        <v>1</v>
      </c>
    </row>
    <row r="21" spans="2:8" ht="28.8" x14ac:dyDescent="0.3">
      <c r="B21" s="5" t="s">
        <v>30</v>
      </c>
      <c r="C21" s="7"/>
      <c r="D21" s="25"/>
      <c r="E21" s="44" t="s">
        <v>71</v>
      </c>
      <c r="G21" s="5" t="s">
        <v>30</v>
      </c>
      <c r="H21" s="7"/>
    </row>
    <row r="22" spans="2:8" ht="28.8" x14ac:dyDescent="0.3">
      <c r="B22" s="5" t="s">
        <v>31</v>
      </c>
      <c r="C22" s="7"/>
      <c r="D22" s="25"/>
      <c r="E22" s="44" t="s">
        <v>71</v>
      </c>
      <c r="G22" s="5" t="s">
        <v>31</v>
      </c>
      <c r="H22" s="7"/>
    </row>
    <row r="23" spans="2:8" ht="28.8" x14ac:dyDescent="0.3">
      <c r="B23" s="5" t="s">
        <v>32</v>
      </c>
      <c r="C23" s="7"/>
      <c r="D23" s="25"/>
      <c r="E23" s="44" t="s">
        <v>71</v>
      </c>
      <c r="G23" s="5" t="s">
        <v>32</v>
      </c>
      <c r="H23" s="7"/>
    </row>
    <row r="24" spans="2:8" ht="28.8" x14ac:dyDescent="0.3">
      <c r="B24" s="5" t="s">
        <v>33</v>
      </c>
      <c r="C24" s="7"/>
      <c r="D24" s="25"/>
      <c r="E24" s="44" t="s">
        <v>71</v>
      </c>
      <c r="G24" s="5" t="s">
        <v>33</v>
      </c>
      <c r="H24" s="7"/>
    </row>
    <row r="25" spans="2:8" ht="28.8" x14ac:dyDescent="0.3">
      <c r="B25" s="5" t="s">
        <v>34</v>
      </c>
      <c r="C25" s="7"/>
      <c r="D25" s="25"/>
      <c r="E25" s="44" t="s">
        <v>71</v>
      </c>
      <c r="G25" s="5" t="s">
        <v>34</v>
      </c>
      <c r="H25" s="7"/>
    </row>
    <row r="26" spans="2:8" ht="28.8" x14ac:dyDescent="0.3">
      <c r="B26" s="5" t="s">
        <v>35</v>
      </c>
      <c r="C26" s="7"/>
      <c r="D26" s="25"/>
      <c r="E26" s="44" t="s">
        <v>71</v>
      </c>
      <c r="G26" s="5" t="s">
        <v>35</v>
      </c>
      <c r="H26" s="7"/>
    </row>
    <row r="27" spans="2:8" ht="43.2" x14ac:dyDescent="0.3">
      <c r="B27" s="5" t="s">
        <v>36</v>
      </c>
      <c r="C27" s="7"/>
      <c r="D27" s="25"/>
      <c r="E27" s="44" t="s">
        <v>71</v>
      </c>
      <c r="G27" s="5" t="s">
        <v>36</v>
      </c>
      <c r="H27" s="7"/>
    </row>
    <row r="28" spans="2:8" ht="43.2" x14ac:dyDescent="0.3">
      <c r="B28" s="5" t="s">
        <v>37</v>
      </c>
      <c r="C28" s="7"/>
      <c r="D28" s="25"/>
      <c r="E28" s="44" t="s">
        <v>71</v>
      </c>
      <c r="G28" s="5" t="s">
        <v>37</v>
      </c>
      <c r="H28" s="7"/>
    </row>
    <row r="29" spans="2:8" ht="43.2" x14ac:dyDescent="0.3">
      <c r="B29" s="35" t="s">
        <v>38</v>
      </c>
      <c r="C29" s="7"/>
      <c r="D29" s="25"/>
      <c r="E29" s="44" t="s">
        <v>71</v>
      </c>
      <c r="G29" s="35" t="s">
        <v>38</v>
      </c>
      <c r="H29" s="7"/>
    </row>
    <row r="30" spans="2:8" ht="28.8" x14ac:dyDescent="0.3">
      <c r="B30" s="5" t="s">
        <v>3</v>
      </c>
      <c r="C30" s="7"/>
      <c r="D30" s="25"/>
      <c r="E30" s="44" t="s">
        <v>71</v>
      </c>
      <c r="G30" s="5" t="s">
        <v>3</v>
      </c>
      <c r="H30" s="7"/>
    </row>
    <row r="34" spans="3:8" x14ac:dyDescent="0.3">
      <c r="C34" s="43">
        <f>COUNTIF(C8:C30,"=x")</f>
        <v>6</v>
      </c>
      <c r="D34" s="12"/>
      <c r="E34" s="12"/>
      <c r="H34" s="12">
        <f>COUNTIF(H8:H30,"=x")</f>
        <v>4</v>
      </c>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B05FBB-4E1F-4E19-A695-B007621066F1}">
  <sheetPr codeName="Hoja4">
    <tabColor rgb="FF002060"/>
  </sheetPr>
  <dimension ref="A1:K15"/>
  <sheetViews>
    <sheetView zoomScaleNormal="100" workbookViewId="0">
      <selection activeCell="G2" sqref="G2"/>
    </sheetView>
  </sheetViews>
  <sheetFormatPr baseColWidth="10" defaultRowHeight="14.4" x14ac:dyDescent="0.3"/>
  <cols>
    <col min="1" max="1" width="11.5546875" style="1"/>
    <col min="2" max="2" width="56.21875" style="1" customWidth="1"/>
    <col min="3" max="3" width="11.6640625" style="1" customWidth="1"/>
    <col min="4" max="4" width="3.33203125" style="31" customWidth="1"/>
    <col min="5" max="5" width="5.44140625" style="1" customWidth="1"/>
    <col min="6" max="6" width="3.33203125" style="1" customWidth="1"/>
    <col min="7" max="7" width="56.21875" style="1" customWidth="1"/>
    <col min="8" max="16384" width="11.5546875" style="1"/>
  </cols>
  <sheetData>
    <row r="1" spans="1:11" x14ac:dyDescent="0.3">
      <c r="J1" s="88"/>
      <c r="K1" s="88"/>
    </row>
    <row r="2" spans="1:11" x14ac:dyDescent="0.3">
      <c r="G2" s="88" t="str">
        <f>IF(J4=1,"B",IF(J4=4,"A",IF(J4=0,"C",IF(J4=5,"A"))))</f>
        <v>A</v>
      </c>
      <c r="J2" s="88">
        <f>IF(C6="A",4,0)</f>
        <v>4</v>
      </c>
      <c r="K2" s="88"/>
    </row>
    <row r="3" spans="1:11" x14ac:dyDescent="0.3">
      <c r="J3" s="88">
        <f>IF(H6="B",1,0)</f>
        <v>1</v>
      </c>
      <c r="K3" s="88"/>
    </row>
    <row r="4" spans="1:11" x14ac:dyDescent="0.3">
      <c r="J4" s="88">
        <f>SUM(J2:J3)</f>
        <v>5</v>
      </c>
      <c r="K4" s="88"/>
    </row>
    <row r="5" spans="1:11" x14ac:dyDescent="0.3">
      <c r="J5" s="88"/>
      <c r="K5" s="88"/>
    </row>
    <row r="6" spans="1:11" ht="18" x14ac:dyDescent="0.35">
      <c r="B6" s="9" t="s">
        <v>54</v>
      </c>
      <c r="C6" s="75" t="str">
        <f>IF(C7&gt;99%,"A","INSUF")</f>
        <v>A</v>
      </c>
      <c r="G6" s="9" t="s">
        <v>10</v>
      </c>
      <c r="H6" s="75" t="str">
        <f>IF(H7&gt;99%,"B","INSUF")</f>
        <v>B</v>
      </c>
      <c r="J6" s="88"/>
      <c r="K6" s="88"/>
    </row>
    <row r="7" spans="1:11" ht="23.4" x14ac:dyDescent="0.3">
      <c r="B7" s="10" t="s">
        <v>11</v>
      </c>
      <c r="C7" s="14">
        <f>C14/4</f>
        <v>1</v>
      </c>
      <c r="D7" s="45"/>
      <c r="G7" s="10" t="s">
        <v>11</v>
      </c>
      <c r="H7" s="14">
        <f>H14/4</f>
        <v>1</v>
      </c>
    </row>
    <row r="8" spans="1:11" ht="36" customHeight="1" x14ac:dyDescent="0.3">
      <c r="B8" s="21" t="s">
        <v>115</v>
      </c>
      <c r="C8" s="33" t="s">
        <v>1</v>
      </c>
      <c r="D8" s="25"/>
      <c r="E8" s="42" t="s">
        <v>72</v>
      </c>
      <c r="G8" s="21" t="s">
        <v>116</v>
      </c>
      <c r="H8" s="33" t="s">
        <v>1</v>
      </c>
    </row>
    <row r="9" spans="1:11" ht="72" x14ac:dyDescent="0.3">
      <c r="B9" s="40" t="s">
        <v>39</v>
      </c>
      <c r="C9" s="37"/>
      <c r="D9" s="25"/>
      <c r="E9" s="2"/>
      <c r="G9" s="40" t="s">
        <v>39</v>
      </c>
      <c r="H9" s="37"/>
    </row>
    <row r="10" spans="1:11" ht="43.2" x14ac:dyDescent="0.3">
      <c r="B10" s="40" t="s">
        <v>40</v>
      </c>
      <c r="C10" s="33" t="s">
        <v>12</v>
      </c>
      <c r="D10" s="25"/>
      <c r="E10" s="44" t="s">
        <v>71</v>
      </c>
      <c r="G10" s="40" t="s">
        <v>40</v>
      </c>
      <c r="H10" s="33" t="s">
        <v>12</v>
      </c>
    </row>
    <row r="11" spans="1:11" ht="28.8" x14ac:dyDescent="0.3">
      <c r="B11" s="40" t="s">
        <v>16</v>
      </c>
      <c r="C11" s="33" t="s">
        <v>12</v>
      </c>
      <c r="D11" s="25"/>
      <c r="E11" s="44" t="s">
        <v>71</v>
      </c>
      <c r="G11" s="40" t="s">
        <v>16</v>
      </c>
      <c r="H11" s="33" t="s">
        <v>12</v>
      </c>
    </row>
    <row r="12" spans="1:11" ht="43.2" x14ac:dyDescent="0.3">
      <c r="B12" s="40" t="s">
        <v>41</v>
      </c>
      <c r="C12" s="33" t="s">
        <v>12</v>
      </c>
      <c r="D12" s="25"/>
      <c r="E12" s="44" t="s">
        <v>71</v>
      </c>
      <c r="G12" s="40" t="s">
        <v>41</v>
      </c>
      <c r="H12" s="33" t="s">
        <v>12</v>
      </c>
    </row>
    <row r="13" spans="1:11" ht="28.8" x14ac:dyDescent="0.3">
      <c r="A13" s="31"/>
      <c r="B13" s="38"/>
      <c r="C13" s="25"/>
      <c r="D13" s="25"/>
      <c r="E13" s="30"/>
    </row>
    <row r="14" spans="1:11" x14ac:dyDescent="0.3">
      <c r="A14" s="31"/>
      <c r="B14" s="31"/>
      <c r="C14" s="39">
        <f>COUNTIF(C8:C13,"=x")</f>
        <v>4</v>
      </c>
      <c r="D14" s="39"/>
      <c r="E14" s="31"/>
      <c r="H14" s="39">
        <f>COUNTIF(H8:H13,"=x")</f>
        <v>4</v>
      </c>
    </row>
    <row r="15" spans="1:11" x14ac:dyDescent="0.3">
      <c r="A15" s="31"/>
      <c r="B15" s="31"/>
      <c r="C15" s="31"/>
      <c r="E15" s="31"/>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A3A574-8C5E-4376-9467-6714B7C26B77}">
  <sheetPr codeName="Hoja5">
    <tabColor rgb="FF002060"/>
  </sheetPr>
  <dimension ref="B1:I35"/>
  <sheetViews>
    <sheetView topLeftCell="B1" workbookViewId="0">
      <selection activeCell="G5" sqref="G5"/>
    </sheetView>
  </sheetViews>
  <sheetFormatPr baseColWidth="10" defaultRowHeight="14.4" x14ac:dyDescent="0.3"/>
  <cols>
    <col min="1" max="1" width="11.5546875" style="1"/>
    <col min="2" max="2" width="76" style="1" customWidth="1"/>
    <col min="3" max="3" width="11.5546875" style="1"/>
    <col min="4" max="4" width="2.77734375" style="1" customWidth="1"/>
    <col min="5" max="5" width="4.44140625" style="1" customWidth="1"/>
    <col min="6" max="6" width="2.77734375" style="1" customWidth="1"/>
    <col min="7" max="7" width="76" style="1" customWidth="1"/>
    <col min="8" max="16384" width="11.5546875" style="1"/>
  </cols>
  <sheetData>
    <row r="1" spans="2:9" x14ac:dyDescent="0.3">
      <c r="I1" s="88">
        <f>IF(H8="B", 1,0)</f>
        <v>1</v>
      </c>
    </row>
    <row r="2" spans="2:9" x14ac:dyDescent="0.3">
      <c r="E2" s="88" t="str">
        <f>IF(I3=1,"B",IF(I3=4,"A",IF(I3=0,"C")))</f>
        <v>B</v>
      </c>
      <c r="I2" s="88">
        <f>IF(C8="A", 3,0)</f>
        <v>0</v>
      </c>
    </row>
    <row r="3" spans="2:9" x14ac:dyDescent="0.3">
      <c r="I3" s="88">
        <f>SUM(I1:I2)</f>
        <v>1</v>
      </c>
    </row>
    <row r="6" spans="2:9" x14ac:dyDescent="0.3">
      <c r="E6"/>
    </row>
    <row r="7" spans="2:9" x14ac:dyDescent="0.3">
      <c r="C7" s="1" t="s">
        <v>53</v>
      </c>
      <c r="H7" s="1" t="s">
        <v>53</v>
      </c>
    </row>
    <row r="8" spans="2:9" ht="18" x14ac:dyDescent="0.35">
      <c r="B8" s="9" t="s">
        <v>75</v>
      </c>
      <c r="C8" s="78" t="str">
        <f>IF(C9&gt;99%,"A","INSUF")</f>
        <v>INSUF</v>
      </c>
      <c r="G8" s="9" t="s">
        <v>2</v>
      </c>
      <c r="H8" s="75" t="str">
        <f>IF(H9&gt;99%,"B","INSUF")</f>
        <v>B</v>
      </c>
    </row>
    <row r="9" spans="2:9" ht="33" customHeight="1" x14ac:dyDescent="0.3">
      <c r="B9" s="46" t="s">
        <v>76</v>
      </c>
      <c r="C9" s="8">
        <f>C35*0.25</f>
        <v>0.5</v>
      </c>
      <c r="D9" s="47"/>
      <c r="E9" s="47"/>
      <c r="F9" s="47"/>
      <c r="G9" s="46" t="s">
        <v>77</v>
      </c>
      <c r="H9" s="8">
        <f>H35*0.25</f>
        <v>1</v>
      </c>
    </row>
    <row r="10" spans="2:9" ht="57.6" x14ac:dyDescent="0.3">
      <c r="B10" s="11" t="s">
        <v>78</v>
      </c>
      <c r="C10" s="7"/>
      <c r="D10" s="2"/>
      <c r="E10" s="42" t="s">
        <v>72</v>
      </c>
      <c r="G10" s="11" t="s">
        <v>79</v>
      </c>
      <c r="H10" s="7" t="s">
        <v>1</v>
      </c>
    </row>
    <row r="11" spans="2:9" ht="28.8" x14ac:dyDescent="0.3">
      <c r="B11" s="11" t="s">
        <v>4</v>
      </c>
      <c r="C11" s="7"/>
      <c r="D11" s="2"/>
      <c r="E11" s="44" t="s">
        <v>71</v>
      </c>
      <c r="G11" s="11" t="s">
        <v>4</v>
      </c>
      <c r="H11" s="7"/>
    </row>
    <row r="12" spans="2:9" ht="28.8" x14ac:dyDescent="0.3">
      <c r="B12" s="11" t="s">
        <v>5</v>
      </c>
      <c r="C12" s="7" t="s">
        <v>1</v>
      </c>
      <c r="D12" s="2"/>
      <c r="E12" s="44" t="s">
        <v>71</v>
      </c>
      <c r="G12" s="11" t="s">
        <v>5</v>
      </c>
      <c r="H12" s="7" t="s">
        <v>1</v>
      </c>
    </row>
    <row r="13" spans="2:9" ht="28.8" x14ac:dyDescent="0.3">
      <c r="B13" s="11" t="s">
        <v>6</v>
      </c>
      <c r="C13" s="7" t="s">
        <v>1</v>
      </c>
      <c r="D13" s="2"/>
      <c r="E13" s="44" t="s">
        <v>71</v>
      </c>
      <c r="G13" s="11" t="s">
        <v>6</v>
      </c>
      <c r="H13" s="7" t="s">
        <v>1</v>
      </c>
    </row>
    <row r="14" spans="2:9" ht="28.8" x14ac:dyDescent="0.3">
      <c r="B14" s="11" t="s">
        <v>7</v>
      </c>
      <c r="C14" s="7"/>
      <c r="D14" s="2"/>
      <c r="E14" s="44" t="s">
        <v>71</v>
      </c>
      <c r="G14" s="11" t="s">
        <v>7</v>
      </c>
      <c r="H14" s="7" t="s">
        <v>1</v>
      </c>
    </row>
    <row r="15" spans="2:9" ht="57.6" x14ac:dyDescent="0.3">
      <c r="B15" s="11" t="s">
        <v>13</v>
      </c>
      <c r="C15" s="7"/>
      <c r="E15" s="44" t="s">
        <v>71</v>
      </c>
      <c r="G15" s="11" t="s">
        <v>13</v>
      </c>
      <c r="H15" s="7"/>
    </row>
    <row r="16" spans="2:9" ht="100.8" x14ac:dyDescent="0.3">
      <c r="B16" s="11" t="s">
        <v>42</v>
      </c>
      <c r="C16" s="7"/>
      <c r="E16" s="44" t="s">
        <v>71</v>
      </c>
      <c r="G16" s="11" t="s">
        <v>42</v>
      </c>
      <c r="H16" s="7"/>
    </row>
    <row r="17" spans="2:8" ht="28.8" x14ac:dyDescent="0.3">
      <c r="B17" s="11" t="s">
        <v>14</v>
      </c>
      <c r="C17" s="7"/>
      <c r="E17" s="44" t="s">
        <v>71</v>
      </c>
      <c r="G17" s="11" t="s">
        <v>14</v>
      </c>
      <c r="H17" s="7"/>
    </row>
    <row r="18" spans="2:8" ht="28.8" x14ac:dyDescent="0.3">
      <c r="B18" s="11" t="s">
        <v>8</v>
      </c>
      <c r="C18" s="7"/>
      <c r="E18" s="44" t="s">
        <v>71</v>
      </c>
      <c r="G18" s="11" t="s">
        <v>8</v>
      </c>
      <c r="H18" s="7"/>
    </row>
    <row r="19" spans="2:8" ht="28.8" x14ac:dyDescent="0.3">
      <c r="B19" s="11" t="s">
        <v>43</v>
      </c>
      <c r="C19" s="7"/>
      <c r="E19" s="44" t="s">
        <v>71</v>
      </c>
      <c r="G19" s="11" t="s">
        <v>43</v>
      </c>
      <c r="H19" s="7"/>
    </row>
    <row r="20" spans="2:8" ht="28.8" x14ac:dyDescent="0.3">
      <c r="B20" s="11" t="s">
        <v>44</v>
      </c>
      <c r="C20" s="7"/>
      <c r="E20" s="44" t="s">
        <v>71</v>
      </c>
      <c r="G20" s="11" t="s">
        <v>44</v>
      </c>
      <c r="H20" s="7"/>
    </row>
    <row r="21" spans="2:8" ht="28.8" x14ac:dyDescent="0.3">
      <c r="B21" s="11" t="s">
        <v>15</v>
      </c>
      <c r="C21" s="7"/>
      <c r="E21" s="44" t="s">
        <v>71</v>
      </c>
      <c r="G21" s="11" t="s">
        <v>15</v>
      </c>
      <c r="H21" s="7"/>
    </row>
    <row r="22" spans="2:8" ht="43.2" x14ac:dyDescent="0.3">
      <c r="B22" s="11" t="s">
        <v>45</v>
      </c>
      <c r="C22" s="7"/>
      <c r="E22" s="44" t="s">
        <v>71</v>
      </c>
      <c r="G22" s="11" t="s">
        <v>45</v>
      </c>
      <c r="H22" s="7"/>
    </row>
    <row r="23" spans="2:8" ht="28.8" x14ac:dyDescent="0.3">
      <c r="B23" s="11" t="s">
        <v>46</v>
      </c>
      <c r="C23" s="7"/>
      <c r="E23" s="44" t="s">
        <v>71</v>
      </c>
      <c r="G23" s="11" t="s">
        <v>46</v>
      </c>
      <c r="H23" s="7"/>
    </row>
    <row r="24" spans="2:8" ht="28.8" x14ac:dyDescent="0.3">
      <c r="B24" s="11" t="s">
        <v>47</v>
      </c>
      <c r="C24" s="7"/>
      <c r="E24" s="44" t="s">
        <v>71</v>
      </c>
      <c r="G24" s="11" t="s">
        <v>47</v>
      </c>
      <c r="H24" s="7"/>
    </row>
    <row r="25" spans="2:8" ht="28.8" x14ac:dyDescent="0.3">
      <c r="B25" s="11" t="s">
        <v>48</v>
      </c>
      <c r="C25" s="7"/>
      <c r="E25" s="44" t="s">
        <v>71</v>
      </c>
      <c r="G25" s="11" t="s">
        <v>48</v>
      </c>
      <c r="H25" s="7"/>
    </row>
    <row r="26" spans="2:8" ht="28.8" x14ac:dyDescent="0.3">
      <c r="B26" s="11" t="s">
        <v>49</v>
      </c>
      <c r="C26" s="7"/>
      <c r="E26" s="44" t="s">
        <v>71</v>
      </c>
      <c r="G26" s="11" t="s">
        <v>49</v>
      </c>
      <c r="H26" s="7"/>
    </row>
    <row r="27" spans="2:8" ht="28.8" x14ac:dyDescent="0.3">
      <c r="B27" s="11" t="s">
        <v>50</v>
      </c>
      <c r="C27" s="7"/>
      <c r="E27" s="44" t="s">
        <v>71</v>
      </c>
      <c r="G27" s="11" t="s">
        <v>50</v>
      </c>
      <c r="H27" s="7"/>
    </row>
    <row r="28" spans="2:8" ht="28.8" x14ac:dyDescent="0.3">
      <c r="B28" s="11" t="s">
        <v>51</v>
      </c>
      <c r="C28" s="7"/>
      <c r="E28" s="44" t="s">
        <v>71</v>
      </c>
      <c r="G28" s="11" t="s">
        <v>51</v>
      </c>
      <c r="H28" s="7"/>
    </row>
    <row r="29" spans="2:8" ht="28.8" x14ac:dyDescent="0.3">
      <c r="B29" s="11" t="s">
        <v>52</v>
      </c>
      <c r="C29" s="7"/>
      <c r="E29" s="44" t="s">
        <v>71</v>
      </c>
      <c r="G29" s="11" t="s">
        <v>52</v>
      </c>
      <c r="H29" s="7"/>
    </row>
    <row r="30" spans="2:8" ht="28.8" x14ac:dyDescent="0.3">
      <c r="B30" s="11" t="s">
        <v>3</v>
      </c>
      <c r="C30" s="7"/>
      <c r="E30" s="44" t="s">
        <v>71</v>
      </c>
      <c r="G30" s="11" t="s">
        <v>3</v>
      </c>
      <c r="H30" s="7"/>
    </row>
    <row r="35" spans="3:8" x14ac:dyDescent="0.3">
      <c r="C35" s="12">
        <f>COUNTIF(C10:C30,"=X")</f>
        <v>2</v>
      </c>
      <c r="H35" s="12">
        <f>COUNTIF(H10:H30,"=X")</f>
        <v>4</v>
      </c>
    </row>
  </sheetData>
  <pageMargins left="0.7" right="0.7" top="0.75" bottom="0.75" header="0.3" footer="0.3"/>
  <pageSetup paperSize="9" orientation="portrait" horizontalDpi="0"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94D892-3BDE-44EB-A0A4-0C2BAC69806A}">
  <sheetPr codeName="Hoja6">
    <tabColor theme="1" tint="4.9989318521683403E-2"/>
  </sheetPr>
  <dimension ref="B6:I21"/>
  <sheetViews>
    <sheetView zoomScaleNormal="100" workbookViewId="0">
      <selection activeCell="H6" sqref="H6"/>
    </sheetView>
  </sheetViews>
  <sheetFormatPr baseColWidth="10" defaultRowHeight="14.4" x14ac:dyDescent="0.3"/>
  <cols>
    <col min="1" max="1" width="6.5546875" style="48" customWidth="1"/>
    <col min="2" max="2" width="65.21875" style="48" customWidth="1"/>
    <col min="3" max="3" width="11.5546875" style="48"/>
    <col min="4" max="6" width="3.44140625" style="48" customWidth="1"/>
    <col min="7" max="7" width="65.21875" style="48" customWidth="1"/>
    <col min="8" max="16384" width="11.5546875" style="48"/>
  </cols>
  <sheetData>
    <row r="6" spans="2:9" ht="18" x14ac:dyDescent="0.35">
      <c r="B6" s="49" t="s">
        <v>81</v>
      </c>
      <c r="C6" s="75" t="str">
        <f>IF(C7=50%,"B",IF(C7&gt;99%,"A",IF(C7&lt;49,"INSUF")))</f>
        <v>A</v>
      </c>
      <c r="G6" s="56" t="s">
        <v>93</v>
      </c>
      <c r="H6" s="80" t="str">
        <f>IF(H7=99%,"B",IF(H7&gt;164%,"A",IF(H7&lt;99%,"INSUF",IF(H7&gt;100%&gt;134%,"B"))))</f>
        <v>B</v>
      </c>
    </row>
    <row r="7" spans="2:9" ht="72" x14ac:dyDescent="0.3">
      <c r="B7" s="51" t="s">
        <v>89</v>
      </c>
      <c r="C7" s="8">
        <f>C21*0.5</f>
        <v>1</v>
      </c>
      <c r="G7" s="57" t="s">
        <v>94</v>
      </c>
      <c r="H7" s="54">
        <f>H21*0.33</f>
        <v>1.32</v>
      </c>
      <c r="I7" s="28"/>
    </row>
    <row r="8" spans="2:9" ht="43.2" x14ac:dyDescent="0.3">
      <c r="B8" s="50" t="s">
        <v>82</v>
      </c>
      <c r="C8" s="7"/>
      <c r="G8" s="58" t="s">
        <v>106</v>
      </c>
      <c r="H8" s="25"/>
      <c r="I8" s="28"/>
    </row>
    <row r="9" spans="2:9" ht="72" x14ac:dyDescent="0.3">
      <c r="B9" s="50" t="s">
        <v>83</v>
      </c>
      <c r="C9" s="7" t="s">
        <v>1</v>
      </c>
      <c r="G9" s="59" t="s">
        <v>95</v>
      </c>
      <c r="H9" s="33"/>
    </row>
    <row r="10" spans="2:9" ht="72" x14ac:dyDescent="0.3">
      <c r="B10" s="50" t="s">
        <v>84</v>
      </c>
      <c r="C10" s="7" t="s">
        <v>1</v>
      </c>
      <c r="E10" s="28"/>
      <c r="G10" s="59" t="s">
        <v>96</v>
      </c>
      <c r="H10" s="33" t="s">
        <v>1</v>
      </c>
    </row>
    <row r="11" spans="2:9" ht="28.8" x14ac:dyDescent="0.3">
      <c r="B11" s="50" t="s">
        <v>85</v>
      </c>
      <c r="C11" s="7"/>
      <c r="E11" s="28"/>
      <c r="G11" s="59" t="s">
        <v>97</v>
      </c>
      <c r="H11" s="33" t="s">
        <v>1</v>
      </c>
    </row>
    <row r="12" spans="2:9" ht="43.2" x14ac:dyDescent="0.3">
      <c r="B12" s="50" t="s">
        <v>86</v>
      </c>
      <c r="C12" s="7"/>
      <c r="E12" s="28"/>
      <c r="G12" s="59" t="s">
        <v>98</v>
      </c>
      <c r="H12" s="33" t="s">
        <v>1</v>
      </c>
    </row>
    <row r="13" spans="2:9" ht="43.2" x14ac:dyDescent="0.3">
      <c r="B13" s="50" t="s">
        <v>87</v>
      </c>
      <c r="C13" s="7"/>
      <c r="E13" s="28"/>
      <c r="G13" s="59" t="s">
        <v>99</v>
      </c>
      <c r="H13" s="33" t="s">
        <v>1</v>
      </c>
    </row>
    <row r="14" spans="2:9" ht="28.8" x14ac:dyDescent="0.3">
      <c r="B14" s="50" t="s">
        <v>88</v>
      </c>
      <c r="C14" s="7"/>
      <c r="E14" s="28"/>
      <c r="G14" s="59" t="s">
        <v>100</v>
      </c>
      <c r="H14" s="33"/>
    </row>
    <row r="15" spans="2:9" ht="28.8" x14ac:dyDescent="0.3">
      <c r="B15" s="53" t="s">
        <v>90</v>
      </c>
      <c r="E15" s="28"/>
      <c r="G15" s="60" t="s">
        <v>101</v>
      </c>
      <c r="H15" s="33"/>
    </row>
    <row r="16" spans="2:9" ht="28.8" x14ac:dyDescent="0.3">
      <c r="B16" s="52" t="s">
        <v>91</v>
      </c>
      <c r="C16" s="7"/>
      <c r="E16" s="28"/>
      <c r="G16" s="60" t="s">
        <v>102</v>
      </c>
      <c r="H16" s="33"/>
    </row>
    <row r="17" spans="2:8" ht="28.8" x14ac:dyDescent="0.3">
      <c r="B17" s="52" t="s">
        <v>92</v>
      </c>
      <c r="C17" s="7"/>
      <c r="G17" s="60" t="s">
        <v>103</v>
      </c>
      <c r="H17" s="33"/>
    </row>
    <row r="18" spans="2:8" ht="28.8" x14ac:dyDescent="0.3">
      <c r="G18" s="60" t="s">
        <v>104</v>
      </c>
      <c r="H18" s="33"/>
    </row>
    <row r="19" spans="2:8" ht="28.8" x14ac:dyDescent="0.3">
      <c r="G19" s="60" t="s">
        <v>105</v>
      </c>
      <c r="H19" s="33"/>
    </row>
    <row r="21" spans="2:8" x14ac:dyDescent="0.3">
      <c r="C21" s="55">
        <f>COUNTIF(C8:C17,"=X")</f>
        <v>2</v>
      </c>
      <c r="H21" s="55">
        <f>COUNTIF(H8:H17,"=X")</f>
        <v>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111B26-C16B-49E7-90AB-F6D8EC5853F8}">
  <sheetPr codeName="Hoja7">
    <tabColor theme="5" tint="-0.249977111117893"/>
  </sheetPr>
  <dimension ref="C6:D9"/>
  <sheetViews>
    <sheetView workbookViewId="0">
      <selection activeCell="D6" sqref="D6"/>
    </sheetView>
  </sheetViews>
  <sheetFormatPr baseColWidth="10" defaultRowHeight="14.4" x14ac:dyDescent="0.3"/>
  <cols>
    <col min="1" max="2" width="6.6640625" style="48" customWidth="1"/>
    <col min="3" max="3" width="65.21875" style="48" customWidth="1"/>
    <col min="4" max="16384" width="11.5546875" style="48"/>
  </cols>
  <sheetData>
    <row r="6" spans="3:4" ht="18" x14ac:dyDescent="0.35">
      <c r="C6" s="61" t="s">
        <v>107</v>
      </c>
      <c r="D6" s="87" t="str">
        <f>IF(D9&gt;=4,"B","INSUF")</f>
        <v>B</v>
      </c>
    </row>
    <row r="7" spans="3:4" ht="23.4" x14ac:dyDescent="0.3">
      <c r="C7" s="62" t="s">
        <v>109</v>
      </c>
      <c r="D7" s="54">
        <f>D9/4</f>
        <v>1</v>
      </c>
    </row>
    <row r="8" spans="3:4" ht="28.8" x14ac:dyDescent="0.3">
      <c r="C8" s="63" t="s">
        <v>110</v>
      </c>
      <c r="D8" s="25"/>
    </row>
    <row r="9" spans="3:4" ht="28.8" x14ac:dyDescent="0.3">
      <c r="C9" s="64" t="s">
        <v>108</v>
      </c>
      <c r="D9" s="33">
        <v>4</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INDEX</vt:lpstr>
      <vt:lpstr>Obligatorios_INV</vt:lpstr>
      <vt:lpstr>Complementarios_INV</vt:lpstr>
      <vt:lpstr>Obligatorios_DOC</vt:lpstr>
      <vt:lpstr>Complementarios_DOC</vt:lpstr>
      <vt:lpstr>Transferencia_Formación</vt:lpstr>
      <vt:lpstr>Gestión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Rafael Repiso</dc:creator>
  <cp:lastModifiedBy>Rafael Repiso</cp:lastModifiedBy>
  <dcterms:created xsi:type="dcterms:W3CDTF">2019-07-18T05:36:53Z</dcterms:created>
  <dcterms:modified xsi:type="dcterms:W3CDTF">2020-02-08T07:06:15Z</dcterms:modified>
</cp:coreProperties>
</file>