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ihongzhan_desktop\Dropbox\"/>
    </mc:Choice>
  </mc:AlternateContent>
  <xr:revisionPtr revIDLastSave="0" documentId="13_ncr:1_{72097AB8-5E36-4F5F-AA68-8DC360BED95D}" xr6:coauthVersionLast="36" xr6:coauthVersionMax="41" xr10:uidLastSave="{00000000-0000-0000-0000-000000000000}"/>
  <bookViews>
    <workbookView xWindow="-105" yWindow="-105" windowWidth="20715" windowHeight="12660" tabRatio="918" activeTab="1" xr2:uid="{00000000-000D-0000-FFFF-FFFF00000000}"/>
  </bookViews>
  <sheets>
    <sheet name="conductivity simulation" sheetId="58" r:id="rId1"/>
    <sheet name="fitting curve" sheetId="7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7" l="1"/>
  <c r="M4" i="7" l="1"/>
  <c r="D5" i="58" l="1"/>
  <c r="D6" i="58" l="1"/>
  <c r="D7" i="58" l="1"/>
  <c r="D8" i="58" l="1"/>
  <c r="E4" i="58"/>
  <c r="D9" i="58" l="1"/>
  <c r="E5" i="58"/>
  <c r="D10" i="58" l="1"/>
  <c r="E6" i="58"/>
  <c r="D11" i="58" l="1"/>
  <c r="E7" i="58"/>
  <c r="D12" i="58" l="1"/>
  <c r="E8" i="58"/>
  <c r="D13" i="58" l="1"/>
  <c r="E9" i="58"/>
  <c r="D14" i="58" l="1"/>
  <c r="E10" i="58"/>
  <c r="D15" i="58" l="1"/>
  <c r="E11" i="58"/>
  <c r="D16" i="58" l="1"/>
  <c r="E12" i="58"/>
  <c r="D17" i="58" l="1"/>
  <c r="E13" i="58"/>
  <c r="L5" i="7"/>
  <c r="L6" i="7" l="1"/>
  <c r="M5" i="7"/>
  <c r="D18" i="58"/>
  <c r="E14" i="58"/>
  <c r="L7" i="7" l="1"/>
  <c r="M6" i="7"/>
  <c r="D19" i="58"/>
  <c r="E15" i="58"/>
  <c r="L8" i="7" l="1"/>
  <c r="M7" i="7"/>
  <c r="P4" i="58"/>
  <c r="P5" i="58"/>
  <c r="P6" i="58"/>
  <c r="P7" i="58"/>
  <c r="P8" i="58"/>
  <c r="P9" i="58"/>
  <c r="P10" i="58"/>
  <c r="P11" i="58"/>
  <c r="P12" i="58"/>
  <c r="P13" i="58"/>
  <c r="P14" i="58"/>
  <c r="P15" i="58"/>
  <c r="D20" i="58"/>
  <c r="P19" i="58"/>
  <c r="E19" i="58"/>
  <c r="P16" i="58"/>
  <c r="H5" i="58"/>
  <c r="H9" i="58"/>
  <c r="H13" i="58"/>
  <c r="H7" i="58"/>
  <c r="H11" i="58"/>
  <c r="H15" i="58"/>
  <c r="H19" i="58"/>
  <c r="H4" i="58"/>
  <c r="H8" i="58"/>
  <c r="H12" i="58"/>
  <c r="H16" i="58"/>
  <c r="H6" i="58"/>
  <c r="H10" i="58"/>
  <c r="H14" i="58"/>
  <c r="E16" i="58"/>
  <c r="O4" i="7"/>
  <c r="P4" i="7"/>
  <c r="Q4" i="7"/>
  <c r="N4" i="7"/>
  <c r="AB4" i="7"/>
  <c r="AC4" i="7"/>
  <c r="Z4" i="7"/>
  <c r="AA4" i="7"/>
  <c r="V4" i="7"/>
  <c r="W4" i="7"/>
  <c r="X4" i="7"/>
  <c r="Y4" i="7"/>
  <c r="L9" i="7" l="1"/>
  <c r="M8" i="7"/>
  <c r="H20" i="58"/>
  <c r="P20" i="58"/>
  <c r="D21" i="58"/>
  <c r="E20" i="58"/>
  <c r="P17" i="58"/>
  <c r="H17" i="58"/>
  <c r="E17" i="58"/>
  <c r="L10" i="7" l="1"/>
  <c r="M9" i="7"/>
  <c r="D22" i="58"/>
  <c r="E21" i="58"/>
  <c r="P21" i="58"/>
  <c r="H21" i="58"/>
  <c r="P18" i="58"/>
  <c r="H18" i="58"/>
  <c r="E18" i="58"/>
  <c r="L11" i="7" l="1"/>
  <c r="M10" i="7"/>
  <c r="P22" i="58"/>
  <c r="D23" i="58"/>
  <c r="E22" i="58"/>
  <c r="H22" i="58"/>
  <c r="L12" i="7" l="1"/>
  <c r="M11" i="7"/>
  <c r="H23" i="58"/>
  <c r="E23" i="58"/>
  <c r="P23" i="58"/>
  <c r="D24" i="58"/>
  <c r="AF4" i="7"/>
  <c r="AE4" i="7"/>
  <c r="L17" i="58"/>
  <c r="T17" i="58" s="1"/>
  <c r="L13" i="7" l="1"/>
  <c r="M12" i="7"/>
  <c r="L5" i="58"/>
  <c r="T5" i="58" s="1"/>
  <c r="L23" i="58"/>
  <c r="T23" i="58" s="1"/>
  <c r="E24" i="58"/>
  <c r="P24" i="58"/>
  <c r="H24" i="58"/>
  <c r="L24" i="58"/>
  <c r="D25" i="58"/>
  <c r="L4" i="58"/>
  <c r="T4" i="58" s="1"/>
  <c r="L18" i="58"/>
  <c r="T18" i="58" s="1"/>
  <c r="L20" i="58"/>
  <c r="T20" i="58" s="1"/>
  <c r="L14" i="58"/>
  <c r="T14" i="58" s="1"/>
  <c r="L13" i="58"/>
  <c r="T13" i="58" s="1"/>
  <c r="L15" i="58"/>
  <c r="T15" i="58" s="1"/>
  <c r="L12" i="58"/>
  <c r="T12" i="58" s="1"/>
  <c r="L19" i="58"/>
  <c r="T19" i="58" s="1"/>
  <c r="L10" i="58"/>
  <c r="T10" i="58" s="1"/>
  <c r="L9" i="58"/>
  <c r="T9" i="58" s="1"/>
  <c r="L16" i="58"/>
  <c r="T16" i="58" s="1"/>
  <c r="L7" i="58"/>
  <c r="T7" i="58" s="1"/>
  <c r="L8" i="58"/>
  <c r="T8" i="58" s="1"/>
  <c r="L11" i="58"/>
  <c r="T11" i="58" s="1"/>
  <c r="L22" i="58"/>
  <c r="T22" i="58" s="1"/>
  <c r="L6" i="58"/>
  <c r="T6" i="58" s="1"/>
  <c r="L21" i="58"/>
  <c r="T21" i="58" s="1"/>
  <c r="T4" i="7"/>
  <c r="S4" i="7"/>
  <c r="U4" i="7"/>
  <c r="R4" i="7"/>
  <c r="L14" i="7" l="1"/>
  <c r="M13" i="7"/>
  <c r="T24" i="58"/>
  <c r="E25" i="58"/>
  <c r="H25" i="58"/>
  <c r="L25" i="58"/>
  <c r="P25" i="58"/>
  <c r="D26" i="58"/>
  <c r="L15" i="7" l="1"/>
  <c r="M14" i="7"/>
  <c r="T25" i="58"/>
  <c r="L26" i="58"/>
  <c r="P26" i="58"/>
  <c r="E26" i="58"/>
  <c r="H26" i="58"/>
  <c r="D27" i="58"/>
  <c r="L16" i="7" l="1"/>
  <c r="M15" i="7"/>
  <c r="E27" i="58"/>
  <c r="H27" i="58"/>
  <c r="L27" i="58"/>
  <c r="P27" i="58"/>
  <c r="D28" i="58"/>
  <c r="T26" i="58"/>
  <c r="L17" i="7" l="1"/>
  <c r="M16" i="7"/>
  <c r="T27" i="58"/>
  <c r="P28" i="58"/>
  <c r="E28" i="58"/>
  <c r="H28" i="58"/>
  <c r="L28" i="58"/>
  <c r="D29" i="58"/>
  <c r="L18" i="7" l="1"/>
  <c r="M17" i="7"/>
  <c r="T28" i="58"/>
  <c r="E29" i="58"/>
  <c r="H29" i="58"/>
  <c r="L29" i="58"/>
  <c r="P29" i="58"/>
  <c r="D30" i="58"/>
  <c r="L19" i="7" l="1"/>
  <c r="M18" i="7"/>
  <c r="T29" i="58"/>
  <c r="P30" i="58"/>
  <c r="H30" i="58"/>
  <c r="E30" i="58"/>
  <c r="L30" i="58"/>
  <c r="D31" i="58"/>
  <c r="L20" i="7" l="1"/>
  <c r="M19" i="7"/>
  <c r="P19" i="7"/>
  <c r="O19" i="7"/>
  <c r="N19" i="7"/>
  <c r="Q19" i="7"/>
  <c r="AC19" i="7"/>
  <c r="X19" i="7"/>
  <c r="AB19" i="7"/>
  <c r="V19" i="7"/>
  <c r="W19" i="7"/>
  <c r="AA19" i="7"/>
  <c r="Z19" i="7"/>
  <c r="Y19" i="7"/>
  <c r="AF19" i="7"/>
  <c r="AE19" i="7"/>
  <c r="R19" i="7"/>
  <c r="U19" i="7"/>
  <c r="T19" i="7"/>
  <c r="S19" i="7"/>
  <c r="T30" i="58"/>
  <c r="E31" i="58"/>
  <c r="H31" i="58"/>
  <c r="L31" i="58"/>
  <c r="P31" i="58"/>
  <c r="D32" i="58"/>
  <c r="L21" i="7" l="1"/>
  <c r="M20" i="7"/>
  <c r="N20" i="7"/>
  <c r="AA20" i="7"/>
  <c r="Y20" i="7"/>
  <c r="W20" i="7"/>
  <c r="P20" i="7"/>
  <c r="Q20" i="7"/>
  <c r="X20" i="7"/>
  <c r="V20" i="7"/>
  <c r="AB20" i="7"/>
  <c r="O20" i="7"/>
  <c r="Z20" i="7"/>
  <c r="AC20" i="7"/>
  <c r="AF20" i="7"/>
  <c r="AE20" i="7"/>
  <c r="T20" i="7"/>
  <c r="U20" i="7"/>
  <c r="R20" i="7"/>
  <c r="S20" i="7"/>
  <c r="T31" i="58"/>
  <c r="P32" i="58"/>
  <c r="H32" i="58"/>
  <c r="L32" i="58"/>
  <c r="E32" i="58"/>
  <c r="D33" i="58"/>
  <c r="L22" i="7" l="1"/>
  <c r="M21" i="7"/>
  <c r="T32" i="58"/>
  <c r="E33" i="58"/>
  <c r="H33" i="58"/>
  <c r="L33" i="58"/>
  <c r="P33" i="58"/>
  <c r="D34" i="58"/>
  <c r="L23" i="7" l="1"/>
  <c r="M22" i="7"/>
  <c r="T33" i="58"/>
  <c r="P34" i="58"/>
  <c r="H34" i="58"/>
  <c r="L34" i="58"/>
  <c r="E34" i="58"/>
  <c r="D35" i="58"/>
  <c r="L24" i="7" l="1"/>
  <c r="M23" i="7"/>
  <c r="T34" i="58"/>
  <c r="D36" i="58"/>
  <c r="E35" i="58"/>
  <c r="H35" i="58"/>
  <c r="L35" i="58"/>
  <c r="P35" i="58"/>
  <c r="L25" i="7" l="1"/>
  <c r="M24" i="7"/>
  <c r="T35" i="58"/>
  <c r="D37" i="58"/>
  <c r="L36" i="58"/>
  <c r="P36" i="58"/>
  <c r="E36" i="58"/>
  <c r="H36" i="58"/>
  <c r="L26" i="7" l="1"/>
  <c r="M25" i="7"/>
  <c r="T36" i="58"/>
  <c r="D38" i="58"/>
  <c r="E37" i="58"/>
  <c r="P37" i="58"/>
  <c r="H37" i="58"/>
  <c r="L37" i="58"/>
  <c r="L27" i="7" l="1"/>
  <c r="M26" i="7"/>
  <c r="D39" i="58"/>
  <c r="H38" i="58"/>
  <c r="L38" i="58"/>
  <c r="P38" i="58"/>
  <c r="E38" i="58"/>
  <c r="T37" i="58"/>
  <c r="L28" i="7" l="1"/>
  <c r="M27" i="7"/>
  <c r="D40" i="58"/>
  <c r="E39" i="58"/>
  <c r="H39" i="58"/>
  <c r="L39" i="58"/>
  <c r="P39" i="58"/>
  <c r="T38" i="58"/>
  <c r="L29" i="7" l="1"/>
  <c r="M28" i="7"/>
  <c r="D41" i="58"/>
  <c r="H40" i="58"/>
  <c r="P40" i="58"/>
  <c r="L40" i="58"/>
  <c r="E40" i="58"/>
  <c r="T39" i="58"/>
  <c r="L30" i="7" l="1"/>
  <c r="M29" i="7"/>
  <c r="D42" i="58"/>
  <c r="E41" i="58"/>
  <c r="L41" i="58"/>
  <c r="P41" i="58"/>
  <c r="H41" i="58"/>
  <c r="T40" i="58"/>
  <c r="L31" i="7" l="1"/>
  <c r="M30" i="7"/>
  <c r="T41" i="58"/>
  <c r="E42" i="58"/>
  <c r="H42" i="58"/>
  <c r="L42" i="58"/>
  <c r="P42" i="58"/>
  <c r="D43" i="58"/>
  <c r="L32" i="7" l="1"/>
  <c r="M31" i="7"/>
  <c r="D44" i="58"/>
  <c r="P43" i="58"/>
  <c r="H43" i="58"/>
  <c r="L43" i="58"/>
  <c r="E43" i="58"/>
  <c r="T42" i="58"/>
  <c r="L33" i="7" l="1"/>
  <c r="M32" i="7"/>
  <c r="T43" i="58"/>
  <c r="D45" i="58"/>
  <c r="E44" i="58"/>
  <c r="H44" i="58"/>
  <c r="L44" i="58"/>
  <c r="P44" i="58"/>
  <c r="L34" i="7" l="1"/>
  <c r="M33" i="7"/>
  <c r="T44" i="58"/>
  <c r="D46" i="58"/>
  <c r="L45" i="58"/>
  <c r="P45" i="58"/>
  <c r="H45" i="58"/>
  <c r="E45" i="58"/>
  <c r="L35" i="7" l="1"/>
  <c r="M34" i="7"/>
  <c r="T45" i="58"/>
  <c r="D47" i="58"/>
  <c r="E46" i="58"/>
  <c r="H46" i="58"/>
  <c r="L46" i="58"/>
  <c r="P46" i="58"/>
  <c r="L36" i="7" l="1"/>
  <c r="M35" i="7"/>
  <c r="Q35" i="7"/>
  <c r="X35" i="7"/>
  <c r="O35" i="7"/>
  <c r="AB35" i="7"/>
  <c r="N35" i="7"/>
  <c r="AC35" i="7"/>
  <c r="V35" i="7"/>
  <c r="Z35" i="7"/>
  <c r="W35" i="7"/>
  <c r="Y35" i="7"/>
  <c r="AA35" i="7"/>
  <c r="P35" i="7"/>
  <c r="AE35" i="7"/>
  <c r="AF35" i="7"/>
  <c r="U35" i="7"/>
  <c r="R35" i="7"/>
  <c r="T35" i="7"/>
  <c r="S35" i="7"/>
  <c r="T46" i="58"/>
  <c r="D48" i="58"/>
  <c r="L47" i="58"/>
  <c r="P47" i="58"/>
  <c r="E47" i="58"/>
  <c r="H47" i="58"/>
  <c r="L37" i="7" l="1"/>
  <c r="M36" i="7"/>
  <c r="V36" i="7"/>
  <c r="AA36" i="7"/>
  <c r="Y36" i="7"/>
  <c r="AC36" i="7"/>
  <c r="AB36" i="7"/>
  <c r="X36" i="7"/>
  <c r="N36" i="7"/>
  <c r="O36" i="7"/>
  <c r="Z36" i="7"/>
  <c r="Q36" i="7"/>
  <c r="P36" i="7"/>
  <c r="W36" i="7"/>
  <c r="AF36" i="7"/>
  <c r="AE36" i="7"/>
  <c r="S36" i="7"/>
  <c r="R36" i="7"/>
  <c r="T36" i="7"/>
  <c r="U36" i="7"/>
  <c r="T47" i="58"/>
  <c r="E48" i="58"/>
  <c r="H48" i="58"/>
  <c r="L48" i="58"/>
  <c r="P48" i="58"/>
  <c r="L38" i="7" l="1"/>
  <c r="M37" i="7"/>
  <c r="P37" i="7"/>
  <c r="AB37" i="7"/>
  <c r="Y37" i="7"/>
  <c r="W37" i="7"/>
  <c r="V37" i="7"/>
  <c r="N37" i="7"/>
  <c r="AA37" i="7"/>
  <c r="X37" i="7"/>
  <c r="AC37" i="7"/>
  <c r="Q37" i="7"/>
  <c r="O37" i="7"/>
  <c r="Z37" i="7"/>
  <c r="AF37" i="7"/>
  <c r="AE37" i="7"/>
  <c r="U37" i="7"/>
  <c r="R37" i="7"/>
  <c r="S37" i="7"/>
  <c r="T37" i="7"/>
  <c r="T48" i="58"/>
  <c r="L39" i="7" l="1"/>
  <c r="M38" i="7"/>
  <c r="P38" i="7"/>
  <c r="Z38" i="7"/>
  <c r="X38" i="7"/>
  <c r="AB38" i="7"/>
  <c r="AC38" i="7"/>
  <c r="N38" i="7"/>
  <c r="O38" i="7"/>
  <c r="V38" i="7"/>
  <c r="W38" i="7"/>
  <c r="Q38" i="7"/>
  <c r="AA38" i="7"/>
  <c r="Y38" i="7"/>
  <c r="AE38" i="7"/>
  <c r="AF38" i="7"/>
  <c r="R38" i="7"/>
  <c r="U38" i="7"/>
  <c r="S38" i="7"/>
  <c r="T38" i="7"/>
  <c r="L40" i="7" l="1"/>
  <c r="M39" i="7"/>
  <c r="X39" i="7"/>
  <c r="N39" i="7"/>
  <c r="Q39" i="7"/>
  <c r="V39" i="7"/>
  <c r="Y39" i="7"/>
  <c r="W39" i="7"/>
  <c r="Z39" i="7"/>
  <c r="AB39" i="7"/>
  <c r="O39" i="7"/>
  <c r="AA39" i="7"/>
  <c r="P39" i="7"/>
  <c r="AC39" i="7"/>
  <c r="AE39" i="7"/>
  <c r="AF39" i="7"/>
  <c r="T39" i="7"/>
  <c r="R39" i="7"/>
  <c r="U39" i="7"/>
  <c r="S39" i="7"/>
  <c r="L41" i="7" l="1"/>
  <c r="M40" i="7"/>
  <c r="AB40" i="7"/>
  <c r="Q40" i="7"/>
  <c r="O40" i="7"/>
  <c r="Y40" i="7"/>
  <c r="W40" i="7"/>
  <c r="AA40" i="7"/>
  <c r="AC40" i="7"/>
  <c r="P40" i="7"/>
  <c r="N40" i="7"/>
  <c r="X40" i="7"/>
  <c r="V40" i="7"/>
  <c r="Z40" i="7"/>
  <c r="AE40" i="7"/>
  <c r="AF40" i="7"/>
  <c r="T40" i="7"/>
  <c r="R40" i="7"/>
  <c r="S40" i="7"/>
  <c r="U40" i="7"/>
  <c r="L42" i="7" l="1"/>
  <c r="M41" i="7"/>
  <c r="AB41" i="7"/>
  <c r="Z41" i="7"/>
  <c r="Q41" i="7"/>
  <c r="O41" i="7"/>
  <c r="AA41" i="7"/>
  <c r="Y41" i="7"/>
  <c r="AC41" i="7"/>
  <c r="N41" i="7"/>
  <c r="V41" i="7"/>
  <c r="X41" i="7"/>
  <c r="P41" i="7"/>
  <c r="W41" i="7"/>
  <c r="AE41" i="7"/>
  <c r="AF41" i="7"/>
  <c r="U41" i="7"/>
  <c r="S41" i="7"/>
  <c r="T41" i="7"/>
  <c r="R41" i="7"/>
  <c r="L43" i="7" l="1"/>
  <c r="M42" i="7"/>
  <c r="P42" i="7"/>
  <c r="N42" i="7"/>
  <c r="V42" i="7"/>
  <c r="X42" i="7"/>
  <c r="AB42" i="7"/>
  <c r="Q42" i="7"/>
  <c r="AF42" i="7"/>
  <c r="O42" i="7"/>
  <c r="W42" i="7"/>
  <c r="Y42" i="7"/>
  <c r="Z42" i="7"/>
  <c r="AA42" i="7"/>
  <c r="AE42" i="7"/>
  <c r="AC42" i="7"/>
  <c r="R42" i="7"/>
  <c r="T42" i="7"/>
  <c r="S42" i="7"/>
  <c r="U42" i="7"/>
  <c r="L44" i="7" l="1"/>
  <c r="M43" i="7"/>
  <c r="W43" i="7"/>
  <c r="X43" i="7"/>
  <c r="AA43" i="7"/>
  <c r="AF43" i="7"/>
  <c r="Y43" i="7"/>
  <c r="N43" i="7"/>
  <c r="AE43" i="7"/>
  <c r="Q43" i="7"/>
  <c r="O43" i="7"/>
  <c r="R43" i="7"/>
  <c r="T43" i="7"/>
  <c r="V43" i="7"/>
  <c r="AB43" i="7"/>
  <c r="Z43" i="7"/>
  <c r="U43" i="7"/>
  <c r="AC43" i="7"/>
  <c r="S43" i="7"/>
  <c r="P43" i="7"/>
  <c r="L45" i="7" l="1"/>
  <c r="M44" i="7"/>
  <c r="Q44" i="7"/>
  <c r="O44" i="7"/>
  <c r="AB44" i="7"/>
  <c r="U44" i="7"/>
  <c r="W44" i="7"/>
  <c r="T44" i="7"/>
  <c r="AE44" i="7"/>
  <c r="P44" i="7"/>
  <c r="Y44" i="7"/>
  <c r="X44" i="7"/>
  <c r="AF44" i="7"/>
  <c r="V44" i="7"/>
  <c r="S44" i="7"/>
  <c r="AC44" i="7"/>
  <c r="N44" i="7"/>
  <c r="R44" i="7"/>
  <c r="AA44" i="7"/>
  <c r="Z44" i="7"/>
  <c r="L46" i="7" l="1"/>
  <c r="M45" i="7"/>
  <c r="T45" i="7"/>
  <c r="R45" i="7"/>
  <c r="W45" i="7"/>
  <c r="Z45" i="7"/>
  <c r="V45" i="7"/>
  <c r="X45" i="7"/>
  <c r="AC45" i="7"/>
  <c r="AB45" i="7"/>
  <c r="S45" i="7"/>
  <c r="AF45" i="7"/>
  <c r="AA45" i="7"/>
  <c r="U45" i="7"/>
  <c r="O45" i="7"/>
  <c r="Q45" i="7"/>
  <c r="N45" i="7"/>
  <c r="P45" i="7"/>
  <c r="Y45" i="7"/>
  <c r="AE45" i="7"/>
  <c r="L47" i="7" l="1"/>
  <c r="M46" i="7"/>
  <c r="O46" i="7"/>
  <c r="AB46" i="7"/>
  <c r="R46" i="7"/>
  <c r="S46" i="7"/>
  <c r="AF46" i="7"/>
  <c r="Z46" i="7"/>
  <c r="AC46" i="7"/>
  <c r="N46" i="7"/>
  <c r="W46" i="7"/>
  <c r="U46" i="7"/>
  <c r="T46" i="7"/>
  <c r="Y46" i="7"/>
  <c r="AA46" i="7"/>
  <c r="AE46" i="7"/>
  <c r="P46" i="7"/>
  <c r="V46" i="7"/>
  <c r="Q46" i="7"/>
  <c r="X46" i="7"/>
  <c r="L48" i="7" l="1"/>
  <c r="M47" i="7"/>
  <c r="N47" i="7"/>
  <c r="AE47" i="7"/>
  <c r="AC47" i="7"/>
  <c r="R47" i="7"/>
  <c r="P47" i="7"/>
  <c r="X47" i="7"/>
  <c r="Z47" i="7"/>
  <c r="AF47" i="7"/>
  <c r="O47" i="7"/>
  <c r="Q47" i="7"/>
  <c r="U47" i="7"/>
  <c r="T47" i="7"/>
  <c r="V47" i="7"/>
  <c r="S47" i="7"/>
  <c r="W47" i="7"/>
  <c r="AB47" i="7"/>
  <c r="Y47" i="7"/>
  <c r="AA47" i="7"/>
  <c r="L49" i="7" l="1"/>
  <c r="M48" i="7"/>
  <c r="Q48" i="7"/>
  <c r="S48" i="7"/>
  <c r="P48" i="7"/>
  <c r="U48" i="7"/>
  <c r="AA48" i="7"/>
  <c r="X48" i="7"/>
  <c r="Y48" i="7"/>
  <c r="T48" i="7"/>
  <c r="AE48" i="7"/>
  <c r="AC48" i="7"/>
  <c r="AB48" i="7"/>
  <c r="O48" i="7"/>
  <c r="N48" i="7"/>
  <c r="W48" i="7"/>
  <c r="R48" i="7"/>
  <c r="V48" i="7"/>
  <c r="Z48" i="7"/>
  <c r="AF48" i="7"/>
  <c r="L50" i="7" l="1"/>
  <c r="M49" i="7"/>
  <c r="P49" i="7"/>
  <c r="AC49" i="7"/>
  <c r="S49" i="7"/>
  <c r="T49" i="7"/>
  <c r="N49" i="7"/>
  <c r="AA49" i="7"/>
  <c r="V49" i="7"/>
  <c r="AB49" i="7"/>
  <c r="O49" i="7"/>
  <c r="X49" i="7"/>
  <c r="AF49" i="7"/>
  <c r="AE49" i="7"/>
  <c r="U49" i="7"/>
  <c r="Z49" i="7"/>
  <c r="W49" i="7"/>
  <c r="R49" i="7"/>
  <c r="Q49" i="7"/>
  <c r="Y49" i="7"/>
  <c r="L51" i="7" l="1"/>
  <c r="M50" i="7"/>
  <c r="T50" i="7"/>
  <c r="U50" i="7"/>
  <c r="X50" i="7"/>
  <c r="AC50" i="7"/>
  <c r="W50" i="7"/>
  <c r="P50" i="7"/>
  <c r="O50" i="7"/>
  <c r="AB50" i="7"/>
  <c r="V50" i="7"/>
  <c r="N50" i="7"/>
  <c r="Q50" i="7"/>
  <c r="S50" i="7"/>
  <c r="AF50" i="7"/>
  <c r="AA50" i="7"/>
  <c r="Y50" i="7"/>
  <c r="R50" i="7"/>
  <c r="AE50" i="7"/>
  <c r="Z50" i="7"/>
  <c r="L52" i="7" l="1"/>
  <c r="M51" i="7"/>
  <c r="W51" i="7"/>
  <c r="AC51" i="7"/>
  <c r="U51" i="7"/>
  <c r="AA51" i="7"/>
  <c r="Q51" i="7"/>
  <c r="AE51" i="7"/>
  <c r="Y51" i="7"/>
  <c r="V51" i="7"/>
  <c r="S51" i="7"/>
  <c r="N51" i="7"/>
  <c r="P51" i="7"/>
  <c r="T51" i="7"/>
  <c r="O51" i="7"/>
  <c r="R51" i="7"/>
  <c r="Z51" i="7"/>
  <c r="AB51" i="7"/>
  <c r="X51" i="7"/>
  <c r="AF51" i="7"/>
  <c r="L53" i="7" l="1"/>
  <c r="M52" i="7"/>
  <c r="U52" i="7"/>
  <c r="S52" i="7"/>
  <c r="AF52" i="7"/>
  <c r="Y52" i="7"/>
  <c r="W52" i="7"/>
  <c r="V52" i="7"/>
  <c r="P52" i="7"/>
  <c r="AC52" i="7"/>
  <c r="AA52" i="7"/>
  <c r="N52" i="7"/>
  <c r="AE52" i="7"/>
  <c r="R52" i="7"/>
  <c r="X52" i="7"/>
  <c r="T52" i="7"/>
  <c r="O52" i="7"/>
  <c r="Z52" i="7"/>
  <c r="AB52" i="7"/>
  <c r="Q52" i="7"/>
  <c r="L54" i="7" l="1"/>
  <c r="M53" i="7"/>
  <c r="P53" i="7"/>
  <c r="AC53" i="7"/>
  <c r="AA53" i="7"/>
  <c r="T53" i="7"/>
  <c r="N53" i="7"/>
  <c r="O53" i="7"/>
  <c r="R53" i="7"/>
  <c r="AB53" i="7"/>
  <c r="V53" i="7"/>
  <c r="AF53" i="7"/>
  <c r="U53" i="7"/>
  <c r="X53" i="7"/>
  <c r="S53" i="7"/>
  <c r="Z53" i="7"/>
  <c r="AE53" i="7"/>
  <c r="W53" i="7"/>
  <c r="Q53" i="7"/>
  <c r="Y53" i="7"/>
  <c r="L55" i="7" l="1"/>
  <c r="M54" i="7"/>
  <c r="O54" i="7"/>
  <c r="AB54" i="7"/>
  <c r="U54" i="7"/>
  <c r="S54" i="7"/>
  <c r="AF54" i="7"/>
  <c r="AC54" i="7"/>
  <c r="Q54" i="7"/>
  <c r="N54" i="7"/>
  <c r="AE54" i="7"/>
  <c r="Y54" i="7"/>
  <c r="X54" i="7"/>
  <c r="W54" i="7"/>
  <c r="P54" i="7"/>
  <c r="AA54" i="7"/>
  <c r="Z54" i="7"/>
  <c r="R54" i="7"/>
  <c r="T54" i="7"/>
  <c r="V54" i="7"/>
  <c r="L56" i="7" l="1"/>
  <c r="M55" i="7"/>
  <c r="N55" i="7"/>
  <c r="AE55" i="7"/>
  <c r="X55" i="7"/>
  <c r="R55" i="7"/>
  <c r="T55" i="7"/>
  <c r="AF55" i="7"/>
  <c r="AB55" i="7"/>
  <c r="Y55" i="7"/>
  <c r="AA55" i="7"/>
  <c r="S55" i="7"/>
  <c r="V55" i="7"/>
  <c r="U55" i="7"/>
  <c r="AC55" i="7"/>
  <c r="Q55" i="7"/>
  <c r="Z55" i="7"/>
  <c r="O55" i="7"/>
  <c r="W55" i="7"/>
  <c r="P55" i="7"/>
  <c r="L57" i="7" l="1"/>
  <c r="M56" i="7"/>
  <c r="Q56" i="7"/>
  <c r="W56" i="7"/>
  <c r="AF56" i="7"/>
  <c r="U56" i="7"/>
  <c r="AC56" i="7"/>
  <c r="AB56" i="7"/>
  <c r="X56" i="7"/>
  <c r="AE56" i="7"/>
  <c r="R56" i="7"/>
  <c r="P56" i="7"/>
  <c r="T56" i="7"/>
  <c r="Y56" i="7"/>
  <c r="V56" i="7"/>
  <c r="N56" i="7"/>
  <c r="Z56" i="7"/>
  <c r="O56" i="7"/>
  <c r="S56" i="7"/>
  <c r="AA56" i="7"/>
  <c r="L58" i="7" l="1"/>
  <c r="M57" i="7"/>
  <c r="U57" i="7"/>
  <c r="R57" i="7"/>
  <c r="AB57" i="7"/>
  <c r="Y57" i="7"/>
  <c r="O57" i="7"/>
  <c r="N57" i="7"/>
  <c r="W57" i="7"/>
  <c r="V57" i="7"/>
  <c r="Q57" i="7"/>
  <c r="AC57" i="7"/>
  <c r="AE57" i="7"/>
  <c r="X57" i="7"/>
  <c r="Z57" i="7"/>
  <c r="S57" i="7"/>
  <c r="P57" i="7"/>
  <c r="T57" i="7"/>
  <c r="AA57" i="7"/>
  <c r="AF57" i="7"/>
  <c r="L59" i="7" l="1"/>
  <c r="M58" i="7"/>
  <c r="P58" i="7"/>
  <c r="O58" i="7"/>
  <c r="AA58" i="7"/>
  <c r="AC58" i="7"/>
  <c r="U58" i="7"/>
  <c r="N58" i="7"/>
  <c r="T58" i="7"/>
  <c r="Z58" i="7"/>
  <c r="S58" i="7"/>
  <c r="Y58" i="7"/>
  <c r="X58" i="7"/>
  <c r="AE58" i="7"/>
  <c r="R58" i="7"/>
  <c r="AB58" i="7"/>
  <c r="AF58" i="7"/>
  <c r="W58" i="7"/>
  <c r="Q58" i="7"/>
  <c r="V58" i="7"/>
  <c r="L60" i="7" l="1"/>
  <c r="M59" i="7"/>
  <c r="O59" i="7"/>
  <c r="AB59" i="7"/>
  <c r="AC59" i="7"/>
  <c r="N59" i="7"/>
  <c r="Z59" i="7"/>
  <c r="V59" i="7"/>
  <c r="W59" i="7"/>
  <c r="AF59" i="7"/>
  <c r="Q59" i="7"/>
  <c r="S59" i="7"/>
  <c r="T59" i="7"/>
  <c r="AA59" i="7"/>
  <c r="P59" i="7"/>
  <c r="U59" i="7"/>
  <c r="AE59" i="7"/>
  <c r="Y59" i="7"/>
  <c r="R59" i="7"/>
  <c r="X59" i="7"/>
  <c r="L61" i="7" l="1"/>
  <c r="M60" i="7"/>
  <c r="AA60" i="7"/>
  <c r="AB60" i="7"/>
  <c r="U60" i="7"/>
  <c r="AF60" i="7"/>
  <c r="V60" i="7"/>
  <c r="T60" i="7"/>
  <c r="N60" i="7"/>
  <c r="S60" i="7"/>
  <c r="Q60" i="7"/>
  <c r="Y60" i="7"/>
  <c r="R60" i="7"/>
  <c r="AE60" i="7"/>
  <c r="AC60" i="7"/>
  <c r="P60" i="7"/>
  <c r="Z60" i="7"/>
  <c r="O60" i="7"/>
  <c r="W60" i="7"/>
  <c r="X60" i="7"/>
  <c r="L62" i="7" l="1"/>
  <c r="M61" i="7"/>
  <c r="S61" i="7"/>
  <c r="AF61" i="7"/>
  <c r="R61" i="7"/>
  <c r="W61" i="7"/>
  <c r="Z61" i="7"/>
  <c r="N61" i="7"/>
  <c r="AA61" i="7"/>
  <c r="O61" i="7"/>
  <c r="AE61" i="7"/>
  <c r="U61" i="7"/>
  <c r="P61" i="7"/>
  <c r="Y61" i="7"/>
  <c r="T61" i="7"/>
  <c r="AC61" i="7"/>
  <c r="X61" i="7"/>
  <c r="V61" i="7"/>
  <c r="AB61" i="7"/>
  <c r="Q61" i="7"/>
  <c r="L63" i="7" l="1"/>
  <c r="M62" i="7"/>
  <c r="N62" i="7"/>
  <c r="AA62" i="7"/>
  <c r="U62" i="7"/>
  <c r="R62" i="7"/>
  <c r="AE62" i="7"/>
  <c r="AC62" i="7"/>
  <c r="Q62" i="7"/>
  <c r="P62" i="7"/>
  <c r="V62" i="7"/>
  <c r="T62" i="7"/>
  <c r="X62" i="7"/>
  <c r="S62" i="7"/>
  <c r="AF62" i="7"/>
  <c r="Z62" i="7"/>
  <c r="Y62" i="7"/>
  <c r="O62" i="7"/>
  <c r="AB62" i="7"/>
  <c r="W62" i="7"/>
  <c r="L64" i="7" l="1"/>
  <c r="M63" i="7"/>
  <c r="Q63" i="7"/>
  <c r="U63" i="7"/>
  <c r="Z63" i="7"/>
  <c r="X63" i="7"/>
  <c r="Y63" i="7"/>
  <c r="T63" i="7"/>
  <c r="O63" i="7"/>
  <c r="S63" i="7"/>
  <c r="W63" i="7"/>
  <c r="AC63" i="7"/>
  <c r="AF63" i="7"/>
  <c r="P63" i="7"/>
  <c r="N63" i="7"/>
  <c r="AE63" i="7"/>
  <c r="AB63" i="7"/>
  <c r="AA63" i="7"/>
  <c r="R63" i="7"/>
  <c r="V63" i="7"/>
  <c r="L65" i="7" l="1"/>
  <c r="M64" i="7"/>
  <c r="N64" i="7"/>
  <c r="T64" i="7"/>
  <c r="Q64" i="7"/>
  <c r="AA64" i="7"/>
  <c r="S64" i="7"/>
  <c r="AC64" i="7"/>
  <c r="P64" i="7"/>
  <c r="W64" i="7"/>
  <c r="V64" i="7"/>
  <c r="AB64" i="7"/>
  <c r="X64" i="7"/>
  <c r="Y64" i="7"/>
  <c r="R64" i="7"/>
  <c r="U64" i="7"/>
  <c r="AE64" i="7"/>
  <c r="O64" i="7"/>
  <c r="Z64" i="7"/>
  <c r="AF64" i="7"/>
  <c r="L66" i="7" l="1"/>
  <c r="M65" i="7"/>
  <c r="O65" i="7"/>
  <c r="AA65" i="7"/>
  <c r="Y65" i="7"/>
  <c r="W65" i="7"/>
  <c r="T65" i="7"/>
  <c r="R65" i="7"/>
  <c r="N65" i="7"/>
  <c r="Q65" i="7"/>
  <c r="AF65" i="7"/>
  <c r="V65" i="7"/>
  <c r="AE65" i="7"/>
  <c r="Z65" i="7"/>
  <c r="P65" i="7"/>
  <c r="AC65" i="7"/>
  <c r="AB65" i="7"/>
  <c r="U65" i="7"/>
  <c r="X65" i="7"/>
  <c r="S65" i="7"/>
  <c r="L67" i="7" l="1"/>
  <c r="M66" i="7"/>
  <c r="AA66" i="7"/>
  <c r="AB66" i="7"/>
  <c r="R66" i="7"/>
  <c r="X66" i="7"/>
  <c r="U66" i="7"/>
  <c r="T66" i="7"/>
  <c r="P66" i="7"/>
  <c r="AE66" i="7"/>
  <c r="Q66" i="7"/>
  <c r="N66" i="7"/>
  <c r="S66" i="7"/>
  <c r="O66" i="7"/>
  <c r="Y66" i="7"/>
  <c r="Z66" i="7"/>
  <c r="W66" i="7"/>
  <c r="AC66" i="7"/>
  <c r="V66" i="7"/>
  <c r="AF66" i="7"/>
  <c r="L68" i="7" l="1"/>
  <c r="M67" i="7"/>
  <c r="P67" i="7"/>
  <c r="V67" i="7"/>
  <c r="N67" i="7"/>
  <c r="S67" i="7"/>
  <c r="T67" i="7"/>
  <c r="AE67" i="7"/>
  <c r="AB67" i="7"/>
  <c r="Z67" i="7"/>
  <c r="AA67" i="7"/>
  <c r="AF67" i="7"/>
  <c r="W67" i="7"/>
  <c r="X67" i="7"/>
  <c r="Y67" i="7"/>
  <c r="R67" i="7"/>
  <c r="U67" i="7"/>
  <c r="Q67" i="7"/>
  <c r="AC67" i="7"/>
  <c r="O67" i="7"/>
  <c r="L69" i="7" l="1"/>
  <c r="M68" i="7"/>
  <c r="AE68" i="7"/>
  <c r="AF68" i="7"/>
  <c r="AB68" i="7"/>
  <c r="Z68" i="7"/>
  <c r="R68" i="7"/>
  <c r="U68" i="7"/>
  <c r="X68" i="7"/>
  <c r="N68" i="7"/>
  <c r="Q68" i="7"/>
  <c r="T68" i="7"/>
  <c r="AC68" i="7"/>
  <c r="O68" i="7"/>
  <c r="AA68" i="7"/>
  <c r="W68" i="7"/>
  <c r="S68" i="7"/>
  <c r="P68" i="7"/>
  <c r="Y68" i="7"/>
  <c r="V68" i="7"/>
  <c r="L70" i="7" l="1"/>
  <c r="M69" i="7"/>
  <c r="AB69" i="7"/>
  <c r="O69" i="7"/>
  <c r="AE69" i="7"/>
  <c r="S69" i="7"/>
  <c r="U69" i="7"/>
  <c r="N69" i="7"/>
  <c r="T69" i="7"/>
  <c r="AA69" i="7"/>
  <c r="AC69" i="7"/>
  <c r="X69" i="7"/>
  <c r="P69" i="7"/>
  <c r="V69" i="7"/>
  <c r="Q69" i="7"/>
  <c r="AF69" i="7"/>
  <c r="Z69" i="7"/>
  <c r="Y69" i="7"/>
  <c r="W69" i="7"/>
  <c r="R69" i="7"/>
  <c r="L71" i="7" l="1"/>
  <c r="M70" i="7"/>
  <c r="AA70" i="7"/>
  <c r="N70" i="7"/>
  <c r="X70" i="7"/>
  <c r="S70" i="7"/>
  <c r="P70" i="7"/>
  <c r="AF70" i="7"/>
  <c r="Y70" i="7"/>
  <c r="R70" i="7"/>
  <c r="AB70" i="7"/>
  <c r="Q70" i="7"/>
  <c r="Z70" i="7"/>
  <c r="O70" i="7"/>
  <c r="AE70" i="7"/>
  <c r="AC70" i="7"/>
  <c r="U70" i="7"/>
  <c r="W70" i="7"/>
  <c r="T70" i="7"/>
  <c r="V70" i="7"/>
  <c r="L72" i="7" l="1"/>
  <c r="M71" i="7"/>
  <c r="U71" i="7"/>
  <c r="S71" i="7"/>
  <c r="Z71" i="7"/>
  <c r="P71" i="7"/>
  <c r="T71" i="7"/>
  <c r="AC71" i="7"/>
  <c r="N71" i="7"/>
  <c r="X71" i="7"/>
  <c r="AF71" i="7"/>
  <c r="Y71" i="7"/>
  <c r="R71" i="7"/>
  <c r="AA71" i="7"/>
  <c r="Q71" i="7"/>
  <c r="W71" i="7"/>
  <c r="O71" i="7"/>
  <c r="AE71" i="7"/>
  <c r="AB71" i="7"/>
  <c r="V71" i="7"/>
  <c r="L73" i="7" l="1"/>
  <c r="M72" i="7"/>
  <c r="Y72" i="7"/>
  <c r="R72" i="7"/>
  <c r="O72" i="7"/>
  <c r="AB72" i="7"/>
  <c r="AE72" i="7"/>
  <c r="V72" i="7"/>
  <c r="P72" i="7"/>
  <c r="S72" i="7"/>
  <c r="T72" i="7"/>
  <c r="AC72" i="7"/>
  <c r="AA72" i="7"/>
  <c r="Q72" i="7"/>
  <c r="U72" i="7"/>
  <c r="Z72" i="7"/>
  <c r="N72" i="7"/>
  <c r="AF72" i="7"/>
  <c r="X72" i="7"/>
  <c r="W72" i="7"/>
  <c r="L74" i="7" l="1"/>
  <c r="M73" i="7"/>
  <c r="P73" i="7"/>
  <c r="V73" i="7"/>
  <c r="AF73" i="7"/>
  <c r="Q73" i="7"/>
  <c r="AE73" i="7"/>
  <c r="S73" i="7"/>
  <c r="X73" i="7"/>
  <c r="Z73" i="7"/>
  <c r="W73" i="7"/>
  <c r="T73" i="7"/>
  <c r="Y73" i="7"/>
  <c r="U73" i="7"/>
  <c r="R73" i="7"/>
  <c r="N73" i="7"/>
  <c r="AB73" i="7"/>
  <c r="O73" i="7"/>
  <c r="AA73" i="7"/>
  <c r="AC73" i="7"/>
  <c r="L75" i="7" l="1"/>
  <c r="M74" i="7"/>
  <c r="O74" i="7"/>
  <c r="N74" i="7"/>
  <c r="V74" i="7"/>
  <c r="R74" i="7"/>
  <c r="X74" i="7"/>
  <c r="P74" i="7"/>
  <c r="Q74" i="7"/>
  <c r="T74" i="7"/>
  <c r="U74" i="7"/>
  <c r="AF74" i="7"/>
  <c r="Z74" i="7"/>
  <c r="AB74" i="7"/>
  <c r="Y74" i="7"/>
  <c r="W74" i="7"/>
  <c r="AC74" i="7"/>
  <c r="S74" i="7"/>
  <c r="AA74" i="7"/>
  <c r="AE74" i="7"/>
  <c r="L76" i="7" l="1"/>
  <c r="M75" i="7"/>
  <c r="O75" i="7"/>
  <c r="Q75" i="7"/>
  <c r="W75" i="7"/>
  <c r="AC75" i="7"/>
  <c r="Y75" i="7"/>
  <c r="AE75" i="7"/>
  <c r="Z75" i="7"/>
  <c r="AB75" i="7"/>
  <c r="AA75" i="7"/>
  <c r="P75" i="7"/>
  <c r="T75" i="7"/>
  <c r="N75" i="7"/>
  <c r="U75" i="7"/>
  <c r="R75" i="7"/>
  <c r="V75" i="7"/>
  <c r="X75" i="7"/>
  <c r="S75" i="7"/>
  <c r="AF75" i="7"/>
  <c r="L77" i="7" l="1"/>
  <c r="M76" i="7"/>
  <c r="N76" i="7"/>
  <c r="AC76" i="7"/>
  <c r="V76" i="7"/>
  <c r="R76" i="7"/>
  <c r="Y76" i="7"/>
  <c r="AA76" i="7"/>
  <c r="U76" i="7"/>
  <c r="S76" i="7"/>
  <c r="Z76" i="7"/>
  <c r="AE76" i="7"/>
  <c r="AF76" i="7"/>
  <c r="Q76" i="7"/>
  <c r="AB76" i="7"/>
  <c r="W76" i="7"/>
  <c r="O76" i="7"/>
  <c r="P76" i="7"/>
  <c r="T76" i="7"/>
  <c r="X76" i="7"/>
  <c r="L78" i="7" l="1"/>
  <c r="M77" i="7"/>
  <c r="S77" i="7"/>
  <c r="O77" i="7"/>
  <c r="X77" i="7"/>
  <c r="N77" i="7"/>
  <c r="W77" i="7"/>
  <c r="Q77" i="7"/>
  <c r="AC77" i="7"/>
  <c r="V77" i="7"/>
  <c r="U77" i="7"/>
  <c r="Y77" i="7"/>
  <c r="T77" i="7"/>
  <c r="AB77" i="7"/>
  <c r="P77" i="7"/>
  <c r="Z77" i="7"/>
  <c r="R77" i="7"/>
  <c r="AA77" i="7"/>
  <c r="AF77" i="7"/>
  <c r="AE77" i="7"/>
  <c r="L79" i="7" l="1"/>
  <c r="M78" i="7"/>
  <c r="V78" i="7"/>
  <c r="AE78" i="7"/>
  <c r="P78" i="7"/>
  <c r="AA78" i="7"/>
  <c r="X78" i="7"/>
  <c r="W78" i="7"/>
  <c r="AC78" i="7"/>
  <c r="Q78" i="7"/>
  <c r="T78" i="7"/>
  <c r="AF78" i="7"/>
  <c r="AB78" i="7"/>
  <c r="R78" i="7"/>
  <c r="Y78" i="7"/>
  <c r="O78" i="7"/>
  <c r="U78" i="7"/>
  <c r="S78" i="7"/>
  <c r="N78" i="7"/>
  <c r="Z78" i="7"/>
  <c r="L80" i="7" l="1"/>
  <c r="M79" i="7"/>
  <c r="O79" i="7"/>
  <c r="Z79" i="7"/>
  <c r="X79" i="7"/>
  <c r="AF79" i="7"/>
  <c r="P79" i="7"/>
  <c r="AC79" i="7"/>
  <c r="W79" i="7"/>
  <c r="V79" i="7"/>
  <c r="Y79" i="7"/>
  <c r="R79" i="7"/>
  <c r="AA79" i="7"/>
  <c r="Q79" i="7"/>
  <c r="U79" i="7"/>
  <c r="AB79" i="7"/>
  <c r="AE79" i="7"/>
  <c r="N79" i="7"/>
  <c r="S79" i="7"/>
  <c r="T79" i="7"/>
  <c r="L81" i="7" l="1"/>
  <c r="M80" i="7"/>
  <c r="O80" i="7"/>
  <c r="Y80" i="7"/>
  <c r="X80" i="7"/>
  <c r="Q80" i="7"/>
  <c r="AE80" i="7"/>
  <c r="R80" i="7"/>
  <c r="AB80" i="7"/>
  <c r="W80" i="7"/>
  <c r="U80" i="7"/>
  <c r="AA80" i="7"/>
  <c r="N80" i="7"/>
  <c r="V80" i="7"/>
  <c r="AF80" i="7"/>
  <c r="AC80" i="7"/>
  <c r="P80" i="7"/>
  <c r="T80" i="7"/>
  <c r="S80" i="7"/>
  <c r="Z80" i="7"/>
  <c r="L82" i="7" l="1"/>
  <c r="M81" i="7"/>
  <c r="N81" i="7"/>
  <c r="U81" i="7"/>
  <c r="AA81" i="7"/>
  <c r="S81" i="7"/>
  <c r="R81" i="7"/>
  <c r="V81" i="7"/>
  <c r="X81" i="7"/>
  <c r="Q81" i="7"/>
  <c r="O81" i="7"/>
  <c r="T81" i="7"/>
  <c r="P81" i="7"/>
  <c r="Y81" i="7"/>
  <c r="AB81" i="7"/>
  <c r="AF81" i="7"/>
  <c r="Z81" i="7"/>
  <c r="AE81" i="7"/>
  <c r="W81" i="7"/>
  <c r="AC81" i="7"/>
  <c r="L83" i="7" l="1"/>
  <c r="M82" i="7"/>
  <c r="Y82" i="7"/>
  <c r="X82" i="7"/>
  <c r="O82" i="7"/>
  <c r="R82" i="7"/>
  <c r="AC82" i="7"/>
  <c r="P82" i="7"/>
  <c r="AE82" i="7"/>
  <c r="AB82" i="7"/>
  <c r="Q82" i="7"/>
  <c r="S82" i="7"/>
  <c r="V82" i="7"/>
  <c r="AF82" i="7"/>
  <c r="AA82" i="7"/>
  <c r="Z82" i="7"/>
  <c r="U82" i="7"/>
  <c r="N82" i="7"/>
  <c r="W82" i="7"/>
  <c r="T82" i="7"/>
  <c r="L84" i="7" l="1"/>
  <c r="M83" i="7"/>
  <c r="P83" i="7"/>
  <c r="V83" i="7"/>
  <c r="S83" i="7"/>
  <c r="AF83" i="7"/>
  <c r="X83" i="7"/>
  <c r="AB83" i="7"/>
  <c r="T83" i="7"/>
  <c r="Y83" i="7"/>
  <c r="Q83" i="7"/>
  <c r="N83" i="7"/>
  <c r="R83" i="7"/>
  <c r="O83" i="7"/>
  <c r="AC83" i="7"/>
  <c r="Z83" i="7"/>
  <c r="U83" i="7"/>
  <c r="AE83" i="7"/>
  <c r="W83" i="7"/>
  <c r="AA83" i="7"/>
  <c r="L85" i="7" l="1"/>
  <c r="M84" i="7"/>
  <c r="O84" i="7"/>
  <c r="Y84" i="7"/>
  <c r="T84" i="7"/>
  <c r="AC84" i="7"/>
  <c r="AF84" i="7"/>
  <c r="AE84" i="7"/>
  <c r="R84" i="7"/>
  <c r="W84" i="7"/>
  <c r="N84" i="7"/>
  <c r="P84" i="7"/>
  <c r="AB84" i="7"/>
  <c r="AA84" i="7"/>
  <c r="V84" i="7"/>
  <c r="Z84" i="7"/>
  <c r="U84" i="7"/>
  <c r="X84" i="7"/>
  <c r="S84" i="7"/>
  <c r="Q84" i="7"/>
  <c r="L86" i="7" l="1"/>
  <c r="M85" i="7"/>
  <c r="R85" i="7"/>
  <c r="O85" i="7"/>
  <c r="Y85" i="7"/>
  <c r="AE85" i="7"/>
  <c r="Z85" i="7"/>
  <c r="N85" i="7"/>
  <c r="AB85" i="7"/>
  <c r="W85" i="7"/>
  <c r="U85" i="7"/>
  <c r="T85" i="7"/>
  <c r="AA85" i="7"/>
  <c r="V85" i="7"/>
  <c r="AC85" i="7"/>
  <c r="X85" i="7"/>
  <c r="S85" i="7"/>
  <c r="AF85" i="7"/>
  <c r="Q85" i="7"/>
  <c r="P85" i="7"/>
  <c r="L87" i="7" l="1"/>
  <c r="M86" i="7"/>
  <c r="AF86" i="7"/>
  <c r="P86" i="7"/>
  <c r="Q86" i="7"/>
  <c r="Y86" i="7"/>
  <c r="Z86" i="7"/>
  <c r="AB86" i="7"/>
  <c r="X86" i="7"/>
  <c r="O86" i="7"/>
  <c r="S86" i="7"/>
  <c r="T86" i="7"/>
  <c r="R86" i="7"/>
  <c r="AA86" i="7"/>
  <c r="N86" i="7"/>
  <c r="AC86" i="7"/>
  <c r="V86" i="7"/>
  <c r="U86" i="7"/>
  <c r="W86" i="7"/>
  <c r="AE86" i="7"/>
  <c r="L88" i="7" l="1"/>
  <c r="M87" i="7"/>
  <c r="Z87" i="7"/>
  <c r="W87" i="7"/>
  <c r="AB87" i="7"/>
  <c r="T87" i="7"/>
  <c r="Q87" i="7"/>
  <c r="P87" i="7"/>
  <c r="R87" i="7"/>
  <c r="O87" i="7"/>
  <c r="S87" i="7"/>
  <c r="V87" i="7"/>
  <c r="Y87" i="7"/>
  <c r="U87" i="7"/>
  <c r="N87" i="7"/>
  <c r="AF87" i="7"/>
  <c r="X87" i="7"/>
  <c r="AA87" i="7"/>
  <c r="AC87" i="7"/>
  <c r="AE87" i="7"/>
  <c r="L89" i="7" l="1"/>
  <c r="M88" i="7"/>
  <c r="O88" i="7"/>
  <c r="W88" i="7"/>
  <c r="T88" i="7"/>
  <c r="AB88" i="7"/>
  <c r="X88" i="7"/>
  <c r="AA88" i="7"/>
  <c r="AE88" i="7"/>
  <c r="V88" i="7"/>
  <c r="AF88" i="7"/>
  <c r="P88" i="7"/>
  <c r="R88" i="7"/>
  <c r="Q88" i="7"/>
  <c r="S88" i="7"/>
  <c r="U88" i="7"/>
  <c r="Z88" i="7"/>
  <c r="Y88" i="7"/>
  <c r="N88" i="7"/>
  <c r="AC88" i="7"/>
  <c r="L90" i="7" l="1"/>
  <c r="M89" i="7"/>
  <c r="AF89" i="7"/>
  <c r="R89" i="7"/>
  <c r="S89" i="7"/>
  <c r="V89" i="7"/>
  <c r="Z89" i="7"/>
  <c r="U89" i="7"/>
  <c r="X89" i="7"/>
  <c r="P89" i="7"/>
  <c r="AA89" i="7"/>
  <c r="O89" i="7"/>
  <c r="W89" i="7"/>
  <c r="AB89" i="7"/>
  <c r="Q89" i="7"/>
  <c r="T89" i="7"/>
  <c r="Y89" i="7"/>
  <c r="AE89" i="7"/>
  <c r="AC89" i="7"/>
  <c r="N89" i="7"/>
  <c r="L91" i="7" l="1"/>
  <c r="M90" i="7"/>
  <c r="AB90" i="7"/>
  <c r="AA90" i="7"/>
  <c r="P90" i="7"/>
  <c r="AE90" i="7"/>
  <c r="U90" i="7"/>
  <c r="N90" i="7"/>
  <c r="S90" i="7"/>
  <c r="AC90" i="7"/>
  <c r="V90" i="7"/>
  <c r="O90" i="7"/>
  <c r="W90" i="7"/>
  <c r="Q90" i="7"/>
  <c r="AF90" i="7"/>
  <c r="R90" i="7"/>
  <c r="Y90" i="7"/>
  <c r="Z90" i="7"/>
  <c r="X90" i="7"/>
  <c r="T90" i="7"/>
  <c r="AD35" i="7"/>
  <c r="AD37" i="7"/>
  <c r="AD36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19" i="7"/>
  <c r="AD4" i="7"/>
  <c r="AD20" i="7"/>
  <c r="L92" i="7" l="1"/>
  <c r="M91" i="7"/>
  <c r="P91" i="7"/>
  <c r="Q91" i="7"/>
  <c r="T91" i="7"/>
  <c r="Z91" i="7"/>
  <c r="AE91" i="7"/>
  <c r="AF91" i="7"/>
  <c r="N91" i="7"/>
  <c r="U91" i="7"/>
  <c r="V91" i="7"/>
  <c r="R91" i="7"/>
  <c r="AC91" i="7"/>
  <c r="W91" i="7"/>
  <c r="AA91" i="7"/>
  <c r="AB91" i="7"/>
  <c r="Y91" i="7"/>
  <c r="X91" i="7"/>
  <c r="S91" i="7"/>
  <c r="O91" i="7"/>
  <c r="O9" i="58"/>
  <c r="N10" i="58"/>
  <c r="N14" i="58"/>
  <c r="O16" i="58"/>
  <c r="J17" i="58"/>
  <c r="O21" i="58"/>
  <c r="K23" i="58"/>
  <c r="O24" i="58"/>
  <c r="J28" i="58"/>
  <c r="N30" i="58"/>
  <c r="J31" i="58"/>
  <c r="N35" i="58"/>
  <c r="O37" i="58"/>
  <c r="K38" i="58"/>
  <c r="O42" i="58"/>
  <c r="J44" i="58"/>
  <c r="K46" i="58"/>
  <c r="F23" i="58"/>
  <c r="Y26" i="58"/>
  <c r="Y5" i="58"/>
  <c r="Y42" i="58"/>
  <c r="F31" i="58"/>
  <c r="F43" i="58"/>
  <c r="G48" i="58"/>
  <c r="W38" i="58"/>
  <c r="W40" i="58"/>
  <c r="W45" i="58"/>
  <c r="W35" i="58"/>
  <c r="Y19" i="58"/>
  <c r="W6" i="58"/>
  <c r="Y10" i="58"/>
  <c r="W12" i="58"/>
  <c r="Y17" i="58"/>
  <c r="G16" i="58"/>
  <c r="G15" i="58"/>
  <c r="G14" i="58"/>
  <c r="G19" i="58"/>
  <c r="F15" i="58"/>
  <c r="G10" i="58"/>
  <c r="F4" i="58"/>
  <c r="G7" i="58"/>
  <c r="F19" i="58"/>
  <c r="G8" i="58"/>
  <c r="F8" i="58"/>
  <c r="V5" i="7"/>
  <c r="X5" i="7"/>
  <c r="W5" i="7"/>
  <c r="Y5" i="7"/>
  <c r="Q5" i="7"/>
  <c r="N5" i="7"/>
  <c r="AB5" i="7"/>
  <c r="O5" i="7"/>
  <c r="Z5" i="7"/>
  <c r="P5" i="7"/>
  <c r="AC5" i="7"/>
  <c r="AA5" i="7"/>
  <c r="AE5" i="7"/>
  <c r="AF5" i="7"/>
  <c r="U5" i="7"/>
  <c r="S5" i="7"/>
  <c r="T5" i="7"/>
  <c r="R5" i="7"/>
  <c r="AD5" i="7"/>
  <c r="L93" i="7" l="1"/>
  <c r="M92" i="7"/>
  <c r="AA92" i="7"/>
  <c r="V92" i="7"/>
  <c r="W92" i="7"/>
  <c r="X92" i="7"/>
  <c r="AE92" i="7"/>
  <c r="O92" i="7"/>
  <c r="Z92" i="7"/>
  <c r="Q92" i="7"/>
  <c r="AB92" i="7"/>
  <c r="P92" i="7"/>
  <c r="U92" i="7"/>
  <c r="R92" i="7"/>
  <c r="S92" i="7"/>
  <c r="N92" i="7"/>
  <c r="Y92" i="7"/>
  <c r="AF92" i="7"/>
  <c r="T92" i="7"/>
  <c r="AC92" i="7"/>
  <c r="AD92" i="7"/>
  <c r="G18" i="58"/>
  <c r="F5" i="58"/>
  <c r="G9" i="58"/>
  <c r="W18" i="58"/>
  <c r="Y9" i="58"/>
  <c r="W42" i="58"/>
  <c r="W43" i="58"/>
  <c r="Y46" i="58"/>
  <c r="F38" i="58"/>
  <c r="K44" i="58"/>
  <c r="K37" i="58"/>
  <c r="O30" i="58"/>
  <c r="O22" i="58"/>
  <c r="N15" i="58"/>
  <c r="J8" i="58"/>
  <c r="N7" i="58"/>
  <c r="F6" i="58"/>
  <c r="F18" i="58"/>
  <c r="F21" i="58"/>
  <c r="W16" i="58"/>
  <c r="Y6" i="58"/>
  <c r="G28" i="58"/>
  <c r="W26" i="58"/>
  <c r="F41" i="58"/>
  <c r="F36" i="58"/>
  <c r="K42" i="58"/>
  <c r="J35" i="58"/>
  <c r="O28" i="58"/>
  <c r="N21" i="58"/>
  <c r="J14" i="58"/>
  <c r="O6" i="58"/>
  <c r="G5" i="58"/>
  <c r="G17" i="58"/>
  <c r="G20" i="58"/>
  <c r="Y15" i="58"/>
  <c r="W5" i="58"/>
  <c r="G47" i="58"/>
  <c r="F48" i="58"/>
  <c r="F28" i="58"/>
  <c r="N48" i="58"/>
  <c r="N41" i="58"/>
  <c r="N34" i="58"/>
  <c r="J26" i="58"/>
  <c r="K19" i="58"/>
  <c r="J12" i="58"/>
  <c r="K4" i="58"/>
  <c r="G12" i="58"/>
  <c r="F20" i="58"/>
  <c r="G6" i="58"/>
  <c r="W14" i="58"/>
  <c r="W19" i="58"/>
  <c r="G44" i="58"/>
  <c r="F47" i="58"/>
  <c r="Y44" i="58"/>
  <c r="J47" i="58"/>
  <c r="J40" i="58"/>
  <c r="K33" i="58"/>
  <c r="O26" i="58"/>
  <c r="O19" i="58"/>
  <c r="S19" i="58" s="1"/>
  <c r="U19" i="58" s="1"/>
  <c r="O12" i="58"/>
  <c r="K5" i="58"/>
  <c r="G4" i="58"/>
  <c r="F10" i="58"/>
  <c r="G22" i="58"/>
  <c r="Y14" i="58"/>
  <c r="G42" i="58"/>
  <c r="S42" i="58" s="1"/>
  <c r="U42" i="58" s="1"/>
  <c r="W28" i="58"/>
  <c r="Y48" i="58"/>
  <c r="F25" i="58"/>
  <c r="N46" i="58"/>
  <c r="O39" i="58"/>
  <c r="N32" i="58"/>
  <c r="J25" i="58"/>
  <c r="O18" i="58"/>
  <c r="J10" i="58"/>
  <c r="J4" i="58"/>
  <c r="Y12" i="58"/>
  <c r="W8" i="58"/>
  <c r="Y21" i="58"/>
  <c r="W31" i="58"/>
  <c r="G31" i="58"/>
  <c r="G35" i="58"/>
  <c r="G25" i="58"/>
  <c r="G46" i="58"/>
  <c r="G37" i="58"/>
  <c r="W44" i="58"/>
  <c r="W41" i="58"/>
  <c r="Y37" i="58"/>
  <c r="Y34" i="58"/>
  <c r="F30" i="58"/>
  <c r="Y32" i="58"/>
  <c r="Y4" i="58"/>
  <c r="Y40" i="58"/>
  <c r="Y24" i="58"/>
  <c r="F35" i="58"/>
  <c r="O47" i="58"/>
  <c r="O45" i="58"/>
  <c r="K43" i="58"/>
  <c r="N42" i="58"/>
  <c r="O40" i="58"/>
  <c r="O38" i="58"/>
  <c r="N36" i="58"/>
  <c r="J34" i="58"/>
  <c r="O33" i="58"/>
  <c r="O31" i="58"/>
  <c r="O29" i="58"/>
  <c r="N27" i="58"/>
  <c r="N26" i="58"/>
  <c r="J24" i="58"/>
  <c r="N22" i="58"/>
  <c r="N20" i="58"/>
  <c r="K18" i="58"/>
  <c r="K17" i="58"/>
  <c r="O15" i="58"/>
  <c r="J13" i="58"/>
  <c r="N11" i="58"/>
  <c r="O10" i="58"/>
  <c r="O8" i="58"/>
  <c r="O4" i="58"/>
  <c r="J5" i="58"/>
  <c r="W11" i="58"/>
  <c r="Y7" i="58"/>
  <c r="Y20" i="58"/>
  <c r="W24" i="58"/>
  <c r="G40" i="58"/>
  <c r="W48" i="58"/>
  <c r="G43" i="58"/>
  <c r="G24" i="58"/>
  <c r="G41" i="58"/>
  <c r="G33" i="58"/>
  <c r="G29" i="58"/>
  <c r="Y36" i="58"/>
  <c r="F34" i="58"/>
  <c r="Y43" i="58"/>
  <c r="Y30" i="58"/>
  <c r="Y29" i="58"/>
  <c r="F39" i="58"/>
  <c r="F24" i="58"/>
  <c r="J48" i="58"/>
  <c r="O46" i="58"/>
  <c r="K45" i="58"/>
  <c r="O43" i="58"/>
  <c r="O41" i="58"/>
  <c r="N39" i="58"/>
  <c r="J38" i="58"/>
  <c r="K36" i="58"/>
  <c r="O34" i="58"/>
  <c r="K32" i="58"/>
  <c r="J30" i="58"/>
  <c r="J29" i="58"/>
  <c r="K27" i="58"/>
  <c r="N25" i="58"/>
  <c r="R25" i="58" s="1"/>
  <c r="J23" i="58"/>
  <c r="K22" i="58"/>
  <c r="K20" i="58"/>
  <c r="J18" i="58"/>
  <c r="J16" i="58"/>
  <c r="K14" i="58"/>
  <c r="O13" i="58"/>
  <c r="J11" i="58"/>
  <c r="J9" i="58"/>
  <c r="O7" i="58"/>
  <c r="N6" i="58"/>
  <c r="N4" i="58"/>
  <c r="K6" i="58"/>
  <c r="J6" i="58"/>
  <c r="K7" i="58"/>
  <c r="J7" i="58"/>
  <c r="K8" i="58"/>
  <c r="N9" i="58"/>
  <c r="K10" i="58"/>
  <c r="S10" i="58" s="1"/>
  <c r="U10" i="58" s="1"/>
  <c r="K11" i="58"/>
  <c r="K12" i="58"/>
  <c r="K13" i="58"/>
  <c r="O14" i="58"/>
  <c r="K15" i="58"/>
  <c r="K16" i="58"/>
  <c r="S16" i="58" s="1"/>
  <c r="U16" i="58" s="1"/>
  <c r="N17" i="58"/>
  <c r="N18" i="58"/>
  <c r="N19" i="58"/>
  <c r="J20" i="58"/>
  <c r="K21" i="58"/>
  <c r="J22" i="58"/>
  <c r="O23" i="58"/>
  <c r="N24" i="58"/>
  <c r="O25" i="58"/>
  <c r="K26" i="58"/>
  <c r="O27" i="58"/>
  <c r="K28" i="58"/>
  <c r="K29" i="58"/>
  <c r="K30" i="58"/>
  <c r="K31" i="58"/>
  <c r="S31" i="58" s="1"/>
  <c r="U31" i="58" s="1"/>
  <c r="J32" i="58"/>
  <c r="J33" i="58"/>
  <c r="K34" i="58"/>
  <c r="O35" i="58"/>
  <c r="J36" i="58"/>
  <c r="N37" i="58"/>
  <c r="N38" i="58"/>
  <c r="J39" i="58"/>
  <c r="K40" i="58"/>
  <c r="K41" i="58"/>
  <c r="J42" i="58"/>
  <c r="N43" i="58"/>
  <c r="N44" i="58"/>
  <c r="N45" i="58"/>
  <c r="J46" i="58"/>
  <c r="N47" i="58"/>
  <c r="O48" i="58"/>
  <c r="Y39" i="58"/>
  <c r="Y25" i="58"/>
  <c r="Y27" i="58"/>
  <c r="Y41" i="58"/>
  <c r="Y28" i="58"/>
  <c r="Y47" i="58"/>
  <c r="Y31" i="58"/>
  <c r="F42" i="58"/>
  <c r="Y45" i="58"/>
  <c r="F32" i="58"/>
  <c r="Y35" i="58"/>
  <c r="Y23" i="58"/>
  <c r="F46" i="58"/>
  <c r="G39" i="58"/>
  <c r="G36" i="58"/>
  <c r="G32" i="58"/>
  <c r="G30" i="58"/>
  <c r="W29" i="58"/>
  <c r="G23" i="58"/>
  <c r="W30" i="58"/>
  <c r="W37" i="58"/>
  <c r="G38" i="58"/>
  <c r="W36" i="58"/>
  <c r="G34" i="58"/>
  <c r="W33" i="58"/>
  <c r="G26" i="58"/>
  <c r="W4" i="58"/>
  <c r="W20" i="58"/>
  <c r="Y22" i="58"/>
  <c r="W7" i="58"/>
  <c r="W9" i="58"/>
  <c r="Y11" i="58"/>
  <c r="W13" i="58"/>
  <c r="W15" i="58"/>
  <c r="W17" i="58"/>
  <c r="F17" i="58"/>
  <c r="F12" i="58"/>
  <c r="G13" i="58"/>
  <c r="F16" i="58"/>
  <c r="F7" i="58"/>
  <c r="F13" i="58"/>
  <c r="F9" i="58"/>
  <c r="F11" i="58"/>
  <c r="F22" i="58"/>
  <c r="G21" i="58"/>
  <c r="F14" i="58"/>
  <c r="R14" i="58" s="1"/>
  <c r="G11" i="58"/>
  <c r="Y18" i="58"/>
  <c r="Y16" i="58"/>
  <c r="Y13" i="58"/>
  <c r="W10" i="58"/>
  <c r="Y8" i="58"/>
  <c r="W22" i="58"/>
  <c r="W21" i="58"/>
  <c r="W32" i="58"/>
  <c r="W46" i="58"/>
  <c r="G45" i="58"/>
  <c r="W39" i="58"/>
  <c r="W27" i="58"/>
  <c r="W23" i="58"/>
  <c r="W47" i="58"/>
  <c r="G27" i="58"/>
  <c r="W34" i="58"/>
  <c r="W25" i="58"/>
  <c r="F45" i="58"/>
  <c r="F44" i="58"/>
  <c r="F33" i="58"/>
  <c r="F29" i="58"/>
  <c r="Y33" i="58"/>
  <c r="F27" i="58"/>
  <c r="F26" i="58"/>
  <c r="F40" i="58"/>
  <c r="F37" i="58"/>
  <c r="Y38" i="58"/>
  <c r="K48" i="58"/>
  <c r="K47" i="58"/>
  <c r="J45" i="58"/>
  <c r="O44" i="58"/>
  <c r="J43" i="58"/>
  <c r="J41" i="58"/>
  <c r="N40" i="58"/>
  <c r="K39" i="58"/>
  <c r="J37" i="58"/>
  <c r="O36" i="58"/>
  <c r="K35" i="58"/>
  <c r="N33" i="58"/>
  <c r="O32" i="58"/>
  <c r="N31" i="58"/>
  <c r="R31" i="58" s="1"/>
  <c r="N29" i="58"/>
  <c r="N28" i="58"/>
  <c r="J27" i="58"/>
  <c r="K25" i="58"/>
  <c r="K24" i="58"/>
  <c r="N23" i="58"/>
  <c r="J21" i="58"/>
  <c r="O20" i="58"/>
  <c r="J19" i="58"/>
  <c r="O17" i="58"/>
  <c r="S17" i="58" s="1"/>
  <c r="U17" i="58" s="1"/>
  <c r="N16" i="58"/>
  <c r="J15" i="58"/>
  <c r="R15" i="58" s="1"/>
  <c r="N13" i="58"/>
  <c r="N12" i="58"/>
  <c r="O11" i="58"/>
  <c r="K9" i="58"/>
  <c r="N8" i="58"/>
  <c r="O5" i="58"/>
  <c r="N5" i="58"/>
  <c r="S46" i="58"/>
  <c r="U46" i="58" s="1"/>
  <c r="R4" i="58"/>
  <c r="O6" i="7"/>
  <c r="N6" i="7"/>
  <c r="AB6" i="7"/>
  <c r="X6" i="7"/>
  <c r="Q6" i="7"/>
  <c r="P6" i="7"/>
  <c r="AA6" i="7"/>
  <c r="Z6" i="7"/>
  <c r="W6" i="7"/>
  <c r="AC6" i="7"/>
  <c r="V6" i="7"/>
  <c r="Y6" i="7"/>
  <c r="AE6" i="7"/>
  <c r="AF6" i="7"/>
  <c r="S6" i="7"/>
  <c r="R6" i="7"/>
  <c r="T6" i="7"/>
  <c r="U6" i="7"/>
  <c r="AD6" i="7"/>
  <c r="S9" i="58" l="1"/>
  <c r="U9" i="58" s="1"/>
  <c r="R21" i="58"/>
  <c r="R26" i="58"/>
  <c r="R35" i="58"/>
  <c r="S37" i="58"/>
  <c r="U37" i="58" s="1"/>
  <c r="S44" i="58"/>
  <c r="U44" i="58" s="1"/>
  <c r="L94" i="7"/>
  <c r="M93" i="7"/>
  <c r="Z93" i="7"/>
  <c r="W93" i="7"/>
  <c r="T93" i="7"/>
  <c r="U93" i="7"/>
  <c r="R93" i="7"/>
  <c r="AA93" i="7"/>
  <c r="O93" i="7"/>
  <c r="S93" i="7"/>
  <c r="AB93" i="7"/>
  <c r="AF93" i="7"/>
  <c r="X93" i="7"/>
  <c r="AE93" i="7"/>
  <c r="P93" i="7"/>
  <c r="V93" i="7"/>
  <c r="AC93" i="7"/>
  <c r="Y93" i="7"/>
  <c r="Q93" i="7"/>
  <c r="N93" i="7"/>
  <c r="AD93" i="7"/>
  <c r="S21" i="58"/>
  <c r="U21" i="58" s="1"/>
  <c r="R36" i="58"/>
  <c r="S26" i="58"/>
  <c r="U26" i="58" s="1"/>
  <c r="R18" i="58"/>
  <c r="S18" i="58"/>
  <c r="U18" i="58" s="1"/>
  <c r="S15" i="58"/>
  <c r="U15" i="58" s="1"/>
  <c r="R30" i="58"/>
  <c r="S20" i="58"/>
  <c r="U20" i="58" s="1"/>
  <c r="S29" i="58"/>
  <c r="U29" i="58" s="1"/>
  <c r="S28" i="58"/>
  <c r="U28" i="58" s="1"/>
  <c r="S4" i="58"/>
  <c r="U4" i="58" s="1"/>
  <c r="R23" i="58"/>
  <c r="S23" i="58"/>
  <c r="U23" i="58" s="1"/>
  <c r="R38" i="58"/>
  <c r="S7" i="58"/>
  <c r="U7" i="58" s="1"/>
  <c r="S33" i="58"/>
  <c r="U33" i="58" s="1"/>
  <c r="R10" i="58"/>
  <c r="S14" i="58"/>
  <c r="U14" i="58" s="1"/>
  <c r="R39" i="58"/>
  <c r="R32" i="58"/>
  <c r="S22" i="58"/>
  <c r="U22" i="58" s="1"/>
  <c r="R48" i="58"/>
  <c r="S43" i="58"/>
  <c r="U43" i="58" s="1"/>
  <c r="R34" i="58"/>
  <c r="S41" i="58"/>
  <c r="U41" i="58" s="1"/>
  <c r="S24" i="58"/>
  <c r="U24" i="58" s="1"/>
  <c r="R46" i="58"/>
  <c r="S39" i="58"/>
  <c r="U39" i="58" s="1"/>
  <c r="R28" i="58"/>
  <c r="R22" i="58"/>
  <c r="R27" i="58"/>
  <c r="R11" i="58"/>
  <c r="S38" i="58"/>
  <c r="U38" i="58" s="1"/>
  <c r="S47" i="58"/>
  <c r="U47" i="58" s="1"/>
  <c r="S30" i="58"/>
  <c r="U30" i="58" s="1"/>
  <c r="R41" i="58"/>
  <c r="S8" i="58"/>
  <c r="U8" i="58" s="1"/>
  <c r="R5" i="58"/>
  <c r="S5" i="58"/>
  <c r="U5" i="58" s="1"/>
  <c r="R42" i="58"/>
  <c r="R6" i="58"/>
  <c r="R20" i="58"/>
  <c r="S12" i="58"/>
  <c r="U12" i="58" s="1"/>
  <c r="S6" i="58"/>
  <c r="U6" i="58" s="1"/>
  <c r="R8" i="58"/>
  <c r="S45" i="58"/>
  <c r="U45" i="58" s="1"/>
  <c r="S34" i="58"/>
  <c r="U34" i="58" s="1"/>
  <c r="S40" i="58"/>
  <c r="U40" i="58" s="1"/>
  <c r="R24" i="58"/>
  <c r="R19" i="58"/>
  <c r="R43" i="58"/>
  <c r="R47" i="58"/>
  <c r="S35" i="58"/>
  <c r="U35" i="58" s="1"/>
  <c r="S11" i="58"/>
  <c r="U11" i="58" s="1"/>
  <c r="R16" i="58"/>
  <c r="R37" i="58"/>
  <c r="R12" i="58"/>
  <c r="S27" i="58"/>
  <c r="U27" i="58" s="1"/>
  <c r="S32" i="58"/>
  <c r="U32" i="58" s="1"/>
  <c r="S13" i="58"/>
  <c r="U13" i="58" s="1"/>
  <c r="R9" i="58"/>
  <c r="R33" i="58"/>
  <c r="S36" i="58"/>
  <c r="U36" i="58" s="1"/>
  <c r="R29" i="58"/>
  <c r="R7" i="58"/>
  <c r="S48" i="58"/>
  <c r="U48" i="58" s="1"/>
  <c r="R44" i="58"/>
  <c r="R45" i="58"/>
  <c r="S25" i="58"/>
  <c r="U25" i="58" s="1"/>
  <c r="R40" i="58"/>
  <c r="R13" i="58"/>
  <c r="R17" i="58"/>
  <c r="P7" i="7"/>
  <c r="Y7" i="7"/>
  <c r="AA7" i="7"/>
  <c r="V7" i="7"/>
  <c r="AC7" i="7"/>
  <c r="Q7" i="7"/>
  <c r="Z7" i="7"/>
  <c r="AB7" i="7"/>
  <c r="W7" i="7"/>
  <c r="O7" i="7"/>
  <c r="N7" i="7"/>
  <c r="X7" i="7"/>
  <c r="AE7" i="7"/>
  <c r="AF7" i="7"/>
  <c r="S7" i="7"/>
  <c r="U7" i="7"/>
  <c r="T7" i="7"/>
  <c r="R7" i="7"/>
  <c r="AD7" i="7"/>
  <c r="L95" i="7" l="1"/>
  <c r="M94" i="7"/>
  <c r="N94" i="7"/>
  <c r="AA94" i="7"/>
  <c r="T94" i="7"/>
  <c r="AB94" i="7"/>
  <c r="S94" i="7"/>
  <c r="AE94" i="7"/>
  <c r="AF94" i="7"/>
  <c r="R94" i="7"/>
  <c r="AC94" i="7"/>
  <c r="V94" i="7"/>
  <c r="Z94" i="7"/>
  <c r="P94" i="7"/>
  <c r="W94" i="7"/>
  <c r="Q94" i="7"/>
  <c r="U94" i="7"/>
  <c r="X94" i="7"/>
  <c r="Y94" i="7"/>
  <c r="O94" i="7"/>
  <c r="AD94" i="7"/>
  <c r="Y8" i="7"/>
  <c r="Z8" i="7"/>
  <c r="Q8" i="7"/>
  <c r="AC8" i="7"/>
  <c r="X8" i="7"/>
  <c r="AB8" i="7"/>
  <c r="P8" i="7"/>
  <c r="W8" i="7"/>
  <c r="V8" i="7"/>
  <c r="AA8" i="7"/>
  <c r="N8" i="7"/>
  <c r="O8" i="7"/>
  <c r="AE8" i="7"/>
  <c r="AF8" i="7"/>
  <c r="U8" i="7"/>
  <c r="R8" i="7"/>
  <c r="T8" i="7"/>
  <c r="S8" i="7"/>
  <c r="AD8" i="7"/>
  <c r="L96" i="7" l="1"/>
  <c r="M95" i="7"/>
  <c r="P95" i="7"/>
  <c r="O95" i="7"/>
  <c r="AC95" i="7"/>
  <c r="W95" i="7"/>
  <c r="V95" i="7"/>
  <c r="AA95" i="7"/>
  <c r="AE95" i="7"/>
  <c r="T95" i="7"/>
  <c r="N95" i="7"/>
  <c r="AF95" i="7"/>
  <c r="U95" i="7"/>
  <c r="AB95" i="7"/>
  <c r="S95" i="7"/>
  <c r="Y95" i="7"/>
  <c r="Q95" i="7"/>
  <c r="R95" i="7"/>
  <c r="X95" i="7"/>
  <c r="Z95" i="7"/>
  <c r="AD95" i="7"/>
  <c r="Q9" i="7"/>
  <c r="AA9" i="7"/>
  <c r="P9" i="7"/>
  <c r="Z9" i="7"/>
  <c r="O9" i="7"/>
  <c r="V9" i="7"/>
  <c r="X9" i="7"/>
  <c r="AB9" i="7"/>
  <c r="Y9" i="7"/>
  <c r="W9" i="7"/>
  <c r="AC9" i="7"/>
  <c r="N9" i="7"/>
  <c r="AF9" i="7"/>
  <c r="AE9" i="7"/>
  <c r="S9" i="7"/>
  <c r="U9" i="7"/>
  <c r="T9" i="7"/>
  <c r="R9" i="7"/>
  <c r="AD9" i="7"/>
  <c r="L97" i="7" l="1"/>
  <c r="M96" i="7"/>
  <c r="S96" i="7"/>
  <c r="AC96" i="7"/>
  <c r="Q96" i="7"/>
  <c r="Z96" i="7"/>
  <c r="P96" i="7"/>
  <c r="AE96" i="7"/>
  <c r="X96" i="7"/>
  <c r="V96" i="7"/>
  <c r="O96" i="7"/>
  <c r="AF96" i="7"/>
  <c r="AB96" i="7"/>
  <c r="N96" i="7"/>
  <c r="Y96" i="7"/>
  <c r="U96" i="7"/>
  <c r="W96" i="7"/>
  <c r="R96" i="7"/>
  <c r="AA96" i="7"/>
  <c r="T96" i="7"/>
  <c r="AD96" i="7"/>
  <c r="Q10" i="7"/>
  <c r="X10" i="7"/>
  <c r="Z10" i="7"/>
  <c r="W10" i="7"/>
  <c r="V10" i="7"/>
  <c r="O10" i="7"/>
  <c r="N10" i="7"/>
  <c r="AC10" i="7"/>
  <c r="AA10" i="7"/>
  <c r="Y10" i="7"/>
  <c r="AB10" i="7"/>
  <c r="P10" i="7"/>
  <c r="AF10" i="7"/>
  <c r="AE10" i="7"/>
  <c r="R10" i="7"/>
  <c r="S10" i="7"/>
  <c r="U10" i="7"/>
  <c r="T10" i="7"/>
  <c r="AD10" i="7"/>
  <c r="L98" i="7" l="1"/>
  <c r="M97" i="7"/>
  <c r="V97" i="7"/>
  <c r="AE97" i="7"/>
  <c r="O97" i="7"/>
  <c r="N97" i="7"/>
  <c r="AB97" i="7"/>
  <c r="P97" i="7"/>
  <c r="S97" i="7"/>
  <c r="W97" i="7"/>
  <c r="AC97" i="7"/>
  <c r="Q97" i="7"/>
  <c r="X97" i="7"/>
  <c r="AF97" i="7"/>
  <c r="T97" i="7"/>
  <c r="AA97" i="7"/>
  <c r="U97" i="7"/>
  <c r="R97" i="7"/>
  <c r="Y97" i="7"/>
  <c r="Z97" i="7"/>
  <c r="AD97" i="7"/>
  <c r="AB11" i="7"/>
  <c r="V11" i="7"/>
  <c r="W11" i="7"/>
  <c r="N11" i="7"/>
  <c r="Q11" i="7"/>
  <c r="Z11" i="7"/>
  <c r="X11" i="7"/>
  <c r="AC11" i="7"/>
  <c r="Y11" i="7"/>
  <c r="P11" i="7"/>
  <c r="O11" i="7"/>
  <c r="AA11" i="7"/>
  <c r="AF11" i="7"/>
  <c r="AE11" i="7"/>
  <c r="T11" i="7"/>
  <c r="R11" i="7"/>
  <c r="U11" i="7"/>
  <c r="S11" i="7"/>
  <c r="AD11" i="7"/>
  <c r="L99" i="7" l="1"/>
  <c r="M98" i="7"/>
  <c r="AA98" i="7"/>
  <c r="Q98" i="7"/>
  <c r="N98" i="7"/>
  <c r="V98" i="7"/>
  <c r="P98" i="7"/>
  <c r="R98" i="7"/>
  <c r="X98" i="7"/>
  <c r="AF98" i="7"/>
  <c r="Y98" i="7"/>
  <c r="Z98" i="7"/>
  <c r="S98" i="7"/>
  <c r="W98" i="7"/>
  <c r="AE98" i="7"/>
  <c r="O98" i="7"/>
  <c r="T98" i="7"/>
  <c r="AB98" i="7"/>
  <c r="U98" i="7"/>
  <c r="AC98" i="7"/>
  <c r="AD98" i="7"/>
  <c r="AA12" i="7"/>
  <c r="X12" i="7"/>
  <c r="AB12" i="7"/>
  <c r="P12" i="7"/>
  <c r="O12" i="7"/>
  <c r="N12" i="7"/>
  <c r="AC12" i="7"/>
  <c r="Y12" i="7"/>
  <c r="Q12" i="7"/>
  <c r="V12" i="7"/>
  <c r="Z12" i="7"/>
  <c r="W12" i="7"/>
  <c r="AF12" i="7"/>
  <c r="AE12" i="7"/>
  <c r="T12" i="7"/>
  <c r="U12" i="7"/>
  <c r="S12" i="7"/>
  <c r="R12" i="7"/>
  <c r="AD12" i="7"/>
  <c r="L100" i="7" l="1"/>
  <c r="M99" i="7"/>
  <c r="AB99" i="7"/>
  <c r="Q99" i="7"/>
  <c r="Y99" i="7"/>
  <c r="Z99" i="7"/>
  <c r="R99" i="7"/>
  <c r="AE99" i="7"/>
  <c r="O99" i="7"/>
  <c r="P99" i="7"/>
  <c r="W99" i="7"/>
  <c r="AC99" i="7"/>
  <c r="AF99" i="7"/>
  <c r="N99" i="7"/>
  <c r="V99" i="7"/>
  <c r="U99" i="7"/>
  <c r="T99" i="7"/>
  <c r="X99" i="7"/>
  <c r="S99" i="7"/>
  <c r="AA99" i="7"/>
  <c r="AD99" i="7"/>
  <c r="Q13" i="7"/>
  <c r="Z13" i="7"/>
  <c r="N13" i="7"/>
  <c r="V13" i="7"/>
  <c r="O13" i="7"/>
  <c r="AC13" i="7"/>
  <c r="AA13" i="7"/>
  <c r="Y13" i="7"/>
  <c r="AB13" i="7"/>
  <c r="W13" i="7"/>
  <c r="X13" i="7"/>
  <c r="P13" i="7"/>
  <c r="AF13" i="7"/>
  <c r="AE13" i="7"/>
  <c r="R13" i="7"/>
  <c r="S13" i="7"/>
  <c r="U13" i="7"/>
  <c r="T13" i="7"/>
  <c r="AD13" i="7"/>
  <c r="L101" i="7" l="1"/>
  <c r="M100" i="7"/>
  <c r="AA100" i="7"/>
  <c r="O100" i="7"/>
  <c r="AB100" i="7"/>
  <c r="U100" i="7"/>
  <c r="Y100" i="7"/>
  <c r="T100" i="7"/>
  <c r="X100" i="7"/>
  <c r="AC100" i="7"/>
  <c r="R100" i="7"/>
  <c r="P100" i="7"/>
  <c r="N100" i="7"/>
  <c r="S100" i="7"/>
  <c r="AF100" i="7"/>
  <c r="V100" i="7"/>
  <c r="AE100" i="7"/>
  <c r="Q100" i="7"/>
  <c r="Z100" i="7"/>
  <c r="W100" i="7"/>
  <c r="AD100" i="7"/>
  <c r="P14" i="7"/>
  <c r="AC14" i="7"/>
  <c r="AA14" i="7"/>
  <c r="Y14" i="7"/>
  <c r="Q14" i="7"/>
  <c r="V14" i="7"/>
  <c r="N14" i="7"/>
  <c r="X14" i="7"/>
  <c r="AB14" i="7"/>
  <c r="O14" i="7"/>
  <c r="W14" i="7"/>
  <c r="Z14" i="7"/>
  <c r="AE14" i="7"/>
  <c r="AF14" i="7"/>
  <c r="U14" i="7"/>
  <c r="T14" i="7"/>
  <c r="R14" i="7"/>
  <c r="S14" i="7"/>
  <c r="AD14" i="7"/>
  <c r="L102" i="7" l="1"/>
  <c r="M101" i="7"/>
  <c r="S101" i="7"/>
  <c r="AA101" i="7"/>
  <c r="P101" i="7"/>
  <c r="X101" i="7"/>
  <c r="Y101" i="7"/>
  <c r="AF101" i="7"/>
  <c r="U101" i="7"/>
  <c r="V101" i="7"/>
  <c r="O101" i="7"/>
  <c r="AE101" i="7"/>
  <c r="Q101" i="7"/>
  <c r="R101" i="7"/>
  <c r="AB101" i="7"/>
  <c r="W101" i="7"/>
  <c r="N101" i="7"/>
  <c r="AC101" i="7"/>
  <c r="T101" i="7"/>
  <c r="Z101" i="7"/>
  <c r="AD101" i="7"/>
  <c r="P15" i="7"/>
  <c r="N15" i="7"/>
  <c r="AC15" i="7"/>
  <c r="AA15" i="7"/>
  <c r="O15" i="7"/>
  <c r="Z15" i="7"/>
  <c r="W15" i="7"/>
  <c r="Q15" i="7"/>
  <c r="AB15" i="7"/>
  <c r="X15" i="7"/>
  <c r="V15" i="7"/>
  <c r="Y15" i="7"/>
  <c r="AE15" i="7"/>
  <c r="AF15" i="7"/>
  <c r="S15" i="7"/>
  <c r="R15" i="7"/>
  <c r="T15" i="7"/>
  <c r="U15" i="7"/>
  <c r="AD15" i="7"/>
  <c r="L103" i="7" l="1"/>
  <c r="M102" i="7"/>
  <c r="R102" i="7"/>
  <c r="O102" i="7"/>
  <c r="T102" i="7"/>
  <c r="Z102" i="7"/>
  <c r="AE102" i="7"/>
  <c r="Q102" i="7"/>
  <c r="W102" i="7"/>
  <c r="N102" i="7"/>
  <c r="X102" i="7"/>
  <c r="S102" i="7"/>
  <c r="AC102" i="7"/>
  <c r="AA102" i="7"/>
  <c r="V102" i="7"/>
  <c r="U102" i="7"/>
  <c r="AF102" i="7"/>
  <c r="AB102" i="7"/>
  <c r="P102" i="7"/>
  <c r="Y102" i="7"/>
  <c r="AD102" i="7"/>
  <c r="X16" i="7"/>
  <c r="W16" i="7"/>
  <c r="V16" i="7"/>
  <c r="P16" i="7"/>
  <c r="AC16" i="7"/>
  <c r="O16" i="7"/>
  <c r="N16" i="7"/>
  <c r="Q16" i="7"/>
  <c r="Z16" i="7"/>
  <c r="AB16" i="7"/>
  <c r="Y16" i="7"/>
  <c r="AA16" i="7"/>
  <c r="AE16" i="7"/>
  <c r="AF16" i="7"/>
  <c r="T16" i="7"/>
  <c r="S16" i="7"/>
  <c r="R16" i="7"/>
  <c r="U16" i="7"/>
  <c r="AD16" i="7"/>
  <c r="L104" i="7" l="1"/>
  <c r="M103" i="7"/>
  <c r="AF103" i="7"/>
  <c r="Q103" i="7"/>
  <c r="Y103" i="7"/>
  <c r="R103" i="7"/>
  <c r="W103" i="7"/>
  <c r="Z103" i="7"/>
  <c r="N103" i="7"/>
  <c r="T103" i="7"/>
  <c r="S103" i="7"/>
  <c r="AC103" i="7"/>
  <c r="X103" i="7"/>
  <c r="O103" i="7"/>
  <c r="V103" i="7"/>
  <c r="U103" i="7"/>
  <c r="AE103" i="7"/>
  <c r="AA103" i="7"/>
  <c r="P103" i="7"/>
  <c r="AB103" i="7"/>
  <c r="AD103" i="7"/>
  <c r="W17" i="7"/>
  <c r="N17" i="7"/>
  <c r="O17" i="7"/>
  <c r="Z17" i="7"/>
  <c r="AA17" i="7"/>
  <c r="X17" i="7"/>
  <c r="P17" i="7"/>
  <c r="Q17" i="7"/>
  <c r="AB17" i="7"/>
  <c r="AC17" i="7"/>
  <c r="Y17" i="7"/>
  <c r="V17" i="7"/>
  <c r="AF17" i="7"/>
  <c r="AE17" i="7"/>
  <c r="T17" i="7"/>
  <c r="R17" i="7"/>
  <c r="S17" i="7"/>
  <c r="U17" i="7"/>
  <c r="AD17" i="7"/>
  <c r="Z18" i="7"/>
  <c r="L105" i="7" l="1"/>
  <c r="M104" i="7"/>
  <c r="AE104" i="7"/>
  <c r="AA104" i="7"/>
  <c r="AC104" i="7"/>
  <c r="W104" i="7"/>
  <c r="O104" i="7"/>
  <c r="R104" i="7"/>
  <c r="AB104" i="7"/>
  <c r="U104" i="7"/>
  <c r="S104" i="7"/>
  <c r="Q104" i="7"/>
  <c r="T104" i="7"/>
  <c r="P104" i="7"/>
  <c r="Z104" i="7"/>
  <c r="N104" i="7"/>
  <c r="V104" i="7"/>
  <c r="AF104" i="7"/>
  <c r="X104" i="7"/>
  <c r="Y104" i="7"/>
  <c r="AD104" i="7"/>
  <c r="P18" i="7"/>
  <c r="AC18" i="7"/>
  <c r="O18" i="7"/>
  <c r="N18" i="7"/>
  <c r="W18" i="7"/>
  <c r="V18" i="7"/>
  <c r="X18" i="7"/>
  <c r="AA18" i="7"/>
  <c r="Q18" i="7"/>
  <c r="AB18" i="7"/>
  <c r="Y18" i="7"/>
  <c r="AE18" i="7"/>
  <c r="AF18" i="7"/>
  <c r="T18" i="7"/>
  <c r="R18" i="7"/>
  <c r="U18" i="7"/>
  <c r="S18" i="7"/>
  <c r="AD18" i="7"/>
  <c r="L106" i="7" l="1"/>
  <c r="M105" i="7"/>
  <c r="V105" i="7"/>
  <c r="AC105" i="7"/>
  <c r="S105" i="7"/>
  <c r="AA105" i="7"/>
  <c r="N105" i="7"/>
  <c r="P105" i="7"/>
  <c r="X105" i="7"/>
  <c r="AF105" i="7"/>
  <c r="O105" i="7"/>
  <c r="Z105" i="7"/>
  <c r="Q105" i="7"/>
  <c r="AE105" i="7"/>
  <c r="W105" i="7"/>
  <c r="U105" i="7"/>
  <c r="AB105" i="7"/>
  <c r="T105" i="7"/>
  <c r="R105" i="7"/>
  <c r="Y105" i="7"/>
  <c r="AD105" i="7"/>
  <c r="O21" i="7"/>
  <c r="V21" i="7"/>
  <c r="X21" i="7"/>
  <c r="Y21" i="7"/>
  <c r="Q21" i="7"/>
  <c r="W21" i="7"/>
  <c r="N21" i="7"/>
  <c r="AB21" i="7"/>
  <c r="AA21" i="7"/>
  <c r="AC21" i="7"/>
  <c r="P21" i="7"/>
  <c r="Z21" i="7"/>
  <c r="AF21" i="7"/>
  <c r="AE21" i="7"/>
  <c r="S21" i="7"/>
  <c r="U21" i="7"/>
  <c r="T21" i="7"/>
  <c r="R21" i="7"/>
  <c r="AD21" i="7"/>
  <c r="L107" i="7" l="1"/>
  <c r="M106" i="7"/>
  <c r="U106" i="7"/>
  <c r="Y106" i="7"/>
  <c r="S106" i="7"/>
  <c r="X106" i="7"/>
  <c r="AC106" i="7"/>
  <c r="T106" i="7"/>
  <c r="V106" i="7"/>
  <c r="R106" i="7"/>
  <c r="P106" i="7"/>
  <c r="AA106" i="7"/>
  <c r="AF106" i="7"/>
  <c r="O106" i="7"/>
  <c r="Z106" i="7"/>
  <c r="AE106" i="7"/>
  <c r="W106" i="7"/>
  <c r="Q106" i="7"/>
  <c r="AB106" i="7"/>
  <c r="N106" i="7"/>
  <c r="AD106" i="7"/>
  <c r="O22" i="7"/>
  <c r="N22" i="7"/>
  <c r="Q22" i="7"/>
  <c r="AA22" i="7"/>
  <c r="X22" i="7"/>
  <c r="P22" i="7"/>
  <c r="Z22" i="7"/>
  <c r="AC22" i="7"/>
  <c r="AB22" i="7"/>
  <c r="V22" i="7"/>
  <c r="Y22" i="7"/>
  <c r="W22" i="7"/>
  <c r="AE22" i="7"/>
  <c r="AF22" i="7"/>
  <c r="T22" i="7"/>
  <c r="R22" i="7"/>
  <c r="U22" i="7"/>
  <c r="S22" i="7"/>
  <c r="AD22" i="7"/>
  <c r="L108" i="7" l="1"/>
  <c r="M107" i="7"/>
  <c r="T107" i="7"/>
  <c r="AB107" i="7"/>
  <c r="Q107" i="7"/>
  <c r="W107" i="7"/>
  <c r="U107" i="7"/>
  <c r="R107" i="7"/>
  <c r="Y107" i="7"/>
  <c r="O107" i="7"/>
  <c r="Z107" i="7"/>
  <c r="N107" i="7"/>
  <c r="AC107" i="7"/>
  <c r="AE107" i="7"/>
  <c r="AA107" i="7"/>
  <c r="AF107" i="7"/>
  <c r="P107" i="7"/>
  <c r="V107" i="7"/>
  <c r="X107" i="7"/>
  <c r="S107" i="7"/>
  <c r="AD107" i="7"/>
  <c r="AA23" i="7"/>
  <c r="Y23" i="7"/>
  <c r="AC23" i="7"/>
  <c r="AB23" i="7"/>
  <c r="N23" i="7"/>
  <c r="Z23" i="7"/>
  <c r="V23" i="7"/>
  <c r="X23" i="7"/>
  <c r="Q23" i="7"/>
  <c r="W23" i="7"/>
  <c r="O23" i="7"/>
  <c r="P23" i="7"/>
  <c r="AE23" i="7"/>
  <c r="AF23" i="7"/>
  <c r="T23" i="7"/>
  <c r="S23" i="7"/>
  <c r="U23" i="7"/>
  <c r="R23" i="7"/>
  <c r="AD23" i="7"/>
  <c r="L109" i="7" l="1"/>
  <c r="M108" i="7"/>
  <c r="V108" i="7"/>
  <c r="O108" i="7"/>
  <c r="AE108" i="7"/>
  <c r="AF108" i="7"/>
  <c r="S108" i="7"/>
  <c r="AC108" i="7"/>
  <c r="X108" i="7"/>
  <c r="U108" i="7"/>
  <c r="AB108" i="7"/>
  <c r="Z108" i="7"/>
  <c r="Y108" i="7"/>
  <c r="Q108" i="7"/>
  <c r="T108" i="7"/>
  <c r="AA108" i="7"/>
  <c r="N108" i="7"/>
  <c r="R108" i="7"/>
  <c r="P108" i="7"/>
  <c r="W108" i="7"/>
  <c r="AD108" i="7"/>
  <c r="AA24" i="7"/>
  <c r="Q24" i="7"/>
  <c r="P24" i="7"/>
  <c r="AB24" i="7"/>
  <c r="Y24" i="7"/>
  <c r="N24" i="7"/>
  <c r="O24" i="7"/>
  <c r="X24" i="7"/>
  <c r="W24" i="7"/>
  <c r="Z24" i="7"/>
  <c r="V24" i="7"/>
  <c r="AC24" i="7"/>
  <c r="AF24" i="7"/>
  <c r="AE24" i="7"/>
  <c r="S24" i="7"/>
  <c r="T24" i="7"/>
  <c r="U24" i="7"/>
  <c r="R24" i="7"/>
  <c r="AD24" i="7"/>
  <c r="L110" i="7" l="1"/>
  <c r="M109" i="7"/>
  <c r="Z109" i="7"/>
  <c r="AB109" i="7"/>
  <c r="T109" i="7"/>
  <c r="U109" i="7"/>
  <c r="O109" i="7"/>
  <c r="AE109" i="7"/>
  <c r="AC109" i="7"/>
  <c r="S109" i="7"/>
  <c r="P109" i="7"/>
  <c r="R109" i="7"/>
  <c r="AF109" i="7"/>
  <c r="V109" i="7"/>
  <c r="W109" i="7"/>
  <c r="Y109" i="7"/>
  <c r="X109" i="7"/>
  <c r="AA109" i="7"/>
  <c r="Q109" i="7"/>
  <c r="N109" i="7"/>
  <c r="AD109" i="7"/>
  <c r="N25" i="7"/>
  <c r="W25" i="7"/>
  <c r="AB25" i="7"/>
  <c r="Q25" i="7"/>
  <c r="P25" i="7"/>
  <c r="AA25" i="7"/>
  <c r="AC25" i="7"/>
  <c r="X25" i="7"/>
  <c r="V25" i="7"/>
  <c r="O25" i="7"/>
  <c r="Y25" i="7"/>
  <c r="Z25" i="7"/>
  <c r="AF25" i="7"/>
  <c r="AE25" i="7"/>
  <c r="S25" i="7"/>
  <c r="U25" i="7"/>
  <c r="R25" i="7"/>
  <c r="T25" i="7"/>
  <c r="AD25" i="7"/>
  <c r="L111" i="7" l="1"/>
  <c r="M110" i="7"/>
  <c r="AC110" i="7"/>
  <c r="N110" i="7"/>
  <c r="AA110" i="7"/>
  <c r="V110" i="7"/>
  <c r="O110" i="7"/>
  <c r="W110" i="7"/>
  <c r="S110" i="7"/>
  <c r="U110" i="7"/>
  <c r="T110" i="7"/>
  <c r="P110" i="7"/>
  <c r="X110" i="7"/>
  <c r="AF110" i="7"/>
  <c r="Z110" i="7"/>
  <c r="AE110" i="7"/>
  <c r="Y110" i="7"/>
  <c r="R110" i="7"/>
  <c r="AB110" i="7"/>
  <c r="Q110" i="7"/>
  <c r="AD110" i="7"/>
  <c r="Q26" i="7"/>
  <c r="Z26" i="7"/>
  <c r="AA26" i="7"/>
  <c r="Y26" i="7"/>
  <c r="W26" i="7"/>
  <c r="V26" i="7"/>
  <c r="O26" i="7"/>
  <c r="N26" i="7"/>
  <c r="X26" i="7"/>
  <c r="AC26" i="7"/>
  <c r="P26" i="7"/>
  <c r="AB26" i="7"/>
  <c r="AF26" i="7"/>
  <c r="AE26" i="7"/>
  <c r="R26" i="7"/>
  <c r="U26" i="7"/>
  <c r="S26" i="7"/>
  <c r="T26" i="7"/>
  <c r="AD26" i="7"/>
  <c r="L112" i="7" l="1"/>
  <c r="M111" i="7"/>
  <c r="R111" i="7"/>
  <c r="U111" i="7"/>
  <c r="Y111" i="7"/>
  <c r="T111" i="7"/>
  <c r="AF111" i="7"/>
  <c r="O111" i="7"/>
  <c r="Z111" i="7"/>
  <c r="W111" i="7"/>
  <c r="V111" i="7"/>
  <c r="AC111" i="7"/>
  <c r="AE111" i="7"/>
  <c r="N111" i="7"/>
  <c r="P111" i="7"/>
  <c r="X111" i="7"/>
  <c r="AA111" i="7"/>
  <c r="S111" i="7"/>
  <c r="AB111" i="7"/>
  <c r="Q111" i="7"/>
  <c r="AD111" i="7"/>
  <c r="Z27" i="7"/>
  <c r="P27" i="7"/>
  <c r="AA27" i="7"/>
  <c r="Q27" i="7"/>
  <c r="AC27" i="7"/>
  <c r="X27" i="7"/>
  <c r="O27" i="7"/>
  <c r="Y27" i="7"/>
  <c r="W27" i="7"/>
  <c r="AB27" i="7"/>
  <c r="N27" i="7"/>
  <c r="V27" i="7"/>
  <c r="AF27" i="7"/>
  <c r="AE27" i="7"/>
  <c r="S27" i="7"/>
  <c r="R27" i="7"/>
  <c r="T27" i="7"/>
  <c r="U27" i="7"/>
  <c r="AD27" i="7"/>
  <c r="L113" i="7" l="1"/>
  <c r="M112" i="7"/>
  <c r="W112" i="7"/>
  <c r="P112" i="7"/>
  <c r="AA112" i="7"/>
  <c r="N112" i="7"/>
  <c r="S112" i="7"/>
  <c r="AB112" i="7"/>
  <c r="AE112" i="7"/>
  <c r="U112" i="7"/>
  <c r="T112" i="7"/>
  <c r="AC112" i="7"/>
  <c r="V112" i="7"/>
  <c r="Y112" i="7"/>
  <c r="Q112" i="7"/>
  <c r="R112" i="7"/>
  <c r="AF112" i="7"/>
  <c r="X112" i="7"/>
  <c r="O112" i="7"/>
  <c r="Z112" i="7"/>
  <c r="AD112" i="7"/>
  <c r="AA28" i="7"/>
  <c r="AB28" i="7"/>
  <c r="Z28" i="7"/>
  <c r="P28" i="7"/>
  <c r="O28" i="7"/>
  <c r="N28" i="7"/>
  <c r="Q28" i="7"/>
  <c r="W28" i="7"/>
  <c r="V28" i="7"/>
  <c r="Y28" i="7"/>
  <c r="X28" i="7"/>
  <c r="AC28" i="7"/>
  <c r="AF28" i="7"/>
  <c r="AE28" i="7"/>
  <c r="U28" i="7"/>
  <c r="T28" i="7"/>
  <c r="S28" i="7"/>
  <c r="R28" i="7"/>
  <c r="AD28" i="7"/>
  <c r="L114" i="7" l="1"/>
  <c r="M113" i="7"/>
  <c r="AE113" i="7"/>
  <c r="Q113" i="7"/>
  <c r="R113" i="7"/>
  <c r="U113" i="7"/>
  <c r="Y113" i="7"/>
  <c r="T113" i="7"/>
  <c r="W113" i="7"/>
  <c r="AC113" i="7"/>
  <c r="AB113" i="7"/>
  <c r="Z113" i="7"/>
  <c r="O113" i="7"/>
  <c r="V113" i="7"/>
  <c r="P113" i="7"/>
  <c r="N113" i="7"/>
  <c r="AA113" i="7"/>
  <c r="S113" i="7"/>
  <c r="X113" i="7"/>
  <c r="AF113" i="7"/>
  <c r="AD113" i="7"/>
  <c r="AC29" i="7"/>
  <c r="P29" i="7"/>
  <c r="AA29" i="7"/>
  <c r="Y29" i="7"/>
  <c r="O29" i="7"/>
  <c r="Q29" i="7"/>
  <c r="Z29" i="7"/>
  <c r="X29" i="7"/>
  <c r="N29" i="7"/>
  <c r="AB29" i="7"/>
  <c r="W29" i="7"/>
  <c r="V29" i="7"/>
  <c r="AE29" i="7"/>
  <c r="AF29" i="7"/>
  <c r="R29" i="7"/>
  <c r="T29" i="7"/>
  <c r="S29" i="7"/>
  <c r="U29" i="7"/>
  <c r="AD29" i="7"/>
  <c r="L115" i="7" l="1"/>
  <c r="M114" i="7"/>
  <c r="Q114" i="7"/>
  <c r="T114" i="7"/>
  <c r="AF114" i="7"/>
  <c r="U114" i="7"/>
  <c r="Z114" i="7"/>
  <c r="Y114" i="7"/>
  <c r="X114" i="7"/>
  <c r="O114" i="7"/>
  <c r="N114" i="7"/>
  <c r="V114" i="7"/>
  <c r="AB114" i="7"/>
  <c r="W114" i="7"/>
  <c r="AC114" i="7"/>
  <c r="S114" i="7"/>
  <c r="P114" i="7"/>
  <c r="R114" i="7"/>
  <c r="AA114" i="7"/>
  <c r="AE114" i="7"/>
  <c r="AD114" i="7"/>
  <c r="AA30" i="7"/>
  <c r="P30" i="7"/>
  <c r="AC30" i="7"/>
  <c r="Y30" i="7"/>
  <c r="Q30" i="7"/>
  <c r="N30" i="7"/>
  <c r="V30" i="7"/>
  <c r="W30" i="7"/>
  <c r="O30" i="7"/>
  <c r="AB30" i="7"/>
  <c r="Z30" i="7"/>
  <c r="X30" i="7"/>
  <c r="AE30" i="7"/>
  <c r="AF30" i="7"/>
  <c r="U30" i="7"/>
  <c r="T30" i="7"/>
  <c r="S30" i="7"/>
  <c r="R30" i="7"/>
  <c r="AD30" i="7"/>
  <c r="L116" i="7" l="1"/>
  <c r="M115" i="7"/>
  <c r="W115" i="7"/>
  <c r="O115" i="7"/>
  <c r="Z115" i="7"/>
  <c r="AE115" i="7"/>
  <c r="R115" i="7"/>
  <c r="Q115" i="7"/>
  <c r="Y115" i="7"/>
  <c r="S115" i="7"/>
  <c r="V115" i="7"/>
  <c r="P115" i="7"/>
  <c r="AF115" i="7"/>
  <c r="N115" i="7"/>
  <c r="U115" i="7"/>
  <c r="T115" i="7"/>
  <c r="AC115" i="7"/>
  <c r="X115" i="7"/>
  <c r="AA115" i="7"/>
  <c r="AB115" i="7"/>
  <c r="AD115" i="7"/>
  <c r="AA31" i="7"/>
  <c r="AC31" i="7"/>
  <c r="W31" i="7"/>
  <c r="P31" i="7"/>
  <c r="O31" i="7"/>
  <c r="Z31" i="7"/>
  <c r="AB31" i="7"/>
  <c r="N31" i="7"/>
  <c r="V31" i="7"/>
  <c r="X31" i="7"/>
  <c r="Y31" i="7"/>
  <c r="Q31" i="7"/>
  <c r="AF31" i="7"/>
  <c r="AE31" i="7"/>
  <c r="R31" i="7"/>
  <c r="T31" i="7"/>
  <c r="S31" i="7"/>
  <c r="U31" i="7"/>
  <c r="AD31" i="7"/>
  <c r="L117" i="7" l="1"/>
  <c r="M116" i="7"/>
  <c r="Y116" i="7"/>
  <c r="O116" i="7"/>
  <c r="P116" i="7"/>
  <c r="AE116" i="7"/>
  <c r="R116" i="7"/>
  <c r="N116" i="7"/>
  <c r="X116" i="7"/>
  <c r="S116" i="7"/>
  <c r="V116" i="7"/>
  <c r="Q116" i="7"/>
  <c r="AF116" i="7"/>
  <c r="AA116" i="7"/>
  <c r="T116" i="7"/>
  <c r="W116" i="7"/>
  <c r="AC116" i="7"/>
  <c r="Z116" i="7"/>
  <c r="AB116" i="7"/>
  <c r="U116" i="7"/>
  <c r="AD116" i="7"/>
  <c r="O32" i="7"/>
  <c r="P32" i="7"/>
  <c r="AC32" i="7"/>
  <c r="AB32" i="7"/>
  <c r="W32" i="7"/>
  <c r="V32" i="7"/>
  <c r="N32" i="7"/>
  <c r="Q32" i="7"/>
  <c r="Y32" i="7"/>
  <c r="X32" i="7"/>
  <c r="Z32" i="7"/>
  <c r="AA32" i="7"/>
  <c r="AF32" i="7"/>
  <c r="AE32" i="7"/>
  <c r="S32" i="7"/>
  <c r="U32" i="7"/>
  <c r="T32" i="7"/>
  <c r="R32" i="7"/>
  <c r="AD32" i="7"/>
  <c r="L118" i="7" l="1"/>
  <c r="M117" i="7"/>
  <c r="T117" i="7"/>
  <c r="AC117" i="7"/>
  <c r="AA117" i="7"/>
  <c r="N117" i="7"/>
  <c r="Q117" i="7"/>
  <c r="S117" i="7"/>
  <c r="P117" i="7"/>
  <c r="O117" i="7"/>
  <c r="AE117" i="7"/>
  <c r="X117" i="7"/>
  <c r="V117" i="7"/>
  <c r="AF117" i="7"/>
  <c r="Z117" i="7"/>
  <c r="R117" i="7"/>
  <c r="W117" i="7"/>
  <c r="U117" i="7"/>
  <c r="AB117" i="7"/>
  <c r="Y117" i="7"/>
  <c r="AD117" i="7"/>
  <c r="AB33" i="7"/>
  <c r="P33" i="7"/>
  <c r="Q33" i="7"/>
  <c r="W33" i="7"/>
  <c r="N33" i="7"/>
  <c r="Z33" i="7"/>
  <c r="X33" i="7"/>
  <c r="O33" i="7"/>
  <c r="AC33" i="7"/>
  <c r="AA33" i="7"/>
  <c r="Y33" i="7"/>
  <c r="V33" i="7"/>
  <c r="AF33" i="7"/>
  <c r="AE33" i="7"/>
  <c r="R33" i="7"/>
  <c r="U33" i="7"/>
  <c r="T33" i="7"/>
  <c r="S33" i="7"/>
  <c r="AD33" i="7"/>
  <c r="L119" i="7" l="1"/>
  <c r="M118" i="7"/>
  <c r="R118" i="7"/>
  <c r="V118" i="7"/>
  <c r="P118" i="7"/>
  <c r="AF118" i="7"/>
  <c r="AB118" i="7"/>
  <c r="U118" i="7"/>
  <c r="O118" i="7"/>
  <c r="AE118" i="7"/>
  <c r="Z118" i="7"/>
  <c r="AA118" i="7"/>
  <c r="N118" i="7"/>
  <c r="AC118" i="7"/>
  <c r="T118" i="7"/>
  <c r="W118" i="7"/>
  <c r="S118" i="7"/>
  <c r="X118" i="7"/>
  <c r="Q118" i="7"/>
  <c r="Y118" i="7"/>
  <c r="AD118" i="7"/>
  <c r="P34" i="7"/>
  <c r="Y34" i="7"/>
  <c r="N34" i="7"/>
  <c r="X34" i="7"/>
  <c r="W34" i="7"/>
  <c r="V34" i="7"/>
  <c r="O34" i="7"/>
  <c r="AA34" i="7"/>
  <c r="AB34" i="7"/>
  <c r="AC34" i="7"/>
  <c r="Z34" i="7"/>
  <c r="Q34" i="7"/>
  <c r="AF34" i="7"/>
  <c r="AE34" i="7"/>
  <c r="T34" i="7"/>
  <c r="R34" i="7"/>
  <c r="S34" i="7"/>
  <c r="U34" i="7"/>
  <c r="AD34" i="7"/>
  <c r="L120" i="7" l="1"/>
  <c r="M119" i="7"/>
  <c r="AB119" i="7"/>
  <c r="O119" i="7"/>
  <c r="Q119" i="7"/>
  <c r="AC119" i="7"/>
  <c r="P119" i="7"/>
  <c r="AE119" i="7"/>
  <c r="Y119" i="7"/>
  <c r="S119" i="7"/>
  <c r="V119" i="7"/>
  <c r="U119" i="7"/>
  <c r="AF119" i="7"/>
  <c r="N119" i="7"/>
  <c r="AA119" i="7"/>
  <c r="T119" i="7"/>
  <c r="R119" i="7"/>
  <c r="X119" i="7"/>
  <c r="W119" i="7"/>
  <c r="Z119" i="7"/>
  <c r="AD119" i="7"/>
  <c r="L121" i="7" l="1"/>
  <c r="M120" i="7"/>
  <c r="V120" i="7"/>
  <c r="AC120" i="7"/>
  <c r="AA120" i="7"/>
  <c r="Y120" i="7"/>
  <c r="Z120" i="7"/>
  <c r="N120" i="7"/>
  <c r="T120" i="7"/>
  <c r="AB120" i="7"/>
  <c r="O120" i="7"/>
  <c r="Q120" i="7"/>
  <c r="P120" i="7"/>
  <c r="R120" i="7"/>
  <c r="AF120" i="7"/>
  <c r="AE120" i="7"/>
  <c r="S120" i="7"/>
  <c r="U120" i="7"/>
  <c r="W120" i="7"/>
  <c r="X120" i="7"/>
  <c r="AD120" i="7"/>
  <c r="M121" i="7" l="1"/>
  <c r="O121" i="7"/>
  <c r="U121" i="7"/>
  <c r="Z121" i="7"/>
  <c r="T121" i="7"/>
  <c r="AC121" i="7"/>
  <c r="P121" i="7"/>
  <c r="V121" i="7"/>
  <c r="S121" i="7"/>
  <c r="AE121" i="7"/>
  <c r="X121" i="7"/>
  <c r="W121" i="7"/>
  <c r="Y121" i="7"/>
  <c r="AB121" i="7"/>
  <c r="AA121" i="7"/>
  <c r="N121" i="7"/>
  <c r="Q121" i="7"/>
  <c r="R121" i="7"/>
  <c r="AF121" i="7"/>
  <c r="AD121" i="7"/>
</calcChain>
</file>

<file path=xl/sharedStrings.xml><?xml version="1.0" encoding="utf-8"?>
<sst xmlns="http://schemas.openxmlformats.org/spreadsheetml/2006/main" count="74" uniqueCount="53">
  <si>
    <t>ΔV</t>
  </si>
  <si>
    <t>ΔE</t>
  </si>
  <si>
    <t>logσ0</t>
  </si>
  <si>
    <t>MMO</t>
  </si>
  <si>
    <t>T(K)</t>
  </si>
  <si>
    <t>[100]</t>
  </si>
  <si>
    <t>ionic</t>
  </si>
  <si>
    <t>buffer</t>
  </si>
  <si>
    <t>axis</t>
  </si>
  <si>
    <t>[010]</t>
  </si>
  <si>
    <t>[001]</t>
  </si>
  <si>
    <t>P (GPa)</t>
  </si>
  <si>
    <t>1000/T</t>
  </si>
  <si>
    <t>Run. No.</t>
    <phoneticPr fontId="3" type="noConversion"/>
  </si>
  <si>
    <t>H4674</t>
    <phoneticPr fontId="3" type="noConversion"/>
  </si>
  <si>
    <t>[001]</t>
    <phoneticPr fontId="3" type="noConversion"/>
  </si>
  <si>
    <t>MMO</t>
    <phoneticPr fontId="3" type="noConversion"/>
  </si>
  <si>
    <t>H4721</t>
    <phoneticPr fontId="3" type="noConversion"/>
  </si>
  <si>
    <t>H4694</t>
    <phoneticPr fontId="3" type="noConversion"/>
  </si>
  <si>
    <t>[010]</t>
    <phoneticPr fontId="3" type="noConversion"/>
  </si>
  <si>
    <t>MMO</t>
    <phoneticPr fontId="3" type="noConversion"/>
  </si>
  <si>
    <t>H4745</t>
    <phoneticPr fontId="3" type="noConversion"/>
  </si>
  <si>
    <t>water exponent</t>
    <phoneticPr fontId="3" type="noConversion"/>
  </si>
  <si>
    <t>ppm</t>
    <phoneticPr fontId="3" type="noConversion"/>
  </si>
  <si>
    <t>Gpa</t>
    <phoneticPr fontId="3" type="noConversion"/>
  </si>
  <si>
    <t>polaron</t>
  </si>
  <si>
    <t>[100]-polaron</t>
    <phoneticPr fontId="3" type="noConversion"/>
  </si>
  <si>
    <t>[100]-ionic-wet</t>
    <phoneticPr fontId="3" type="noConversion"/>
  </si>
  <si>
    <t>[100]-ionic-dry</t>
    <phoneticPr fontId="3" type="noConversion"/>
  </si>
  <si>
    <t>[010]-ionic-dry</t>
    <phoneticPr fontId="3" type="noConversion"/>
  </si>
  <si>
    <t>[010]-ionic-wet</t>
    <phoneticPr fontId="3" type="noConversion"/>
  </si>
  <si>
    <t>[010]-polaron</t>
    <phoneticPr fontId="3" type="noConversion"/>
  </si>
  <si>
    <t>[001]-ionic-dry</t>
    <phoneticPr fontId="3" type="noConversion"/>
  </si>
  <si>
    <t>[001]-ionic-wet</t>
    <phoneticPr fontId="3" type="noConversion"/>
  </si>
  <si>
    <t>[001]-polaron</t>
    <phoneticPr fontId="3" type="noConversion"/>
  </si>
  <si>
    <t>GPa</t>
    <phoneticPr fontId="3" type="noConversion"/>
  </si>
  <si>
    <t>ppm</t>
    <phoneticPr fontId="3" type="noConversion"/>
  </si>
  <si>
    <t>ionic</t>
    <phoneticPr fontId="3" type="noConversion"/>
  </si>
  <si>
    <t>bulk-ionic-dry</t>
    <phoneticPr fontId="3" type="noConversion"/>
  </si>
  <si>
    <t>bulk-ionic-wet</t>
    <phoneticPr fontId="3" type="noConversion"/>
  </si>
  <si>
    <t>bulk-polaron</t>
    <phoneticPr fontId="3" type="noConversion"/>
  </si>
  <si>
    <t>ionic+polaron</t>
    <phoneticPr fontId="3" type="noConversion"/>
  </si>
  <si>
    <t>I471</t>
    <phoneticPr fontId="3" type="noConversion"/>
  </si>
  <si>
    <t>I511</t>
    <phoneticPr fontId="3" type="noConversion"/>
  </si>
  <si>
    <t>water content</t>
    <phoneticPr fontId="3" type="noConversion"/>
  </si>
  <si>
    <t>ppm</t>
    <phoneticPr fontId="3" type="noConversion"/>
  </si>
  <si>
    <t>experimental water content</t>
    <phoneticPr fontId="3" type="noConversion"/>
  </si>
  <si>
    <t>[100]-I471</t>
    <phoneticPr fontId="3" type="noConversion"/>
  </si>
  <si>
    <t>[010]-I511</t>
    <phoneticPr fontId="3" type="noConversion"/>
  </si>
  <si>
    <t>[001]-H4674</t>
    <phoneticPr fontId="3" type="noConversion"/>
  </si>
  <si>
    <t>001-MMO-H4721</t>
    <phoneticPr fontId="3" type="noConversion"/>
  </si>
  <si>
    <t>010-H4745</t>
    <phoneticPr fontId="3" type="noConversion"/>
  </si>
  <si>
    <t>001-H4694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</si>
</sst>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 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28"/>
      <scheme val="minor"/>
    </font>
    <font>
      <sz val="12"/>
      <name val="ＭＳ Ｐ明朝"/>
      <family val="1"/>
      <charset val="128"/>
    </font>
    <font>
      <sz val="12"/>
      <name val="Times New Roman"/>
      <family val="1"/>
    </font>
    <font>
      <sz val="11"/>
      <color theme="1"/>
      <name val="等线"/>
      <family val="2"/>
      <charset val="128"/>
      <scheme val="minor"/>
    </font>
    <font>
      <sz val="11"/>
      <color rgb="FF006100"/>
      <name val="等线"/>
      <family val="2"/>
      <charset val="128"/>
      <scheme val="minor"/>
    </font>
    <font>
      <sz val="11"/>
      <color rgb="FF9C6500"/>
      <name val="等线"/>
      <family val="2"/>
      <charset val="128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2">
    <xf numFmtId="0" fontId="0" fillId="0" borderId="0">
      <alignment vertical="center"/>
    </xf>
    <xf numFmtId="0" fontId="4" fillId="0" borderId="0"/>
    <xf numFmtId="0" fontId="4" fillId="0" borderId="0"/>
    <xf numFmtId="0" fontId="6" fillId="0" borderId="0"/>
    <xf numFmtId="0" fontId="7" fillId="0" borderId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>
      <alignment vertical="center"/>
    </xf>
    <xf numFmtId="0" fontId="4" fillId="0" borderId="0"/>
    <xf numFmtId="0" fontId="2" fillId="0" borderId="0"/>
    <xf numFmtId="0" fontId="4" fillId="0" borderId="0"/>
    <xf numFmtId="0" fontId="1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11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Fill="1" applyBorder="1">
      <alignment vertical="center"/>
    </xf>
    <xf numFmtId="2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0" fillId="3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0" xfId="0" applyNumberFormat="1" applyFont="1" applyFill="1" applyBorder="1">
      <alignment vertical="center"/>
    </xf>
    <xf numFmtId="11" fontId="10" fillId="0" borderId="4" xfId="0" applyNumberFormat="1" applyFont="1" applyFill="1" applyBorder="1">
      <alignment vertical="center"/>
    </xf>
    <xf numFmtId="11" fontId="10" fillId="0" borderId="0" xfId="0" applyNumberFormat="1" applyFont="1" applyFill="1" applyBorder="1">
      <alignment vertical="center"/>
    </xf>
    <xf numFmtId="11" fontId="10" fillId="0" borderId="0" xfId="0" applyNumberFormat="1" applyFont="1" applyFill="1">
      <alignment vertical="center"/>
    </xf>
    <xf numFmtId="177" fontId="10" fillId="0" borderId="7" xfId="0" applyNumberFormat="1" applyFont="1" applyFill="1" applyBorder="1">
      <alignment vertical="center"/>
    </xf>
    <xf numFmtId="11" fontId="10" fillId="0" borderId="7" xfId="0" applyNumberFormat="1" applyFont="1" applyFill="1" applyBorder="1">
      <alignment vertical="center"/>
    </xf>
    <xf numFmtId="11" fontId="10" fillId="0" borderId="8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>
      <alignment vertical="center"/>
    </xf>
    <xf numFmtId="11" fontId="10" fillId="0" borderId="8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11" fontId="10" fillId="0" borderId="2" xfId="0" applyNumberFormat="1" applyFont="1" applyFill="1" applyBorder="1" applyAlignment="1">
      <alignment horizontal="center" vertical="center"/>
    </xf>
    <xf numFmtId="11" fontId="10" fillId="0" borderId="3" xfId="0" applyNumberFormat="1" applyFont="1" applyFill="1" applyBorder="1" applyAlignment="1">
      <alignment horizontal="center" vertical="center"/>
    </xf>
    <xf numFmtId="11" fontId="10" fillId="0" borderId="6" xfId="0" applyNumberFormat="1" applyFont="1" applyFill="1" applyBorder="1" applyAlignment="1">
      <alignment horizontal="center" vertical="center"/>
    </xf>
    <xf numFmtId="11" fontId="10" fillId="0" borderId="0" xfId="0" applyNumberFormat="1" applyFont="1" applyFill="1" applyAlignment="1">
      <alignment horizontal="center" vertical="center"/>
    </xf>
  </cellXfs>
  <cellStyles count="12">
    <cellStyle name="Good 2" xfId="5" xr:uid="{00000000-0005-0000-0000-000000000000}"/>
    <cellStyle name="Neutral 2" xfId="6" xr:uid="{00000000-0005-0000-0000-000001000000}"/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  <cellStyle name="Normal 3" xfId="8" xr:uid="{00000000-0005-0000-0000-000006000000}"/>
    <cellStyle name="Normal 3 2" xfId="10" xr:uid="{00000000-0005-0000-0000-000007000000}"/>
    <cellStyle name="Normal 4" xfId="9" xr:uid="{00000000-0005-0000-0000-000008000000}"/>
    <cellStyle name="Normal 4 2" xfId="11" xr:uid="{00000000-0005-0000-0000-000008000000}"/>
    <cellStyle name="Normal 5" xfId="4" xr:uid="{00000000-0005-0000-0000-000035000000}"/>
    <cellStyle name="標準_Summary" xfId="7" xr:uid="{00000000-0005-0000-0000-00000B000000}"/>
  </cellStyles>
  <dxfs count="0"/>
  <tableStyles count="0" defaultTableStyle="TableStyleMedium2" defaultPivotStyle="PivotStyleLight16"/>
  <colors>
    <mruColors>
      <color rgb="FF0000FF"/>
      <color rgb="FFCE6DE1"/>
      <color rgb="FF6DD9FF"/>
      <color rgb="FFA808C8"/>
      <color rgb="FFCE02C9"/>
      <color rgb="FF15C2FF"/>
      <color rgb="FFFF5757"/>
      <color rgb="FFD789E7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D6A5-CC57-4FCF-8A29-AC27848892F5}">
  <dimension ref="A1:Z48"/>
  <sheetViews>
    <sheetView zoomScale="85" zoomScaleNormal="85" workbookViewId="0">
      <selection activeCell="S14" sqref="S14"/>
    </sheetView>
  </sheetViews>
  <sheetFormatPr defaultColWidth="9" defaultRowHeight="14.25" x14ac:dyDescent="0.2"/>
  <cols>
    <col min="1" max="1" width="12.625" style="4" customWidth="1"/>
    <col min="2" max="2" width="12.125" style="4" customWidth="1"/>
    <col min="3" max="5" width="9" style="4"/>
    <col min="6" max="8" width="7.625" style="22" customWidth="1"/>
    <col min="9" max="26" width="7.625" style="23" customWidth="1"/>
    <col min="27" max="27" width="9" style="4"/>
    <col min="28" max="28" width="13" style="4" bestFit="1" customWidth="1"/>
    <col min="29" max="29" width="9.125" style="4" bestFit="1" customWidth="1"/>
    <col min="30" max="30" width="11.625" style="4" customWidth="1"/>
    <col min="31" max="31" width="9.125" style="4" bestFit="1" customWidth="1"/>
    <col min="32" max="16384" width="9" style="4"/>
  </cols>
  <sheetData>
    <row r="1" spans="1:26" x14ac:dyDescent="0.2">
      <c r="F1" s="22" t="s">
        <v>28</v>
      </c>
      <c r="G1" s="22" t="s">
        <v>27</v>
      </c>
      <c r="H1" s="22" t="s">
        <v>26</v>
      </c>
      <c r="J1" s="22" t="s">
        <v>29</v>
      </c>
      <c r="K1" s="22" t="s">
        <v>30</v>
      </c>
      <c r="L1" s="22" t="s">
        <v>31</v>
      </c>
      <c r="N1" s="22" t="s">
        <v>32</v>
      </c>
      <c r="O1" s="22" t="s">
        <v>33</v>
      </c>
      <c r="P1" s="22" t="s">
        <v>34</v>
      </c>
      <c r="Q1" s="22"/>
      <c r="R1" s="22" t="s">
        <v>38</v>
      </c>
      <c r="S1" s="22" t="s">
        <v>39</v>
      </c>
      <c r="T1" s="23" t="s">
        <v>40</v>
      </c>
      <c r="U1" s="23" t="s">
        <v>41</v>
      </c>
      <c r="W1" s="23" t="s">
        <v>37</v>
      </c>
      <c r="Y1" s="23" t="s">
        <v>37</v>
      </c>
    </row>
    <row r="2" spans="1:26" x14ac:dyDescent="0.2">
      <c r="A2" s="1"/>
      <c r="F2" s="22">
        <v>1</v>
      </c>
      <c r="G2" s="22">
        <v>60</v>
      </c>
      <c r="I2" s="23" t="s">
        <v>36</v>
      </c>
      <c r="J2" s="22">
        <v>1</v>
      </c>
      <c r="K2" s="22">
        <v>60</v>
      </c>
      <c r="M2" s="23" t="s">
        <v>36</v>
      </c>
      <c r="N2" s="22">
        <v>1</v>
      </c>
      <c r="O2" s="22">
        <v>60</v>
      </c>
      <c r="Q2" s="23" t="s">
        <v>36</v>
      </c>
      <c r="R2" s="22">
        <v>1</v>
      </c>
      <c r="S2" s="22">
        <v>60</v>
      </c>
      <c r="U2" s="23" t="s">
        <v>36</v>
      </c>
      <c r="W2" s="23">
        <v>60</v>
      </c>
      <c r="X2" s="23" t="s">
        <v>23</v>
      </c>
      <c r="Y2" s="23">
        <v>1</v>
      </c>
      <c r="Z2" s="23" t="s">
        <v>23</v>
      </c>
    </row>
    <row r="3" spans="1:26" x14ac:dyDescent="0.2">
      <c r="A3" s="1"/>
      <c r="D3" s="4" t="s">
        <v>4</v>
      </c>
      <c r="E3" s="4" t="s">
        <v>12</v>
      </c>
      <c r="F3" s="22">
        <v>3</v>
      </c>
      <c r="G3" s="22">
        <v>3</v>
      </c>
      <c r="H3" s="22">
        <v>3</v>
      </c>
      <c r="I3" s="23" t="s">
        <v>35</v>
      </c>
      <c r="J3" s="23">
        <v>3</v>
      </c>
      <c r="K3" s="23">
        <v>3</v>
      </c>
      <c r="L3" s="23">
        <v>3</v>
      </c>
      <c r="M3" s="23" t="s">
        <v>35</v>
      </c>
      <c r="N3" s="23">
        <v>3</v>
      </c>
      <c r="O3" s="23">
        <v>3</v>
      </c>
      <c r="P3" s="23">
        <v>3</v>
      </c>
      <c r="Q3" s="23" t="s">
        <v>35</v>
      </c>
      <c r="R3" s="23">
        <v>3</v>
      </c>
      <c r="S3" s="23">
        <v>3</v>
      </c>
      <c r="T3" s="23">
        <v>3</v>
      </c>
      <c r="U3" s="23" t="s">
        <v>35</v>
      </c>
      <c r="W3" s="23">
        <v>10</v>
      </c>
      <c r="X3" s="23" t="s">
        <v>24</v>
      </c>
      <c r="Y3" s="23">
        <v>0</v>
      </c>
      <c r="Z3" s="23" t="s">
        <v>24</v>
      </c>
    </row>
    <row r="4" spans="1:26" x14ac:dyDescent="0.2">
      <c r="A4" s="1"/>
      <c r="D4" s="4">
        <v>1000</v>
      </c>
      <c r="E4" s="4">
        <f>1000/D4</f>
        <v>1</v>
      </c>
      <c r="F4" s="16">
        <f>($F$2/$A$6)^($B$12)*10^'fitting curve'!$D$4*EXP(-('fitting curve'!$F$4+'conductivity simulation'!$F$3*'fitting curve'!$E$4)*1000/8.314/D4)/D4</f>
        <v>4.4733051563536794E-12</v>
      </c>
      <c r="G4" s="16">
        <f>($G$2/$A$6)^($B$12)*10^'fitting curve'!$D$4*EXP(-('fitting curve'!$F$4+'conductivity simulation'!$G$3*'fitting curve'!$E$4)*1000/8.314/D4)/D4</f>
        <v>9.4495907474441125E-10</v>
      </c>
      <c r="H4" s="16">
        <f>10^'fitting curve'!$G$4*EXP(-('fitting curve'!$I$4+'conductivity simulation'!$F$3*'fitting curve'!$H$4)*1000/8.314/D4)</f>
        <v>1.9497171034413848E-5</v>
      </c>
      <c r="I4" s="16"/>
      <c r="J4" s="16">
        <f>($J$2/$A$7)^($B$12)*10^'fitting curve'!$D$6*EXP(-('fitting curve'!$F$6+'conductivity simulation'!$J$3*'fitting curve'!$E$6)*1000/8.314/D4)/D4</f>
        <v>2.720725802846468E-13</v>
      </c>
      <c r="K4" s="16">
        <f>($K$2/$A$7)^($B$12)*10^'fitting curve'!$D$6*EXP(-('fitting curve'!$F$6+'conductivity simulation'!$K$3*'fitting curve'!$E$6)*1000/8.314/D4)/D4</f>
        <v>5.7473712331906324E-11</v>
      </c>
      <c r="L4" s="16">
        <f>10^'fitting curve'!$G$6*EXP(-('fitting curve'!$I$6+'conductivity simulation'!$L$3*'fitting curve'!$H$6)*1000/8.314/D4)</f>
        <v>1.8275178088667471E-6</v>
      </c>
      <c r="M4" s="16"/>
      <c r="N4" s="16">
        <f>($N$2/$A$8)^($B$12)*10^'fitting curve'!$D$9*EXP(-('fitting curve'!$F$9+'conductivity simulation'!$N$3*'fitting curve'!$E$9)*1000/8.314/D4)/D4</f>
        <v>1.0204253997145828E-12</v>
      </c>
      <c r="O4" s="16">
        <f>($O$2/$A$8)^($B$12)*10^'fitting curve'!$D$9*EXP(-('fitting curve'!$F$9+'conductivity simulation'!$O$3*'fitting curve'!$E$9)*1000/8.314/D4)/D4</f>
        <v>2.1555878882762936E-10</v>
      </c>
      <c r="P4" s="16">
        <f>10^'fitting curve'!$G$9*EXP(-('fitting curve'!$I$9+'conductivity simulation'!$P$3*'fitting curve'!$H$9)*1000/8.314/D4)</f>
        <v>2.6249791679656729E-5</v>
      </c>
      <c r="Q4" s="16"/>
      <c r="R4" s="16">
        <f>(F4*J4*N4)^(1/3)</f>
        <v>1.0748920571929407E-12</v>
      </c>
      <c r="S4" s="16">
        <f>(G4*K4*O4)^(1/3)</f>
        <v>2.2706454585877327E-10</v>
      </c>
      <c r="T4" s="16">
        <f>(H4*L4*P4)^(1/3)</f>
        <v>9.7795685102730062E-6</v>
      </c>
      <c r="U4" s="16">
        <f>S4+T4</f>
        <v>9.7797955748188642E-6</v>
      </c>
      <c r="V4" s="16"/>
      <c r="W4" s="16">
        <f>((($W$2/$A$6)^($B$12)*10^'fitting curve'!$D$4*EXP(-('fitting curve'!$F$4+'conductivity simulation'!$W$3*'fitting curve'!$E$4)*1000/8.314/D4)/D4)*(($W$2/$A$6)^($B$12)*10^'fitting curve'!$D$6*EXP(-('fitting curve'!$F$6+'conductivity simulation'!$W$3*'fitting curve'!$E$6)*1000/8.314/D4)/D4)*(($W$2/$A$6)^($B$12)*10^'fitting curve'!$D$9*EXP(-('fitting curve'!$F$9+'conductivity simulation'!$W$3*'fitting curve'!$E$9)*1000/8.314/D4)/D4))^(1/3)</f>
        <v>8.8596956180737681E-12</v>
      </c>
      <c r="X4" s="16"/>
      <c r="Y4" s="16">
        <f>((($Y$2/$A$6)^($B$12)*10^'fitting curve'!$D$4*EXP(-('fitting curve'!$F$4+'conductivity simulation'!$Y$3*'fitting curve'!$E$4)*1000/8.314/D4)/D4)*(($Y$2/$A$6)^($B$12)*10^'fitting curve'!$D$6*EXP(-('fitting curve'!$F$6+'conductivity simulation'!$Y$3*'fitting curve'!$E$6)*1000/8.314/D4)/D4)*(($Y$2/$A$6)^($B$12)*10^'fitting curve'!$D$9*EXP(-('fitting curve'!$F$9+'conductivity simulation'!$Y$3*'fitting curve'!$E$9)*1000/8.314/D4)/D4))^(1/3)</f>
        <v>4.1668787146194049E-12</v>
      </c>
      <c r="Z4" s="16"/>
    </row>
    <row r="5" spans="1:26" x14ac:dyDescent="0.2">
      <c r="A5" s="1" t="s">
        <v>46</v>
      </c>
      <c r="D5" s="4">
        <f>D4+25</f>
        <v>1025</v>
      </c>
      <c r="E5" s="4">
        <f t="shared" ref="E5:E22" si="0">1000/D5</f>
        <v>0.97560975609756095</v>
      </c>
      <c r="F5" s="16">
        <f>($F$2/$A$6)^($B$12)*10^'fitting curve'!$D$4*EXP(-('fitting curve'!$F$4+'conductivity simulation'!$F$3*'fitting curve'!$E$4)*1000/8.314/D5)/D5</f>
        <v>1.2154672905819533E-11</v>
      </c>
      <c r="G5" s="16">
        <f>($G$2/$A$6)^($B$12)*10^'fitting curve'!$D$4*EXP(-('fitting curve'!$F$4+'conductivity simulation'!$G$3*'fitting curve'!$E$4)*1000/8.314/D5)/D5</f>
        <v>2.5676022675516493E-9</v>
      </c>
      <c r="H5" s="16">
        <f>10^'fitting curve'!$G$4*EXP(-('fitting curve'!$I$4+'conductivity simulation'!$F$3*'fitting curve'!$H$4)*1000/8.314/D5)</f>
        <v>2.760246728735331E-5</v>
      </c>
      <c r="I5" s="16"/>
      <c r="J5" s="16">
        <f>($J$2/$A$7)^($B$12)*10^'fitting curve'!$D$6*EXP(-('fitting curve'!$F$6+'conductivity simulation'!$J$3*'fitting curve'!$E$6)*1000/8.314/D5)/D5</f>
        <v>8.7128395706785308E-13</v>
      </c>
      <c r="K5" s="16">
        <f>($K$2/$A$7)^($B$12)*10^'fitting curve'!$D$6*EXP(-('fitting curve'!$F$6+'conductivity simulation'!$K$3*'fitting curve'!$E$6)*1000/8.314/D5)/D5</f>
        <v>1.8405354723924241E-10</v>
      </c>
      <c r="L5" s="16">
        <f>10^'fitting curve'!$G$6*EXP(-('fitting curve'!$I$6+'conductivity simulation'!$L$3*'fitting curve'!$H$6)*1000/8.314/D5)</f>
        <v>2.938716394960855E-6</v>
      </c>
      <c r="M5" s="16"/>
      <c r="N5" s="16">
        <f>($N$2/$A$8)^($B$12)*10^'fitting curve'!$D$9*EXP(-('fitting curve'!$F$9+'conductivity simulation'!$N$3*'fitting curve'!$E$9)*1000/8.314/D5)/D5</f>
        <v>3.1931299750758859E-12</v>
      </c>
      <c r="O5" s="16">
        <f>($O$2/$A$8)^($B$12)*10^'fitting curve'!$D$9*EXP(-('fitting curve'!$F$9+'conductivity simulation'!$O$3*'fitting curve'!$E$9)*1000/8.314/D5)/D5</f>
        <v>6.7452969142974934E-10</v>
      </c>
      <c r="P5" s="16">
        <f>10^'fitting curve'!$G$9*EXP(-('fitting curve'!$I$9+'conductivity simulation'!$P$3*'fitting curve'!$H$9)*1000/8.314/D5)</f>
        <v>3.9621204071384905E-5</v>
      </c>
      <c r="Q5" s="16"/>
      <c r="R5" s="16">
        <f t="shared" ref="R5:R22" si="1">(F5*J5*N5)^(1/3)</f>
        <v>3.2337506577462201E-12</v>
      </c>
      <c r="S5" s="16">
        <f t="shared" ref="S5:S22" si="2">(G5*K5*O5)^(1/3)</f>
        <v>6.8311056873858512E-10</v>
      </c>
      <c r="T5" s="16">
        <f t="shared" ref="T5:T22" si="3">(H5*L5*P5)^(1/3)</f>
        <v>1.4757441933096474E-5</v>
      </c>
      <c r="U5" s="16">
        <f t="shared" ref="U5:U48" si="4">S5+T5</f>
        <v>1.4758125043665213E-5</v>
      </c>
      <c r="V5" s="16"/>
      <c r="W5" s="16">
        <f>((($W$2/$A$6)^($B$12)*10^'fitting curve'!$D$4*EXP(-('fitting curve'!$F$4+'conductivity simulation'!$W$3*'fitting curve'!$E$4)*1000/8.314/D5)/D5)*(($W$2/$A$6)^($B$12)*10^'fitting curve'!$D$6*EXP(-('fitting curve'!$F$6+'conductivity simulation'!$W$3*'fitting curve'!$E$6)*1000/8.314/D5)/D5)*(($W$2/$A$6)^($B$12)*10^'fitting curve'!$D$9*EXP(-('fitting curve'!$F$9+'conductivity simulation'!$W$3*'fitting curve'!$E$9)*1000/8.314/D5)/D5))^(1/3)</f>
        <v>2.8830927491081101E-11</v>
      </c>
      <c r="X5" s="16"/>
      <c r="Y5" s="16">
        <f>((($Y$2/$A$6)^($B$12)*10^'fitting curve'!$D$4*EXP(-('fitting curve'!$F$4+'conductivity simulation'!$Y$3*'fitting curve'!$E$4)*1000/8.314/D5)/D5)*(($Y$2/$A$6)^($B$12)*10^'fitting curve'!$D$6*EXP(-('fitting curve'!$F$6+'conductivity simulation'!$Y$3*'fitting curve'!$E$6)*1000/8.314/D5)/D5)*(($Y$2/$A$6)^($B$12)*10^'fitting curve'!$D$9*EXP(-('fitting curve'!$F$9+'conductivity simulation'!$Y$3*'fitting curve'!$E$9)*1000/8.314/D5)/D5))^(1/3)</f>
        <v>1.2121016687518342E-11</v>
      </c>
      <c r="Z5" s="16"/>
    </row>
    <row r="6" spans="1:26" x14ac:dyDescent="0.2">
      <c r="A6" s="1">
        <v>20</v>
      </c>
      <c r="B6" s="4" t="s">
        <v>45</v>
      </c>
      <c r="D6" s="4">
        <f t="shared" ref="D6:D48" si="5">D5+25</f>
        <v>1050</v>
      </c>
      <c r="E6" s="4">
        <f t="shared" si="0"/>
        <v>0.95238095238095233</v>
      </c>
      <c r="F6" s="16">
        <f>($F$2/$A$6)^($B$12)*10^'fitting curve'!$D$4*EXP(-('fitting curve'!$F$4+'conductivity simulation'!$F$3*'fitting curve'!$E$4)*1000/8.314/D6)/D6</f>
        <v>3.1472675722477198E-11</v>
      </c>
      <c r="G6" s="16">
        <f>($G$2/$A$6)^($B$12)*10^'fitting curve'!$D$4*EXP(-('fitting curve'!$F$4+'conductivity simulation'!$G$3*'fitting curve'!$E$4)*1000/8.314/D6)/D6</f>
        <v>6.6484153195319249E-9</v>
      </c>
      <c r="H6" s="16">
        <f>10^'fitting curve'!$G$4*EXP(-('fitting curve'!$I$4+'conductivity simulation'!$F$3*'fitting curve'!$H$4)*1000/8.314/D6)</f>
        <v>3.8435705626429642E-5</v>
      </c>
      <c r="I6" s="16"/>
      <c r="J6" s="16">
        <f>($J$2/$A$7)^($B$12)*10^'fitting curve'!$D$6*EXP(-('fitting curve'!$F$6+'conductivity simulation'!$J$3*'fitting curve'!$E$6)*1000/8.314/D6)/D6</f>
        <v>2.638227212403674E-12</v>
      </c>
      <c r="K6" s="16">
        <f>($K$2/$A$7)^($B$12)*10^'fitting curve'!$D$6*EXP(-('fitting curve'!$F$6+'conductivity simulation'!$K$3*'fitting curve'!$E$6)*1000/8.314/D6)/D6</f>
        <v>5.5730978738562868E-10</v>
      </c>
      <c r="L6" s="16">
        <f>10^'fitting curve'!$G$6*EXP(-('fitting curve'!$I$6+'conductivity simulation'!$L$3*'fitting curve'!$H$6)*1000/8.314/D6)</f>
        <v>4.6198737997150533E-6</v>
      </c>
      <c r="M6" s="16"/>
      <c r="N6" s="16">
        <f>($N$2/$A$8)^($B$12)*10^'fitting curve'!$D$9*EXP(-('fitting curve'!$F$9+'conductivity simulation'!$N$3*'fitting curve'!$E$9)*1000/8.314/D6)/D6</f>
        <v>9.4581793648620102E-12</v>
      </c>
      <c r="O6" s="16">
        <f>($O$2/$A$8)^($B$12)*10^'fitting curve'!$D$9*EXP(-('fitting curve'!$F$9+'conductivity simulation'!$O$3*'fitting curve'!$E$9)*1000/8.314/D6)/D6</f>
        <v>1.9979840652480727E-9</v>
      </c>
      <c r="P6" s="16">
        <f>10^'fitting curve'!$G$9*EXP(-('fitting curve'!$I$9+'conductivity simulation'!$P$3*'fitting curve'!$H$9)*1000/8.314/D6)</f>
        <v>5.8642855040032265E-5</v>
      </c>
      <c r="Q6" s="16"/>
      <c r="R6" s="16">
        <f t="shared" si="1"/>
        <v>9.2260924638613383E-12</v>
      </c>
      <c r="S6" s="16">
        <f t="shared" si="2"/>
        <v>1.948957089541217E-9</v>
      </c>
      <c r="T6" s="16">
        <f t="shared" si="3"/>
        <v>2.1837019346100613E-5</v>
      </c>
      <c r="U6" s="16">
        <f t="shared" si="4"/>
        <v>2.1838968303190156E-5</v>
      </c>
      <c r="V6" s="16"/>
      <c r="W6" s="16">
        <f>((($W$2/$A$6)^($B$12)*10^'fitting curve'!$D$4*EXP(-('fitting curve'!$F$4+'conductivity simulation'!$W$3*'fitting curve'!$E$4)*1000/8.314/D6)/D6)*(($W$2/$A$6)^($B$12)*10^'fitting curve'!$D$6*EXP(-('fitting curve'!$F$6+'conductivity simulation'!$W$3*'fitting curve'!$E$6)*1000/8.314/D6)/D6)*(($W$2/$A$6)^($B$12)*10^'fitting curve'!$D$9*EXP(-('fitting curve'!$F$9+'conductivity simulation'!$W$3*'fitting curve'!$E$9)*1000/8.314/D6)/D6))^(1/3)</f>
        <v>8.8642970615078462E-11</v>
      </c>
      <c r="X6" s="16"/>
      <c r="Y6" s="16">
        <f>((($Y$2/$A$6)^($B$12)*10^'fitting curve'!$D$4*EXP(-('fitting curve'!$F$4+'conductivity simulation'!$Y$3*'fitting curve'!$E$4)*1000/8.314/D6)/D6)*(($Y$2/$A$6)^($B$12)*10^'fitting curve'!$D$6*EXP(-('fitting curve'!$F$6+'conductivity simulation'!$Y$3*'fitting curve'!$E$6)*1000/8.314/D6)/D6)*(($Y$2/$A$6)^($B$12)*10^'fitting curve'!$D$9*EXP(-('fitting curve'!$F$9+'conductivity simulation'!$Y$3*'fitting curve'!$E$9)*1000/8.314/D6)/D6))^(1/3)</f>
        <v>3.3491354745973621E-11</v>
      </c>
      <c r="Z6" s="16"/>
    </row>
    <row r="7" spans="1:26" x14ac:dyDescent="0.2">
      <c r="A7" s="1">
        <v>18</v>
      </c>
      <c r="B7" s="4" t="s">
        <v>45</v>
      </c>
      <c r="D7" s="4">
        <f t="shared" si="5"/>
        <v>1075</v>
      </c>
      <c r="E7" s="4">
        <f t="shared" si="0"/>
        <v>0.93023255813953487</v>
      </c>
      <c r="F7" s="16">
        <f>($F$2/$A$6)^($B$12)*10^'fitting curve'!$D$4*EXP(-('fitting curve'!$F$4+'conductivity simulation'!$F$3*'fitting curve'!$E$4)*1000/8.314/D7)/D7</f>
        <v>7.7922953369567023E-11</v>
      </c>
      <c r="G7" s="16">
        <f>($G$2/$A$6)^($B$12)*10^'fitting curve'!$D$4*EXP(-('fitting curve'!$F$4+'conductivity simulation'!$G$3*'fitting curve'!$E$4)*1000/8.314/D7)/D7</f>
        <v>1.6460759850660214E-8</v>
      </c>
      <c r="H7" s="16">
        <f>10^'fitting curve'!$G$4*EXP(-('fitting curve'!$I$4+'conductivity simulation'!$F$3*'fitting curve'!$H$4)*1000/8.314/D7)</f>
        <v>5.2702843540425896E-5</v>
      </c>
      <c r="I7" s="16"/>
      <c r="J7" s="16">
        <f>($J$2/$A$7)^($B$12)*10^'fitting curve'!$D$6*EXP(-('fitting curve'!$F$6+'conductivity simulation'!$J$3*'fitting curve'!$E$6)*1000/8.314/D7)/D7</f>
        <v>7.5830687408615093E-12</v>
      </c>
      <c r="K7" s="16">
        <f>($K$2/$A$7)^($B$12)*10^'fitting curve'!$D$6*EXP(-('fitting curve'!$F$6+'conductivity simulation'!$K$3*'fitting curve'!$E$6)*1000/8.314/D7)/D7</f>
        <v>1.6018781126322104E-9</v>
      </c>
      <c r="L7" s="16">
        <f>10^'fitting curve'!$G$6*EXP(-('fitting curve'!$I$6+'conductivity simulation'!$L$3*'fitting curve'!$H$6)*1000/8.314/D7)</f>
        <v>7.1115504548894539E-6</v>
      </c>
      <c r="M7" s="16"/>
      <c r="N7" s="16">
        <f>($N$2/$A$8)^($B$12)*10^'fitting curve'!$D$9*EXP(-('fitting curve'!$F$9+'conductivity simulation'!$N$3*'fitting curve'!$E$9)*1000/8.314/D7)/D7</f>
        <v>2.6620949167396068E-11</v>
      </c>
      <c r="O7" s="16">
        <f>($O$2/$A$8)^($B$12)*10^'fitting curve'!$D$9*EXP(-('fitting curve'!$F$9+'conductivity simulation'!$O$3*'fitting curve'!$E$9)*1000/8.314/D7)/D7</f>
        <v>5.6235169778906264E-9</v>
      </c>
      <c r="P7" s="16">
        <f>10^'fitting curve'!$G$9*EXP(-('fitting curve'!$I$9+'conductivity simulation'!$P$3*'fitting curve'!$H$9)*1000/8.314/D7)</f>
        <v>8.5227980223265393E-5</v>
      </c>
      <c r="Q7" s="16"/>
      <c r="R7" s="16">
        <f t="shared" si="1"/>
        <v>2.5055975237082215E-11</v>
      </c>
      <c r="S7" s="16">
        <f t="shared" si="2"/>
        <v>5.2929255548825039E-9</v>
      </c>
      <c r="T7" s="16">
        <f t="shared" si="3"/>
        <v>3.1729277278812365E-5</v>
      </c>
      <c r="U7" s="16">
        <f t="shared" si="4"/>
        <v>3.1734570204367248E-5</v>
      </c>
      <c r="V7" s="16"/>
      <c r="W7" s="16">
        <f>((($W$2/$A$6)^($B$12)*10^'fitting curve'!$D$4*EXP(-('fitting curve'!$F$4+'conductivity simulation'!$W$3*'fitting curve'!$E$4)*1000/8.314/D7)/D7)*(($W$2/$A$6)^($B$12)*10^'fitting curve'!$D$6*EXP(-('fitting curve'!$F$6+'conductivity simulation'!$W$3*'fitting curve'!$E$6)*1000/8.314/D7)/D7)*(($W$2/$A$6)^($B$12)*10^'fitting curve'!$D$9*EXP(-('fitting curve'!$F$9+'conductivity simulation'!$W$3*'fitting curve'!$E$9)*1000/8.314/D7)/D7))^(1/3)</f>
        <v>2.5852454793801974E-10</v>
      </c>
      <c r="X7" s="16"/>
      <c r="Y7" s="16">
        <f>((($Y$2/$A$6)^($B$12)*10^'fitting curve'!$D$4*EXP(-('fitting curve'!$F$4+'conductivity simulation'!$Y$3*'fitting curve'!$E$4)*1000/8.314/D7)/D7)*(($Y$2/$A$6)^($B$12)*10^'fitting curve'!$D$6*EXP(-('fitting curve'!$F$6+'conductivity simulation'!$Y$3*'fitting curve'!$E$6)*1000/8.314/D7)/D7)*(($Y$2/$A$6)^($B$12)*10^'fitting curve'!$D$9*EXP(-('fitting curve'!$F$9+'conductivity simulation'!$Y$3*'fitting curve'!$E$9)*1000/8.314/D7)/D7))^(1/3)</f>
        <v>8.8217744091190572E-11</v>
      </c>
      <c r="Z7" s="16"/>
    </row>
    <row r="8" spans="1:26" x14ac:dyDescent="0.2">
      <c r="A8" s="1">
        <v>21</v>
      </c>
      <c r="B8" s="4" t="s">
        <v>45</v>
      </c>
      <c r="D8" s="4">
        <f t="shared" si="5"/>
        <v>1100</v>
      </c>
      <c r="E8" s="4">
        <f t="shared" si="0"/>
        <v>0.90909090909090906</v>
      </c>
      <c r="F8" s="16">
        <f>($F$2/$A$6)^($B$12)*10^'fitting curve'!$D$4*EXP(-('fitting curve'!$F$4+'conductivity simulation'!$F$3*'fitting curve'!$E$4)*1000/8.314/D8)/D8</f>
        <v>1.8504215665297944E-10</v>
      </c>
      <c r="G8" s="16">
        <f>($G$2/$A$6)^($B$12)*10^'fitting curve'!$D$4*EXP(-('fitting curve'!$F$4+'conductivity simulation'!$G$3*'fitting curve'!$E$4)*1000/8.314/D8)/D8</f>
        <v>3.9089053625405043E-8</v>
      </c>
      <c r="H8" s="16">
        <f>10^'fitting curve'!$G$4*EXP(-('fitting curve'!$I$4+'conductivity simulation'!$F$3*'fitting curve'!$H$4)*1000/8.314/D8)</f>
        <v>7.1236316675253654E-5</v>
      </c>
      <c r="I8" s="16"/>
      <c r="J8" s="16">
        <f>($J$2/$A$7)^($B$12)*10^'fitting curve'!$D$6*EXP(-('fitting curve'!$F$6+'conductivity simulation'!$J$3*'fitting curve'!$E$6)*1000/8.314/D8)/D8</f>
        <v>2.0763751713220694E-11</v>
      </c>
      <c r="K8" s="16">
        <f>($K$2/$A$7)^($B$12)*10^'fitting curve'!$D$6*EXP(-('fitting curve'!$F$6+'conductivity simulation'!$K$3*'fitting curve'!$E$6)*1000/8.314/D8)/D8</f>
        <v>4.3862188966203433E-9</v>
      </c>
      <c r="L8" s="16">
        <f>10^'fitting curve'!$G$6*EXP(-('fitting curve'!$I$6+'conductivity simulation'!$L$3*'fitting curve'!$H$6)*1000/8.314/D8)</f>
        <v>1.0734536298566389E-5</v>
      </c>
      <c r="M8" s="16"/>
      <c r="N8" s="16">
        <f>($N$2/$A$8)^($B$12)*10^'fitting curve'!$D$9*EXP(-('fitting curve'!$F$9+'conductivity simulation'!$N$3*'fitting curve'!$E$9)*1000/8.314/D8)/D8</f>
        <v>7.144666536953383E-11</v>
      </c>
      <c r="O8" s="16">
        <f>($O$2/$A$8)^($B$12)*10^'fitting curve'!$D$9*EXP(-('fitting curve'!$F$9+'conductivity simulation'!$O$3*'fitting curve'!$E$9)*1000/8.314/D8)/D8</f>
        <v>1.5092682578400494E-8</v>
      </c>
      <c r="P8" s="16">
        <f>10^'fitting curve'!$G$9*EXP(-('fitting curve'!$I$9+'conductivity simulation'!$P$3*'fitting curve'!$H$9)*1000/8.314/D8)</f>
        <v>1.2177803574478213E-4</v>
      </c>
      <c r="Q8" s="16"/>
      <c r="R8" s="16">
        <f t="shared" si="1"/>
        <v>6.4990940845267459E-11</v>
      </c>
      <c r="S8" s="16">
        <f t="shared" si="2"/>
        <v>1.3728949217936433E-8</v>
      </c>
      <c r="T8" s="16">
        <f t="shared" si="3"/>
        <v>4.5326400983249168E-5</v>
      </c>
      <c r="U8" s="16">
        <f t="shared" si="4"/>
        <v>4.5340129932467105E-5</v>
      </c>
      <c r="V8" s="16"/>
      <c r="W8" s="16">
        <f>((($W$2/$A$6)^($B$12)*10^'fitting curve'!$D$4*EXP(-('fitting curve'!$F$4+'conductivity simulation'!$W$3*'fitting curve'!$E$4)*1000/8.314/D8)/D8)*(($W$2/$A$6)^($B$12)*10^'fitting curve'!$D$6*EXP(-('fitting curve'!$F$6+'conductivity simulation'!$W$3*'fitting curve'!$E$6)*1000/8.314/D8)/D8)*(($W$2/$A$6)^($B$12)*10^'fitting curve'!$D$9*EXP(-('fitting curve'!$F$9+'conductivity simulation'!$W$3*'fitting curve'!$E$9)*1000/8.314/D8)/D8))^(1/3)</f>
        <v>7.1779400048059245E-10</v>
      </c>
      <c r="X8" s="16"/>
      <c r="Y8" s="16">
        <f>((($Y$2/$A$6)^($B$12)*10^'fitting curve'!$D$4*EXP(-('fitting curve'!$F$4+'conductivity simulation'!$Y$3*'fitting curve'!$E$4)*1000/8.314/D8)/D8)*(($Y$2/$A$6)^($B$12)*10^'fitting curve'!$D$6*EXP(-('fitting curve'!$F$6+'conductivity simulation'!$Y$3*'fitting curve'!$E$6)*1000/8.314/D8)/D8)*(($Y$2/$A$6)^($B$12)*10^'fitting curve'!$D$9*EXP(-('fitting curve'!$F$9+'conductivity simulation'!$Y$3*'fitting curve'!$E$9)*1000/8.314/D8)/D8))^(1/3)</f>
        <v>2.2224417098244858E-10</v>
      </c>
      <c r="Z8" s="16"/>
    </row>
    <row r="9" spans="1:26" x14ac:dyDescent="0.2">
      <c r="A9" s="1"/>
      <c r="D9" s="4">
        <f t="shared" si="5"/>
        <v>1125</v>
      </c>
      <c r="E9" s="4">
        <f t="shared" si="0"/>
        <v>0.88888888888888884</v>
      </c>
      <c r="F9" s="16">
        <f>($F$2/$A$6)^($B$12)*10^'fitting curve'!$D$4*EXP(-('fitting curve'!$F$4+'conductivity simulation'!$F$3*'fitting curve'!$E$4)*1000/8.314/D9)/D9</f>
        <v>4.2263263651956875E-10</v>
      </c>
      <c r="G9" s="16">
        <f>($G$2/$A$6)^($B$12)*10^'fitting curve'!$D$4*EXP(-('fitting curve'!$F$4+'conductivity simulation'!$G$3*'fitting curve'!$E$4)*1000/8.314/D9)/D9</f>
        <v>8.9278627592636963E-8</v>
      </c>
      <c r="H9" s="16">
        <f>10^'fitting curve'!$G$4*EXP(-('fitting curve'!$I$4+'conductivity simulation'!$F$3*'fitting curve'!$H$4)*1000/8.314/D9)</f>
        <v>9.5006328374909111E-5</v>
      </c>
      <c r="I9" s="16"/>
      <c r="J9" s="16">
        <f>($J$2/$A$7)^($B$12)*10^'fitting curve'!$D$6*EXP(-('fitting curve'!$F$6+'conductivity simulation'!$J$3*'fitting curve'!$E$6)*1000/8.314/D9)/D9</f>
        <v>5.4338118676843834E-11</v>
      </c>
      <c r="K9" s="16">
        <f>($K$2/$A$7)^($B$12)*10^'fitting curve'!$D$6*EXP(-('fitting curve'!$F$6+'conductivity simulation'!$K$3*'fitting curve'!$E$6)*1000/8.314/D9)/D9</f>
        <v>1.1478603974801727E-8</v>
      </c>
      <c r="L9" s="16">
        <f>10^'fitting curve'!$G$6*EXP(-('fitting curve'!$I$6+'conductivity simulation'!$L$3*'fitting curve'!$H$6)*1000/8.314/D9)</f>
        <v>1.5909435540867569E-5</v>
      </c>
      <c r="M9" s="16"/>
      <c r="N9" s="16">
        <f>($N$2/$A$8)^($B$12)*10^'fitting curve'!$D$9*EXP(-('fitting curve'!$F$9+'conductivity simulation'!$N$3*'fitting curve'!$E$9)*1000/8.314/D9)/D9</f>
        <v>1.8342777656244615E-10</v>
      </c>
      <c r="O9" s="16">
        <f>($O$2/$A$8)^($B$12)*10^'fitting curve'!$D$9*EXP(-('fitting curve'!$F$9+'conductivity simulation'!$O$3*'fitting curve'!$E$9)*1000/8.314/D9)/D9</f>
        <v>3.8748025445275342E-8</v>
      </c>
      <c r="P9" s="16">
        <f>10^'fitting curve'!$G$9*EXP(-('fitting curve'!$I$9+'conductivity simulation'!$P$3*'fitting curve'!$H$9)*1000/8.314/D9)</f>
        <v>1.71264532004118E-4</v>
      </c>
      <c r="Q9" s="16"/>
      <c r="R9" s="16">
        <f t="shared" si="1"/>
        <v>1.6150187804077426E-10</v>
      </c>
      <c r="S9" s="16">
        <f t="shared" si="2"/>
        <v>3.4116309956214609E-8</v>
      </c>
      <c r="T9" s="16">
        <f t="shared" si="3"/>
        <v>6.3732102514904544E-5</v>
      </c>
      <c r="U9" s="16">
        <f t="shared" si="4"/>
        <v>6.3766218824860764E-5</v>
      </c>
      <c r="V9" s="16"/>
      <c r="W9" s="16">
        <f>((($W$2/$A$6)^($B$12)*10^'fitting curve'!$D$4*EXP(-('fitting curve'!$F$4+'conductivity simulation'!$W$3*'fitting curve'!$E$4)*1000/8.314/D9)/D9)*(($W$2/$A$6)^($B$12)*10^'fitting curve'!$D$6*EXP(-('fitting curve'!$F$6+'conductivity simulation'!$W$3*'fitting curve'!$E$6)*1000/8.314/D9)/D9)*(($W$2/$A$6)^($B$12)*10^'fitting curve'!$D$9*EXP(-('fitting curve'!$F$9+'conductivity simulation'!$W$3*'fitting curve'!$E$9)*1000/8.314/D9)/D9))^(1/3)</f>
        <v>1.9035639757924887E-9</v>
      </c>
      <c r="X9" s="16"/>
      <c r="Y9" s="16">
        <f>((($Y$2/$A$6)^($B$12)*10^'fitting curve'!$D$4*EXP(-('fitting curve'!$F$4+'conductivity simulation'!$Y$3*'fitting curve'!$E$4)*1000/8.314/D9)/D9)*(($Y$2/$A$6)^($B$12)*10^'fitting curve'!$D$6*EXP(-('fitting curve'!$F$6+'conductivity simulation'!$Y$3*'fitting curve'!$E$6)*1000/8.314/D9)/D9)*(($Y$2/$A$6)^($B$12)*10^'fitting curve'!$D$9*EXP(-('fitting curve'!$F$9+'conductivity simulation'!$Y$3*'fitting curve'!$E$9)*1000/8.314/D9)/D9))^(1/3)</f>
        <v>5.3709490397605792E-10</v>
      </c>
      <c r="Z9" s="16"/>
    </row>
    <row r="10" spans="1:26" x14ac:dyDescent="0.2">
      <c r="A10" s="1"/>
      <c r="D10" s="4">
        <f t="shared" si="5"/>
        <v>1150</v>
      </c>
      <c r="E10" s="4">
        <f t="shared" si="0"/>
        <v>0.86956521739130432</v>
      </c>
      <c r="F10" s="16">
        <f>($F$2/$A$6)^($B$12)*10^'fitting curve'!$D$4*EXP(-('fitting curve'!$F$4+'conductivity simulation'!$F$3*'fitting curve'!$E$4)*1000/8.314/D10)/D10</f>
        <v>9.3078685163686292E-10</v>
      </c>
      <c r="G10" s="16">
        <f>($G$2/$A$6)^($B$12)*10^'fitting curve'!$D$4*EXP(-('fitting curve'!$F$4+'conductivity simulation'!$G$3*'fitting curve'!$E$4)*1000/8.314/D10)/D10</f>
        <v>1.9662317936386546E-7</v>
      </c>
      <c r="H10" s="16">
        <f>10^'fitting curve'!$G$4*EXP(-('fitting curve'!$I$4+'conductivity simulation'!$F$3*'fitting curve'!$H$4)*1000/8.314/D10)</f>
        <v>1.2513148827436796E-4</v>
      </c>
      <c r="I10" s="16"/>
      <c r="J10" s="16">
        <f>($J$2/$A$7)^($B$12)*10^'fitting curve'!$D$6*EXP(-('fitting curve'!$F$6+'conductivity simulation'!$J$3*'fitting curve'!$E$6)*1000/8.314/D10)/D10</f>
        <v>1.3631020895453953E-10</v>
      </c>
      <c r="K10" s="16">
        <f>($K$2/$A$7)^($B$12)*10^'fitting curve'!$D$6*EXP(-('fitting curve'!$F$6+'conductivity simulation'!$K$3*'fitting curve'!$E$6)*1000/8.314/D10)/D10</f>
        <v>2.8794719883785869E-8</v>
      </c>
      <c r="L10" s="16">
        <f>10^'fitting curve'!$G$6*EXP(-('fitting curve'!$I$6+'conductivity simulation'!$L$3*'fitting curve'!$H$6)*1000/8.314/D10)</f>
        <v>2.3179126141882854E-5</v>
      </c>
      <c r="M10" s="16"/>
      <c r="N10" s="16">
        <f>($N$2/$A$8)^($B$12)*10^'fitting curve'!$D$9*EXP(-('fitting curve'!$F$9+'conductivity simulation'!$N$3*'fitting curve'!$E$9)*1000/8.314/D10)/D10</f>
        <v>4.5178811680290283E-10</v>
      </c>
      <c r="O10" s="16">
        <f>($O$2/$A$8)^($B$12)*10^'fitting curve'!$D$9*EXP(-('fitting curve'!$F$9+'conductivity simulation'!$O$3*'fitting curve'!$E$9)*1000/8.314/D10)/D10</f>
        <v>9.5437549175068372E-8</v>
      </c>
      <c r="P10" s="16">
        <f>10^'fitting curve'!$G$9*EXP(-('fitting curve'!$I$9+'conductivity simulation'!$P$3*'fitting curve'!$H$9)*1000/8.314/D10)</f>
        <v>2.3731589954797716E-4</v>
      </c>
      <c r="Q10" s="16"/>
      <c r="R10" s="16">
        <f t="shared" si="1"/>
        <v>3.8557110107689458E-10</v>
      </c>
      <c r="S10" s="16">
        <f t="shared" si="2"/>
        <v>8.1449598940126212E-8</v>
      </c>
      <c r="T10" s="16">
        <f t="shared" si="3"/>
        <v>8.8293791824375534E-5</v>
      </c>
      <c r="U10" s="16">
        <f t="shared" si="4"/>
        <v>8.8375241423315658E-5</v>
      </c>
      <c r="V10" s="16"/>
      <c r="W10" s="16">
        <f>((($W$2/$A$6)^($B$12)*10^'fitting curve'!$D$4*EXP(-('fitting curve'!$F$4+'conductivity simulation'!$W$3*'fitting curve'!$E$4)*1000/8.314/D10)/D10)*(($W$2/$A$6)^($B$12)*10^'fitting curve'!$D$6*EXP(-('fitting curve'!$F$6+'conductivity simulation'!$W$3*'fitting curve'!$E$6)*1000/8.314/D10)/D10)*(($W$2/$A$6)^($B$12)*10^'fitting curve'!$D$9*EXP(-('fitting curve'!$F$9+'conductivity simulation'!$W$3*'fitting curve'!$E$9)*1000/8.314/D10)/D10))^(1/3)</f>
        <v>4.8362564768225392E-9</v>
      </c>
      <c r="X10" s="16"/>
      <c r="Y10" s="16">
        <f>((($Y$2/$A$6)^($B$12)*10^'fitting curve'!$D$4*EXP(-('fitting curve'!$F$4+'conductivity simulation'!$Y$3*'fitting curve'!$E$4)*1000/8.314/D10)/D10)*(($Y$2/$A$6)^($B$12)*10^'fitting curve'!$D$6*EXP(-('fitting curve'!$F$6+'conductivity simulation'!$Y$3*'fitting curve'!$E$6)*1000/8.314/D10)/D10)*(($Y$2/$A$6)^($B$12)*10^'fitting curve'!$D$9*EXP(-('fitting curve'!$F$9+'conductivity simulation'!$Y$3*'fitting curve'!$E$9)*1000/8.314/D10)/D10))^(1/3)</f>
        <v>1.2485332007462999E-9</v>
      </c>
      <c r="Z10" s="16"/>
    </row>
    <row r="11" spans="1:26" x14ac:dyDescent="0.2">
      <c r="A11" s="1"/>
      <c r="D11" s="4">
        <f t="shared" si="5"/>
        <v>1175</v>
      </c>
      <c r="E11" s="4">
        <f t="shared" si="0"/>
        <v>0.85106382978723405</v>
      </c>
      <c r="F11" s="16">
        <f>($F$2/$A$6)^($B$12)*10^'fitting curve'!$D$4*EXP(-('fitting curve'!$F$4+'conductivity simulation'!$F$3*'fitting curve'!$E$4)*1000/8.314/D11)/D11</f>
        <v>1.981278885778912E-9</v>
      </c>
      <c r="G11" s="16">
        <f>($G$2/$A$6)^($B$12)*10^'fitting curve'!$D$4*EXP(-('fitting curve'!$F$4+'conductivity simulation'!$G$3*'fitting curve'!$E$4)*1000/8.314/D11)/D11</f>
        <v>4.185333656607469E-7</v>
      </c>
      <c r="H11" s="16">
        <f>10^'fitting curve'!$G$4*EXP(-('fitting curve'!$I$4+'conductivity simulation'!$F$3*'fitting curve'!$H$4)*1000/8.314/D11)</f>
        <v>1.6288861275593175E-4</v>
      </c>
      <c r="I11" s="16"/>
      <c r="J11" s="16">
        <f>($J$2/$A$7)^($B$12)*10^'fitting curve'!$D$6*EXP(-('fitting curve'!$F$6+'conductivity simulation'!$J$3*'fitting curve'!$E$6)*1000/8.314/D11)/D11</f>
        <v>3.286658039153301E-10</v>
      </c>
      <c r="K11" s="16">
        <f>($K$2/$A$7)^($B$12)*10^'fitting curve'!$D$6*EXP(-('fitting curve'!$F$6+'conductivity simulation'!$K$3*'fitting curve'!$E$6)*1000/8.314/D11)/D11</f>
        <v>6.9428693798550956E-8</v>
      </c>
      <c r="L11" s="16">
        <f>10^'fitting curve'!$G$6*EXP(-('fitting curve'!$I$6+'conductivity simulation'!$L$3*'fitting curve'!$H$6)*1000/8.314/D11)</f>
        <v>3.3234133154318687E-5</v>
      </c>
      <c r="M11" s="16"/>
      <c r="N11" s="16">
        <f>($N$2/$A$8)^($B$12)*10^'fitting curve'!$D$9*EXP(-('fitting curve'!$F$9+'conductivity simulation'!$N$3*'fitting curve'!$E$9)*1000/8.314/D11)/D11</f>
        <v>1.0703980969675546E-9</v>
      </c>
      <c r="O11" s="16">
        <f>($O$2/$A$8)^($B$12)*10^'fitting curve'!$D$9*EXP(-('fitting curve'!$F$9+'conductivity simulation'!$O$3*'fitting curve'!$E$9)*1000/8.314/D11)/D11</f>
        <v>2.261152235237016E-7</v>
      </c>
      <c r="P11" s="16">
        <f>10^'fitting curve'!$G$9*EXP(-('fitting curve'!$I$9+'conductivity simulation'!$P$3*'fitting curve'!$H$9)*1000/8.314/D11)</f>
        <v>3.2430838664364103E-4</v>
      </c>
      <c r="Q11" s="16"/>
      <c r="R11" s="16">
        <f t="shared" si="1"/>
        <v>8.8664238125789108E-10</v>
      </c>
      <c r="S11" s="16">
        <f t="shared" si="2"/>
        <v>1.8729792288652752E-7</v>
      </c>
      <c r="T11" s="16">
        <f t="shared" si="3"/>
        <v>1.2063622908109588E-4</v>
      </c>
      <c r="U11" s="16">
        <f t="shared" si="4"/>
        <v>1.2082352700398241E-4</v>
      </c>
      <c r="V11" s="16"/>
      <c r="W11" s="16">
        <f>((($W$2/$A$6)^($B$12)*10^'fitting curve'!$D$4*EXP(-('fitting curve'!$F$4+'conductivity simulation'!$W$3*'fitting curve'!$E$4)*1000/8.314/D11)/D11)*(($W$2/$A$6)^($B$12)*10^'fitting curve'!$D$6*EXP(-('fitting curve'!$F$6+'conductivity simulation'!$W$3*'fitting curve'!$E$6)*1000/8.314/D11)/D11)*(($W$2/$A$6)^($B$12)*10^'fitting curve'!$D$9*EXP(-('fitting curve'!$F$9+'conductivity simulation'!$W$3*'fitting curve'!$E$9)*1000/8.314/D11)/D11))^(1/3)</f>
        <v>1.1803714900982343E-8</v>
      </c>
      <c r="X11" s="16"/>
      <c r="Y11" s="16">
        <f>((($Y$2/$A$6)^($B$12)*10^'fitting curve'!$D$4*EXP(-('fitting curve'!$F$4+'conductivity simulation'!$Y$3*'fitting curve'!$E$4)*1000/8.314/D11)/D11)*(($Y$2/$A$6)^($B$12)*10^'fitting curve'!$D$6*EXP(-('fitting curve'!$F$6+'conductivity simulation'!$Y$3*'fitting curve'!$E$6)*1000/8.314/D11)/D11)*(($Y$2/$A$6)^($B$12)*10^'fitting curve'!$D$9*EXP(-('fitting curve'!$F$9+'conductivity simulation'!$Y$3*'fitting curve'!$E$9)*1000/8.314/D11)/D11))^(1/3)</f>
        <v>2.798716739144093E-9</v>
      </c>
      <c r="Z11" s="16"/>
    </row>
    <row r="12" spans="1:26" x14ac:dyDescent="0.2">
      <c r="A12" s="1" t="s">
        <v>22</v>
      </c>
      <c r="B12" s="4">
        <v>1.307416607</v>
      </c>
      <c r="D12" s="4">
        <f t="shared" si="5"/>
        <v>1200</v>
      </c>
      <c r="E12" s="4">
        <f t="shared" si="0"/>
        <v>0.83333333333333337</v>
      </c>
      <c r="F12" s="16">
        <f>($F$2/$A$6)^($B$12)*10^'fitting curve'!$D$4*EXP(-('fitting curve'!$F$4+'conductivity simulation'!$F$3*'fitting curve'!$E$4)*1000/8.314/D12)/D12</f>
        <v>4.0848660656245056E-9</v>
      </c>
      <c r="G12" s="16">
        <f>($G$2/$A$6)^($B$12)*10^'fitting curve'!$D$4*EXP(-('fitting curve'!$F$4+'conductivity simulation'!$G$3*'fitting curve'!$E$4)*1000/8.314/D12)/D12</f>
        <v>8.6290363006976244E-7</v>
      </c>
      <c r="H12" s="16">
        <f>10^'fitting curve'!$G$4*EXP(-('fitting curve'!$I$4+'conductivity simulation'!$F$3*'fitting curve'!$H$4)*1000/8.314/D12)</f>
        <v>2.0972152218140609E-4</v>
      </c>
      <c r="I12" s="16"/>
      <c r="J12" s="16">
        <f>($J$2/$A$7)^($B$12)*10^'fitting curve'!$D$6*EXP(-('fitting curve'!$F$6+'conductivity simulation'!$J$3*'fitting curve'!$E$6)*1000/8.314/D12)/D12</f>
        <v>7.6359319058141128E-10</v>
      </c>
      <c r="K12" s="16">
        <f>($K$2/$A$7)^($B$12)*10^'fitting curve'!$D$6*EXP(-('fitting curve'!$F$6+'conductivity simulation'!$K$3*'fitting curve'!$E$6)*1000/8.314/D12)/D12</f>
        <v>1.6130451414164462E-7</v>
      </c>
      <c r="L12" s="16">
        <f>10^'fitting curve'!$G$6*EXP(-('fitting curve'!$I$6+'conductivity simulation'!$L$3*'fitting curve'!$H$6)*1000/8.314/D12)</f>
        <v>4.6940893089029848E-5</v>
      </c>
      <c r="M12" s="16"/>
      <c r="N12" s="16">
        <f>($N$2/$A$8)^($B$12)*10^'fitting curve'!$D$9*EXP(-('fitting curve'!$F$9+'conductivity simulation'!$N$3*'fitting curve'!$E$9)*1000/8.314/D12)/D12</f>
        <v>2.4454261958454233E-9</v>
      </c>
      <c r="O12" s="16">
        <f>($O$2/$A$8)^($B$12)*10^'fitting curve'!$D$9*EXP(-('fitting curve'!$F$9+'conductivity simulation'!$O$3*'fitting curve'!$E$9)*1000/8.314/D12)/D12</f>
        <v>5.1658172081098516E-7</v>
      </c>
      <c r="P12" s="16">
        <f>10^'fitting curve'!$G$9*EXP(-('fitting curve'!$I$9+'conductivity simulation'!$P$3*'fitting curve'!$H$9)*1000/8.314/D12)</f>
        <v>4.374598680609808E-4</v>
      </c>
      <c r="Q12" s="16"/>
      <c r="R12" s="16">
        <f t="shared" si="1"/>
        <v>1.9684821280507443E-9</v>
      </c>
      <c r="S12" s="16">
        <f t="shared" si="2"/>
        <v>4.1583012679823349E-7</v>
      </c>
      <c r="T12" s="16">
        <f t="shared" si="3"/>
        <v>1.6269624227170787E-4</v>
      </c>
      <c r="U12" s="16">
        <f t="shared" si="4"/>
        <v>1.6311207239850609E-4</v>
      </c>
      <c r="V12" s="16"/>
      <c r="W12" s="16">
        <f>((($W$2/$A$6)^($B$12)*10^'fitting curve'!$D$4*EXP(-('fitting curve'!$F$4+'conductivity simulation'!$W$3*'fitting curve'!$E$4)*1000/8.314/D12)/D12)*(($W$2/$A$6)^($B$12)*10^'fitting curve'!$D$6*EXP(-('fitting curve'!$F$6+'conductivity simulation'!$W$3*'fitting curve'!$E$6)*1000/8.314/D12)/D12)*(($W$2/$A$6)^($B$12)*10^'fitting curve'!$D$9*EXP(-('fitting curve'!$F$9+'conductivity simulation'!$W$3*'fitting curve'!$E$9)*1000/8.314/D12)/D12))^(1/3)</f>
        <v>2.774529538731445E-8</v>
      </c>
      <c r="X12" s="16"/>
      <c r="Y12" s="16">
        <f>((($Y$2/$A$6)^($B$12)*10^'fitting curve'!$D$4*EXP(-('fitting curve'!$F$4+'conductivity simulation'!$Y$3*'fitting curve'!$E$4)*1000/8.314/D12)/D12)*(($Y$2/$A$6)^($B$12)*10^'fitting curve'!$D$6*EXP(-('fitting curve'!$F$6+'conductivity simulation'!$Y$3*'fitting curve'!$E$6)*1000/8.314/D12)/D12)*(($Y$2/$A$6)^($B$12)*10^'fitting curve'!$D$9*EXP(-('fitting curve'!$F$9+'conductivity simulation'!$Y$3*'fitting curve'!$E$9)*1000/8.314/D12)/D12))^(1/3)</f>
        <v>6.0634340107609651E-9</v>
      </c>
      <c r="Z12" s="16"/>
    </row>
    <row r="13" spans="1:26" x14ac:dyDescent="0.2">
      <c r="A13" s="1" t="s">
        <v>44</v>
      </c>
      <c r="B13" s="4">
        <v>60</v>
      </c>
      <c r="C13" s="4" t="s">
        <v>45</v>
      </c>
      <c r="D13" s="4">
        <f t="shared" si="5"/>
        <v>1225</v>
      </c>
      <c r="E13" s="4">
        <f t="shared" si="0"/>
        <v>0.81632653061224492</v>
      </c>
      <c r="F13" s="16">
        <f>($F$2/$A$6)^($B$12)*10^'fitting curve'!$D$4*EXP(-('fitting curve'!$F$4+'conductivity simulation'!$F$3*'fitting curve'!$E$4)*1000/8.314/D13)/D13</f>
        <v>8.1733399882893466E-9</v>
      </c>
      <c r="G13" s="16">
        <f>($G$2/$A$6)^($B$12)*10^'fitting curve'!$D$4*EXP(-('fitting curve'!$F$4+'conductivity simulation'!$G$3*'fitting curve'!$E$4)*1000/8.314/D13)/D13</f>
        <v>1.726569398453698E-6</v>
      </c>
      <c r="H13" s="16">
        <f>10^'fitting curve'!$G$4*EXP(-('fitting curve'!$I$4+'conductivity simulation'!$F$3*'fitting curve'!$H$4)*1000/8.314/D13)</f>
        <v>2.672486948986506E-4</v>
      </c>
      <c r="I13" s="16"/>
      <c r="J13" s="16">
        <f>($J$2/$A$7)^($B$12)*10^'fitting curve'!$D$6*EXP(-('fitting curve'!$F$6+'conductivity simulation'!$J$3*'fitting curve'!$E$6)*1000/8.314/D13)/D13</f>
        <v>1.7133328699815047E-9</v>
      </c>
      <c r="K13" s="16">
        <f>($K$2/$A$7)^($B$12)*10^'fitting curve'!$D$6*EXP(-('fitting curve'!$F$6+'conductivity simulation'!$K$3*'fitting curve'!$E$6)*1000/8.314/D13)/D13</f>
        <v>3.6193136550215336E-7</v>
      </c>
      <c r="L13" s="16">
        <f>10^'fitting curve'!$G$6*EXP(-('fitting curve'!$I$6+'conductivity simulation'!$L$3*'fitting curve'!$H$6)*1000/8.314/D13)</f>
        <v>6.5372822918578478E-5</v>
      </c>
      <c r="M13" s="16"/>
      <c r="N13" s="16">
        <f>($N$2/$A$8)^($B$12)*10^'fitting curve'!$D$9*EXP(-('fitting curve'!$F$9+'conductivity simulation'!$N$3*'fitting curve'!$E$9)*1000/8.314/D13)/D13</f>
        <v>5.3992551950573414E-9</v>
      </c>
      <c r="O13" s="16">
        <f>($O$2/$A$8)^($B$12)*10^'fitting curve'!$D$9*EXP(-('fitting curve'!$F$9+'conductivity simulation'!$O$3*'fitting curve'!$E$9)*1000/8.314/D13)/D13</f>
        <v>1.1405605061804439E-6</v>
      </c>
      <c r="P13" s="16">
        <f>10^'fitting curve'!$G$9*EXP(-('fitting curve'!$I$9+'conductivity simulation'!$P$3*'fitting curve'!$H$9)*1000/8.314/D13)</f>
        <v>5.8292535771841227E-4</v>
      </c>
      <c r="Q13" s="16"/>
      <c r="R13" s="16">
        <f t="shared" si="1"/>
        <v>4.2285524527301458E-9</v>
      </c>
      <c r="S13" s="16">
        <f t="shared" si="2"/>
        <v>8.9325652366117405E-7</v>
      </c>
      <c r="T13" s="16">
        <f t="shared" si="3"/>
        <v>2.1675806228566781E-4</v>
      </c>
      <c r="U13" s="16">
        <f t="shared" si="4"/>
        <v>2.1765131880932897E-4</v>
      </c>
      <c r="V13" s="16"/>
      <c r="W13" s="16">
        <f>((($W$2/$A$6)^($B$12)*10^'fitting curve'!$D$4*EXP(-('fitting curve'!$F$4+'conductivity simulation'!$W$3*'fitting curve'!$E$4)*1000/8.314/D13)/D13)*(($W$2/$A$6)^($B$12)*10^'fitting curve'!$D$6*EXP(-('fitting curve'!$F$6+'conductivity simulation'!$W$3*'fitting curve'!$E$6)*1000/8.314/D13)/D13)*(($W$2/$A$6)^($B$12)*10^'fitting curve'!$D$9*EXP(-('fitting curve'!$F$9+'conductivity simulation'!$W$3*'fitting curve'!$E$9)*1000/8.314/D13)/D13))^(1/3)</f>
        <v>6.2954316034844861E-8</v>
      </c>
      <c r="X13" s="16"/>
      <c r="Y13" s="16">
        <f>((($Y$2/$A$6)^($B$12)*10^'fitting curve'!$D$4*EXP(-('fitting curve'!$F$4+'conductivity simulation'!$Y$3*'fitting curve'!$E$4)*1000/8.314/D13)/D13)*(($Y$2/$A$6)^($B$12)*10^'fitting curve'!$D$6*EXP(-('fitting curve'!$F$6+'conductivity simulation'!$Y$3*'fitting curve'!$E$6)*1000/8.314/D13)/D13)*(($Y$2/$A$6)^($B$12)*10^'fitting curve'!$D$9*EXP(-('fitting curve'!$F$9+'conductivity simulation'!$Y$3*'fitting curve'!$E$9)*1000/8.314/D13)/D13))^(1/3)</f>
        <v>1.2722991153962098E-8</v>
      </c>
      <c r="Z13" s="16"/>
    </row>
    <row r="14" spans="1:26" x14ac:dyDescent="0.2">
      <c r="A14" s="1"/>
      <c r="D14" s="4">
        <f t="shared" si="5"/>
        <v>1250</v>
      </c>
      <c r="E14" s="4">
        <f t="shared" si="0"/>
        <v>0.8</v>
      </c>
      <c r="F14" s="16">
        <f>($F$2/$A$6)^($B$12)*10^'fitting curve'!$D$4*EXP(-('fitting curve'!$F$4+'conductivity simulation'!$F$3*'fitting curve'!$E$4)*1000/8.314/D14)/D14</f>
        <v>1.5899928190915403E-8</v>
      </c>
      <c r="G14" s="16">
        <f>($G$2/$A$6)^($B$12)*10^'fitting curve'!$D$4*EXP(-('fitting curve'!$F$4+'conductivity simulation'!$G$3*'fitting curve'!$E$4)*1000/8.314/D14)/D14</f>
        <v>3.3587651426930897E-6</v>
      </c>
      <c r="H14" s="16">
        <f>10^'fitting curve'!$G$4*EXP(-('fitting curve'!$I$4+'conductivity simulation'!$F$3*'fitting curve'!$H$4)*1000/8.314/D14)</f>
        <v>3.3726966492635374E-4</v>
      </c>
      <c r="I14" s="16"/>
      <c r="J14" s="16">
        <f>($J$2/$A$7)^($B$12)*10^'fitting curve'!$D$6*EXP(-('fitting curve'!$F$6+'conductivity simulation'!$J$3*'fitting curve'!$E$6)*1000/8.314/D14)/D14</f>
        <v>3.7205314791007953E-9</v>
      </c>
      <c r="K14" s="16">
        <f>($K$2/$A$7)^($B$12)*10^'fitting curve'!$D$6*EXP(-('fitting curve'!$F$6+'conductivity simulation'!$K$3*'fitting curve'!$E$6)*1000/8.314/D14)/D14</f>
        <v>7.8594011836079084E-7</v>
      </c>
      <c r="L14" s="16">
        <f>10^'fitting curve'!$G$6*EXP(-('fitting curve'!$I$6+'conductivity simulation'!$L$3*'fitting curve'!$H$6)*1000/8.314/D14)</f>
        <v>8.9844044487854172E-5</v>
      </c>
      <c r="M14" s="16"/>
      <c r="N14" s="16">
        <f>($N$2/$A$8)^($B$12)*10^'fitting curve'!$D$9*EXP(-('fitting curve'!$F$9+'conductivity simulation'!$N$3*'fitting curve'!$E$9)*1000/8.314/D14)/D14</f>
        <v>1.1544541848164816E-8</v>
      </c>
      <c r="O14" s="16">
        <f>($O$2/$A$8)^($B$12)*10^'fitting curve'!$D$9*EXP(-('fitting curve'!$F$9+'conductivity simulation'!$O$3*'fitting curve'!$E$9)*1000/8.314/D14)/D14</f>
        <v>2.4387157150893552E-6</v>
      </c>
      <c r="P14" s="16">
        <f>10^'fitting curve'!$G$9*EXP(-('fitting curve'!$I$9+'conductivity simulation'!$P$3*'fitting curve'!$H$9)*1000/8.314/D14)</f>
        <v>7.6789296514485179E-4</v>
      </c>
      <c r="Q14" s="16"/>
      <c r="R14" s="16">
        <f t="shared" si="1"/>
        <v>8.8062758016078685E-9</v>
      </c>
      <c r="S14" s="16">
        <f t="shared" si="2"/>
        <v>1.8602733197425356E-6</v>
      </c>
      <c r="T14" s="16">
        <f t="shared" si="3"/>
        <v>2.8548880853168391E-4</v>
      </c>
      <c r="U14" s="16">
        <f t="shared" si="4"/>
        <v>2.8734908185142646E-4</v>
      </c>
      <c r="V14" s="16"/>
      <c r="W14" s="16">
        <f>((($W$2/$A$6)^($B$12)*10^'fitting curve'!$D$4*EXP(-('fitting curve'!$F$4+'conductivity simulation'!$W$3*'fitting curve'!$E$4)*1000/8.314/D14)/D14)*(($W$2/$A$6)^($B$12)*10^'fitting curve'!$D$6*EXP(-('fitting curve'!$F$6+'conductivity simulation'!$W$3*'fitting curve'!$E$6)*1000/8.314/D14)/D14)*(($W$2/$A$6)^($B$12)*10^'fitting curve'!$D$9*EXP(-('fitting curve'!$F$9+'conductivity simulation'!$W$3*'fitting curve'!$E$9)*1000/8.314/D14)/D14))^(1/3)</f>
        <v>1.381818317214744E-7</v>
      </c>
      <c r="X14" s="16"/>
      <c r="Y14" s="16">
        <f>((($Y$2/$A$6)^($B$12)*10^'fitting curve'!$D$4*EXP(-('fitting curve'!$F$4+'conductivity simulation'!$Y$3*'fitting curve'!$E$4)*1000/8.314/D14)/D14)*(($Y$2/$A$6)^($B$12)*10^'fitting curve'!$D$6*EXP(-('fitting curve'!$F$6+'conductivity simulation'!$Y$3*'fitting curve'!$E$6)*1000/8.314/D14)/D14)*(($Y$2/$A$6)^($B$12)*10^'fitting curve'!$D$9*EXP(-('fitting curve'!$F$9+'conductivity simulation'!$Y$3*'fitting curve'!$E$9)*1000/8.314/D14)/D14))^(1/3)</f>
        <v>2.5906437581665817E-8</v>
      </c>
      <c r="Z14" s="16"/>
    </row>
    <row r="15" spans="1:26" x14ac:dyDescent="0.2">
      <c r="A15" s="1"/>
      <c r="D15" s="4">
        <f t="shared" si="5"/>
        <v>1275</v>
      </c>
      <c r="E15" s="4">
        <f t="shared" si="0"/>
        <v>0.78431372549019607</v>
      </c>
      <c r="F15" s="16">
        <f>($F$2/$A$6)^($B$12)*10^'fitting curve'!$D$4*EXP(-('fitting curve'!$F$4+'conductivity simulation'!$F$3*'fitting curve'!$E$4)*1000/8.314/D15)/D15</f>
        <v>3.0122240901700163E-8</v>
      </c>
      <c r="G15" s="16">
        <f>($G$2/$A$6)^($B$12)*10^'fitting curve'!$D$4*EXP(-('fitting curve'!$F$4+'conductivity simulation'!$G$3*'fitting curve'!$E$4)*1000/8.314/D15)/D15</f>
        <v>6.3631440057849551E-6</v>
      </c>
      <c r="H15" s="16">
        <f>10^'fitting curve'!$G$4*EXP(-('fitting curve'!$I$4+'conductivity simulation'!$F$3*'fitting curve'!$H$4)*1000/8.314/D15)</f>
        <v>4.2177007788086806E-4</v>
      </c>
      <c r="I15" s="16"/>
      <c r="J15" s="16">
        <f>($J$2/$A$7)^($B$12)*10^'fitting curve'!$D$6*EXP(-('fitting curve'!$F$6+'conductivity simulation'!$J$3*'fitting curve'!$E$6)*1000/8.314/D15)/D15</f>
        <v>7.8341430181926333E-9</v>
      </c>
      <c r="K15" s="16">
        <f>($K$2/$A$7)^($B$12)*10^'fitting curve'!$D$6*EXP(-('fitting curve'!$F$6+'conductivity simulation'!$K$3*'fitting curve'!$E$6)*1000/8.314/D15)/D15</f>
        <v>1.6549160585147875E-6</v>
      </c>
      <c r="L15" s="16">
        <f>10^'fitting curve'!$G$6*EXP(-('fitting curve'!$I$6+'conductivity simulation'!$L$3*'fitting curve'!$H$6)*1000/8.314/D15)</f>
        <v>1.2194555503545558E-4</v>
      </c>
      <c r="M15" s="16"/>
      <c r="N15" s="16">
        <f>($N$2/$A$8)^($B$12)*10^'fitting curve'!$D$9*EXP(-('fitting curve'!$F$9+'conductivity simulation'!$N$3*'fitting curve'!$E$9)*1000/8.314/D15)/D15</f>
        <v>2.3950047011350815E-8</v>
      </c>
      <c r="O15" s="16">
        <f>($O$2/$A$8)^($B$12)*10^'fitting curve'!$D$9*EXP(-('fitting curve'!$F$9+'conductivity simulation'!$O$3*'fitting curve'!$E$9)*1000/8.314/D15)/D15</f>
        <v>5.05930480324733E-6</v>
      </c>
      <c r="P15" s="16">
        <f>10^'fitting curve'!$G$9*EXP(-('fitting curve'!$I$9+'conductivity simulation'!$P$3*'fitting curve'!$H$9)*1000/8.314/D15)</f>
        <v>1.0006790165511708E-3</v>
      </c>
      <c r="Q15" s="16"/>
      <c r="R15" s="16">
        <f t="shared" si="1"/>
        <v>1.7812643706604663E-8</v>
      </c>
      <c r="S15" s="16">
        <f t="shared" si="2"/>
        <v>3.762814904732637E-6</v>
      </c>
      <c r="T15" s="16">
        <f t="shared" si="3"/>
        <v>3.7197365138238921E-4</v>
      </c>
      <c r="U15" s="16">
        <f t="shared" si="4"/>
        <v>3.7573646628712187E-4</v>
      </c>
      <c r="V15" s="16"/>
      <c r="W15" s="16">
        <f>((($W$2/$A$6)^($B$12)*10^'fitting curve'!$D$4*EXP(-('fitting curve'!$F$4+'conductivity simulation'!$W$3*'fitting curve'!$E$4)*1000/8.314/D15)/D15)*(($W$2/$A$6)^($B$12)*10^'fitting curve'!$D$6*EXP(-('fitting curve'!$F$6+'conductivity simulation'!$W$3*'fitting curve'!$E$6)*1000/8.314/D15)/D15)*(($W$2/$A$6)^($B$12)*10^'fitting curve'!$D$9*EXP(-('fitting curve'!$F$9+'conductivity simulation'!$W$3*'fitting curve'!$E$9)*1000/8.314/D15)/D15))^(1/3)</f>
        <v>2.9397934984025886E-7</v>
      </c>
      <c r="X15" s="16"/>
      <c r="Y15" s="16">
        <f>((($Y$2/$A$6)^($B$12)*10^'fitting curve'!$D$4*EXP(-('fitting curve'!$F$4+'conductivity simulation'!$Y$3*'fitting curve'!$E$4)*1000/8.314/D15)/D15)*(($Y$2/$A$6)^($B$12)*10^'fitting curve'!$D$6*EXP(-('fitting curve'!$F$6+'conductivity simulation'!$Y$3*'fitting curve'!$E$6)*1000/8.314/D15)/D15)*(($Y$2/$A$6)^($B$12)*10^'fitting curve'!$D$9*EXP(-('fitting curve'!$F$9+'conductivity simulation'!$Y$3*'fitting curve'!$E$9)*1000/8.314/D15)/D15))^(1/3)</f>
        <v>5.1279681283513151E-8</v>
      </c>
      <c r="Z15" s="16"/>
    </row>
    <row r="16" spans="1:26" x14ac:dyDescent="0.2">
      <c r="A16" s="1"/>
      <c r="D16" s="4">
        <f t="shared" si="5"/>
        <v>1300</v>
      </c>
      <c r="E16" s="4">
        <f t="shared" si="0"/>
        <v>0.76923076923076927</v>
      </c>
      <c r="F16" s="16">
        <f>($F$2/$A$6)^($B$12)*10^'fitting curve'!$D$4*EXP(-('fitting curve'!$F$4+'conductivity simulation'!$F$3*'fitting curve'!$E$4)*1000/8.314/D16)/D16</f>
        <v>5.5659954470969141E-8</v>
      </c>
      <c r="G16" s="16">
        <f>($G$2/$A$6)^($B$12)*10^'fitting curve'!$D$4*EXP(-('fitting curve'!$F$4+'conductivity simulation'!$G$3*'fitting curve'!$E$4)*1000/8.314/D16)/D16</f>
        <v>1.1757833914482125E-5</v>
      </c>
      <c r="H16" s="16">
        <f>10^'fitting curve'!$G$4*EXP(-('fitting curve'!$I$4+'conductivity simulation'!$F$3*'fitting curve'!$H$4)*1000/8.314/D16)</f>
        <v>5.2292534719161447E-4</v>
      </c>
      <c r="I16" s="16"/>
      <c r="J16" s="16">
        <f>($J$2/$A$7)^($B$12)*10^'fitting curve'!$D$6*EXP(-('fitting curve'!$F$6+'conductivity simulation'!$J$3*'fitting curve'!$E$6)*1000/8.314/D16)/D16</f>
        <v>1.6024197664610391E-8</v>
      </c>
      <c r="K16" s="16">
        <f>($K$2/$A$7)^($B$12)*10^'fitting curve'!$D$6*EXP(-('fitting curve'!$F$6+'conductivity simulation'!$K$3*'fitting curve'!$E$6)*1000/8.314/D16)/D16</f>
        <v>3.3850163289585763E-6</v>
      </c>
      <c r="L16" s="16">
        <f>10^'fitting curve'!$G$6*EXP(-('fitting curve'!$I$6+'conductivity simulation'!$L$3*'fitting curve'!$H$6)*1000/8.314/D16)</f>
        <v>1.6358357908169736E-4</v>
      </c>
      <c r="M16" s="16"/>
      <c r="N16" s="16">
        <f>($N$2/$A$8)^($B$12)*10^'fitting curve'!$D$9*EXP(-('fitting curve'!$F$9+'conductivity simulation'!$N$3*'fitting curve'!$E$9)*1000/8.314/D16)/D16</f>
        <v>4.8292830855819815E-8</v>
      </c>
      <c r="O16" s="16">
        <f>($O$2/$A$8)^($B$12)*10^'fitting curve'!$D$9*EXP(-('fitting curve'!$F$9+'conductivity simulation'!$O$3*'fitting curve'!$E$9)*1000/8.314/D16)/D16</f>
        <v>1.0201572923654969E-5</v>
      </c>
      <c r="P16" s="16">
        <f>10^'fitting curve'!$G$9*EXP(-('fitting curve'!$I$9+'conductivity simulation'!$P$3*'fitting curve'!$H$9)*1000/8.314/D16)</f>
        <v>1.2908210738436078E-3</v>
      </c>
      <c r="Q16" s="16"/>
      <c r="R16" s="16">
        <f t="shared" si="1"/>
        <v>3.5053705584298824E-8</v>
      </c>
      <c r="S16" s="16">
        <f t="shared" si="2"/>
        <v>7.4048865520058932E-6</v>
      </c>
      <c r="T16" s="16">
        <f t="shared" si="3"/>
        <v>4.7975018272405304E-4</v>
      </c>
      <c r="U16" s="16">
        <f t="shared" si="4"/>
        <v>4.8715506927605892E-4</v>
      </c>
      <c r="V16" s="16"/>
      <c r="W16" s="16">
        <f>((($W$2/$A$6)^($B$12)*10^'fitting curve'!$D$4*EXP(-('fitting curve'!$F$4+'conductivity simulation'!$W$3*'fitting curve'!$E$4)*1000/8.314/D16)/D16)*(($W$2/$A$6)^($B$12)*10^'fitting curve'!$D$6*EXP(-('fitting curve'!$F$6+'conductivity simulation'!$W$3*'fitting curve'!$E$6)*1000/8.314/D16)/D16)*(($W$2/$A$6)^($B$12)*10^'fitting curve'!$D$9*EXP(-('fitting curve'!$F$9+'conductivity simulation'!$W$3*'fitting curve'!$E$9)*1000/8.314/D16)/D16))^(1/3)</f>
        <v>6.0730758748698061E-7</v>
      </c>
      <c r="X16" s="16"/>
      <c r="Y16" s="16">
        <f>((($Y$2/$A$6)^($B$12)*10^'fitting curve'!$D$4*EXP(-('fitting curve'!$F$4+'conductivity simulation'!$Y$3*'fitting curve'!$E$4)*1000/8.314/D16)/D16)*(($Y$2/$A$6)^($B$12)*10^'fitting curve'!$D$6*EXP(-('fitting curve'!$F$6+'conductivity simulation'!$Y$3*'fitting curve'!$E$6)*1000/8.314/D16)/D16)*(($Y$2/$A$6)^($B$12)*10^'fitting curve'!$D$9*EXP(-('fitting curve'!$F$9+'conductivity simulation'!$Y$3*'fitting curve'!$E$9)*1000/8.314/D16)/D16))^(1/3)</f>
        <v>9.8835706938211099E-8</v>
      </c>
      <c r="Z16" s="16"/>
    </row>
    <row r="17" spans="1:26" x14ac:dyDescent="0.2">
      <c r="A17" s="1"/>
      <c r="D17" s="4">
        <f t="shared" si="5"/>
        <v>1325</v>
      </c>
      <c r="E17" s="4">
        <f t="shared" si="0"/>
        <v>0.75471698113207553</v>
      </c>
      <c r="F17" s="16">
        <f>($F$2/$A$6)^($B$12)*10^'fitting curve'!$D$4*EXP(-('fitting curve'!$F$4+'conductivity simulation'!$F$3*'fitting curve'!$E$4)*1000/8.314/D17)/D17</f>
        <v>1.0045657117690019E-7</v>
      </c>
      <c r="G17" s="16">
        <f>($G$2/$A$6)^($B$12)*10^'fitting curve'!$D$4*EXP(-('fitting curve'!$F$4+'conductivity simulation'!$G$3*'fitting curve'!$E$4)*1000/8.314/D17)/D17</f>
        <v>2.1220852419712348E-5</v>
      </c>
      <c r="H17" s="16">
        <f>10^'fitting curve'!$G$4*EXP(-('fitting curve'!$I$4+'conductivity simulation'!$F$3*'fitting curve'!$H$4)*1000/8.314/D17)</f>
        <v>6.4310287917434769E-4</v>
      </c>
      <c r="I17" s="16"/>
      <c r="J17" s="16">
        <f>($J$2/$A$7)^($B$12)*10^'fitting curve'!$D$6*EXP(-('fitting curve'!$F$6+'conductivity simulation'!$J$3*'fitting curve'!$E$6)*1000/8.314/D17)/D17</f>
        <v>3.1891560613968937E-8</v>
      </c>
      <c r="K17" s="16">
        <f>($K$2/$A$7)^($B$12)*10^'fitting curve'!$D$6*EXP(-('fitting curve'!$F$6+'conductivity simulation'!$K$3*'fitting curve'!$E$6)*1000/8.314/D17)/D17</f>
        <v>6.7369022583060993E-6</v>
      </c>
      <c r="L17" s="16">
        <f>10^'fitting curve'!$G$6*EXP(-('fitting curve'!$I$6+'conductivity simulation'!$L$3*'fitting curve'!$H$6)*1000/8.314/D17)</f>
        <v>2.1701978763888997E-4</v>
      </c>
      <c r="M17" s="16"/>
      <c r="N17" s="16">
        <f>($N$2/$A$8)^($B$12)*10^'fitting curve'!$D$9*EXP(-('fitting curve'!$F$9+'conductivity simulation'!$N$3*'fitting curve'!$E$9)*1000/8.314/D17)/D17</f>
        <v>9.4799909182247903E-8</v>
      </c>
      <c r="O17" s="16">
        <f>($O$2/$A$8)^($B$12)*10^'fitting curve'!$D$9*EXP(-('fitting curve'!$F$9+'conductivity simulation'!$O$3*'fitting curve'!$E$9)*1000/8.314/D17)/D17</f>
        <v>2.0025916260032689E-5</v>
      </c>
      <c r="P17" s="16">
        <f>10^'fitting curve'!$G$9*EXP(-('fitting curve'!$I$9+'conductivity simulation'!$P$3*'fitting curve'!$H$9)*1000/8.314/D17)</f>
        <v>1.6491676263244645E-3</v>
      </c>
      <c r="Q17" s="16"/>
      <c r="R17" s="16">
        <f t="shared" si="1"/>
        <v>6.7218272650180764E-8</v>
      </c>
      <c r="S17" s="16">
        <f t="shared" si="2"/>
        <v>1.4199459797463962E-5</v>
      </c>
      <c r="T17" s="16">
        <f t="shared" si="3"/>
        <v>6.1284154153655609E-4</v>
      </c>
      <c r="U17" s="16">
        <f t="shared" si="4"/>
        <v>6.2704100133402008E-4</v>
      </c>
      <c r="V17" s="16"/>
      <c r="W17" s="16">
        <f>((($W$2/$A$6)^($B$12)*10^'fitting curve'!$D$4*EXP(-('fitting curve'!$F$4+'conductivity simulation'!$W$3*'fitting curve'!$E$4)*1000/8.314/D17)/D17)*(($W$2/$A$6)^($B$12)*10^'fitting curve'!$D$6*EXP(-('fitting curve'!$F$6+'conductivity simulation'!$W$3*'fitting curve'!$E$6)*1000/8.314/D17)/D17)*(($W$2/$A$6)^($B$12)*10^'fitting curve'!$D$9*EXP(-('fitting curve'!$F$9+'conductivity simulation'!$W$3*'fitting curve'!$E$9)*1000/8.314/D17)/D17))^(1/3)</f>
        <v>1.2202610194630074E-6</v>
      </c>
      <c r="X17" s="16"/>
      <c r="Y17" s="16">
        <f>((($Y$2/$A$6)^($B$12)*10^'fitting curve'!$D$4*EXP(-('fitting curve'!$F$4+'conductivity simulation'!$Y$3*'fitting curve'!$E$4)*1000/8.314/D17)/D17)*(($Y$2/$A$6)^($B$12)*10^'fitting curve'!$D$6*EXP(-('fitting curve'!$F$6+'conductivity simulation'!$Y$3*'fitting curve'!$E$6)*1000/8.314/D17)/D17)*(($Y$2/$A$6)^($B$12)*10^'fitting curve'!$D$9*EXP(-('fitting curve'!$F$9+'conductivity simulation'!$Y$3*'fitting curve'!$E$9)*1000/8.314/D17)/D17))^(1/3)</f>
        <v>1.857681718068035E-7</v>
      </c>
      <c r="Z17" s="16"/>
    </row>
    <row r="18" spans="1:26" x14ac:dyDescent="0.2">
      <c r="A18" s="1"/>
      <c r="D18" s="4">
        <f t="shared" si="5"/>
        <v>1350</v>
      </c>
      <c r="E18" s="4">
        <f t="shared" si="0"/>
        <v>0.7407407407407407</v>
      </c>
      <c r="F18" s="16">
        <f>($F$2/$A$6)^($B$12)*10^'fitting curve'!$D$4*EXP(-('fitting curve'!$F$4+'conductivity simulation'!$F$3*'fitting curve'!$E$4)*1000/8.314/D18)/D18</f>
        <v>1.7732276270288058E-7</v>
      </c>
      <c r="G18" s="16">
        <f>($G$2/$A$6)^($B$12)*10^'fitting curve'!$D$4*EXP(-('fitting curve'!$F$4+'conductivity simulation'!$G$3*'fitting curve'!$E$4)*1000/8.314/D18)/D18</f>
        <v>3.7458377624168635E-5</v>
      </c>
      <c r="H18" s="16">
        <f>10^'fitting curve'!$G$4*EXP(-('fitting curve'!$I$4+'conductivity simulation'!$F$3*'fitting curve'!$H$4)*1000/8.314/D18)</f>
        <v>7.848628604666517E-4</v>
      </c>
      <c r="I18" s="16"/>
      <c r="J18" s="16">
        <f>($J$2/$A$7)^($B$12)*10^'fitting curve'!$D$6*EXP(-('fitting curve'!$F$6+'conductivity simulation'!$J$3*'fitting curve'!$E$6)*1000/8.314/D18)/D18</f>
        <v>6.1851914271691981E-8</v>
      </c>
      <c r="K18" s="16">
        <f>($K$2/$A$7)^($B$12)*10^'fitting curve'!$D$6*EXP(-('fitting curve'!$F$6+'conductivity simulation'!$K$3*'fitting curve'!$E$6)*1000/8.314/D18)/D18</f>
        <v>1.3065848547875732E-5</v>
      </c>
      <c r="L18" s="16">
        <f>10^'fitting curve'!$G$6*EXP(-('fitting curve'!$I$6+'conductivity simulation'!$L$3*'fitting curve'!$H$6)*1000/8.314/D18)</f>
        <v>2.8491302873603696E-4</v>
      </c>
      <c r="M18" s="16"/>
      <c r="N18" s="16">
        <f>($N$2/$A$8)^($B$12)*10^'fitting curve'!$D$9*EXP(-('fitting curve'!$F$9+'conductivity simulation'!$N$3*'fitting curve'!$E$9)*1000/8.314/D18)/D18</f>
        <v>1.814397091349059E-7</v>
      </c>
      <c r="O18" s="16">
        <f>($O$2/$A$8)^($B$12)*10^'fitting curve'!$D$9*EXP(-('fitting curve'!$F$9+'conductivity simulation'!$O$3*'fitting curve'!$E$9)*1000/8.314/D18)/D18</f>
        <v>3.8328058040594801E-5</v>
      </c>
      <c r="P18" s="16">
        <f>10^'fitting curve'!$G$9*EXP(-('fitting curve'!$I$9+'conductivity simulation'!$P$3*'fitting curve'!$H$9)*1000/8.314/D18)</f>
        <v>2.0879632965830528E-3</v>
      </c>
      <c r="Q18" s="16"/>
      <c r="R18" s="16">
        <f t="shared" si="1"/>
        <v>1.2578146780947326E-7</v>
      </c>
      <c r="S18" s="16">
        <f t="shared" si="2"/>
        <v>2.6570586017905105E-5</v>
      </c>
      <c r="T18" s="16">
        <f t="shared" si="3"/>
        <v>7.7578786643061216E-4</v>
      </c>
      <c r="U18" s="16">
        <f t="shared" si="4"/>
        <v>8.0235845244851721E-4</v>
      </c>
      <c r="V18" s="16"/>
      <c r="W18" s="16">
        <f>((($W$2/$A$6)^($B$12)*10^'fitting curve'!$D$4*EXP(-('fitting curve'!$F$4+'conductivity simulation'!$W$3*'fitting curve'!$E$4)*1000/8.314/D18)/D18)*(($W$2/$A$6)^($B$12)*10^'fitting curve'!$D$6*EXP(-('fitting curve'!$F$6+'conductivity simulation'!$W$3*'fitting curve'!$E$6)*1000/8.314/D18)/D18)*(($W$2/$A$6)^($B$12)*10^'fitting curve'!$D$9*EXP(-('fitting curve'!$F$9+'conductivity simulation'!$W$3*'fitting curve'!$E$9)*1000/8.314/D18)/D18))^(1/3)</f>
        <v>2.3884775425390117E-6</v>
      </c>
      <c r="X18" s="16"/>
      <c r="Y18" s="16">
        <f>((($Y$2/$A$6)^($B$12)*10^'fitting curve'!$D$4*EXP(-('fitting curve'!$F$4+'conductivity simulation'!$Y$3*'fitting curve'!$E$4)*1000/8.314/D18)/D18)*(($Y$2/$A$6)^($B$12)*10^'fitting curve'!$D$6*EXP(-('fitting curve'!$F$6+'conductivity simulation'!$Y$3*'fitting curve'!$E$6)*1000/8.314/D18)/D18)*(($Y$2/$A$6)^($B$12)*10^'fitting curve'!$D$9*EXP(-('fitting curve'!$F$9+'conductivity simulation'!$Y$3*'fitting curve'!$E$9)*1000/8.314/D18)/D18))^(1/3)</f>
        <v>3.409782769285123E-7</v>
      </c>
      <c r="Z18" s="16"/>
    </row>
    <row r="19" spans="1:26" x14ac:dyDescent="0.2">
      <c r="A19" s="1"/>
      <c r="D19" s="4">
        <f t="shared" si="5"/>
        <v>1375</v>
      </c>
      <c r="E19" s="4">
        <f t="shared" si="0"/>
        <v>0.72727272727272729</v>
      </c>
      <c r="F19" s="16">
        <f>($F$2/$A$6)^($B$12)*10^'fitting curve'!$D$4*EXP(-('fitting curve'!$F$4+'conductivity simulation'!$F$3*'fitting curve'!$E$4)*1000/8.314/D19)/D19</f>
        <v>3.0649990950192646E-7</v>
      </c>
      <c r="G19" s="16">
        <f>($G$2/$A$6)^($B$12)*10^'fitting curve'!$D$4*EXP(-('fitting curve'!$F$4+'conductivity simulation'!$G$3*'fitting curve'!$E$4)*1000/8.314/D19)/D19</f>
        <v>6.4746280606591111E-5</v>
      </c>
      <c r="H19" s="16">
        <f>10^'fitting curve'!$G$4*EXP(-('fitting curve'!$I$4+'conductivity simulation'!$F$3*'fitting curve'!$H$4)*1000/8.314/D19)</f>
        <v>9.5095762420114075E-4</v>
      </c>
      <c r="I19" s="16"/>
      <c r="J19" s="16">
        <f>($J$2/$A$7)^($B$12)*10^'fitting curve'!$D$6*EXP(-('fitting curve'!$F$6+'conductivity simulation'!$J$3*'fitting curve'!$E$6)*1000/8.314/D19)/D19</f>
        <v>1.1706398062841398E-7</v>
      </c>
      <c r="K19" s="16">
        <f>($K$2/$A$7)^($B$12)*10^'fitting curve'!$D$6*EXP(-('fitting curve'!$F$6+'conductivity simulation'!$K$3*'fitting curve'!$E$6)*1000/8.314/D19)/D19</f>
        <v>2.4729068765497318E-5</v>
      </c>
      <c r="L19" s="16">
        <f>10^'fitting curve'!$G$6*EXP(-('fitting curve'!$I$6+'conductivity simulation'!$L$3*'fitting curve'!$H$6)*1000/8.314/D19)</f>
        <v>3.7036217945958966E-4</v>
      </c>
      <c r="M19" s="16"/>
      <c r="N19" s="16">
        <f>($N$2/$A$8)^($B$12)*10^'fitting curve'!$D$9*EXP(-('fitting curve'!$F$9+'conductivity simulation'!$N$3*'fitting curve'!$E$9)*1000/8.314/D19)/D19</f>
        <v>3.390460805289089E-7</v>
      </c>
      <c r="O19" s="16">
        <f>($O$2/$A$8)^($B$12)*10^'fitting curve'!$D$9*EXP(-('fitting curve'!$F$9+'conductivity simulation'!$O$3*'fitting curve'!$E$9)*1000/8.314/D19)/D19</f>
        <v>7.1621465416294504E-5</v>
      </c>
      <c r="P19" s="16">
        <f>10^'fitting curve'!$G$9*EXP(-('fitting curve'!$I$9+'conductivity simulation'!$P$3*'fitting curve'!$H$9)*1000/8.314/D19)</f>
        <v>2.62092849020263E-3</v>
      </c>
      <c r="Q19" s="16"/>
      <c r="R19" s="16">
        <f t="shared" si="1"/>
        <v>2.2998744161926517E-7</v>
      </c>
      <c r="S19" s="16">
        <f t="shared" si="2"/>
        <v>4.8583477415282396E-5</v>
      </c>
      <c r="T19" s="16">
        <f t="shared" si="3"/>
        <v>9.7367567994434954E-4</v>
      </c>
      <c r="U19" s="16">
        <f t="shared" si="4"/>
        <v>1.022259157359632E-3</v>
      </c>
      <c r="V19" s="16"/>
      <c r="W19" s="16">
        <f>((($W$2/$A$6)^($B$12)*10^'fitting curve'!$D$4*EXP(-('fitting curve'!$F$4+'conductivity simulation'!$W$3*'fitting curve'!$E$4)*1000/8.314/D19)/D19)*(($W$2/$A$6)^($B$12)*10^'fitting curve'!$D$6*EXP(-('fitting curve'!$F$6+'conductivity simulation'!$W$3*'fitting curve'!$E$6)*1000/8.314/D19)/D19)*(($W$2/$A$6)^($B$12)*10^'fitting curve'!$D$9*EXP(-('fitting curve'!$F$9+'conductivity simulation'!$W$3*'fitting curve'!$E$9)*1000/8.314/D19)/D19))^(1/3)</f>
        <v>4.5607600758481118E-6</v>
      </c>
      <c r="X19" s="16"/>
      <c r="Y19" s="16">
        <f>((($Y$2/$A$6)^($B$12)*10^'fitting curve'!$D$4*EXP(-('fitting curve'!$F$4+'conductivity simulation'!$Y$3*'fitting curve'!$E$4)*1000/8.314/D19)/D19)*(($Y$2/$A$6)^($B$12)*10^'fitting curve'!$D$6*EXP(-('fitting curve'!$F$6+'conductivity simulation'!$Y$3*'fitting curve'!$E$6)*1000/8.314/D19)/D19)*(($Y$2/$A$6)^($B$12)*10^'fitting curve'!$D$9*EXP(-('fitting curve'!$F$9+'conductivity simulation'!$Y$3*'fitting curve'!$E$9)*1000/8.314/D19)/D19))^(1/3)</f>
        <v>6.1199063362020222E-7</v>
      </c>
      <c r="Z19" s="16"/>
    </row>
    <row r="20" spans="1:26" x14ac:dyDescent="0.2">
      <c r="D20" s="4">
        <f t="shared" si="5"/>
        <v>1400</v>
      </c>
      <c r="E20" s="4">
        <f t="shared" si="0"/>
        <v>0.7142857142857143</v>
      </c>
      <c r="F20" s="16">
        <f>($F$2/$A$6)^($B$12)*10^'fitting curve'!$D$4*EXP(-('fitting curve'!$F$4+'conductivity simulation'!$F$3*'fitting curve'!$E$4)*1000/8.314/D20)/D20</f>
        <v>5.1935836778291702E-7</v>
      </c>
      <c r="G20" s="16">
        <f>($G$2/$A$6)^($B$12)*10^'fitting curve'!$D$4*EXP(-('fitting curve'!$F$4+'conductivity simulation'!$G$3*'fitting curve'!$E$4)*1000/8.314/D20)/D20</f>
        <v>1.0971136229859975E-4</v>
      </c>
      <c r="H20" s="16">
        <f>10^'fitting curve'!$G$4*EXP(-('fitting curve'!$I$4+'conductivity simulation'!$F$3*'fitting curve'!$H$4)*1000/8.314/D20)</f>
        <v>1.1443296317641132E-3</v>
      </c>
      <c r="I20" s="16"/>
      <c r="J20" s="16">
        <f>($J$2/$A$7)^($B$12)*10^'fitting curve'!$D$6*EXP(-('fitting curve'!$F$6+'conductivity simulation'!$J$3*'fitting curve'!$E$6)*1000/8.314/D20)/D20</f>
        <v>2.164995786512436E-7</v>
      </c>
      <c r="K20" s="16">
        <f>($K$2/$A$7)^($B$12)*10^'fitting curve'!$D$6*EXP(-('fitting curve'!$F$6+'conductivity simulation'!$K$3*'fitting curve'!$E$6)*1000/8.314/D20)/D20</f>
        <v>4.5734246686536351E-5</v>
      </c>
      <c r="L20" s="16">
        <f>10^'fitting curve'!$G$6*EXP(-('fitting curve'!$I$6+'conductivity simulation'!$L$3*'fitting curve'!$H$6)*1000/8.314/D20)</f>
        <v>4.7694970458535887E-4</v>
      </c>
      <c r="M20" s="16"/>
      <c r="N20" s="16">
        <f>($N$2/$A$8)^($B$12)*10^'fitting curve'!$D$9*EXP(-('fitting curve'!$F$9+'conductivity simulation'!$N$3*'fitting curve'!$E$9)*1000/8.314/D20)/D20</f>
        <v>6.1936510260879433E-7</v>
      </c>
      <c r="O20" s="16">
        <f>($O$2/$A$8)^($B$12)*10^'fitting curve'!$D$9*EXP(-('fitting curve'!$F$9+'conductivity simulation'!$O$3*'fitting curve'!$E$9)*1000/8.314/D20)/D20</f>
        <v>1.3083718946803487E-4</v>
      </c>
      <c r="P20" s="16">
        <f>10^'fitting curve'!$G$9*EXP(-('fitting curve'!$I$9+'conductivity simulation'!$P$3*'fitting curve'!$H$9)*1000/8.314/D20)</f>
        <v>3.263332524197395E-3</v>
      </c>
      <c r="Q20" s="16"/>
      <c r="R20" s="16">
        <f t="shared" si="1"/>
        <v>4.1142464860217106E-7</v>
      </c>
      <c r="S20" s="16">
        <f t="shared" si="2"/>
        <v>8.6911006891168078E-5</v>
      </c>
      <c r="T20" s="16">
        <f t="shared" si="3"/>
        <v>1.2121648485905225E-3</v>
      </c>
      <c r="U20" s="16">
        <f t="shared" si="4"/>
        <v>1.2990758554816905E-3</v>
      </c>
      <c r="V20" s="16"/>
      <c r="W20" s="16">
        <f>((($W$2/$A$6)^($B$12)*10^'fitting curve'!$D$4*EXP(-('fitting curve'!$F$4+'conductivity simulation'!$W$3*'fitting curve'!$E$4)*1000/8.314/D20)/D20)*(($W$2/$A$6)^($B$12)*10^'fitting curve'!$D$6*EXP(-('fitting curve'!$F$6+'conductivity simulation'!$W$3*'fitting curve'!$E$6)*1000/8.314/D20)/D20)*(($W$2/$A$6)^($B$12)*10^'fitting curve'!$D$9*EXP(-('fitting curve'!$F$9+'conductivity simulation'!$W$3*'fitting curve'!$E$9)*1000/8.314/D20)/D20))^(1/3)</f>
        <v>8.507061280940744E-6</v>
      </c>
      <c r="X20" s="16"/>
      <c r="Y20" s="16">
        <f>((($Y$2/$A$6)^($B$12)*10^'fitting curve'!$D$4*EXP(-('fitting curve'!$F$4+'conductivity simulation'!$Y$3*'fitting curve'!$E$4)*1000/8.314/D20)/D20)*(($Y$2/$A$6)^($B$12)*10^'fitting curve'!$D$6*EXP(-('fitting curve'!$F$6+'conductivity simulation'!$Y$3*'fitting curve'!$E$6)*1000/8.314/D20)/D20)*(($Y$2/$A$6)^($B$12)*10^'fitting curve'!$D$9*EXP(-('fitting curve'!$F$9+'conductivity simulation'!$Y$3*'fitting curve'!$E$9)*1000/8.314/D20)/D20))^(1/3)</f>
        <v>1.0753497856034483E-6</v>
      </c>
      <c r="Z20" s="16"/>
    </row>
    <row r="21" spans="1:26" x14ac:dyDescent="0.2">
      <c r="D21" s="4">
        <f t="shared" si="5"/>
        <v>1425</v>
      </c>
      <c r="E21" s="4">
        <f t="shared" si="0"/>
        <v>0.70175438596491224</v>
      </c>
      <c r="F21" s="16">
        <f>($F$2/$A$6)^($B$12)*10^'fitting curve'!$D$4*EXP(-('fitting curve'!$F$4+'conductivity simulation'!$F$3*'fitting curve'!$E$4)*1000/8.314/D21)/D21</f>
        <v>8.6363746341013815E-7</v>
      </c>
      <c r="G21" s="16">
        <f>($G$2/$A$6)^($B$12)*10^'fitting curve'!$D$4*EXP(-('fitting curve'!$F$4+'conductivity simulation'!$G$3*'fitting curve'!$E$4)*1000/8.314/D21)/D21</f>
        <v>1.8243827099063436E-4</v>
      </c>
      <c r="H21" s="16">
        <f>10^'fitting curve'!$G$4*EXP(-('fitting curve'!$I$4+'conductivity simulation'!$F$3*'fitting curve'!$H$4)*1000/8.314/D21)</f>
        <v>1.368108124853626E-3</v>
      </c>
      <c r="I21" s="16"/>
      <c r="J21" s="16">
        <f>($J$2/$A$7)^($B$12)*10^'fitting curve'!$D$6*EXP(-('fitting curve'!$F$6+'conductivity simulation'!$J$3*'fitting curve'!$E$6)*1000/8.314/D21)/D21</f>
        <v>3.9172848500162099E-7</v>
      </c>
      <c r="K21" s="16">
        <f>($K$2/$A$7)^($B$12)*10^'fitting curve'!$D$6*EXP(-('fitting curve'!$F$6+'conductivity simulation'!$K$3*'fitting curve'!$E$6)*1000/8.314/D21)/D21</f>
        <v>8.2750309625622835E-5</v>
      </c>
      <c r="L21" s="16">
        <f>10^'fitting curve'!$G$6*EXP(-('fitting curve'!$I$6+'conductivity simulation'!$L$3*'fitting curve'!$H$6)*1000/8.314/D21)</f>
        <v>6.0878549058227254E-4</v>
      </c>
      <c r="M21" s="16"/>
      <c r="N21" s="16">
        <f>($N$2/$A$8)^($B$12)*10^'fitting curve'!$D$9*EXP(-('fitting curve'!$F$9+'conductivity simulation'!$N$3*'fitting curve'!$E$9)*1000/8.314/D21)/D21</f>
        <v>1.1074308969515077E-6</v>
      </c>
      <c r="O21" s="16">
        <f>($O$2/$A$8)^($B$12)*10^'fitting curve'!$D$9*EXP(-('fitting curve'!$F$9+'conductivity simulation'!$O$3*'fitting curve'!$E$9)*1000/8.314/D21)/D21</f>
        <v>2.3393818198168357E-4</v>
      </c>
      <c r="P21" s="16">
        <f>10^'fitting curve'!$G$9*EXP(-('fitting curve'!$I$9+'conductivity simulation'!$P$3*'fitting curve'!$H$9)*1000/8.314/D21)</f>
        <v>4.032059387324545E-3</v>
      </c>
      <c r="Q21" s="16"/>
      <c r="R21" s="16">
        <f t="shared" si="1"/>
        <v>7.209045291708391E-7</v>
      </c>
      <c r="S21" s="16">
        <f t="shared" si="2"/>
        <v>1.5228678863921246E-4</v>
      </c>
      <c r="T21" s="16">
        <f t="shared" si="3"/>
        <v>1.4975128065831164E-3</v>
      </c>
      <c r="U21" s="16">
        <f t="shared" si="4"/>
        <v>1.6497995952223289E-3</v>
      </c>
      <c r="V21" s="16"/>
      <c r="W21" s="16">
        <f>((($W$2/$A$6)^($B$12)*10^'fitting curve'!$D$4*EXP(-('fitting curve'!$F$4+'conductivity simulation'!$W$3*'fitting curve'!$E$4)*1000/8.314/D21)/D21)*(($W$2/$A$6)^($B$12)*10^'fitting curve'!$D$6*EXP(-('fitting curve'!$F$6+'conductivity simulation'!$W$3*'fitting curve'!$E$6)*1000/8.314/D21)/D21)*(($W$2/$A$6)^($B$12)*10^'fitting curve'!$D$9*EXP(-('fitting curve'!$F$9+'conductivity simulation'!$W$3*'fitting curve'!$E$9)*1000/8.314/D21)/D21))^(1/3)</f>
        <v>1.5519799303718755E-5</v>
      </c>
      <c r="X21" s="16"/>
      <c r="Y21" s="16">
        <f>((($Y$2/$A$6)^($B$12)*10^'fitting curve'!$D$4*EXP(-('fitting curve'!$F$4+'conductivity simulation'!$Y$3*'fitting curve'!$E$4)*1000/8.314/D21)/D21)*(($Y$2/$A$6)^($B$12)*10^'fitting curve'!$D$6*EXP(-('fitting curve'!$F$6+'conductivity simulation'!$Y$3*'fitting curve'!$E$6)*1000/8.314/D21)/D21)*(($Y$2/$A$6)^($B$12)*10^'fitting curve'!$D$9*EXP(-('fitting curve'!$F$9+'conductivity simulation'!$Y$3*'fitting curve'!$E$9)*1000/8.314/D21)/D21))^(1/3)</f>
        <v>1.8519489782248597E-6</v>
      </c>
      <c r="Z21" s="16"/>
    </row>
    <row r="22" spans="1:26" x14ac:dyDescent="0.2">
      <c r="D22" s="4">
        <f t="shared" si="5"/>
        <v>1450</v>
      </c>
      <c r="E22" s="4">
        <f t="shared" si="0"/>
        <v>0.68965517241379315</v>
      </c>
      <c r="F22" s="16">
        <f>($F$2/$A$6)^($B$12)*10^'fitting curve'!$D$4*EXP(-('fitting curve'!$F$4+'conductivity simulation'!$F$3*'fitting curve'!$E$4)*1000/8.314/D22)/D22</f>
        <v>1.4107447055867325E-6</v>
      </c>
      <c r="G22" s="16">
        <f>($G$2/$A$6)^($B$12)*10^'fitting curve'!$D$4*EXP(-('fitting curve'!$F$4+'conductivity simulation'!$G$3*'fitting curve'!$E$4)*1000/8.314/D22)/D22</f>
        <v>2.9801141775412897E-4</v>
      </c>
      <c r="H22" s="16">
        <f>10^'fitting curve'!$G$4*EXP(-('fitting curve'!$I$4+'conductivity simulation'!$F$3*'fitting curve'!$H$4)*1000/8.314/D22)</f>
        <v>1.6256045177145337E-3</v>
      </c>
      <c r="I22" s="16"/>
      <c r="J22" s="16">
        <f>($J$2/$A$7)^($B$12)*10^'fitting curve'!$D$6*EXP(-('fitting curve'!$F$6+'conductivity simulation'!$J$3*'fitting curve'!$E$6)*1000/8.314/D22)/D22</f>
        <v>6.9422715756754426E-7</v>
      </c>
      <c r="K22" s="16">
        <f>($K$2/$A$7)^($B$12)*10^'fitting curve'!$D$6*EXP(-('fitting curve'!$F$6+'conductivity simulation'!$K$3*'fitting curve'!$E$6)*1000/8.314/D22)/D22</f>
        <v>1.4665135275774649E-4</v>
      </c>
      <c r="L22" s="16">
        <f>10^'fitting curve'!$G$6*EXP(-('fitting curve'!$I$6+'conductivity simulation'!$L$3*'fitting curve'!$H$6)*1000/8.314/D22)</f>
        <v>7.7055051618570014E-4</v>
      </c>
      <c r="M22" s="16"/>
      <c r="N22" s="16">
        <f>($N$2/$A$8)^($B$12)*10^'fitting curve'!$D$9*EXP(-('fitting curve'!$F$9+'conductivity simulation'!$N$3*'fitting curve'!$E$9)*1000/8.314/D22)/D22</f>
        <v>1.9402279536891987E-6</v>
      </c>
      <c r="O22" s="16">
        <f>($O$2/$A$8)^($B$12)*10^'fitting curve'!$D$9*EXP(-('fitting curve'!$F$9+'conductivity simulation'!$O$3*'fitting curve'!$E$9)*1000/8.314/D22)/D22</f>
        <v>4.0986160072430084E-4</v>
      </c>
      <c r="P22" s="16">
        <f>10^'fitting curve'!$G$9*EXP(-('fitting curve'!$I$9+'conductivity simulation'!$P$3*'fitting curve'!$H$9)*1000/8.314/D22)</f>
        <v>4.9456654125045281E-3</v>
      </c>
      <c r="Q22" s="16"/>
      <c r="R22" s="16">
        <f t="shared" si="1"/>
        <v>1.2386090867373407E-6</v>
      </c>
      <c r="S22" s="16">
        <f t="shared" si="2"/>
        <v>2.6164879337840568E-4</v>
      </c>
      <c r="T22" s="16">
        <f t="shared" si="3"/>
        <v>1.8365957783447883E-3</v>
      </c>
      <c r="U22" s="16">
        <f t="shared" si="4"/>
        <v>2.0982445717231939E-3</v>
      </c>
      <c r="V22" s="16"/>
      <c r="W22" s="16">
        <f>((($W$2/$A$6)^($B$12)*10^'fitting curve'!$D$4*EXP(-('fitting curve'!$F$4+'conductivity simulation'!$W$3*'fitting curve'!$E$4)*1000/8.314/D22)/D22)*(($W$2/$A$6)^($B$12)*10^'fitting curve'!$D$6*EXP(-('fitting curve'!$F$6+'conductivity simulation'!$W$3*'fitting curve'!$E$6)*1000/8.314/D22)/D22)*(($W$2/$A$6)^($B$12)*10^'fitting curve'!$D$9*EXP(-('fitting curve'!$F$9+'conductivity simulation'!$W$3*'fitting curve'!$E$9)*1000/8.314/D22)/D22))^(1/3)</f>
        <v>2.7724108787157367E-5</v>
      </c>
      <c r="X22" s="16"/>
      <c r="Y22" s="16">
        <f>((($Y$2/$A$6)^($B$12)*10^'fitting curve'!$D$4*EXP(-('fitting curve'!$F$4+'conductivity simulation'!$Y$3*'fitting curve'!$E$4)*1000/8.314/D22)/D22)*(($Y$2/$A$6)^($B$12)*10^'fitting curve'!$D$6*EXP(-('fitting curve'!$F$6+'conductivity simulation'!$Y$3*'fitting curve'!$E$6)*1000/8.314/D22)/D22)*(($Y$2/$A$6)^($B$12)*10^'fitting curve'!$D$9*EXP(-('fitting curve'!$F$9+'conductivity simulation'!$Y$3*'fitting curve'!$E$9)*1000/8.314/D22)/D22))^(1/3)</f>
        <v>3.129221069030282E-6</v>
      </c>
      <c r="Z22" s="16"/>
    </row>
    <row r="23" spans="1:26" x14ac:dyDescent="0.2">
      <c r="D23" s="4">
        <f t="shared" si="5"/>
        <v>1475</v>
      </c>
      <c r="E23" s="4">
        <f t="shared" ref="E23:E48" si="6">1000/D23</f>
        <v>0.67796610169491522</v>
      </c>
      <c r="F23" s="16">
        <f>($F$2/$A$6)^($B$12)*10^'fitting curve'!$D$4*EXP(-('fitting curve'!$F$4+'conductivity simulation'!$F$3*'fitting curve'!$E$4)*1000/8.314/D23)/D23</f>
        <v>2.2657613417453452E-6</v>
      </c>
      <c r="G23" s="16">
        <f>($G$2/$A$6)^($B$12)*10^'fitting curve'!$D$4*EXP(-('fitting curve'!$F$4+'conductivity simulation'!$G$3*'fitting curve'!$E$4)*1000/8.314/D23)/D23</f>
        <v>4.7862859032683802E-4</v>
      </c>
      <c r="H23" s="16">
        <f>10^'fitting curve'!$G$4*EXP(-('fitting curve'!$I$4+'conductivity simulation'!$F$3*'fitting curve'!$H$4)*1000/8.314/D23)</f>
        <v>1.9203066118857056E-3</v>
      </c>
      <c r="I23" s="16"/>
      <c r="J23" s="16">
        <f>($J$2/$A$7)^($B$12)*10^'fitting curve'!$D$6*EXP(-('fitting curve'!$F$6+'conductivity simulation'!$J$3*'fitting curve'!$E$6)*1000/8.314/D23)/D23</f>
        <v>1.20633197615201E-6</v>
      </c>
      <c r="K23" s="16">
        <f>($K$2/$A$7)^($B$12)*10^'fitting curve'!$D$6*EXP(-('fitting curve'!$F$6+'conductivity simulation'!$K$3*'fitting curve'!$E$6)*1000/8.314/D23)/D23</f>
        <v>2.5483044598468554E-4</v>
      </c>
      <c r="L23" s="16">
        <f>10^'fitting curve'!$G$6*EXP(-('fitting curve'!$I$6+'conductivity simulation'!$L$3*'fitting curve'!$H$6)*1000/8.314/D23)</f>
        <v>9.6753992149787357E-4</v>
      </c>
      <c r="M23" s="16"/>
      <c r="N23" s="16">
        <f>($N$2/$A$8)^($B$12)*10^'fitting curve'!$D$9*EXP(-('fitting curve'!$F$9+'conductivity simulation'!$N$3*'fitting curve'!$E$9)*1000/8.314/D23)/D23</f>
        <v>3.3343140174782936E-6</v>
      </c>
      <c r="O23" s="16">
        <f>($O$2/$A$8)^($B$12)*10^'fitting curve'!$D$9*EXP(-('fitting curve'!$F$9+'conductivity simulation'!$O$3*'fitting curve'!$E$9)*1000/8.314/D23)/D23</f>
        <v>7.0435397960462638E-4</v>
      </c>
      <c r="P23" s="16">
        <f>10^'fitting curve'!$G$9*EXP(-('fitting curve'!$I$9+'conductivity simulation'!$P$3*'fitting curve'!$H$9)*1000/8.314/D23)</f>
        <v>6.0244282737047499E-3</v>
      </c>
      <c r="Q23" s="16"/>
      <c r="R23" s="16">
        <f t="shared" ref="R23:R48" si="7">(F23*J23*N23)^(1/3)</f>
        <v>2.0887950687898702E-6</v>
      </c>
      <c r="S23" s="16">
        <f t="shared" ref="S23:S48" si="8">(G23*K23*O23)^(1/3)</f>
        <v>4.4124551903883231E-4</v>
      </c>
      <c r="T23" s="16">
        <f t="shared" ref="T23:T48" si="9">(H23*L23*P23)^(1/3)</f>
        <v>2.2369267838900217E-3</v>
      </c>
      <c r="U23" s="16">
        <f t="shared" si="4"/>
        <v>2.6781723029288538E-3</v>
      </c>
      <c r="V23" s="16"/>
      <c r="W23" s="16">
        <f>((($W$2/$A$6)^($B$12)*10^'fitting curve'!$D$4*EXP(-('fitting curve'!$F$4+'conductivity simulation'!$W$3*'fitting curve'!$E$4)*1000/8.314/D23)/D23)*(($W$2/$A$6)^($B$12)*10^'fitting curve'!$D$6*EXP(-('fitting curve'!$F$6+'conductivity simulation'!$W$3*'fitting curve'!$E$6)*1000/8.314/D23)/D23)*(($W$2/$A$6)^($B$12)*10^'fitting curve'!$D$9*EXP(-('fitting curve'!$F$9+'conductivity simulation'!$W$3*'fitting curve'!$E$9)*1000/8.314/D23)/D23))^(1/3)</f>
        <v>4.8546817232050416E-5</v>
      </c>
      <c r="X23" s="16"/>
      <c r="Y23" s="16">
        <f>((($Y$2/$A$6)^($B$12)*10^'fitting curve'!$D$4*EXP(-('fitting curve'!$F$4+'conductivity simulation'!$Y$3*'fitting curve'!$E$4)*1000/8.314/D23)/D23)*(($Y$2/$A$6)^($B$12)*10^'fitting curve'!$D$6*EXP(-('fitting curve'!$F$6+'conductivity simulation'!$Y$3*'fitting curve'!$E$6)*1000/8.314/D23)/D23)*(($Y$2/$A$6)^($B$12)*10^'fitting curve'!$D$9*EXP(-('fitting curve'!$F$9+'conductivity simulation'!$Y$3*'fitting curve'!$E$9)*1000/8.314/D23)/D23))^(1/3)</f>
        <v>5.1927124765839168E-6</v>
      </c>
      <c r="Z23" s="16"/>
    </row>
    <row r="24" spans="1:26" x14ac:dyDescent="0.2">
      <c r="D24" s="4">
        <f t="shared" si="5"/>
        <v>1500</v>
      </c>
      <c r="E24" s="4">
        <f t="shared" si="6"/>
        <v>0.66666666666666663</v>
      </c>
      <c r="F24" s="16">
        <f>($F$2/$A$6)^($B$12)*10^'fitting curve'!$D$4*EXP(-('fitting curve'!$F$4+'conductivity simulation'!$F$3*'fitting curve'!$E$4)*1000/8.314/D24)/D24</f>
        <v>3.5809507697848202E-6</v>
      </c>
      <c r="G24" s="16">
        <f>($G$2/$A$6)^($B$12)*10^'fitting curve'!$D$4*EXP(-('fitting curve'!$F$4+'conductivity simulation'!$G$3*'fitting curve'!$E$4)*1000/8.314/D24)/D24</f>
        <v>7.5645452475221417E-4</v>
      </c>
      <c r="H24" s="16">
        <f>10^'fitting curve'!$G$4*EXP(-('fitting curve'!$I$4+'conductivity simulation'!$F$3*'fitting curve'!$H$4)*1000/8.314/D24)</f>
        <v>2.2558717256186984E-3</v>
      </c>
      <c r="I24" s="16"/>
      <c r="J24" s="16">
        <f>($J$2/$A$7)^($B$12)*10^'fitting curve'!$D$6*EXP(-('fitting curve'!$F$6+'conductivity simulation'!$J$3*'fitting curve'!$E$6)*1000/8.314/D24)/D24</f>
        <v>2.0573612294505765E-6</v>
      </c>
      <c r="K24" s="16">
        <f>($K$2/$A$7)^($B$12)*10^'fitting curve'!$D$6*EXP(-('fitting curve'!$F$6+'conductivity simulation'!$K$3*'fitting curve'!$E$6)*1000/8.314/D24)/D24</f>
        <v>4.34605307673969E-4</v>
      </c>
      <c r="L24" s="16">
        <f>10^'fitting curve'!$G$6*EXP(-('fitting curve'!$I$6+'conductivity simulation'!$L$3*'fitting curve'!$H$6)*1000/8.314/D24)</f>
        <v>1.2057050461040939E-3</v>
      </c>
      <c r="M24" s="16"/>
      <c r="N24" s="16">
        <f>($N$2/$A$8)^($B$12)*10^'fitting curve'!$D$9*EXP(-('fitting curve'!$F$9+'conductivity simulation'!$N$3*'fitting curve'!$E$9)*1000/8.314/D24)/D24</f>
        <v>5.6259917773113567E-6</v>
      </c>
      <c r="O24" s="16">
        <f>($O$2/$A$8)^($B$12)*10^'fitting curve'!$D$9*EXP(-('fitting curve'!$F$9+'conductivity simulation'!$O$3*'fitting curve'!$E$9)*1000/8.314/D24)/D24</f>
        <v>1.1884572589144137E-3</v>
      </c>
      <c r="P24" s="16">
        <f>10^'fitting curve'!$G$9*EXP(-('fitting curve'!$I$9+'conductivity simulation'!$P$3*'fitting curve'!$H$9)*1000/8.314/D24)</f>
        <v>7.2903868533265625E-3</v>
      </c>
      <c r="Q24" s="16"/>
      <c r="R24" s="16">
        <f t="shared" si="7"/>
        <v>3.4607428606659354E-6</v>
      </c>
      <c r="S24" s="16">
        <f t="shared" si="8"/>
        <v>7.3106131981590377E-4</v>
      </c>
      <c r="T24" s="16">
        <f t="shared" si="9"/>
        <v>2.7066702607102394E-3</v>
      </c>
      <c r="U24" s="16">
        <f t="shared" si="4"/>
        <v>3.4377315805261431E-3</v>
      </c>
      <c r="V24" s="16"/>
      <c r="W24" s="16">
        <f>((($W$2/$A$6)^($B$12)*10^'fitting curve'!$D$4*EXP(-('fitting curve'!$F$4+'conductivity simulation'!$W$3*'fitting curve'!$E$4)*1000/8.314/D24)/D24)*(($W$2/$A$6)^($B$12)*10^'fitting curve'!$D$6*EXP(-('fitting curve'!$F$6+'conductivity simulation'!$W$3*'fitting curve'!$E$6)*1000/8.314/D24)/D24)*(($W$2/$A$6)^($B$12)*10^'fitting curve'!$D$9*EXP(-('fitting curve'!$F$9+'conductivity simulation'!$W$3*'fitting curve'!$E$9)*1000/8.314/D24)/D24))^(1/3)</f>
        <v>8.3412499857961182E-5</v>
      </c>
      <c r="X24" s="16"/>
      <c r="Y24" s="16">
        <f>((($Y$2/$A$6)^($B$12)*10^'fitting curve'!$D$4*EXP(-('fitting curve'!$F$4+'conductivity simulation'!$Y$3*'fitting curve'!$E$4)*1000/8.314/D24)/D24)*(($Y$2/$A$6)^($B$12)*10^'fitting curve'!$D$6*EXP(-('fitting curve'!$F$6+'conductivity simulation'!$Y$3*'fitting curve'!$E$6)*1000/8.314/D24)/D24)*(($Y$2/$A$6)^($B$12)*10^'fitting curve'!$D$9*EXP(-('fitting curve'!$F$9+'conductivity simulation'!$Y$3*'fitting curve'!$E$9)*1000/8.314/D24)/D24))^(1/3)</f>
        <v>8.4702783882113432E-6</v>
      </c>
      <c r="Z24" s="16"/>
    </row>
    <row r="25" spans="1:26" x14ac:dyDescent="0.2">
      <c r="D25" s="4">
        <f t="shared" si="5"/>
        <v>1525</v>
      </c>
      <c r="E25" s="4">
        <f t="shared" si="6"/>
        <v>0.65573770491803274</v>
      </c>
      <c r="F25" s="16">
        <f>($F$2/$A$6)^($B$12)*10^'fitting curve'!$D$4*EXP(-('fitting curve'!$F$4+'conductivity simulation'!$F$3*'fitting curve'!$E$4)*1000/8.314/D25)/D25</f>
        <v>5.5737355410586364E-6</v>
      </c>
      <c r="G25" s="16">
        <f>($G$2/$A$6)^($B$12)*10^'fitting curve'!$D$4*EXP(-('fitting curve'!$F$4+'conductivity simulation'!$G$3*'fitting curve'!$E$4)*1000/8.314/D25)/D25</f>
        <v>1.1774184402036313E-3</v>
      </c>
      <c r="H25" s="16">
        <f>10^'fitting curve'!$G$4*EXP(-('fitting curve'!$I$4+'conductivity simulation'!$F$3*'fitting curve'!$H$4)*1000/8.314/D25)</f>
        <v>2.636118837448674E-3</v>
      </c>
      <c r="I25" s="16"/>
      <c r="J25" s="16">
        <f>($J$2/$A$7)^($B$12)*10^'fitting curve'!$D$6*EXP(-('fitting curve'!$F$6+'conductivity simulation'!$J$3*'fitting curve'!$E$6)*1000/8.314/D25)/D25</f>
        <v>3.4469434986332156E-6</v>
      </c>
      <c r="K25" s="16">
        <f>($K$2/$A$7)^($B$12)*10^'fitting curve'!$D$6*EXP(-('fitting curve'!$F$6+'conductivity simulation'!$K$3*'fitting curve'!$E$6)*1000/8.314/D25)/D25</f>
        <v>7.2814628676478785E-4</v>
      </c>
      <c r="L25" s="16">
        <f>10^'fitting curve'!$G$6*EXP(-('fitting curve'!$I$6+'conductivity simulation'!$L$3*'fitting curve'!$H$6)*1000/8.314/D25)</f>
        <v>1.4916940222674546E-3</v>
      </c>
      <c r="M25" s="16"/>
      <c r="N25" s="16">
        <f>($N$2/$A$8)^($B$12)*10^'fitting curve'!$D$9*EXP(-('fitting curve'!$F$9+'conductivity simulation'!$N$3*'fitting curve'!$E$9)*1000/8.314/D25)/D25</f>
        <v>9.3287635457389894E-6</v>
      </c>
      <c r="O25" s="16">
        <f>($O$2/$A$8)^($B$12)*10^'fitting curve'!$D$9*EXP(-('fitting curve'!$F$9+'conductivity simulation'!$O$3*'fitting curve'!$E$9)*1000/8.314/D25)/D25</f>
        <v>1.9706457441585577E-3</v>
      </c>
      <c r="P25" s="16">
        <f>10^'fitting curve'!$G$9*EXP(-('fitting curve'!$I$9+'conductivity simulation'!$P$3*'fitting curve'!$H$9)*1000/8.314/D25)</f>
        <v>8.7673716583224134E-3</v>
      </c>
      <c r="Q25" s="16"/>
      <c r="R25" s="16">
        <f t="shared" si="7"/>
        <v>5.6381271988691507E-6</v>
      </c>
      <c r="S25" s="16">
        <f t="shared" si="8"/>
        <v>1.1910207944493395E-3</v>
      </c>
      <c r="T25" s="16">
        <f t="shared" si="9"/>
        <v>3.2546531847265823E-3</v>
      </c>
      <c r="U25" s="16">
        <f t="shared" si="4"/>
        <v>4.4456739791759216E-3</v>
      </c>
      <c r="V25" s="16"/>
      <c r="W25" s="16">
        <f>((($W$2/$A$6)^($B$12)*10^'fitting curve'!$D$4*EXP(-('fitting curve'!$F$4+'conductivity simulation'!$W$3*'fitting curve'!$E$4)*1000/8.314/D25)/D25)*(($W$2/$A$6)^($B$12)*10^'fitting curve'!$D$6*EXP(-('fitting curve'!$F$6+'conductivity simulation'!$W$3*'fitting curve'!$E$6)*1000/8.314/D25)/D25)*(($W$2/$A$6)^($B$12)*10^'fitting curve'!$D$9*EXP(-('fitting curve'!$F$9+'conductivity simulation'!$W$3*'fitting curve'!$E$9)*1000/8.314/D25)/D25))^(1/3)</f>
        <v>1.4075882121110625E-4</v>
      </c>
      <c r="X25" s="16"/>
      <c r="Y25" s="16">
        <f>((($Y$2/$A$6)^($B$12)*10^'fitting curve'!$D$4*EXP(-('fitting curve'!$F$4+'conductivity simulation'!$Y$3*'fitting curve'!$E$4)*1000/8.314/D25)/D25)*(($Y$2/$A$6)^($B$12)*10^'fitting curve'!$D$6*EXP(-('fitting curve'!$F$6+'conductivity simulation'!$Y$3*'fitting curve'!$E$6)*1000/8.314/D25)/D25)*(($Y$2/$A$6)^($B$12)*10^'fitting curve'!$D$9*EXP(-('fitting curve'!$F$9+'conductivity simulation'!$Y$3*'fitting curve'!$E$9)*1000/8.314/D25)/D25))^(1/3)</f>
        <v>1.359299328679618E-5</v>
      </c>
      <c r="Z25" s="16"/>
    </row>
    <row r="26" spans="1:26" x14ac:dyDescent="0.2">
      <c r="D26" s="4">
        <f t="shared" si="5"/>
        <v>1550</v>
      </c>
      <c r="E26" s="4">
        <f t="shared" si="6"/>
        <v>0.64516129032258063</v>
      </c>
      <c r="F26" s="16">
        <f>($F$2/$A$6)^($B$12)*10^'fitting curve'!$D$4*EXP(-('fitting curve'!$F$4+'conductivity simulation'!$F$3*'fitting curve'!$E$4)*1000/8.314/D26)/D26</f>
        <v>8.550297129891493E-6</v>
      </c>
      <c r="G26" s="16">
        <f>($G$2/$A$6)^($B$12)*10^'fitting curve'!$D$4*EXP(-('fitting curve'!$F$4+'conductivity simulation'!$G$3*'fitting curve'!$E$4)*1000/8.314/D26)/D26</f>
        <v>1.8061993497528444E-3</v>
      </c>
      <c r="H26" s="16">
        <f>10^'fitting curve'!$G$4*EXP(-('fitting curve'!$I$4+'conductivity simulation'!$F$3*'fitting curve'!$H$4)*1000/8.314/D26)</f>
        <v>3.0650198483923347E-3</v>
      </c>
      <c r="I26" s="16"/>
      <c r="J26" s="16">
        <f>($J$2/$A$7)^($B$12)*10^'fitting curve'!$D$6*EXP(-('fitting curve'!$F$6+'conductivity simulation'!$J$3*'fitting curve'!$E$6)*1000/8.314/D26)/D26</f>
        <v>5.6782321820663279E-6</v>
      </c>
      <c r="K26" s="16">
        <f>($K$2/$A$7)^($B$12)*10^'fitting curve'!$D$6*EXP(-('fitting curve'!$F$6+'conductivity simulation'!$K$3*'fitting curve'!$E$6)*1000/8.314/D26)/D26</f>
        <v>1.1994927333155775E-3</v>
      </c>
      <c r="L26" s="16">
        <f>10^'fitting curve'!$G$6*EXP(-('fitting curve'!$I$6+'conductivity simulation'!$L$3*'fitting curve'!$H$6)*1000/8.314/D26)</f>
        <v>1.832890531040853E-3</v>
      </c>
      <c r="M26" s="16"/>
      <c r="N26" s="16">
        <f>($N$2/$A$8)^($B$12)*10^'fitting curve'!$D$9*EXP(-('fitting curve'!$F$9+'conductivity simulation'!$N$3*'fitting curve'!$E$9)*1000/8.314/D26)/D26</f>
        <v>1.5214215487720336E-5</v>
      </c>
      <c r="O26" s="16">
        <f>($O$2/$A$8)^($B$12)*10^'fitting curve'!$D$9*EXP(-('fitting curve'!$F$9+'conductivity simulation'!$O$3*'fitting curve'!$E$9)*1000/8.314/D26)/D26</f>
        <v>3.2139124177160447E-3</v>
      </c>
      <c r="P26" s="16">
        <f>10^'fitting curve'!$G$9*EXP(-('fitting curve'!$I$9+'conductivity simulation'!$P$3*'fitting curve'!$H$9)*1000/8.314/D26)</f>
        <v>1.0481025591341106E-2</v>
      </c>
      <c r="Q26" s="16"/>
      <c r="R26" s="16">
        <f t="shared" si="7"/>
        <v>9.0395741662366376E-6</v>
      </c>
      <c r="S26" s="16">
        <f t="shared" si="8"/>
        <v>1.9095562099262916E-3</v>
      </c>
      <c r="T26" s="16">
        <f t="shared" si="9"/>
        <v>3.8903726202581292E-3</v>
      </c>
      <c r="U26" s="16">
        <f t="shared" si="4"/>
        <v>5.7999288301844205E-3</v>
      </c>
      <c r="V26" s="16"/>
      <c r="W26" s="16">
        <f>((($W$2/$A$6)^($B$12)*10^'fitting curve'!$D$4*EXP(-('fitting curve'!$F$4+'conductivity simulation'!$W$3*'fitting curve'!$E$4)*1000/8.314/D26)/D26)*(($W$2/$A$6)^($B$12)*10^'fitting curve'!$D$6*EXP(-('fitting curve'!$F$6+'conductivity simulation'!$W$3*'fitting curve'!$E$6)*1000/8.314/D26)/D26)*(($W$2/$A$6)^($B$12)*10^'fitting curve'!$D$9*EXP(-('fitting curve'!$F$9+'conductivity simulation'!$W$3*'fitting curve'!$E$9)*1000/8.314/D26)/D26))^(1/3)</f>
        <v>2.3349350307209495E-4</v>
      </c>
      <c r="X26" s="16"/>
      <c r="Y26" s="16">
        <f>((($Y$2/$A$6)^($B$12)*10^'fitting curve'!$D$4*EXP(-('fitting curve'!$F$4+'conductivity simulation'!$Y$3*'fitting curve'!$E$4)*1000/8.314/D26)/D26)*(($Y$2/$A$6)^($B$12)*10^'fitting curve'!$D$6*EXP(-('fitting curve'!$F$6+'conductivity simulation'!$Y$3*'fitting curve'!$E$6)*1000/8.314/D26)/D26)*(($Y$2/$A$6)^($B$12)*10^'fitting curve'!$D$9*EXP(-('fitting curve'!$F$9+'conductivity simulation'!$Y$3*'fitting curve'!$E$9)*1000/8.314/D26)/D26))^(1/3)</f>
        <v>2.147787522834806E-5</v>
      </c>
      <c r="Z26" s="16"/>
    </row>
    <row r="27" spans="1:26" x14ac:dyDescent="0.2">
      <c r="D27" s="4">
        <f t="shared" si="5"/>
        <v>1575</v>
      </c>
      <c r="E27" s="4">
        <f t="shared" si="6"/>
        <v>0.63492063492063489</v>
      </c>
      <c r="F27" s="16">
        <f>($F$2/$A$6)^($B$12)*10^'fitting curve'!$D$4*EXP(-('fitting curve'!$F$4+'conductivity simulation'!$F$3*'fitting curve'!$E$4)*1000/8.314/D27)/D27</f>
        <v>1.2936159005902547E-5</v>
      </c>
      <c r="G27" s="16">
        <f>($G$2/$A$6)^($B$12)*10^'fitting curve'!$D$4*EXP(-('fitting curve'!$F$4+'conductivity simulation'!$G$3*'fitting curve'!$E$4)*1000/8.314/D27)/D27</f>
        <v>2.7326865522692184E-3</v>
      </c>
      <c r="H27" s="16">
        <f>10^'fitting curve'!$G$4*EXP(-('fitting curve'!$I$4+'conductivity simulation'!$F$3*'fitting curve'!$H$4)*1000/8.314/D27)</f>
        <v>3.5466900701187046E-3</v>
      </c>
      <c r="I27" s="16"/>
      <c r="J27" s="16">
        <f>($J$2/$A$7)^($B$12)*10^'fitting curve'!$D$6*EXP(-('fitting curve'!$F$6+'conductivity simulation'!$J$3*'fitting curve'!$E$6)*1000/8.314/D27)/D27</f>
        <v>9.2044759047738802E-6</v>
      </c>
      <c r="K27" s="16">
        <f>($K$2/$A$7)^($B$12)*10^'fitting curve'!$D$6*EXP(-('fitting curve'!$F$6+'conductivity simulation'!$K$3*'fitting curve'!$E$6)*1000/8.314/D27)/D27</f>
        <v>1.9443907201654523E-3</v>
      </c>
      <c r="L27" s="16">
        <f>10^'fitting curve'!$G$6*EXP(-('fitting curve'!$I$6+'conductivity simulation'!$L$3*'fitting curve'!$H$6)*1000/8.314/D27)</f>
        <v>2.2374503562016014E-3</v>
      </c>
      <c r="M27" s="16"/>
      <c r="N27" s="16">
        <f>($N$2/$A$8)^($B$12)*10^'fitting curve'!$D$9*EXP(-('fitting curve'!$F$9+'conductivity simulation'!$N$3*'fitting curve'!$E$9)*1000/8.314/D27)/D27</f>
        <v>2.4424190785401805E-5</v>
      </c>
      <c r="O27" s="16">
        <f>($O$2/$A$8)^($B$12)*10^'fitting curve'!$D$9*EXP(-('fitting curve'!$F$9+'conductivity simulation'!$O$3*'fitting curve'!$E$9)*1000/8.314/D27)/D27</f>
        <v>5.1594648518831056E-3</v>
      </c>
      <c r="P27" s="16">
        <f>10^'fitting curve'!$G$9*EXP(-('fitting curve'!$I$9+'conductivity simulation'!$P$3*'fitting curve'!$H$9)*1000/8.314/D27)</f>
        <v>1.2458815004988954E-2</v>
      </c>
      <c r="Q27" s="16"/>
      <c r="R27" s="16">
        <f t="shared" si="7"/>
        <v>1.4273863237734797E-5</v>
      </c>
      <c r="S27" s="16">
        <f t="shared" si="8"/>
        <v>3.0152686049151152E-3</v>
      </c>
      <c r="T27" s="16">
        <f t="shared" si="9"/>
        <v>4.6239996739810439E-3</v>
      </c>
      <c r="U27" s="16">
        <f t="shared" si="4"/>
        <v>7.639268278896159E-3</v>
      </c>
      <c r="V27" s="16"/>
      <c r="W27" s="16">
        <f>((($W$2/$A$6)^($B$12)*10^'fitting curve'!$D$4*EXP(-('fitting curve'!$F$4+'conductivity simulation'!$W$3*'fitting curve'!$E$4)*1000/8.314/D27)/D27)*(($W$2/$A$6)^($B$12)*10^'fitting curve'!$D$6*EXP(-('fitting curve'!$F$6+'conductivity simulation'!$W$3*'fitting curve'!$E$6)*1000/8.314/D27)/D27)*(($W$2/$A$6)^($B$12)*10^'fitting curve'!$D$9*EXP(-('fitting curve'!$F$9+'conductivity simulation'!$W$3*'fitting curve'!$E$9)*1000/8.314/D27)/D27))^(1/3)</f>
        <v>3.8105269500443556E-4</v>
      </c>
      <c r="X27" s="16"/>
      <c r="Y27" s="16">
        <f>((($Y$2/$A$6)^($B$12)*10^'fitting curve'!$D$4*EXP(-('fitting curve'!$F$4+'conductivity simulation'!$Y$3*'fitting curve'!$E$4)*1000/8.314/D27)/D27)*(($Y$2/$A$6)^($B$12)*10^'fitting curve'!$D$6*EXP(-('fitting curve'!$F$6+'conductivity simulation'!$Y$3*'fitting curve'!$E$6)*1000/8.314/D27)/D27)*(($Y$2/$A$6)^($B$12)*10^'fitting curve'!$D$9*EXP(-('fitting curve'!$F$9+'conductivity simulation'!$Y$3*'fitting curve'!$E$9)*1000/8.314/D27)/D27))^(1/3)</f>
        <v>3.3438682300471548E-5</v>
      </c>
      <c r="Z27" s="16"/>
    </row>
    <row r="28" spans="1:26" x14ac:dyDescent="0.2">
      <c r="D28" s="4">
        <f t="shared" si="5"/>
        <v>1600</v>
      </c>
      <c r="E28" s="4">
        <f t="shared" si="6"/>
        <v>0.625</v>
      </c>
      <c r="F28" s="16">
        <f>($F$2/$A$6)^($B$12)*10^'fitting curve'!$D$4*EXP(-('fitting curve'!$F$4+'conductivity simulation'!$F$3*'fitting curve'!$E$4)*1000/8.314/D28)/D28</f>
        <v>1.9315335779211158E-5</v>
      </c>
      <c r="G28" s="16">
        <f>($G$2/$A$6)^($B$12)*10^'fitting curve'!$D$4*EXP(-('fitting curve'!$F$4+'conductivity simulation'!$G$3*'fitting curve'!$E$4)*1000/8.314/D28)/D28</f>
        <v>4.0802496562025066E-3</v>
      </c>
      <c r="H28" s="16">
        <f>10^'fitting curve'!$G$4*EXP(-('fitting curve'!$I$4+'conductivity simulation'!$F$3*'fitting curve'!$H$4)*1000/8.314/D28)</f>
        <v>4.0853780474100982E-3</v>
      </c>
      <c r="I28" s="16"/>
      <c r="J28" s="16">
        <f>($J$2/$A$7)^($B$12)*10^'fitting curve'!$D$6*EXP(-('fitting curve'!$F$6+'conductivity simulation'!$J$3*'fitting curve'!$E$6)*1000/8.314/D28)/D28</f>
        <v>1.4693371430331724E-5</v>
      </c>
      <c r="K28" s="16">
        <f>($K$2/$A$7)^($B$12)*10^'fitting curve'!$D$6*EXP(-('fitting curve'!$F$6+'conductivity simulation'!$K$3*'fitting curve'!$E$6)*1000/8.314/D28)/D28</f>
        <v>3.103887212335859E-3</v>
      </c>
      <c r="L28" s="16">
        <f>10^'fitting curve'!$G$6*EXP(-('fitting curve'!$I$6+'conductivity simulation'!$L$3*'fitting curve'!$H$6)*1000/8.314/D28)</f>
        <v>2.7143354023256307E-3</v>
      </c>
      <c r="M28" s="16"/>
      <c r="N28" s="16">
        <f>($N$2/$A$8)^($B$12)*10^'fitting curve'!$D$9*EXP(-('fitting curve'!$F$9+'conductivity simulation'!$N$3*'fitting curve'!$E$9)*1000/8.314/D28)/D28</f>
        <v>3.8624156308707834E-5</v>
      </c>
      <c r="O28" s="16">
        <f>($O$2/$A$8)^($B$12)*10^'fitting curve'!$D$9*EXP(-('fitting curve'!$F$9+'conductivity simulation'!$O$3*'fitting curve'!$E$9)*1000/8.314/D28)/D28</f>
        <v>8.1591230047026037E-3</v>
      </c>
      <c r="P28" s="16">
        <f>10^'fitting curve'!$G$9*EXP(-('fitting curve'!$I$9+'conductivity simulation'!$P$3*'fitting curve'!$H$9)*1000/8.314/D28)</f>
        <v>1.4730031081079646E-2</v>
      </c>
      <c r="Q28" s="16"/>
      <c r="R28" s="16">
        <f t="shared" si="7"/>
        <v>2.2214041310144139E-5</v>
      </c>
      <c r="S28" s="16">
        <f t="shared" si="8"/>
        <v>4.6925839371706485E-3</v>
      </c>
      <c r="T28" s="16">
        <f t="shared" si="9"/>
        <v>5.4663798698934068E-3</v>
      </c>
      <c r="U28" s="16">
        <f t="shared" si="4"/>
        <v>1.0158963807064054E-2</v>
      </c>
      <c r="V28" s="16"/>
      <c r="W28" s="16">
        <f>((($W$2/$A$6)^($B$12)*10^'fitting curve'!$D$4*EXP(-('fitting curve'!$F$4+'conductivity simulation'!$W$3*'fitting curve'!$E$4)*1000/8.314/D28)/D28)*(($W$2/$A$6)^($B$12)*10^'fitting curve'!$D$6*EXP(-('fitting curve'!$F$6+'conductivity simulation'!$W$3*'fitting curve'!$E$6)*1000/8.314/D28)/D28)*(($W$2/$A$6)^($B$12)*10^'fitting curve'!$D$9*EXP(-('fitting curve'!$F$9+'conductivity simulation'!$W$3*'fitting curve'!$E$9)*1000/8.314/D28)/D28))^(1/3)</f>
        <v>6.1226630976497353E-4</v>
      </c>
      <c r="X28" s="16"/>
      <c r="Y28" s="16">
        <f>((($Y$2/$A$6)^($B$12)*10^'fitting curve'!$D$4*EXP(-('fitting curve'!$F$4+'conductivity simulation'!$Y$3*'fitting curve'!$E$4)*1000/8.314/D28)/D28)*(($Y$2/$A$6)^($B$12)*10^'fitting curve'!$D$6*EXP(-('fitting curve'!$F$6+'conductivity simulation'!$Y$3*'fitting curve'!$E$6)*1000/8.314/D28)/D28)*(($Y$2/$A$6)^($B$12)*10^'fitting curve'!$D$9*EXP(-('fitting curve'!$F$9+'conductivity simulation'!$Y$3*'fitting curve'!$E$9)*1000/8.314/D28)/D28))^(1/3)</f>
        <v>5.1332358793913785E-5</v>
      </c>
      <c r="Z28" s="16"/>
    </row>
    <row r="29" spans="1:26" x14ac:dyDescent="0.2">
      <c r="D29" s="4">
        <f t="shared" si="5"/>
        <v>1625</v>
      </c>
      <c r="E29" s="4">
        <f t="shared" si="6"/>
        <v>0.61538461538461542</v>
      </c>
      <c r="F29" s="16">
        <f>($F$2/$A$6)^($B$12)*10^'fitting curve'!$D$4*EXP(-('fitting curve'!$F$4+'conductivity simulation'!$F$3*'fitting curve'!$E$4)*1000/8.314/D29)/D29</f>
        <v>2.8479866514424527E-5</v>
      </c>
      <c r="G29" s="16">
        <f>($G$2/$A$6)^($B$12)*10^'fitting curve'!$D$4*EXP(-('fitting curve'!$F$4+'conductivity simulation'!$G$3*'fitting curve'!$E$4)*1000/8.314/D29)/D29</f>
        <v>6.0162021971807405E-3</v>
      </c>
      <c r="H29" s="16">
        <f>10^'fitting curve'!$G$4*EXP(-('fitting curve'!$I$4+'conductivity simulation'!$F$3*'fitting curve'!$H$4)*1000/8.314/D29)</f>
        <v>4.6854548225341878E-3</v>
      </c>
      <c r="I29" s="16"/>
      <c r="J29" s="16">
        <f>($J$2/$A$7)^($B$12)*10^'fitting curve'!$D$6*EXP(-('fitting curve'!$F$6+'conductivity simulation'!$J$3*'fitting curve'!$E$6)*1000/8.314/D29)/D29</f>
        <v>2.3114767393386703E-5</v>
      </c>
      <c r="K29" s="16">
        <f>($K$2/$A$7)^($B$12)*10^'fitting curve'!$D$6*EXP(-('fitting curve'!$F$6+'conductivity simulation'!$K$3*'fitting curve'!$E$6)*1000/8.314/D29)/D29</f>
        <v>4.8828569582298441E-3</v>
      </c>
      <c r="L29" s="16">
        <f>10^'fitting curve'!$G$6*EXP(-('fitting curve'!$I$6+'conductivity simulation'!$L$3*'fitting curve'!$H$6)*1000/8.314/D29)</f>
        <v>3.273344878128694E-3</v>
      </c>
      <c r="M29" s="16"/>
      <c r="N29" s="16">
        <f>($N$2/$A$8)^($B$12)*10^'fitting curve'!$D$9*EXP(-('fitting curve'!$F$9+'conductivity simulation'!$N$3*'fitting curve'!$E$9)*1000/8.314/D29)/D29</f>
        <v>6.0210073146546025E-5</v>
      </c>
      <c r="O29" s="16">
        <f>($O$2/$A$8)^($B$12)*10^'fitting curve'!$D$9*EXP(-('fitting curve'!$F$9+'conductivity simulation'!$O$3*'fitting curve'!$E$9)*1000/8.314/D29)/D29</f>
        <v>1.2719019387720708E-2</v>
      </c>
      <c r="P29" s="16">
        <f>10^'fitting curve'!$G$9*EXP(-('fitting curve'!$I$9+'conductivity simulation'!$P$3*'fitting curve'!$H$9)*1000/8.314/D29)</f>
        <v>1.73257816812247E-2</v>
      </c>
      <c r="Q29" s="16"/>
      <c r="R29" s="16">
        <f t="shared" si="7"/>
        <v>3.4095642382306519E-5</v>
      </c>
      <c r="S29" s="16">
        <f t="shared" si="8"/>
        <v>7.2025014060662371E-3</v>
      </c>
      <c r="T29" s="16">
        <f t="shared" si="9"/>
        <v>6.4290300008745431E-3</v>
      </c>
      <c r="U29" s="16">
        <f t="shared" si="4"/>
        <v>1.363153140694078E-2</v>
      </c>
      <c r="V29" s="16"/>
      <c r="W29" s="16">
        <f>((($W$2/$A$6)^($B$12)*10^'fitting curve'!$D$4*EXP(-('fitting curve'!$F$4+'conductivity simulation'!$W$3*'fitting curve'!$E$4)*1000/8.314/D29)/D29)*(($W$2/$A$6)^($B$12)*10^'fitting curve'!$D$6*EXP(-('fitting curve'!$F$6+'conductivity simulation'!$W$3*'fitting curve'!$E$6)*1000/8.314/D29)/D29)*(($W$2/$A$6)^($B$12)*10^'fitting curve'!$D$9*EXP(-('fitting curve'!$F$9+'conductivity simulation'!$W$3*'fitting curve'!$E$9)*1000/8.314/D29)/D29))^(1/3)</f>
        <v>9.692910423669441E-4</v>
      </c>
      <c r="X29" s="16"/>
      <c r="Y29" s="16">
        <f>((($Y$2/$A$6)^($B$12)*10^'fitting curve'!$D$4*EXP(-('fitting curve'!$F$4+'conductivity simulation'!$Y$3*'fitting curve'!$E$4)*1000/8.314/D29)/D29)*(($Y$2/$A$6)^($B$12)*10^'fitting curve'!$D$6*EXP(-('fitting curve'!$F$6+'conductivity simulation'!$Y$3*'fitting curve'!$E$6)*1000/8.314/D29)/D29)*(($Y$2/$A$6)^($B$12)*10^'fitting curve'!$D$9*EXP(-('fitting curve'!$F$9+'conductivity simulation'!$Y$3*'fitting curve'!$E$9)*1000/8.314/D29)/D29))^(1/3)</f>
        <v>7.7750186074683906E-5</v>
      </c>
      <c r="Z29" s="16"/>
    </row>
    <row r="30" spans="1:26" x14ac:dyDescent="0.2">
      <c r="D30" s="4">
        <f t="shared" si="5"/>
        <v>1650</v>
      </c>
      <c r="E30" s="4">
        <f t="shared" si="6"/>
        <v>0.60606060606060608</v>
      </c>
      <c r="F30" s="16">
        <f>($F$2/$A$6)^($B$12)*10^'fitting curve'!$D$4*EXP(-('fitting curve'!$F$4+'conductivity simulation'!$F$3*'fitting curve'!$E$4)*1000/8.314/D30)/D30</f>
        <v>4.1491795241420241E-5</v>
      </c>
      <c r="G30" s="16">
        <f>($G$2/$A$6)^($B$12)*10^'fitting curve'!$D$4*EXP(-('fitting curve'!$F$4+'conductivity simulation'!$G$3*'fitting curve'!$E$4)*1000/8.314/D30)/D30</f>
        <v>8.764894651805211E-3</v>
      </c>
      <c r="H30" s="16">
        <f>10^'fitting curve'!$G$4*EXP(-('fitting curve'!$I$4+'conductivity simulation'!$F$3*'fitting curve'!$H$4)*1000/8.314/D30)</f>
        <v>5.3514027470160956E-3</v>
      </c>
      <c r="I30" s="16"/>
      <c r="J30" s="16">
        <f>($J$2/$A$7)^($B$12)*10^'fitting curve'!$D$6*EXP(-('fitting curve'!$F$6+'conductivity simulation'!$J$3*'fitting curve'!$E$6)*1000/8.314/D30)/D30</f>
        <v>3.5858629811088049E-5</v>
      </c>
      <c r="K30" s="16">
        <f>($K$2/$A$7)^($B$12)*10^'fitting curve'!$D$6*EXP(-('fitting curve'!$F$6+'conductivity simulation'!$K$3*'fitting curve'!$E$6)*1000/8.314/D30)/D30</f>
        <v>7.5749220014108666E-3</v>
      </c>
      <c r="L30" s="16">
        <f>10^'fitting curve'!$G$6*EXP(-('fitting curve'!$I$6+'conductivity simulation'!$L$3*'fitting curve'!$H$6)*1000/8.314/D30)</f>
        <v>3.925143383490353E-3</v>
      </c>
      <c r="M30" s="16"/>
      <c r="N30" s="16">
        <f>($N$2/$A$8)^($B$12)*10^'fitting curve'!$D$9*EXP(-('fitting curve'!$F$9+'conductivity simulation'!$N$3*'fitting curve'!$E$9)*1000/8.314/D30)/D30</f>
        <v>9.2583870729258922E-5</v>
      </c>
      <c r="O30" s="16">
        <f>($O$2/$A$8)^($B$12)*10^'fitting curve'!$D$9*EXP(-('fitting curve'!$F$9+'conductivity simulation'!$O$3*'fitting curve'!$E$9)*1000/8.314/D30)/D30</f>
        <v>1.9557791333844676E-2</v>
      </c>
      <c r="P30" s="16">
        <f>10^'fitting curve'!$G$9*EXP(-('fitting curve'!$I$9+'conductivity simulation'!$P$3*'fitting curve'!$H$9)*1000/8.314/D30)</f>
        <v>2.0278973909375012E-2</v>
      </c>
      <c r="Q30" s="16"/>
      <c r="R30" s="16">
        <f t="shared" si="7"/>
        <v>5.1645253898317868E-5</v>
      </c>
      <c r="S30" s="16">
        <f t="shared" si="8"/>
        <v>1.090975232695171E-2</v>
      </c>
      <c r="T30" s="16">
        <f t="shared" si="9"/>
        <v>7.5241315472026199E-3</v>
      </c>
      <c r="U30" s="16">
        <f t="shared" si="4"/>
        <v>1.843388387415433E-2</v>
      </c>
      <c r="V30" s="16"/>
      <c r="W30" s="16">
        <f>((($W$2/$A$6)^($B$12)*10^'fitting curve'!$D$4*EXP(-('fitting curve'!$F$4+'conductivity simulation'!$W$3*'fitting curve'!$E$4)*1000/8.314/D30)/D30)*(($W$2/$A$6)^($B$12)*10^'fitting curve'!$D$6*EXP(-('fitting curve'!$F$6+'conductivity simulation'!$W$3*'fitting curve'!$E$6)*1000/8.314/D30)/D30)*(($W$2/$A$6)^($B$12)*10^'fitting curve'!$D$9*EXP(-('fitting curve'!$F$9+'conductivity simulation'!$W$3*'fitting curve'!$E$9)*1000/8.314/D30)/D30))^(1/3)</f>
        <v>1.512937277637569E-3</v>
      </c>
      <c r="X30" s="16"/>
      <c r="Y30" s="16">
        <f>((($Y$2/$A$6)^($B$12)*10^'fitting curve'!$D$4*EXP(-('fitting curve'!$F$4+'conductivity simulation'!$Y$3*'fitting curve'!$E$4)*1000/8.314/D30)/D30)*(($Y$2/$A$6)^($B$12)*10^'fitting curve'!$D$6*EXP(-('fitting curve'!$F$6+'conductivity simulation'!$Y$3*'fitting curve'!$E$6)*1000/8.314/D30)/D30)*(($Y$2/$A$6)^($B$12)*10^'fitting curve'!$D$9*EXP(-('fitting curve'!$F$9+'conductivity simulation'!$Y$3*'fitting curve'!$E$9)*1000/8.314/D30)/D30))^(1/3)</f>
        <v>1.1626432348794271E-4</v>
      </c>
      <c r="Z30" s="16"/>
    </row>
    <row r="31" spans="1:26" x14ac:dyDescent="0.2">
      <c r="D31" s="4">
        <f t="shared" si="5"/>
        <v>1675</v>
      </c>
      <c r="E31" s="4">
        <f t="shared" si="6"/>
        <v>0.59701492537313428</v>
      </c>
      <c r="F31" s="16">
        <f>($F$2/$A$6)^($B$12)*10^'fitting curve'!$D$4*EXP(-('fitting curve'!$F$4+'conductivity simulation'!$F$3*'fitting curve'!$E$4)*1000/8.314/D31)/D31</f>
        <v>5.9759912100670248E-5</v>
      </c>
      <c r="G31" s="16">
        <f>($G$2/$A$6)^($B$12)*10^'fitting curve'!$D$4*EXP(-('fitting curve'!$F$4+'conductivity simulation'!$G$3*'fitting curve'!$E$4)*1000/8.314/D31)/D31</f>
        <v>1.2623925547589423E-2</v>
      </c>
      <c r="H31" s="16">
        <f>10^'fitting curve'!$G$4*EXP(-('fitting curve'!$I$4+'conductivity simulation'!$F$3*'fitting curve'!$H$4)*1000/8.314/D31)</f>
        <v>6.0878039429584276E-3</v>
      </c>
      <c r="I31" s="16"/>
      <c r="J31" s="16">
        <f>($J$2/$A$7)^($B$12)*10^'fitting curve'!$D$6*EXP(-('fitting curve'!$F$6+'conductivity simulation'!$J$3*'fitting curve'!$E$6)*1000/8.314/D31)/D31</f>
        <v>5.4891737338584293E-5</v>
      </c>
      <c r="K31" s="16">
        <f>($K$2/$A$7)^($B$12)*10^'fitting curve'!$D$6*EXP(-('fitting curve'!$F$6+'conductivity simulation'!$K$3*'fitting curve'!$E$6)*1000/8.314/D31)/D31</f>
        <v>1.1595552620171125E-2</v>
      </c>
      <c r="L31" s="16">
        <f>10^'fitting curve'!$G$6*EXP(-('fitting curve'!$I$6+'conductivity simulation'!$L$3*'fitting curve'!$H$6)*1000/8.314/D31)</f>
        <v>4.6812856774693561E-3</v>
      </c>
      <c r="M31" s="16"/>
      <c r="N31" s="16">
        <f>($N$2/$A$8)^($B$12)*10^'fitting curve'!$D$9*EXP(-('fitting curve'!$F$9+'conductivity simulation'!$N$3*'fitting curve'!$E$9)*1000/8.314/D31)/D31</f>
        <v>1.4051581341420954E-4</v>
      </c>
      <c r="O31" s="16">
        <f>($O$2/$A$8)^($B$12)*10^'fitting curve'!$D$9*EXP(-('fitting curve'!$F$9+'conductivity simulation'!$O$3*'fitting curve'!$E$9)*1000/8.314/D31)/D31</f>
        <v>2.9683128780573515E-2</v>
      </c>
      <c r="P31" s="16">
        <f>10^'fitting curve'!$G$9*EXP(-('fitting curve'!$I$9+'conductivity simulation'!$P$3*'fitting curve'!$H$9)*1000/8.314/D31)</f>
        <v>2.3624287710399639E-2</v>
      </c>
      <c r="Q31" s="16"/>
      <c r="R31" s="16">
        <f t="shared" si="7"/>
        <v>7.7246837691431614E-5</v>
      </c>
      <c r="S31" s="16">
        <f t="shared" si="8"/>
        <v>1.6317934440074566E-2</v>
      </c>
      <c r="T31" s="16">
        <f t="shared" si="9"/>
        <v>8.7645207831652822E-3</v>
      </c>
      <c r="U31" s="16">
        <f t="shared" si="4"/>
        <v>2.5082455223239847E-2</v>
      </c>
      <c r="V31" s="16"/>
      <c r="W31" s="16">
        <f>((($W$2/$A$6)^($B$12)*10^'fitting curve'!$D$4*EXP(-('fitting curve'!$F$4+'conductivity simulation'!$W$3*'fitting curve'!$E$4)*1000/8.314/D31)/D31)*(($W$2/$A$6)^($B$12)*10^'fitting curve'!$D$6*EXP(-('fitting curve'!$F$6+'conductivity simulation'!$W$3*'fitting curve'!$E$6)*1000/8.314/D31)/D31)*(($W$2/$A$6)^($B$12)*10^'fitting curve'!$D$9*EXP(-('fitting curve'!$F$9+'conductivity simulation'!$W$3*'fitting curve'!$E$9)*1000/8.314/D31)/D31))^(1/3)</f>
        <v>2.3297927589222534E-3</v>
      </c>
      <c r="X31" s="16"/>
      <c r="Y31" s="16">
        <f>((($Y$2/$A$6)^($B$12)*10^'fitting curve'!$D$4*EXP(-('fitting curve'!$F$4+'conductivity simulation'!$Y$3*'fitting curve'!$E$4)*1000/8.314/D31)/D31)*(($Y$2/$A$6)^($B$12)*10^'fitting curve'!$D$6*EXP(-('fitting curve'!$F$6+'conductivity simulation'!$Y$3*'fitting curve'!$E$6)*1000/8.314/D31)/D31)*(($Y$2/$A$6)^($B$12)*10^'fitting curve'!$D$9*EXP(-('fitting curve'!$F$9+'conductivity simulation'!$Y$3*'fitting curve'!$E$9)*1000/8.314/D31)/D31))^(1/3)</f>
        <v>1.7174219734163306E-4</v>
      </c>
      <c r="Z31" s="16"/>
    </row>
    <row r="32" spans="1:26" x14ac:dyDescent="0.2">
      <c r="D32" s="4">
        <f t="shared" si="5"/>
        <v>1700</v>
      </c>
      <c r="E32" s="4">
        <f t="shared" si="6"/>
        <v>0.58823529411764708</v>
      </c>
      <c r="F32" s="16">
        <f>($F$2/$A$6)^($B$12)*10^'fitting curve'!$D$4*EXP(-('fitting curve'!$F$4+'conductivity simulation'!$F$3*'fitting curve'!$E$4)*1000/8.314/D32)/D32</f>
        <v>8.513381976532096E-5</v>
      </c>
      <c r="G32" s="16">
        <f>($G$2/$A$6)^($B$12)*10^'fitting curve'!$D$4*EXP(-('fitting curve'!$F$4+'conductivity simulation'!$G$3*'fitting curve'!$E$4)*1000/8.314/D32)/D32</f>
        <v>1.7984012434436879E-2</v>
      </c>
      <c r="H32" s="16">
        <f>10^'fitting curve'!$G$4*EXP(-('fitting curve'!$I$4+'conductivity simulation'!$F$3*'fitting curve'!$H$4)*1000/8.314/D32)</f>
        <v>6.8993285117230361E-3</v>
      </c>
      <c r="I32" s="16"/>
      <c r="J32" s="16">
        <f>($J$2/$A$7)^($B$12)*10^'fitting curve'!$D$6*EXP(-('fitting curve'!$F$6+'conductivity simulation'!$J$3*'fitting curve'!$E$6)*1000/8.314/D32)/D32</f>
        <v>8.2963355509328205E-5</v>
      </c>
      <c r="K32" s="16">
        <f>($K$2/$A$7)^($B$12)*10^'fitting curve'!$D$6*EXP(-('fitting curve'!$F$6+'conductivity simulation'!$K$3*'fitting curve'!$E$6)*1000/8.314/D32)/D32</f>
        <v>1.7525514785959775E-2</v>
      </c>
      <c r="L32" s="16">
        <f>10^'fitting curve'!$G$6*EXP(-('fitting curve'!$I$6+'conductivity simulation'!$L$3*'fitting curve'!$H$6)*1000/8.314/D32)</f>
        <v>5.5542379443062877E-3</v>
      </c>
      <c r="M32" s="16"/>
      <c r="N32" s="16">
        <f>($N$2/$A$8)^($B$12)*10^'fitting curve'!$D$9*EXP(-('fitting curve'!$F$9+'conductivity simulation'!$N$3*'fitting curve'!$E$9)*1000/8.314/D32)/D32</f>
        <v>2.1061564521778969E-4</v>
      </c>
      <c r="O32" s="16">
        <f>($O$2/$A$8)^($B$12)*10^'fitting curve'!$D$9*EXP(-('fitting curve'!$F$9+'conductivity simulation'!$O$3*'fitting curve'!$E$9)*1000/8.314/D32)/D32</f>
        <v>4.4491300788862195E-2</v>
      </c>
      <c r="P32" s="16">
        <f>10^'fitting curve'!$G$9*EXP(-('fitting curve'!$I$9+'conductivity simulation'!$P$3*'fitting curve'!$H$9)*1000/8.314/D32)</f>
        <v>2.7398140901222563E-2</v>
      </c>
      <c r="Q32" s="16"/>
      <c r="R32" s="16">
        <f t="shared" si="7"/>
        <v>1.1415449553987646E-4</v>
      </c>
      <c r="S32" s="16">
        <f t="shared" si="8"/>
        <v>2.4114457367179865E-2</v>
      </c>
      <c r="T32" s="16">
        <f t="shared" si="9"/>
        <v>1.0163675719574529E-2</v>
      </c>
      <c r="U32" s="16">
        <f t="shared" si="4"/>
        <v>3.4278133086754398E-2</v>
      </c>
      <c r="V32" s="16"/>
      <c r="W32" s="16">
        <f>((($W$2/$A$6)^($B$12)*10^'fitting curve'!$D$4*EXP(-('fitting curve'!$F$4+'conductivity simulation'!$W$3*'fitting curve'!$E$4)*1000/8.314/D32)/D32)*(($W$2/$A$6)^($B$12)*10^'fitting curve'!$D$6*EXP(-('fitting curve'!$F$6+'conductivity simulation'!$W$3*'fitting curve'!$E$6)*1000/8.314/D32)/D32)*(($W$2/$A$6)^($B$12)*10^'fitting curve'!$D$9*EXP(-('fitting curve'!$F$9+'conductivity simulation'!$W$3*'fitting curve'!$E$9)*1000/8.314/D32)/D32))^(1/3)</f>
        <v>3.5416344410609496E-3</v>
      </c>
      <c r="X32" s="16"/>
      <c r="Y32" s="16">
        <f>((($Y$2/$A$6)^($B$12)*10^'fitting curve'!$D$4*EXP(-('fitting curve'!$F$4+'conductivity simulation'!$Y$3*'fitting curve'!$E$4)*1000/8.314/D32)/D32)*(($Y$2/$A$6)^($B$12)*10^'fitting curve'!$D$6*EXP(-('fitting curve'!$F$6+'conductivity simulation'!$Y$3*'fitting curve'!$E$6)*1000/8.314/D32)/D32)*(($Y$2/$A$6)^($B$12)*10^'fitting curve'!$D$9*EXP(-('fitting curve'!$F$9+'conductivity simulation'!$Y$3*'fitting curve'!$E$9)*1000/8.314/D32)/D32))^(1/3)</f>
        <v>2.5074309537886902E-4</v>
      </c>
      <c r="Z32" s="16"/>
    </row>
    <row r="33" spans="4:26" x14ac:dyDescent="0.2">
      <c r="D33" s="4">
        <f t="shared" si="5"/>
        <v>1725</v>
      </c>
      <c r="E33" s="4">
        <f t="shared" si="6"/>
        <v>0.57971014492753625</v>
      </c>
      <c r="F33" s="16">
        <f>($F$2/$A$6)^($B$12)*10^'fitting curve'!$D$4*EXP(-('fitting curve'!$F$4+'conductivity simulation'!$F$3*'fitting curve'!$E$4)*1000/8.314/D33)/D33</f>
        <v>1.2001813665635803E-4</v>
      </c>
      <c r="G33" s="16">
        <f>($G$2/$A$6)^($B$12)*10^'fitting curve'!$D$4*EXP(-('fitting curve'!$F$4+'conductivity simulation'!$G$3*'fitting curve'!$E$4)*1000/8.314/D33)/D33</f>
        <v>2.5353116633738886E-2</v>
      </c>
      <c r="H33" s="16">
        <f>10^'fitting curve'!$G$4*EXP(-('fitting curve'!$I$4+'conductivity simulation'!$F$3*'fitting curve'!$H$4)*1000/8.314/D33)</f>
        <v>7.7907225826633975E-3</v>
      </c>
      <c r="I33" s="16"/>
      <c r="J33" s="16">
        <f>($J$2/$A$7)^($B$12)*10^'fitting curve'!$D$6*EXP(-('fitting curve'!$F$6+'conductivity simulation'!$J$3*'fitting curve'!$E$6)*1000/8.314/D33)/D33</f>
        <v>1.2387215032982131E-4</v>
      </c>
      <c r="K33" s="16">
        <f>($K$2/$A$7)^($B$12)*10^'fitting curve'!$D$6*EXP(-('fitting curve'!$F$6+'conductivity simulation'!$K$3*'fitting curve'!$E$6)*1000/8.314/D33)/D33</f>
        <v>2.6167254070742371E-2</v>
      </c>
      <c r="L33" s="16">
        <f>10^'fitting curve'!$G$6*EXP(-('fitting curve'!$I$6+'conductivity simulation'!$L$3*'fitting curve'!$H$6)*1000/8.314/D33)</f>
        <v>6.5573954141577278E-3</v>
      </c>
      <c r="M33" s="16"/>
      <c r="N33" s="16">
        <f>($N$2/$A$8)^($B$12)*10^'fitting curve'!$D$9*EXP(-('fitting curve'!$F$9+'conductivity simulation'!$N$3*'fitting curve'!$E$9)*1000/8.314/D33)/D33</f>
        <v>3.1193840121704965E-4</v>
      </c>
      <c r="O33" s="16">
        <f>($O$2/$A$8)^($B$12)*10^'fitting curve'!$D$9*EXP(-('fitting curve'!$F$9+'conductivity simulation'!$O$3*'fitting curve'!$E$9)*1000/8.314/D33)/D33</f>
        <v>6.5895129593973201E-2</v>
      </c>
      <c r="P33" s="16">
        <f>10^'fitting curve'!$G$9*EXP(-('fitting curve'!$I$9+'conductivity simulation'!$P$3*'fitting curve'!$H$9)*1000/8.314/D33)</f>
        <v>3.1638646092441679E-2</v>
      </c>
      <c r="Q33" s="16"/>
      <c r="R33" s="16">
        <f t="shared" si="7"/>
        <v>1.6676175851748623E-4</v>
      </c>
      <c r="S33" s="16">
        <f t="shared" si="8"/>
        <v>3.5227428383152216E-2</v>
      </c>
      <c r="T33" s="16">
        <f t="shared" si="9"/>
        <v>1.1735700052585354E-2</v>
      </c>
      <c r="U33" s="16">
        <f t="shared" si="4"/>
        <v>4.6963128435737571E-2</v>
      </c>
      <c r="V33" s="16"/>
      <c r="W33" s="16">
        <f>((($W$2/$A$6)^($B$12)*10^'fitting curve'!$D$4*EXP(-('fitting curve'!$F$4+'conductivity simulation'!$W$3*'fitting curve'!$E$4)*1000/8.314/D33)/D33)*(($W$2/$A$6)^($B$12)*10^'fitting curve'!$D$6*EXP(-('fitting curve'!$F$6+'conductivity simulation'!$W$3*'fitting curve'!$E$6)*1000/8.314/D33)/D33)*(($W$2/$A$6)^($B$12)*10^'fitting curve'!$D$9*EXP(-('fitting curve'!$F$9+'conductivity simulation'!$W$3*'fitting curve'!$E$9)*1000/8.314/D33)/D33))^(1/3)</f>
        <v>5.3177208893597045E-3</v>
      </c>
      <c r="X33" s="16"/>
      <c r="Y33" s="16">
        <f>((($Y$2/$A$6)^($B$12)*10^'fitting curve'!$D$4*EXP(-('fitting curve'!$F$4+'conductivity simulation'!$Y$3*'fitting curve'!$E$4)*1000/8.314/D33)/D33)*(($Y$2/$A$6)^($B$12)*10^'fitting curve'!$D$6*EXP(-('fitting curve'!$F$6+'conductivity simulation'!$Y$3*'fitting curve'!$E$6)*1000/8.314/D33)/D33)*(($Y$2/$A$6)^($B$12)*10^'fitting curve'!$D$9*EXP(-('fitting curve'!$F$9+'conductivity simulation'!$Y$3*'fitting curve'!$E$9)*1000/8.314/D33)/D33))^(1/3)</f>
        <v>3.6201332923407127E-4</v>
      </c>
      <c r="Z33" s="16"/>
    </row>
    <row r="34" spans="4:26" x14ac:dyDescent="0.2">
      <c r="D34" s="4">
        <f t="shared" si="5"/>
        <v>1750</v>
      </c>
      <c r="E34" s="4">
        <f t="shared" si="6"/>
        <v>0.5714285714285714</v>
      </c>
      <c r="F34" s="16">
        <f>($F$2/$A$6)^($B$12)*10^'fitting curve'!$D$4*EXP(-('fitting curve'!$F$4+'conductivity simulation'!$F$3*'fitting curve'!$E$4)*1000/8.314/D34)/D34</f>
        <v>1.6750988557433127E-4</v>
      </c>
      <c r="G34" s="16">
        <f>($G$2/$A$6)^($B$12)*10^'fitting curve'!$D$4*EXP(-('fitting curve'!$F$4+'conductivity simulation'!$G$3*'fitting curve'!$E$4)*1000/8.314/D34)/D34</f>
        <v>3.5385465768646339E-2</v>
      </c>
      <c r="H34" s="16">
        <f>10^'fitting curve'!$G$4*EXP(-('fitting curve'!$I$4+'conductivity simulation'!$F$3*'fitting curve'!$H$4)*1000/8.314/D34)</f>
        <v>8.766796288865954E-3</v>
      </c>
      <c r="I34" s="16"/>
      <c r="J34" s="16">
        <f>($J$2/$A$7)^($B$12)*10^'fitting curve'!$D$6*EXP(-('fitting curve'!$F$6+'conductivity simulation'!$J$3*'fitting curve'!$E$6)*1000/8.314/D34)/D34</f>
        <v>1.8280884314024034E-4</v>
      </c>
      <c r="K34" s="16">
        <f>($K$2/$A$7)^($B$12)*10^'fitting curve'!$D$6*EXP(-('fitting curve'!$F$6+'conductivity simulation'!$K$3*'fitting curve'!$E$6)*1000/8.314/D34)/D34</f>
        <v>3.8617279445721714E-2</v>
      </c>
      <c r="L34" s="16">
        <f>10^'fitting curve'!$G$6*EXP(-('fitting curve'!$I$6+'conductivity simulation'!$L$3*'fitting curve'!$H$6)*1000/8.314/D34)</f>
        <v>7.7050962344633956E-3</v>
      </c>
      <c r="M34" s="16"/>
      <c r="N34" s="16">
        <f>($N$2/$A$8)^($B$12)*10^'fitting curve'!$D$9*EXP(-('fitting curve'!$F$9+'conductivity simulation'!$N$3*'fitting curve'!$E$9)*1000/8.314/D34)/D34</f>
        <v>4.5675517079116061E-4</v>
      </c>
      <c r="O34" s="16">
        <f>($O$2/$A$8)^($B$12)*10^'fitting curve'!$D$9*EXP(-('fitting curve'!$F$9+'conductivity simulation'!$O$3*'fitting curve'!$E$9)*1000/8.314/D34)/D34</f>
        <v>9.6486809750167518E-2</v>
      </c>
      <c r="P34" s="16">
        <f>10^'fitting curve'!$G$9*EXP(-('fitting curve'!$I$9+'conductivity simulation'!$P$3*'fitting curve'!$H$9)*1000/8.314/D34)</f>
        <v>3.6385560008951129E-2</v>
      </c>
      <c r="Q34" s="16"/>
      <c r="R34" s="16">
        <f t="shared" si="7"/>
        <v>2.4093896382216249E-4</v>
      </c>
      <c r="S34" s="16">
        <f t="shared" si="8"/>
        <v>5.0896921261873958E-2</v>
      </c>
      <c r="T34" s="16">
        <f t="shared" si="9"/>
        <v>1.349530430780466E-2</v>
      </c>
      <c r="U34" s="16">
        <f t="shared" si="4"/>
        <v>6.4392225569678621E-2</v>
      </c>
      <c r="V34" s="16"/>
      <c r="W34" s="16">
        <f>((($W$2/$A$6)^($B$12)*10^'fitting curve'!$D$4*EXP(-('fitting curve'!$F$4+'conductivity simulation'!$W$3*'fitting curve'!$E$4)*1000/8.314/D34)/D34)*(($W$2/$A$6)^($B$12)*10^'fitting curve'!$D$6*EXP(-('fitting curve'!$F$6+'conductivity simulation'!$W$3*'fitting curve'!$E$6)*1000/8.314/D34)/D34)*(($W$2/$A$6)^($B$12)*10^'fitting curve'!$D$9*EXP(-('fitting curve'!$F$9+'conductivity simulation'!$W$3*'fitting curve'!$E$9)*1000/8.314/D34)/D34))^(1/3)</f>
        <v>7.8906711817041657E-3</v>
      </c>
      <c r="X34" s="16"/>
      <c r="Y34" s="16">
        <f>((($Y$2/$A$6)^($B$12)*10^'fitting curve'!$D$4*EXP(-('fitting curve'!$F$4+'conductivity simulation'!$Y$3*'fitting curve'!$E$4)*1000/8.314/D34)/D34)*(($Y$2/$A$6)^($B$12)*10^'fitting curve'!$D$6*EXP(-('fitting curve'!$F$6+'conductivity simulation'!$Y$3*'fitting curve'!$E$6)*1000/8.314/D34)/D34)*(($Y$2/$A$6)^($B$12)*10^'fitting curve'!$D$9*EXP(-('fitting curve'!$F$9+'conductivity simulation'!$Y$3*'fitting curve'!$E$9)*1000/8.314/D34)/D34))^(1/3)</f>
        <v>5.1709841228104634E-4</v>
      </c>
      <c r="Z34" s="16"/>
    </row>
    <row r="35" spans="4:26" x14ac:dyDescent="0.2">
      <c r="D35" s="4">
        <f t="shared" si="5"/>
        <v>1775</v>
      </c>
      <c r="E35" s="4">
        <f t="shared" si="6"/>
        <v>0.56338028169014087</v>
      </c>
      <c r="F35" s="16">
        <f>($F$2/$A$6)^($B$12)*10^'fitting curve'!$D$4*EXP(-('fitting curve'!$F$4+'conductivity simulation'!$F$3*'fitting curve'!$E$4)*1000/8.314/D35)/D35</f>
        <v>2.3156233810681055E-4</v>
      </c>
      <c r="G35" s="16">
        <f>($G$2/$A$6)^($B$12)*10^'fitting curve'!$D$4*EXP(-('fitting curve'!$F$4+'conductivity simulation'!$G$3*'fitting curve'!$E$4)*1000/8.314/D35)/D35</f>
        <v>4.8916164919414584E-2</v>
      </c>
      <c r="H35" s="16">
        <f>10^'fitting curve'!$G$4*EXP(-('fitting curve'!$I$4+'conductivity simulation'!$F$3*'fitting curve'!$H$4)*1000/8.314/D35)</f>
        <v>9.8324117506918343E-3</v>
      </c>
      <c r="I35" s="16"/>
      <c r="J35" s="16">
        <f>($J$2/$A$7)^($B$12)*10^'fitting curve'!$D$6*EXP(-('fitting curve'!$F$6+'conductivity simulation'!$J$3*'fitting curve'!$E$6)*1000/8.314/D35)/D35</f>
        <v>2.6679157555318649E-4</v>
      </c>
      <c r="K35" s="16">
        <f>($K$2/$A$7)^($B$12)*10^'fitting curve'!$D$6*EXP(-('fitting curve'!$F$6+'conductivity simulation'!$K$3*'fitting curve'!$E$6)*1000/8.314/D35)/D35</f>
        <v>5.6358131531952738E-2</v>
      </c>
      <c r="L35" s="16">
        <f>10^'fitting curve'!$G$6*EXP(-('fitting curve'!$I$6+'conductivity simulation'!$L$3*'fitting curve'!$H$6)*1000/8.314/D35)</f>
        <v>9.0126315258511214E-3</v>
      </c>
      <c r="M35" s="16"/>
      <c r="N35" s="16">
        <f>($N$2/$A$8)^($B$12)*10^'fitting curve'!$D$9*EXP(-('fitting curve'!$F$9+'conductivity simulation'!$N$3*'fitting curve'!$E$9)*1000/8.314/D35)/D35</f>
        <v>6.615238647905248E-4</v>
      </c>
      <c r="O35" s="16">
        <f>($O$2/$A$8)^($B$12)*10^'fitting curve'!$D$9*EXP(-('fitting curve'!$F$9+'conductivity simulation'!$O$3*'fitting curve'!$E$9)*1000/8.314/D35)/D35</f>
        <v>0.13974297691404292</v>
      </c>
      <c r="P35" s="16">
        <f>10^'fitting curve'!$G$9*EXP(-('fitting curve'!$I$9+'conductivity simulation'!$P$3*'fitting curve'!$H$9)*1000/8.314/D35)</f>
        <v>4.1680225758290224E-2</v>
      </c>
      <c r="Q35" s="16"/>
      <c r="R35" s="16">
        <f t="shared" si="7"/>
        <v>3.4445184712715939E-4</v>
      </c>
      <c r="S35" s="16">
        <f t="shared" si="8"/>
        <v>7.2763401417622622E-2</v>
      </c>
      <c r="T35" s="16">
        <f t="shared" si="9"/>
        <v>1.5457784383416929E-2</v>
      </c>
      <c r="U35" s="16">
        <f t="shared" si="4"/>
        <v>8.8221185801039548E-2</v>
      </c>
      <c r="V35" s="16"/>
      <c r="W35" s="16">
        <f>((($W$2/$A$6)^($B$12)*10^'fitting curve'!$D$4*EXP(-('fitting curve'!$F$4+'conductivity simulation'!$W$3*'fitting curve'!$E$4)*1000/8.314/D35)/D35)*(($W$2/$A$6)^($B$12)*10^'fitting curve'!$D$6*EXP(-('fitting curve'!$F$6+'conductivity simulation'!$W$3*'fitting curve'!$E$6)*1000/8.314/D35)/D35)*(($W$2/$A$6)^($B$12)*10^'fitting curve'!$D$9*EXP(-('fitting curve'!$F$9+'conductivity simulation'!$W$3*'fitting curve'!$E$9)*1000/8.314/D35)/D35))^(1/3)</f>
        <v>1.1576762518519301E-2</v>
      </c>
      <c r="X35" s="16"/>
      <c r="Y35" s="16">
        <f>((($Y$2/$A$6)^($B$12)*10^'fitting curve'!$D$4*EXP(-('fitting curve'!$F$4+'conductivity simulation'!$Y$3*'fitting curve'!$E$4)*1000/8.314/D35)/D35)*(($Y$2/$A$6)^($B$12)*10^'fitting curve'!$D$6*EXP(-('fitting curve'!$F$6+'conductivity simulation'!$Y$3*'fitting curve'!$E$6)*1000/8.314/D35)/D35)*(($Y$2/$A$6)^($B$12)*10^'fitting curve'!$D$9*EXP(-('fitting curve'!$F$9+'conductivity simulation'!$Y$3*'fitting curve'!$E$9)*1000/8.314/D35)/D35))^(1/3)</f>
        <v>7.3109283454206374E-4</v>
      </c>
      <c r="Z35" s="16"/>
    </row>
    <row r="36" spans="4:26" x14ac:dyDescent="0.2">
      <c r="D36" s="4">
        <f t="shared" si="5"/>
        <v>1800</v>
      </c>
      <c r="E36" s="4">
        <f t="shared" si="6"/>
        <v>0.55555555555555558</v>
      </c>
      <c r="F36" s="16">
        <f>($F$2/$A$6)^($B$12)*10^'fitting curve'!$D$4*EXP(-('fitting curve'!$F$4+'conductivity simulation'!$F$3*'fitting curve'!$E$4)*1000/8.314/D36)/D36</f>
        <v>3.171787859136151E-4</v>
      </c>
      <c r="G36" s="16">
        <f>($G$2/$A$6)^($B$12)*10^'fitting curve'!$D$4*EXP(-('fitting curve'!$F$4+'conductivity simulation'!$G$3*'fitting curve'!$E$4)*1000/8.314/D36)/D36</f>
        <v>6.7002129653456671E-2</v>
      </c>
      <c r="H36" s="16">
        <f>10^'fitting curve'!$G$4*EXP(-('fitting curve'!$I$4+'conductivity simulation'!$F$3*'fitting curve'!$H$4)*1000/8.314/D36)</f>
        <v>1.0992471141454813E-2</v>
      </c>
      <c r="I36" s="16"/>
      <c r="J36" s="16">
        <f>($J$2/$A$7)^($B$12)*10^'fitting curve'!$D$6*EXP(-('fitting curve'!$F$6+'conductivity simulation'!$J$3*'fitting curve'!$E$6)*1000/8.314/D36)/D36</f>
        <v>3.8521363443509959E-4</v>
      </c>
      <c r="K36" s="16">
        <f>($K$2/$A$7)^($B$12)*10^'fitting curve'!$D$6*EXP(-('fitting curve'!$F$6+'conductivity simulation'!$K$3*'fitting curve'!$E$6)*1000/8.314/D36)/D36</f>
        <v>8.1374086240841192E-2</v>
      </c>
      <c r="L36" s="16">
        <f>10^'fitting curve'!$G$6*EXP(-('fitting curve'!$I$6+'conductivity simulation'!$L$3*'fitting curve'!$H$6)*1000/8.314/D36)</f>
        <v>1.0496251592856861E-2</v>
      </c>
      <c r="M36" s="16"/>
      <c r="N36" s="16">
        <f>($N$2/$A$8)^($B$12)*10^'fitting curve'!$D$9*EXP(-('fitting curve'!$F$9+'conductivity simulation'!$N$3*'fitting curve'!$E$9)*1000/8.314/D36)/D36</f>
        <v>9.4810014066143834E-4</v>
      </c>
      <c r="O36" s="16">
        <f>($O$2/$A$8)^($B$12)*10^'fitting curve'!$D$9*EXP(-('fitting curve'!$F$9+'conductivity simulation'!$O$3*'fitting curve'!$E$9)*1000/8.314/D36)/D36</f>
        <v>0.20028050856578852</v>
      </c>
      <c r="P36" s="16">
        <f>10^'fitting curve'!$G$9*EXP(-('fitting curve'!$I$9+'conductivity simulation'!$P$3*'fitting curve'!$H$9)*1000/8.314/D36)</f>
        <v>4.7565508625791647E-2</v>
      </c>
      <c r="Q36" s="16"/>
      <c r="R36" s="16">
        <f t="shared" si="7"/>
        <v>4.8747610371106998E-4</v>
      </c>
      <c r="S36" s="16">
        <f t="shared" si="8"/>
        <v>0.10297642387945398</v>
      </c>
      <c r="T36" s="16">
        <f t="shared" si="9"/>
        <v>1.7638997707150647E-2</v>
      </c>
      <c r="U36" s="16">
        <f t="shared" si="4"/>
        <v>0.12061542158660463</v>
      </c>
      <c r="V36" s="16"/>
      <c r="W36" s="16">
        <f>((($W$2/$A$6)^($B$12)*10^'fitting curve'!$D$4*EXP(-('fitting curve'!$F$4+'conductivity simulation'!$W$3*'fitting curve'!$E$4)*1000/8.314/D36)/D36)*(($W$2/$A$6)^($B$12)*10^'fitting curve'!$D$6*EXP(-('fitting curve'!$F$6+'conductivity simulation'!$W$3*'fitting curve'!$E$6)*1000/8.314/D36)/D36)*(($W$2/$A$6)^($B$12)*10^'fitting curve'!$D$9*EXP(-('fitting curve'!$F$9+'conductivity simulation'!$W$3*'fitting curve'!$E$9)*1000/8.314/D36)/D36))^(1/3)</f>
        <v>1.6801617336657297E-2</v>
      </c>
      <c r="X36" s="16"/>
      <c r="Y36" s="16">
        <f>((($Y$2/$A$6)^($B$12)*10^'fitting curve'!$D$4*EXP(-('fitting curve'!$F$4+'conductivity simulation'!$Y$3*'fitting curve'!$E$4)*1000/8.314/D36)/D36)*(($Y$2/$A$6)^($B$12)*10^'fitting curve'!$D$6*EXP(-('fitting curve'!$F$6+'conductivity simulation'!$Y$3*'fitting curve'!$E$6)*1000/8.314/D36)/D36)*(($Y$2/$A$6)^($B$12)*10^'fitting curve'!$D$9*EXP(-('fitting curve'!$F$9+'conductivity simulation'!$Y$3*'fitting curve'!$E$9)*1000/8.314/D36)/D36))^(1/3)</f>
        <v>1.0235501654404385E-3</v>
      </c>
      <c r="Z36" s="16"/>
    </row>
    <row r="37" spans="4:26" x14ac:dyDescent="0.2">
      <c r="D37" s="4">
        <f t="shared" si="5"/>
        <v>1825</v>
      </c>
      <c r="E37" s="4">
        <f t="shared" si="6"/>
        <v>0.54794520547945202</v>
      </c>
      <c r="F37" s="16">
        <f>($F$2/$A$6)^($B$12)*10^'fitting curve'!$D$4*EXP(-('fitting curve'!$F$4+'conductivity simulation'!$F$3*'fitting curve'!$E$4)*1000/8.314/D37)/D37</f>
        <v>4.3063988425579941E-4</v>
      </c>
      <c r="G37" s="16">
        <f>($G$2/$A$6)^($B$12)*10^'fitting curve'!$D$4*EXP(-('fitting curve'!$F$4+'conductivity simulation'!$G$3*'fitting curve'!$E$4)*1000/8.314/D37)/D37</f>
        <v>9.0970110991959868E-2</v>
      </c>
      <c r="H37" s="16">
        <f>10^'fitting curve'!$G$4*EXP(-('fitting curve'!$I$4+'conductivity simulation'!$F$3*'fitting curve'!$H$4)*1000/8.314/D37)</f>
        <v>1.2251904902961006E-2</v>
      </c>
      <c r="I37" s="16"/>
      <c r="J37" s="16">
        <f>($J$2/$A$7)^($B$12)*10^'fitting curve'!$D$6*EXP(-('fitting curve'!$F$6+'conductivity simulation'!$J$3*'fitting curve'!$E$6)*1000/8.314/D37)/D37</f>
        <v>5.5052606486958222E-4</v>
      </c>
      <c r="K37" s="16">
        <f>($K$2/$A$7)^($B$12)*10^'fitting curve'!$D$6*EXP(-('fitting curve'!$F$6+'conductivity simulation'!$K$3*'fitting curve'!$E$6)*1000/8.314/D37)/D37</f>
        <v>0.11629535269753266</v>
      </c>
      <c r="L37" s="16">
        <f>10^'fitting curve'!$G$6*EXP(-('fitting curve'!$I$6+'conductivity simulation'!$L$3*'fitting curve'!$H$6)*1000/8.314/D37)</f>
        <v>1.2173168294088241E-2</v>
      </c>
      <c r="M37" s="16"/>
      <c r="N37" s="16">
        <f>($N$2/$A$8)^($B$12)*10^'fitting curve'!$D$9*EXP(-('fitting curve'!$F$9+'conductivity simulation'!$N$3*'fitting curve'!$E$9)*1000/8.314/D37)/D37</f>
        <v>1.3452340295265677E-3</v>
      </c>
      <c r="O37" s="16">
        <f>($O$2/$A$8)^($B$12)*10^'fitting curve'!$D$9*EXP(-('fitting curve'!$F$9+'conductivity simulation'!$O$3*'fitting curve'!$E$9)*1000/8.314/D37)/D37</f>
        <v>0.28417267756718528</v>
      </c>
      <c r="P37" s="16">
        <f>10^'fitting curve'!$G$9*EXP(-('fitting curve'!$I$9+'conductivity simulation'!$P$3*'fitting curve'!$H$9)*1000/8.314/D37)</f>
        <v>5.40857259967574E-2</v>
      </c>
      <c r="Q37" s="16"/>
      <c r="R37" s="16">
        <f t="shared" si="7"/>
        <v>6.8322433539690878E-4</v>
      </c>
      <c r="S37" s="16">
        <f t="shared" si="8"/>
        <v>0.14432707209847301</v>
      </c>
      <c r="T37" s="16">
        <f t="shared" si="9"/>
        <v>2.0055337229608155E-2</v>
      </c>
      <c r="U37" s="16">
        <f t="shared" si="4"/>
        <v>0.16438240932808115</v>
      </c>
      <c r="V37" s="16"/>
      <c r="W37" s="16">
        <f>((($W$2/$A$6)^($B$12)*10^'fitting curve'!$D$4*EXP(-('fitting curve'!$F$4+'conductivity simulation'!$W$3*'fitting curve'!$E$4)*1000/8.314/D37)/D37)*(($W$2/$A$6)^($B$12)*10^'fitting curve'!$D$6*EXP(-('fitting curve'!$F$6+'conductivity simulation'!$W$3*'fitting curve'!$E$6)*1000/8.314/D37)/D37)*(($W$2/$A$6)^($B$12)*10^'fitting curve'!$D$9*EXP(-('fitting curve'!$F$9+'conductivity simulation'!$W$3*'fitting curve'!$E$9)*1000/8.314/D37)/D37))^(1/3)</f>
        <v>2.413240102424646E-2</v>
      </c>
      <c r="X37" s="16"/>
      <c r="Y37" s="16">
        <f>((($Y$2/$A$6)^($B$12)*10^'fitting curve'!$D$4*EXP(-('fitting curve'!$F$4+'conductivity simulation'!$Y$3*'fitting curve'!$E$4)*1000/8.314/D37)/D37)*(($Y$2/$A$6)^($B$12)*10^'fitting curve'!$D$6*EXP(-('fitting curve'!$F$6+'conductivity simulation'!$Y$3*'fitting curve'!$E$6)*1000/8.314/D37)/D37)*(($Y$2/$A$6)^($B$12)*10^'fitting curve'!$D$9*EXP(-('fitting curve'!$F$9+'conductivity simulation'!$Y$3*'fitting curve'!$E$9)*1000/8.314/D37)/D37))^(1/3)</f>
        <v>1.4195783413499378E-3</v>
      </c>
      <c r="Z37" s="16"/>
    </row>
    <row r="38" spans="4:26" x14ac:dyDescent="0.2">
      <c r="D38" s="4">
        <f t="shared" si="5"/>
        <v>1850</v>
      </c>
      <c r="E38" s="4">
        <f t="shared" si="6"/>
        <v>0.54054054054054057</v>
      </c>
      <c r="F38" s="16">
        <f>($F$2/$A$6)^($B$12)*10^'fitting curve'!$D$4*EXP(-('fitting curve'!$F$4+'conductivity simulation'!$F$3*'fitting curve'!$E$4)*1000/8.314/D38)/D38</f>
        <v>5.7976835571665224E-4</v>
      </c>
      <c r="G38" s="16">
        <f>($G$2/$A$6)^($B$12)*10^'fitting curve'!$D$4*EXP(-('fitting curve'!$F$4+'conductivity simulation'!$G$3*'fitting curve'!$E$4)*1000/8.314/D38)/D38</f>
        <v>0.12247261249457678</v>
      </c>
      <c r="H38" s="16">
        <f>10^'fitting curve'!$G$4*EXP(-('fitting curve'!$I$4+'conductivity simulation'!$F$3*'fitting curve'!$H$4)*1000/8.314/D38)</f>
        <v>1.3615660171982527E-2</v>
      </c>
      <c r="I38" s="16"/>
      <c r="J38" s="16">
        <f>($J$2/$A$7)^($B$12)*10^'fitting curve'!$D$6*EXP(-('fitting curve'!$F$6+'conductivity simulation'!$J$3*'fitting curve'!$E$6)*1000/8.314/D38)/D38</f>
        <v>7.7908075000770408E-4</v>
      </c>
      <c r="K38" s="16">
        <f>($K$2/$A$7)^($B$12)*10^'fitting curve'!$D$6*EXP(-('fitting curve'!$F$6+'conductivity simulation'!$K$3*'fitting curve'!$E$6)*1000/8.314/D38)/D38</f>
        <v>0.16457616883855966</v>
      </c>
      <c r="L38" s="16">
        <f>10^'fitting curve'!$G$6*EXP(-('fitting curve'!$I$6+'conductivity simulation'!$L$3*'fitting curve'!$H$6)*1000/8.314/D38)</f>
        <v>1.4061553608483114E-2</v>
      </c>
      <c r="M38" s="16"/>
      <c r="N38" s="16">
        <f>($N$2/$A$8)^($B$12)*10^'fitting curve'!$D$9*EXP(-('fitting curve'!$F$9+'conductivity simulation'!$N$3*'fitting curve'!$E$9)*1000/8.314/D38)/D38</f>
        <v>1.8904034288375301E-3</v>
      </c>
      <c r="O38" s="16">
        <f>($O$2/$A$8)^($B$12)*10^'fitting curve'!$D$9*EXP(-('fitting curve'!$F$9+'conductivity simulation'!$O$3*'fitting curve'!$E$9)*1000/8.314/D38)/D38</f>
        <v>0.39933646656560406</v>
      </c>
      <c r="P38" s="16">
        <f>10^'fitting curve'!$G$9*EXP(-('fitting curve'!$I$9+'conductivity simulation'!$P$3*'fitting curve'!$H$9)*1000/8.314/D38)</f>
        <v>6.128657201857516E-2</v>
      </c>
      <c r="Q38" s="16"/>
      <c r="R38" s="16">
        <f t="shared" si="7"/>
        <v>9.487034774992416E-4</v>
      </c>
      <c r="S38" s="16">
        <f t="shared" si="8"/>
        <v>0.20040795987976842</v>
      </c>
      <c r="T38" s="16">
        <f t="shared" si="9"/>
        <v>2.272370348105297E-2</v>
      </c>
      <c r="U38" s="16">
        <f t="shared" si="4"/>
        <v>0.22313166336082138</v>
      </c>
      <c r="V38" s="16"/>
      <c r="W38" s="16">
        <f>((($W$2/$A$6)^($B$12)*10^'fitting curve'!$D$4*EXP(-('fitting curve'!$F$4+'conductivity simulation'!$W$3*'fitting curve'!$E$4)*1000/8.314/D38)/D38)*(($W$2/$A$6)^($B$12)*10^'fitting curve'!$D$6*EXP(-('fitting curve'!$F$6+'conductivity simulation'!$W$3*'fitting curve'!$E$6)*1000/8.314/D38)/D38)*(($W$2/$A$6)^($B$12)*10^'fitting curve'!$D$9*EXP(-('fitting curve'!$F$9+'conductivity simulation'!$W$3*'fitting curve'!$E$9)*1000/8.314/D38)/D38))^(1/3)</f>
        <v>3.4317812370609289E-2</v>
      </c>
      <c r="X38" s="16"/>
      <c r="Y38" s="16">
        <f>((($Y$2/$A$6)^($B$12)*10^'fitting curve'!$D$4*EXP(-('fitting curve'!$F$4+'conductivity simulation'!$Y$3*'fitting curve'!$E$4)*1000/8.314/D38)/D38)*(($Y$2/$A$6)^($B$12)*10^'fitting curve'!$D$6*EXP(-('fitting curve'!$F$6+'conductivity simulation'!$Y$3*'fitting curve'!$E$6)*1000/8.314/D38)/D38)*(($Y$2/$A$6)^($B$12)*10^'fitting curve'!$D$9*EXP(-('fitting curve'!$F$9+'conductivity simulation'!$Y$3*'fitting curve'!$E$9)*1000/8.314/D38)/D38))^(1/3)</f>
        <v>1.9511470578649148E-3</v>
      </c>
      <c r="Z38" s="16"/>
    </row>
    <row r="39" spans="4:26" x14ac:dyDescent="0.2">
      <c r="D39" s="4">
        <f t="shared" si="5"/>
        <v>1875</v>
      </c>
      <c r="E39" s="4">
        <f t="shared" si="6"/>
        <v>0.53333333333333333</v>
      </c>
      <c r="F39" s="16">
        <f>($F$2/$A$6)^($B$12)*10^'fitting curve'!$D$4*EXP(-('fitting curve'!$F$4+'conductivity simulation'!$F$3*'fitting curve'!$E$4)*1000/8.314/D39)/D39</f>
        <v>7.7423494818241816E-4</v>
      </c>
      <c r="G39" s="16">
        <f>($G$2/$A$6)^($B$12)*10^'fitting curve'!$D$4*EXP(-('fitting curve'!$F$4+'conductivity simulation'!$G$3*'fitting curve'!$E$4)*1000/8.314/D39)/D39</f>
        <v>0.16355252206080437</v>
      </c>
      <c r="H39" s="16">
        <f>10^'fitting curve'!$G$4*EXP(-('fitting curve'!$I$4+'conductivity simulation'!$F$3*'fitting curve'!$H$4)*1000/8.314/D39)</f>
        <v>1.5088689472138267E-2</v>
      </c>
      <c r="I39" s="16"/>
      <c r="J39" s="16">
        <f>($J$2/$A$7)^($B$12)*10^'fitting curve'!$D$6*EXP(-('fitting curve'!$F$6+'conductivity simulation'!$J$3*'fitting curve'!$E$6)*1000/8.314/D39)/D39</f>
        <v>1.0921627305490798E-3</v>
      </c>
      <c r="K39" s="16">
        <f>($K$2/$A$7)^($B$12)*10^'fitting curve'!$D$6*EXP(-('fitting curve'!$F$6+'conductivity simulation'!$K$3*'fitting curve'!$E$6)*1000/8.314/D39)/D39</f>
        <v>0.23071287275452551</v>
      </c>
      <c r="L39" s="16">
        <f>10^'fitting curve'!$G$6*EXP(-('fitting curve'!$I$6+'conductivity simulation'!$L$3*'fitting curve'!$H$6)*1000/8.314/D39)</f>
        <v>1.618053446377744E-2</v>
      </c>
      <c r="M39" s="16"/>
      <c r="N39" s="16">
        <f>($N$2/$A$8)^($B$12)*10^'fitting curve'!$D$9*EXP(-('fitting curve'!$F$9+'conductivity simulation'!$N$3*'fitting curve'!$E$9)*1000/8.314/D39)/D39</f>
        <v>2.632041404403622E-3</v>
      </c>
      <c r="O39" s="16">
        <f>($O$2/$A$8)^($B$12)*10^'fitting curve'!$D$9*EXP(-('fitting curve'!$F$9+'conductivity simulation'!$O$3*'fitting curve'!$E$9)*1000/8.314/D39)/D39</f>
        <v>0.55600307228349111</v>
      </c>
      <c r="P39" s="16">
        <f>10^'fitting curve'!$G$9*EXP(-('fitting curve'!$I$9+'conductivity simulation'!$P$3*'fitting curve'!$H$9)*1000/8.314/D39)</f>
        <v>6.9215037620680459E-2</v>
      </c>
      <c r="Q39" s="16"/>
      <c r="R39" s="16">
        <f t="shared" si="7"/>
        <v>1.3056224629763443E-3</v>
      </c>
      <c r="S39" s="16">
        <f t="shared" si="8"/>
        <v>0.27580497002921217</v>
      </c>
      <c r="T39" s="16">
        <f t="shared" si="9"/>
        <v>2.5661474920479013E-2</v>
      </c>
      <c r="U39" s="16">
        <f t="shared" si="4"/>
        <v>0.30146644494969116</v>
      </c>
      <c r="V39" s="16"/>
      <c r="W39" s="16">
        <f>((($W$2/$A$6)^($B$12)*10^'fitting curve'!$D$4*EXP(-('fitting curve'!$F$4+'conductivity simulation'!$W$3*'fitting curve'!$E$4)*1000/8.314/D39)/D39)*(($W$2/$A$6)^($B$12)*10^'fitting curve'!$D$6*EXP(-('fitting curve'!$F$6+'conductivity simulation'!$W$3*'fitting curve'!$E$6)*1000/8.314/D39)/D39)*(($W$2/$A$6)^($B$12)*10^'fitting curve'!$D$9*EXP(-('fitting curve'!$F$9+'conductivity simulation'!$W$3*'fitting curve'!$E$9)*1000/8.314/D39)/D39))^(1/3)</f>
        <v>4.8337319342497798E-2</v>
      </c>
      <c r="X39" s="16"/>
      <c r="Y39" s="16">
        <f>((($Y$2/$A$6)^($B$12)*10^'fitting curve'!$D$4*EXP(-('fitting curve'!$F$4+'conductivity simulation'!$Y$3*'fitting curve'!$E$4)*1000/8.314/D39)/D39)*(($Y$2/$A$6)^($B$12)*10^'fitting curve'!$D$6*EXP(-('fitting curve'!$F$6+'conductivity simulation'!$Y$3*'fitting curve'!$E$6)*1000/8.314/D39)/D39)*(($Y$2/$A$6)^($B$12)*10^'fitting curve'!$D$9*EXP(-('fitting curve'!$F$9+'conductivity simulation'!$Y$3*'fitting curve'!$E$9)*1000/8.314/D39)/D39))^(1/3)</f>
        <v>2.6586361446929367E-3</v>
      </c>
      <c r="Z39" s="16"/>
    </row>
    <row r="40" spans="4:26" x14ac:dyDescent="0.2">
      <c r="D40" s="4">
        <f t="shared" si="5"/>
        <v>1900</v>
      </c>
      <c r="E40" s="4">
        <f t="shared" si="6"/>
        <v>0.52631578947368418</v>
      </c>
      <c r="F40" s="16">
        <f>($F$2/$A$6)^($B$12)*10^'fitting curve'!$D$4*EXP(-('fitting curve'!$F$4+'conductivity simulation'!$F$3*'fitting curve'!$E$4)*1000/8.314/D40)/D40</f>
        <v>1.0259096065723505E-3</v>
      </c>
      <c r="G40" s="16">
        <f>($G$2/$A$6)^($B$12)*10^'fitting curve'!$D$4*EXP(-('fitting curve'!$F$4+'conductivity simulation'!$G$3*'fitting curve'!$E$4)*1000/8.314/D40)/D40</f>
        <v>0.21671729486665114</v>
      </c>
      <c r="H40" s="16">
        <f>10^'fitting curve'!$G$4*EXP(-('fitting curve'!$I$4+'conductivity simulation'!$F$3*'fitting curve'!$H$4)*1000/8.314/D40)</f>
        <v>1.6675939719191832E-2</v>
      </c>
      <c r="I40" s="16"/>
      <c r="J40" s="16">
        <f>($J$2/$A$7)^($B$12)*10^'fitting curve'!$D$6*EXP(-('fitting curve'!$F$6+'conductivity simulation'!$J$3*'fitting curve'!$E$6)*1000/8.314/D40)/D40</f>
        <v>1.5172438372142777E-3</v>
      </c>
      <c r="K40" s="16">
        <f>($K$2/$A$7)^($B$12)*10^'fitting curve'!$D$6*EXP(-('fitting curve'!$F$6+'conductivity simulation'!$K$3*'fitting curve'!$E$6)*1000/8.314/D40)/D40</f>
        <v>0.32050872508423789</v>
      </c>
      <c r="L40" s="16">
        <f>10^'fitting curve'!$G$6*EXP(-('fitting curve'!$I$6+'conductivity simulation'!$L$3*'fitting curve'!$H$6)*1000/8.314/D40)</f>
        <v>1.8550183920040781E-2</v>
      </c>
      <c r="M40" s="16"/>
      <c r="N40" s="16">
        <f>($N$2/$A$8)^($B$12)*10^'fitting curve'!$D$9*EXP(-('fitting curve'!$F$9+'conductivity simulation'!$N$3*'fitting curve'!$E$9)*1000/8.314/D40)/D40</f>
        <v>3.6322201076668175E-3</v>
      </c>
      <c r="O40" s="16">
        <f>($O$2/$A$8)^($B$12)*10^'fitting curve'!$D$9*EXP(-('fitting curve'!$F$9+'conductivity simulation'!$O$3*'fitting curve'!$E$9)*1000/8.314/D40)/D40</f>
        <v>0.76728486705938226</v>
      </c>
      <c r="P40" s="16">
        <f>10^'fitting curve'!$G$9*EXP(-('fitting curve'!$I$9+'conductivity simulation'!$P$3*'fitting curve'!$H$9)*1000/8.314/D40)</f>
        <v>7.7919326508361766E-2</v>
      </c>
      <c r="Q40" s="16"/>
      <c r="R40" s="16">
        <f t="shared" si="7"/>
        <v>1.7814715004243653E-3</v>
      </c>
      <c r="S40" s="16">
        <f t="shared" si="8"/>
        <v>0.37632524540238371</v>
      </c>
      <c r="T40" s="16">
        <f t="shared" si="9"/>
        <v>2.8886476804974113E-2</v>
      </c>
      <c r="U40" s="16">
        <f t="shared" si="4"/>
        <v>0.40521172220735785</v>
      </c>
      <c r="V40" s="16"/>
      <c r="W40" s="16">
        <f>((($W$2/$A$6)^($B$12)*10^'fitting curve'!$D$4*EXP(-('fitting curve'!$F$4+'conductivity simulation'!$W$3*'fitting curve'!$E$4)*1000/8.314/D40)/D40)*(($W$2/$A$6)^($B$12)*10^'fitting curve'!$D$6*EXP(-('fitting curve'!$F$6+'conductivity simulation'!$W$3*'fitting curve'!$E$6)*1000/8.314/D40)/D40)*(($W$2/$A$6)^($B$12)*10^'fitting curve'!$D$9*EXP(-('fitting curve'!$F$9+'conductivity simulation'!$W$3*'fitting curve'!$E$9)*1000/8.314/D40)/D40))^(1/3)</f>
        <v>6.7461271003203774E-2</v>
      </c>
      <c r="X40" s="16"/>
      <c r="Y40" s="16">
        <f>((($Y$2/$A$6)^($B$12)*10^'fitting curve'!$D$4*EXP(-('fitting curve'!$F$4+'conductivity simulation'!$Y$3*'fitting curve'!$E$4)*1000/8.314/D40)/D40)*(($Y$2/$A$6)^($B$12)*10^'fitting curve'!$D$6*EXP(-('fitting curve'!$F$6+'conductivity simulation'!$Y$3*'fitting curve'!$E$6)*1000/8.314/D40)/D40)*(($Y$2/$A$6)^($B$12)*10^'fitting curve'!$D$9*EXP(-('fitting curve'!$F$9+'conductivity simulation'!$Y$3*'fitting curve'!$E$9)*1000/8.314/D40)/D40))^(1/3)</f>
        <v>3.5926556117156856E-3</v>
      </c>
      <c r="Z40" s="16"/>
    </row>
    <row r="41" spans="4:26" x14ac:dyDescent="0.2">
      <c r="D41" s="4">
        <f t="shared" si="5"/>
        <v>1925</v>
      </c>
      <c r="E41" s="4">
        <f t="shared" si="6"/>
        <v>0.51948051948051943</v>
      </c>
      <c r="F41" s="16">
        <f>($F$2/$A$6)^($B$12)*10^'fitting curve'!$D$4*EXP(-('fitting curve'!$F$4+'conductivity simulation'!$F$3*'fitting curve'!$E$4)*1000/8.314/D41)/D41</f>
        <v>1.3492618389506007E-3</v>
      </c>
      <c r="G41" s="16">
        <f>($G$2/$A$6)^($B$12)*10^'fitting curve'!$D$4*EXP(-('fitting curve'!$F$4+'conductivity simulation'!$G$3*'fitting curve'!$E$4)*1000/8.314/D41)/D41</f>
        <v>0.28502352832150396</v>
      </c>
      <c r="H41" s="16">
        <f>10^'fitting curve'!$G$4*EXP(-('fitting curve'!$I$4+'conductivity simulation'!$F$3*'fitting curve'!$H$4)*1000/8.314/D41)</f>
        <v>1.8382341581513681E-2</v>
      </c>
      <c r="I41" s="16"/>
      <c r="J41" s="16">
        <f>($J$2/$A$7)^($B$12)*10^'fitting curve'!$D$6*EXP(-('fitting curve'!$F$6+'conductivity simulation'!$J$3*'fitting curve'!$E$6)*1000/8.314/D41)/D41</f>
        <v>2.0894930753898779E-3</v>
      </c>
      <c r="K41" s="16">
        <f>($K$2/$A$7)^($B$12)*10^'fitting curve'!$D$6*EXP(-('fitting curve'!$F$6+'conductivity simulation'!$K$3*'fitting curve'!$E$6)*1000/8.314/D41)/D41</f>
        <v>0.44139296877629869</v>
      </c>
      <c r="L41" s="16">
        <f>10^'fitting curve'!$G$6*EXP(-('fitting curve'!$I$6+'conductivity simulation'!$L$3*'fitting curve'!$H$6)*1000/8.314/D41)</f>
        <v>2.119150882506594E-2</v>
      </c>
      <c r="M41" s="16"/>
      <c r="N41" s="16">
        <f>($N$2/$A$8)^($B$12)*10^'fitting curve'!$D$9*EXP(-('fitting curve'!$F$9+'conductivity simulation'!$N$3*'fitting curve'!$E$9)*1000/8.314/D41)/D41</f>
        <v>4.9698599710990676E-3</v>
      </c>
      <c r="O41" s="16">
        <f>($O$2/$A$8)^($B$12)*10^'fitting curve'!$D$9*EXP(-('fitting curve'!$F$9+'conductivity simulation'!$O$3*'fitting curve'!$E$9)*1000/8.314/D41)/D41</f>
        <v>1.0498533222641051</v>
      </c>
      <c r="P41" s="16">
        <f>10^'fitting curve'!$G$9*EXP(-('fitting curve'!$I$9+'conductivity simulation'!$P$3*'fitting curve'!$H$9)*1000/8.314/D41)</f>
        <v>8.7448767738404223E-2</v>
      </c>
      <c r="Q41" s="16"/>
      <c r="R41" s="16">
        <f t="shared" si="7"/>
        <v>2.4107958878577468E-3</v>
      </c>
      <c r="S41" s="16">
        <f t="shared" si="8"/>
        <v>0.5092662744798383</v>
      </c>
      <c r="T41" s="16">
        <f t="shared" si="9"/>
        <v>3.2416948804329153E-2</v>
      </c>
      <c r="U41" s="16">
        <f t="shared" si="4"/>
        <v>0.5416832232841674</v>
      </c>
      <c r="V41" s="16"/>
      <c r="W41" s="16">
        <f>((($W$2/$A$6)^($B$12)*10^'fitting curve'!$D$4*EXP(-('fitting curve'!$F$4+'conductivity simulation'!$W$3*'fitting curve'!$E$4)*1000/8.314/D41)/D41)*(($W$2/$A$6)^($B$12)*10^'fitting curve'!$D$6*EXP(-('fitting curve'!$F$6+'conductivity simulation'!$W$3*'fitting curve'!$E$6)*1000/8.314/D41)/D41)*(($W$2/$A$6)^($B$12)*10^'fitting curve'!$D$9*EXP(-('fitting curve'!$F$9+'conductivity simulation'!$W$3*'fitting curve'!$E$9)*1000/8.314/D41)/D41))^(1/3)</f>
        <v>9.3323700413797214E-2</v>
      </c>
      <c r="X41" s="16"/>
      <c r="Y41" s="16">
        <f>((($Y$2/$A$6)^($B$12)*10^'fitting curve'!$D$4*EXP(-('fitting curve'!$F$4+'conductivity simulation'!$Y$3*'fitting curve'!$E$4)*1000/8.314/D41)/D41)*(($Y$2/$A$6)^($B$12)*10^'fitting curve'!$D$6*EXP(-('fitting curve'!$F$6+'conductivity simulation'!$Y$3*'fitting curve'!$E$6)*1000/8.314/D41)/D41)*(($Y$2/$A$6)^($B$12)*10^'fitting curve'!$D$9*EXP(-('fitting curve'!$F$9+'conductivity simulation'!$Y$3*'fitting curve'!$E$9)*1000/8.314/D41)/D41))^(1/3)</f>
        <v>4.816169676191198E-3</v>
      </c>
      <c r="Z41" s="16"/>
    </row>
    <row r="42" spans="4:26" x14ac:dyDescent="0.2">
      <c r="D42" s="4">
        <f t="shared" si="5"/>
        <v>1950</v>
      </c>
      <c r="E42" s="4">
        <f t="shared" si="6"/>
        <v>0.51282051282051277</v>
      </c>
      <c r="F42" s="16">
        <f>($F$2/$A$6)^($B$12)*10^'fitting curve'!$D$4*EXP(-('fitting curve'!$F$4+'conductivity simulation'!$F$3*'fitting curve'!$E$4)*1000/8.314/D42)/D42</f>
        <v>1.7618142316751385E-3</v>
      </c>
      <c r="G42" s="16">
        <f>($G$2/$A$6)^($B$12)*10^'fitting curve'!$D$4*EXP(-('fitting curve'!$F$4+'conductivity simulation'!$G$3*'fitting curve'!$E$4)*1000/8.314/D42)/D42</f>
        <v>0.37217276444255282</v>
      </c>
      <c r="H42" s="16">
        <f>10^'fitting curve'!$G$4*EXP(-('fitting curve'!$I$4+'conductivity simulation'!$F$3*'fitting curve'!$H$4)*1000/8.314/D42)</f>
        <v>2.0212799231446636E-2</v>
      </c>
      <c r="I42" s="16"/>
      <c r="J42" s="16">
        <f>($J$2/$A$7)^($B$12)*10^'fitting curve'!$D$6*EXP(-('fitting curve'!$F$6+'conductivity simulation'!$J$3*'fitting curve'!$E$6)*1000/8.314/D42)/D42</f>
        <v>2.8535825857692143E-3</v>
      </c>
      <c r="K42" s="16">
        <f>($K$2/$A$7)^($B$12)*10^'fitting curve'!$D$6*EXP(-('fitting curve'!$F$6+'conductivity simulation'!$K$3*'fitting curve'!$E$6)*1000/8.314/D42)/D42</f>
        <v>0.6028023275195592</v>
      </c>
      <c r="L42" s="16">
        <f>10^'fitting curve'!$G$6*EXP(-('fitting curve'!$I$6+'conductivity simulation'!$L$3*'fitting curve'!$H$6)*1000/8.314/D42)</f>
        <v>2.4126434079472556E-2</v>
      </c>
      <c r="M42" s="16"/>
      <c r="N42" s="16">
        <f>($N$2/$A$8)^($B$12)*10^'fitting curve'!$D$9*EXP(-('fitting curve'!$F$9+'conductivity simulation'!$N$3*'fitting curve'!$E$9)*1000/8.314/D42)/D42</f>
        <v>6.7445386030069278E-3</v>
      </c>
      <c r="O42" s="16">
        <f>($O$2/$A$8)^($B$12)*10^'fitting curve'!$D$9*EXP(-('fitting curve'!$F$9+'conductivity simulation'!$O$3*'fitting curve'!$E$9)*1000/8.314/D42)/D42</f>
        <v>1.4247436146454322</v>
      </c>
      <c r="P42" s="16">
        <f>10^'fitting curve'!$G$9*EXP(-('fitting curve'!$I$9+'conductivity simulation'!$P$3*'fitting curve'!$H$9)*1000/8.314/D42)</f>
        <v>9.7853725471257744E-2</v>
      </c>
      <c r="Q42" s="16"/>
      <c r="R42" s="16">
        <f t="shared" si="7"/>
        <v>3.2366887243101281E-3</v>
      </c>
      <c r="S42" s="16">
        <f t="shared" si="8"/>
        <v>0.68373121780336388</v>
      </c>
      <c r="T42" s="16">
        <f t="shared" si="9"/>
        <v>3.6271511580830459E-2</v>
      </c>
      <c r="U42" s="16">
        <f t="shared" si="4"/>
        <v>0.7200027293841943</v>
      </c>
      <c r="V42" s="16"/>
      <c r="W42" s="16">
        <f>((($W$2/$A$6)^($B$12)*10^'fitting curve'!$D$4*EXP(-('fitting curve'!$F$4+'conductivity simulation'!$W$3*'fitting curve'!$E$4)*1000/8.314/D42)/D42)*(($W$2/$A$6)^($B$12)*10^'fitting curve'!$D$6*EXP(-('fitting curve'!$F$6+'conductivity simulation'!$W$3*'fitting curve'!$E$6)*1000/8.314/D42)/D42)*(($W$2/$A$6)^($B$12)*10^'fitting curve'!$D$9*EXP(-('fitting curve'!$F$9+'conductivity simulation'!$W$3*'fitting curve'!$E$9)*1000/8.314/D42)/D42))^(1/3)</f>
        <v>0.12800982091285523</v>
      </c>
      <c r="X42" s="16"/>
      <c r="Y42" s="16">
        <f>((($Y$2/$A$6)^($B$12)*10^'fitting curve'!$D$4*EXP(-('fitting curve'!$F$4+'conductivity simulation'!$Y$3*'fitting curve'!$E$4)*1000/8.314/D42)/D42)*(($Y$2/$A$6)^($B$12)*10^'fitting curve'!$D$6*EXP(-('fitting curve'!$F$6+'conductivity simulation'!$Y$3*'fitting curve'!$E$6)*1000/8.314/D42)/D42)*(($Y$2/$A$6)^($B$12)*10^'fitting curve'!$D$9*EXP(-('fitting curve'!$F$9+'conductivity simulation'!$Y$3*'fitting curve'!$E$9)*1000/8.314/D42)/D42))^(1/3)</f>
        <v>6.4069584728538949E-3</v>
      </c>
      <c r="Z42" s="16"/>
    </row>
    <row r="43" spans="4:26" x14ac:dyDescent="0.2">
      <c r="D43" s="4">
        <f t="shared" si="5"/>
        <v>1975</v>
      </c>
      <c r="E43" s="4">
        <f t="shared" si="6"/>
        <v>0.50632911392405067</v>
      </c>
      <c r="F43" s="16">
        <f>($F$2/$A$6)^($B$12)*10^'fitting curve'!$D$4*EXP(-('fitting curve'!$F$4+'conductivity simulation'!$F$3*'fitting curve'!$E$4)*1000/8.314/D43)/D43</f>
        <v>2.2846529931048057E-3</v>
      </c>
      <c r="G43" s="16">
        <f>($G$2/$A$6)^($B$12)*10^'fitting curve'!$D$4*EXP(-('fitting curve'!$F$4+'conductivity simulation'!$G$3*'fitting curve'!$E$4)*1000/8.314/D43)/D43</f>
        <v>0.48261933917250399</v>
      </c>
      <c r="H43" s="16">
        <f>10^'fitting curve'!$G$4*EXP(-('fitting curve'!$I$4+'conductivity simulation'!$F$3*'fitting curve'!$H$4)*1000/8.314/D43)</f>
        <v>2.2172180517600112E-2</v>
      </c>
      <c r="I43" s="16"/>
      <c r="J43" s="16">
        <f>($J$2/$A$7)^($B$12)*10^'fitting curve'!$D$6*EXP(-('fitting curve'!$F$6+'conductivity simulation'!$J$3*'fitting curve'!$E$6)*1000/8.314/D43)/D43</f>
        <v>3.8658313579019109E-3</v>
      </c>
      <c r="K43" s="16">
        <f>($K$2/$A$7)^($B$12)*10^'fitting curve'!$D$6*EXP(-('fitting curve'!$F$6+'conductivity simulation'!$K$3*'fitting curve'!$E$6)*1000/8.314/D43)/D43</f>
        <v>0.81663385246416598</v>
      </c>
      <c r="L43" s="16">
        <f>10^'fitting curve'!$G$6*EXP(-('fitting curve'!$I$6+'conductivity simulation'!$L$3*'fitting curve'!$H$6)*1000/8.314/D43)</f>
        <v>2.7377783667614265E-2</v>
      </c>
      <c r="M43" s="16"/>
      <c r="N43" s="16">
        <f>($N$2/$A$8)^($B$12)*10^'fitting curve'!$D$9*EXP(-('fitting curve'!$F$9+'conductivity simulation'!$N$3*'fitting curve'!$E$9)*1000/8.314/D43)/D43</f>
        <v>9.0809793645613996E-3</v>
      </c>
      <c r="O43" s="16">
        <f>($O$2/$A$8)^($B$12)*10^'fitting curve'!$D$9*EXP(-('fitting curve'!$F$9+'conductivity simulation'!$O$3*'fitting curve'!$E$9)*1000/8.314/D43)/D43</f>
        <v>1.9183028114951541</v>
      </c>
      <c r="P43" s="16">
        <f>10^'fitting curve'!$G$9*EXP(-('fitting curve'!$I$9+'conductivity simulation'!$P$3*'fitting curve'!$H$9)*1000/8.314/D43)</f>
        <v>0.10918550647656139</v>
      </c>
      <c r="Q43" s="16"/>
      <c r="R43" s="16">
        <f t="shared" si="7"/>
        <v>4.3125281852631168E-3</v>
      </c>
      <c r="S43" s="16">
        <f t="shared" si="8"/>
        <v>0.91099589706444639</v>
      </c>
      <c r="T43" s="16">
        <f t="shared" si="9"/>
        <v>4.0469132547486464E-2</v>
      </c>
      <c r="U43" s="16">
        <f t="shared" si="4"/>
        <v>0.95146502961193291</v>
      </c>
      <c r="V43" s="16"/>
      <c r="W43" s="16">
        <f>((($W$2/$A$6)^($B$12)*10^'fitting curve'!$D$4*EXP(-('fitting curve'!$F$4+'conductivity simulation'!$W$3*'fitting curve'!$E$4)*1000/8.314/D43)/D43)*(($W$2/$A$6)^($B$12)*10^'fitting curve'!$D$6*EXP(-('fitting curve'!$F$6+'conductivity simulation'!$W$3*'fitting curve'!$E$6)*1000/8.314/D43)/D43)*(($W$2/$A$6)^($B$12)*10^'fitting curve'!$D$9*EXP(-('fitting curve'!$F$9+'conductivity simulation'!$W$3*'fitting curve'!$E$9)*1000/8.314/D43)/D43))^(1/3)</f>
        <v>0.17416040674298056</v>
      </c>
      <c r="X43" s="16"/>
      <c r="Y43" s="16">
        <f>((($Y$2/$A$6)^($B$12)*10^'fitting curve'!$D$4*EXP(-('fitting curve'!$F$4+'conductivity simulation'!$Y$3*'fitting curve'!$E$4)*1000/8.314/D43)/D43)*(($Y$2/$A$6)^($B$12)*10^'fitting curve'!$D$6*EXP(-('fitting curve'!$F$6+'conductivity simulation'!$Y$3*'fitting curve'!$E$6)*1000/8.314/D43)/D43)*(($Y$2/$A$6)^($B$12)*10^'fitting curve'!$D$9*EXP(-('fitting curve'!$F$9+'conductivity simulation'!$Y$3*'fitting curve'!$E$9)*1000/8.314/D43)/D43))^(1/3)</f>
        <v>8.4604522727917911E-3</v>
      </c>
      <c r="Z43" s="16"/>
    </row>
    <row r="44" spans="4:26" x14ac:dyDescent="0.2">
      <c r="D44" s="4">
        <f t="shared" si="5"/>
        <v>2000</v>
      </c>
      <c r="E44" s="4">
        <f t="shared" si="6"/>
        <v>0.5</v>
      </c>
      <c r="F44" s="16">
        <f>($F$2/$A$6)^($B$12)*10^'fitting curve'!$D$4*EXP(-('fitting curve'!$F$4+'conductivity simulation'!$F$3*'fitting curve'!$E$4)*1000/8.314/D44)/D44</f>
        <v>2.9429992799061655E-3</v>
      </c>
      <c r="G44" s="16">
        <f>($G$2/$A$6)^($B$12)*10^'fitting curve'!$D$4*EXP(-('fitting curve'!$F$4+'conductivity simulation'!$G$3*'fitting curve'!$E$4)*1000/8.314/D44)/D44</f>
        <v>0.6216910716595252</v>
      </c>
      <c r="H44" s="16">
        <f>10^'fitting curve'!$G$4*EXP(-('fitting curve'!$I$4+'conductivity simulation'!$F$3*'fitting curve'!$H$4)*1000/8.314/D44)</f>
        <v>2.4265307582709613E-2</v>
      </c>
      <c r="I44" s="16"/>
      <c r="J44" s="16">
        <f>($J$2/$A$7)^($B$12)*10^'fitting curve'!$D$6*EXP(-('fitting curve'!$F$6+'conductivity simulation'!$J$3*'fitting curve'!$E$6)*1000/8.314/D44)/D44</f>
        <v>5.1967321416879694E-3</v>
      </c>
      <c r="K44" s="16">
        <f>($K$2/$A$7)^($B$12)*10^'fitting curve'!$D$6*EXP(-('fitting curve'!$F$6+'conductivity simulation'!$K$3*'fitting curve'!$E$6)*1000/8.314/D44)/D44</f>
        <v>1.0977787172263618</v>
      </c>
      <c r="L44" s="16">
        <f>10^'fitting curve'!$G$6*EXP(-('fitting curve'!$I$6+'conductivity simulation'!$L$3*'fitting curve'!$H$6)*1000/8.314/D44)</f>
        <v>3.0969258625814528E-2</v>
      </c>
      <c r="M44" s="16"/>
      <c r="N44" s="16">
        <f>($N$2/$A$8)^($B$12)*10^'fitting curve'!$D$9*EXP(-('fitting curve'!$F$9+'conductivity simulation'!$N$3*'fitting curve'!$E$9)*1000/8.314/D44)/D44</f>
        <v>1.2134304875522134E-2</v>
      </c>
      <c r="O44" s="16">
        <f>($O$2/$A$8)^($B$12)*10^'fitting curve'!$D$9*EXP(-('fitting curve'!$F$9+'conductivity simulation'!$O$3*'fitting curve'!$E$9)*1000/8.314/D44)/D44</f>
        <v>2.5632996424475119</v>
      </c>
      <c r="P44" s="16">
        <f>10^'fitting curve'!$G$9*EXP(-('fitting curve'!$I$9+'conductivity simulation'!$P$3*'fitting curve'!$H$9)*1000/8.314/D44)</f>
        <v>0.12149626594718362</v>
      </c>
      <c r="Q44" s="16"/>
      <c r="R44" s="16">
        <f t="shared" si="7"/>
        <v>5.7039861657472305E-3</v>
      </c>
      <c r="S44" s="16">
        <f t="shared" si="8"/>
        <v>1.2049331089974191</v>
      </c>
      <c r="T44" s="16">
        <f t="shared" si="9"/>
        <v>4.5029091009849351E-2</v>
      </c>
      <c r="U44" s="16">
        <f t="shared" si="4"/>
        <v>1.2499622000072685</v>
      </c>
      <c r="V44" s="16"/>
      <c r="W44" s="16">
        <f>((($W$2/$A$6)^($B$12)*10^'fitting curve'!$D$4*EXP(-('fitting curve'!$F$4+'conductivity simulation'!$W$3*'fitting curve'!$E$4)*1000/8.314/D44)/D44)*(($W$2/$A$6)^($B$12)*10^'fitting curve'!$D$6*EXP(-('fitting curve'!$F$6+'conductivity simulation'!$W$3*'fitting curve'!$E$6)*1000/8.314/D44)/D44)*(($W$2/$A$6)^($B$12)*10^'fitting curve'!$D$9*EXP(-('fitting curve'!$F$9+'conductivity simulation'!$W$3*'fitting curve'!$E$9)*1000/8.314/D44)/D44))^(1/3)</f>
        <v>0.23509543584646925</v>
      </c>
      <c r="X44" s="16"/>
      <c r="Y44" s="16">
        <f>((($Y$2/$A$6)^($B$12)*10^'fitting curve'!$D$4*EXP(-('fitting curve'!$F$4+'conductivity simulation'!$Y$3*'fitting curve'!$E$4)*1000/8.314/D44)/D44)*(($Y$2/$A$6)^($B$12)*10^'fitting curve'!$D$6*EXP(-('fitting curve'!$F$6+'conductivity simulation'!$Y$3*'fitting curve'!$E$6)*1000/8.314/D44)/D44)*(($Y$2/$A$6)^($B$12)*10^'fitting curve'!$D$9*EXP(-('fitting curve'!$F$9+'conductivity simulation'!$Y$3*'fitting curve'!$E$9)*1000/8.314/D44)/D44))^(1/3)</f>
        <v>1.1092973858718781E-2</v>
      </c>
      <c r="Z44" s="16"/>
    </row>
    <row r="45" spans="4:26" x14ac:dyDescent="0.2">
      <c r="D45" s="4">
        <f t="shared" si="5"/>
        <v>2025</v>
      </c>
      <c r="E45" s="4">
        <f t="shared" si="6"/>
        <v>0.49382716049382713</v>
      </c>
      <c r="F45" s="16">
        <f>($F$2/$A$6)^($B$12)*10^'fitting curve'!$D$4*EXP(-('fitting curve'!$F$4+'conductivity simulation'!$F$3*'fitting curve'!$E$4)*1000/8.314/D45)/D45</f>
        <v>3.766844883852778E-3</v>
      </c>
      <c r="G45" s="16">
        <f>($G$2/$A$6)^($B$12)*10^'fitting curve'!$D$4*EXP(-('fitting curve'!$F$4+'conductivity simulation'!$G$3*'fitting curve'!$E$4)*1000/8.314/D45)/D45</f>
        <v>0.79572354930793576</v>
      </c>
      <c r="H45" s="16">
        <f>10^'fitting curve'!$G$4*EXP(-('fitting curve'!$I$4+'conductivity simulation'!$F$3*'fitting curve'!$H$4)*1000/8.314/D45)</f>
        <v>2.649694794665574E-2</v>
      </c>
      <c r="I45" s="16"/>
      <c r="J45" s="16">
        <f>($J$2/$A$7)^($B$12)*10^'fitting curve'!$D$6*EXP(-('fitting curve'!$F$6+'conductivity simulation'!$J$3*'fitting curve'!$E$6)*1000/8.314/D45)/D45</f>
        <v>6.9339101295864273E-3</v>
      </c>
      <c r="K45" s="16">
        <f>($K$2/$A$7)^($B$12)*10^'fitting curve'!$D$6*EXP(-('fitting curve'!$F$6+'conductivity simulation'!$K$3*'fitting curve'!$E$6)*1000/8.314/D45)/D45</f>
        <v>1.4647472218854471</v>
      </c>
      <c r="L45" s="16">
        <f>10^'fitting curve'!$G$6*EXP(-('fitting curve'!$I$6+'conductivity simulation'!$L$3*'fitting curve'!$H$6)*1000/8.314/D45)</f>
        <v>3.4925412132187514E-2</v>
      </c>
      <c r="M45" s="16"/>
      <c r="N45" s="16">
        <f>($N$2/$A$8)^($B$12)*10^'fitting curve'!$D$9*EXP(-('fitting curve'!$F$9+'conductivity simulation'!$N$3*'fitting curve'!$E$9)*1000/8.314/D45)/D45</f>
        <v>1.6096145559264398E-2</v>
      </c>
      <c r="O45" s="16">
        <f>($O$2/$A$8)^($B$12)*10^'fitting curve'!$D$9*EXP(-('fitting curve'!$F$9+'conductivity simulation'!$O$3*'fitting curve'!$E$9)*1000/8.314/D45)/D45</f>
        <v>3.4002148932383869</v>
      </c>
      <c r="P45" s="16">
        <f>10^'fitting curve'!$G$9*EXP(-('fitting curve'!$I$9+'conductivity simulation'!$P$3*'fitting curve'!$H$9)*1000/8.314/D45)</f>
        <v>0.13483891215213906</v>
      </c>
      <c r="Q45" s="16"/>
      <c r="R45" s="16">
        <f t="shared" si="7"/>
        <v>7.4913360381865558E-3</v>
      </c>
      <c r="S45" s="16">
        <f t="shared" si="8"/>
        <v>1.5825001254809392</v>
      </c>
      <c r="T45" s="16">
        <f t="shared" si="9"/>
        <v>4.9970942887355013E-2</v>
      </c>
      <c r="U45" s="16">
        <f t="shared" si="4"/>
        <v>1.6324710683682941</v>
      </c>
      <c r="V45" s="16"/>
      <c r="W45" s="16">
        <f>((($W$2/$A$6)^($B$12)*10^'fitting curve'!$D$4*EXP(-('fitting curve'!$F$4+'conductivity simulation'!$W$3*'fitting curve'!$E$4)*1000/8.314/D45)/D45)*(($W$2/$A$6)^($B$12)*10^'fitting curve'!$D$6*EXP(-('fitting curve'!$F$6+'conductivity simulation'!$W$3*'fitting curve'!$E$6)*1000/8.314/D45)/D45)*(($W$2/$A$6)^($B$12)*10^'fitting curve'!$D$9*EXP(-('fitting curve'!$F$9+'conductivity simulation'!$W$3*'fitting curve'!$E$9)*1000/8.314/D45)/D45))^(1/3)</f>
        <v>0.31495955489270877</v>
      </c>
      <c r="X45" s="16"/>
      <c r="Y45" s="16">
        <f>((($Y$2/$A$6)^($B$12)*10^'fitting curve'!$D$4*EXP(-('fitting curve'!$F$4+'conductivity simulation'!$Y$3*'fitting curve'!$E$4)*1000/8.314/D45)/D45)*(($Y$2/$A$6)^($B$12)*10^'fitting curve'!$D$6*EXP(-('fitting curve'!$F$6+'conductivity simulation'!$Y$3*'fitting curve'!$E$6)*1000/8.314/D45)/D45)*(($Y$2/$A$6)^($B$12)*10^'fitting curve'!$D$9*EXP(-('fitting curve'!$F$9+'conductivity simulation'!$Y$3*'fitting curve'!$E$9)*1000/8.314/D45)/D45))^(1/3)</f>
        <v>1.4445425192972669E-2</v>
      </c>
      <c r="Z45" s="16"/>
    </row>
    <row r="46" spans="4:26" x14ac:dyDescent="0.2">
      <c r="D46" s="4">
        <f t="shared" si="5"/>
        <v>2050</v>
      </c>
      <c r="E46" s="4">
        <f t="shared" si="6"/>
        <v>0.48780487804878048</v>
      </c>
      <c r="F46" s="16">
        <f>($F$2/$A$6)^($B$12)*10^'fitting curve'!$D$4*EXP(-('fitting curve'!$F$4+'conductivity simulation'!$F$3*'fitting curve'!$E$4)*1000/8.314/D46)/D46</f>
        <v>4.7916556307326689E-3</v>
      </c>
      <c r="G46" s="16">
        <f>($G$2/$A$6)^($B$12)*10^'fitting curve'!$D$4*EXP(-('fitting curve'!$F$4+'conductivity simulation'!$G$3*'fitting curve'!$E$4)*1000/8.314/D46)/D46</f>
        <v>1.0122087166085108</v>
      </c>
      <c r="H46" s="16">
        <f>10^'fitting curve'!$G$4*EXP(-('fitting curve'!$I$4+'conductivity simulation'!$F$3*'fitting curve'!$H$4)*1000/8.314/D46)</f>
        <v>2.887180606955218E-2</v>
      </c>
      <c r="I46" s="16"/>
      <c r="J46" s="16">
        <f>($J$2/$A$7)^($B$12)*10^'fitting curve'!$D$6*EXP(-('fitting curve'!$F$6+'conductivity simulation'!$J$3*'fitting curve'!$E$6)*1000/8.314/D46)/D46</f>
        <v>9.1855649133329755E-3</v>
      </c>
      <c r="K46" s="16">
        <f>($K$2/$A$7)^($B$12)*10^'fitting curve'!$D$6*EXP(-('fitting curve'!$F$6+'conductivity simulation'!$K$3*'fitting curve'!$E$6)*1000/8.314/D46)/D46</f>
        <v>1.9403958858427559</v>
      </c>
      <c r="L46" s="16">
        <f>10^'fitting curve'!$G$6*EXP(-('fitting curve'!$I$6+'conductivity simulation'!$L$3*'fitting curve'!$H$6)*1000/8.314/D46)</f>
        <v>3.9271621912441754E-2</v>
      </c>
      <c r="M46" s="16"/>
      <c r="N46" s="16">
        <f>($N$2/$A$8)^($B$12)*10^'fitting curve'!$D$9*EXP(-('fitting curve'!$F$9+'conductivity simulation'!$N$3*'fitting curve'!$E$9)*1000/8.314/D46)/D46</f>
        <v>2.1201697702213446E-2</v>
      </c>
      <c r="O46" s="16">
        <f>($O$2/$A$8)^($B$12)*10^'fitting curve'!$D$9*EXP(-('fitting curve'!$F$9+'conductivity simulation'!$O$3*'fitting curve'!$E$9)*1000/8.314/D46)/D46</f>
        <v>4.4787323787284885</v>
      </c>
      <c r="P46" s="16">
        <f>10^'fitting curve'!$G$9*EXP(-('fitting curve'!$I$9+'conductivity simulation'!$P$3*'fitting curve'!$H$9)*1000/8.314/D46)</f>
        <v>0.14926701043144078</v>
      </c>
      <c r="Q46" s="16"/>
      <c r="R46" s="16">
        <f t="shared" si="7"/>
        <v>9.77208799437858E-3</v>
      </c>
      <c r="S46" s="16">
        <f t="shared" si="8"/>
        <v>2.0642953938371678</v>
      </c>
      <c r="T46" s="16">
        <f t="shared" si="9"/>
        <v>5.5314485199950303E-2</v>
      </c>
      <c r="U46" s="16">
        <f t="shared" si="4"/>
        <v>2.1196098790371183</v>
      </c>
      <c r="V46" s="16"/>
      <c r="W46" s="16">
        <f>((($W$2/$A$6)^($B$12)*10^'fitting curve'!$D$4*EXP(-('fitting curve'!$F$4+'conductivity simulation'!$W$3*'fitting curve'!$E$4)*1000/8.314/D46)/D46)*(($W$2/$A$6)^($B$12)*10^'fitting curve'!$D$6*EXP(-('fitting curve'!$F$6+'conductivity simulation'!$W$3*'fitting curve'!$E$6)*1000/8.314/D46)/D46)*(($W$2/$A$6)^($B$12)*10^'fitting curve'!$D$9*EXP(-('fitting curve'!$F$9+'conductivity simulation'!$W$3*'fitting curve'!$E$9)*1000/8.314/D46)/D46))^(1/3)</f>
        <v>0.41889210122199927</v>
      </c>
      <c r="X46" s="16"/>
      <c r="Y46" s="16">
        <f>((($Y$2/$A$6)^($B$12)*10^'fitting curve'!$D$4*EXP(-('fitting curve'!$F$4+'conductivity simulation'!$Y$3*'fitting curve'!$E$4)*1000/8.314/D46)/D46)*(($Y$2/$A$6)^($B$12)*10^'fitting curve'!$D$6*EXP(-('fitting curve'!$F$6+'conductivity simulation'!$Y$3*'fitting curve'!$E$6)*1000/8.314/D46)/D46)*(($Y$2/$A$6)^($B$12)*10^'fitting curve'!$D$9*EXP(-('fitting curve'!$F$9+'conductivity simulation'!$Y$3*'fitting curve'!$E$9)*1000/8.314/D46)/D46))^(1/3)</f>
        <v>1.8687454644373418E-2</v>
      </c>
      <c r="Z46" s="16"/>
    </row>
    <row r="47" spans="4:26" x14ac:dyDescent="0.2">
      <c r="D47" s="4">
        <f t="shared" si="5"/>
        <v>2075</v>
      </c>
      <c r="E47" s="4">
        <f t="shared" si="6"/>
        <v>0.48192771084337349</v>
      </c>
      <c r="F47" s="16">
        <f>($F$2/$A$6)^($B$12)*10^'fitting curve'!$D$4*EXP(-('fitting curve'!$F$4+'conductivity simulation'!$F$3*'fitting curve'!$E$4)*1000/8.314/D47)/D47</f>
        <v>6.0591455679532887E-3</v>
      </c>
      <c r="G47" s="16">
        <f>($G$2/$A$6)^($B$12)*10^'fitting curve'!$D$4*EXP(-('fitting curve'!$F$4+'conductivity simulation'!$G$3*'fitting curve'!$E$4)*1000/8.314/D47)/D47</f>
        <v>1.2799584176595677</v>
      </c>
      <c r="H47" s="16">
        <f>10^'fitting curve'!$G$4*EXP(-('fitting curve'!$I$4+'conductivity simulation'!$F$3*'fitting curve'!$H$4)*1000/8.314/D47)</f>
        <v>3.1394515405492832E-2</v>
      </c>
      <c r="I47" s="16"/>
      <c r="J47" s="16">
        <f>($J$2/$A$7)^($B$12)*10^'fitting curve'!$D$6*EXP(-('fitting curve'!$F$6+'conductivity simulation'!$J$3*'fitting curve'!$E$6)*1000/8.314/D47)/D47</f>
        <v>1.2084449897182731E-2</v>
      </c>
      <c r="K47" s="16">
        <f>($K$2/$A$7)^($B$12)*10^'fitting curve'!$D$6*EXP(-('fitting curve'!$F$6+'conductivity simulation'!$K$3*'fitting curve'!$E$6)*1000/8.314/D47)/D47</f>
        <v>2.5527680751708903</v>
      </c>
      <c r="L47" s="16">
        <f>10^'fitting curve'!$G$6*EXP(-('fitting curve'!$I$6+'conductivity simulation'!$L$3*'fitting curve'!$H$6)*1000/8.314/D47)</f>
        <v>4.4034060163752727E-2</v>
      </c>
      <c r="M47" s="16"/>
      <c r="N47" s="16">
        <f>($N$2/$A$8)^($B$12)*10^'fitting curve'!$D$9*EXP(-('fitting curve'!$F$9+'conductivity simulation'!$N$3*'fitting curve'!$E$9)*1000/8.314/D47)/D47</f>
        <v>2.7737829271120461E-2</v>
      </c>
      <c r="O47" s="16">
        <f>($O$2/$A$8)^($B$12)*10^'fitting curve'!$D$9*EXP(-('fitting curve'!$F$9+'conductivity simulation'!$O$3*'fitting curve'!$E$9)*1000/8.314/D47)/D47</f>
        <v>5.8594512485309362</v>
      </c>
      <c r="P47" s="16">
        <f>10^'fitting curve'!$G$9*EXP(-('fitting curve'!$I$9+'conductivity simulation'!$P$3*'fitting curve'!$H$9)*1000/8.314/D47)</f>
        <v>0.16483468700674206</v>
      </c>
      <c r="Q47" s="16"/>
      <c r="R47" s="16">
        <f t="shared" si="7"/>
        <v>1.26639809188537E-2</v>
      </c>
      <c r="S47" s="16">
        <f t="shared" si="8"/>
        <v>2.6751905522616908</v>
      </c>
      <c r="T47" s="16">
        <f t="shared" si="9"/>
        <v>6.1079720494925514E-2</v>
      </c>
      <c r="U47" s="16">
        <f t="shared" si="4"/>
        <v>2.7362702727566162</v>
      </c>
      <c r="V47" s="16"/>
      <c r="W47" s="16">
        <f>((($W$2/$A$6)^($B$12)*10^'fitting curve'!$D$4*EXP(-('fitting curve'!$F$4+'conductivity simulation'!$W$3*'fitting curve'!$E$4)*1000/8.314/D47)/D47)*(($W$2/$A$6)^($B$12)*10^'fitting curve'!$D$6*EXP(-('fitting curve'!$F$6+'conductivity simulation'!$W$3*'fitting curve'!$E$6)*1000/8.314/D47)/D47)*(($W$2/$A$6)^($B$12)*10^'fitting curve'!$D$9*EXP(-('fitting curve'!$F$9+'conductivity simulation'!$W$3*'fitting curve'!$E$9)*1000/8.314/D47)/D47))^(1/3)</f>
        <v>0.55322458033998168</v>
      </c>
      <c r="X47" s="16"/>
      <c r="Y47" s="16">
        <f>((($Y$2/$A$6)^($B$12)*10^'fitting curve'!$D$4*EXP(-('fitting curve'!$F$4+'conductivity simulation'!$Y$3*'fitting curve'!$E$4)*1000/8.314/D47)/D47)*(($Y$2/$A$6)^($B$12)*10^'fitting curve'!$D$6*EXP(-('fitting curve'!$F$6+'conductivity simulation'!$Y$3*'fitting curve'!$E$6)*1000/8.314/D47)/D47)*(($Y$2/$A$6)^($B$12)*10^'fitting curve'!$D$9*EXP(-('fitting curve'!$F$9+'conductivity simulation'!$Y$3*'fitting curve'!$E$9)*1000/8.314/D47)/D47))^(1/3)</f>
        <v>2.402214079038939E-2</v>
      </c>
      <c r="Z47" s="16"/>
    </row>
    <row r="48" spans="4:26" x14ac:dyDescent="0.2">
      <c r="D48" s="4">
        <f t="shared" si="5"/>
        <v>2100</v>
      </c>
      <c r="E48" s="4">
        <f t="shared" si="6"/>
        <v>0.47619047619047616</v>
      </c>
      <c r="F48" s="16">
        <f>($F$2/$A$6)^($B$12)*10^'fitting curve'!$D$4*EXP(-('fitting curve'!$F$4+'conductivity simulation'!$F$3*'fitting curve'!$E$4)*1000/8.314/D48)/D48</f>
        <v>7.6181246958363603E-3</v>
      </c>
      <c r="G48" s="16">
        <f>($G$2/$A$6)^($B$12)*10^'fitting curve'!$D$4*EXP(-('fitting curve'!$F$4+'conductivity simulation'!$G$3*'fitting curve'!$E$4)*1000/8.314/D48)/D48</f>
        <v>1.6092834743545734</v>
      </c>
      <c r="H48" s="16">
        <f>10^'fitting curve'!$G$4*EXP(-('fitting curve'!$I$4+'conductivity simulation'!$F$3*'fitting curve'!$H$4)*1000/8.314/D48)</f>
        <v>3.4069630953592916E-2</v>
      </c>
      <c r="I48" s="16"/>
      <c r="J48" s="16">
        <f>($J$2/$A$7)^($B$12)*10^'fitting curve'!$D$6*EXP(-('fitting curve'!$F$6+'conductivity simulation'!$J$3*'fitting curve'!$E$6)*1000/8.314/D48)/D48</f>
        <v>1.5792445720384123E-2</v>
      </c>
      <c r="K48" s="16">
        <f>($K$2/$A$7)^($B$12)*10^'fitting curve'!$D$6*EXP(-('fitting curve'!$F$6+'conductivity simulation'!$K$3*'fitting curve'!$E$6)*1000/8.314/D48)/D48</f>
        <v>3.3360601108755743</v>
      </c>
      <c r="L48" s="16">
        <f>10^'fitting curve'!$G$6*EXP(-('fitting curve'!$I$6+'conductivity simulation'!$L$3*'fitting curve'!$H$6)*1000/8.314/D48)</f>
        <v>4.9239661204185041E-2</v>
      </c>
      <c r="M48" s="16"/>
      <c r="N48" s="16">
        <f>($N$2/$A$8)^($B$12)*10^'fitting curve'!$D$9*EXP(-('fitting curve'!$F$9+'conductivity simulation'!$N$3*'fitting curve'!$E$9)*1000/8.314/D48)/D48</f>
        <v>3.6052334812836602E-2</v>
      </c>
      <c r="O48" s="16">
        <f>($O$2/$A$8)^($B$12)*10^'fitting curve'!$D$9*EXP(-('fitting curve'!$F$9+'conductivity simulation'!$O$3*'fitting curve'!$E$9)*1000/8.314/D48)/D48</f>
        <v>7.6158410294735184</v>
      </c>
      <c r="P48" s="16">
        <f>10^'fitting curve'!$G$9*EXP(-('fitting curve'!$I$9+'conductivity simulation'!$P$3*'fitting curve'!$H$9)*1000/8.314/D48)</f>
        <v>0.18159653305103954</v>
      </c>
      <c r="Q48" s="16"/>
      <c r="R48" s="16">
        <f t="shared" si="7"/>
        <v>1.6308359953921998E-2</v>
      </c>
      <c r="S48" s="16">
        <f t="shared" si="8"/>
        <v>3.4450439203254972</v>
      </c>
      <c r="T48" s="16">
        <f t="shared" si="9"/>
        <v>6.7286821377518305E-2</v>
      </c>
      <c r="U48" s="16">
        <f t="shared" si="4"/>
        <v>3.5123307417030154</v>
      </c>
      <c r="V48" s="16"/>
      <c r="W48" s="16">
        <f>((($W$2/$A$6)^($B$12)*10^'fitting curve'!$D$4*EXP(-('fitting curve'!$F$4+'conductivity simulation'!$W$3*'fitting curve'!$E$4)*1000/8.314/D48)/D48)*(($W$2/$A$6)^($B$12)*10^'fitting curve'!$D$6*EXP(-('fitting curve'!$F$6+'conductivity simulation'!$W$3*'fitting curve'!$E$6)*1000/8.314/D48)/D48)*(($W$2/$A$6)^($B$12)*10^'fitting curve'!$D$9*EXP(-('fitting curve'!$F$9+'conductivity simulation'!$W$3*'fitting curve'!$E$9)*1000/8.314/D48)/D48))^(1/3)</f>
        <v>0.72570864782890354</v>
      </c>
      <c r="X48" s="16"/>
      <c r="Y48" s="16">
        <f>((($Y$2/$A$6)^($B$12)*10^'fitting curve'!$D$4*EXP(-('fitting curve'!$F$4+'conductivity simulation'!$Y$3*'fitting curve'!$E$4)*1000/8.314/D48)/D48)*(($Y$2/$A$6)^($B$12)*10^'fitting curve'!$D$6*EXP(-('fitting curve'!$F$6+'conductivity simulation'!$Y$3*'fitting curve'!$E$6)*1000/8.314/D48)/D48)*(($Y$2/$A$6)^($B$12)*10^'fitting curve'!$D$9*EXP(-('fitting curve'!$F$9+'conductivity simulation'!$Y$3*'fitting curve'!$E$9)*1000/8.314/D48)/D48))^(1/3)</f>
        <v>3.0691228167011524E-2</v>
      </c>
      <c r="Z48" s="16"/>
    </row>
  </sheetData>
  <phoneticPr fontId="3" type="noConversion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21"/>
  <sheetViews>
    <sheetView tabSelected="1" zoomScale="70" zoomScaleNormal="70" workbookViewId="0">
      <selection activeCell="L11" sqref="L11"/>
    </sheetView>
  </sheetViews>
  <sheetFormatPr defaultRowHeight="14.25" x14ac:dyDescent="0.2"/>
  <cols>
    <col min="4" max="4" width="11.75" customWidth="1"/>
    <col min="6" max="6" width="10.125" customWidth="1"/>
    <col min="7" max="7" width="11.125" style="4" customWidth="1"/>
    <col min="8" max="8" width="12.125" style="4" customWidth="1"/>
    <col min="10" max="11" width="9.125" style="4" customWidth="1"/>
    <col min="13" max="13" width="9" style="3"/>
    <col min="14" max="14" width="12" style="14" customWidth="1"/>
    <col min="15" max="17" width="12" style="15" customWidth="1"/>
    <col min="18" max="18" width="12" style="14" customWidth="1"/>
    <col min="19" max="21" width="12" style="15" customWidth="1"/>
    <col min="22" max="22" width="12" style="14" customWidth="1"/>
    <col min="23" max="24" width="12" style="15" customWidth="1"/>
    <col min="25" max="25" width="12" style="18" customWidth="1"/>
    <col min="26" max="29" width="12" style="16" customWidth="1"/>
    <col min="30" max="30" width="12" style="21" customWidth="1"/>
    <col min="31" max="32" width="12" style="16" customWidth="1"/>
  </cols>
  <sheetData>
    <row r="1" spans="1:32" x14ac:dyDescent="0.2">
      <c r="N1" s="24" t="s">
        <v>47</v>
      </c>
      <c r="O1" s="25"/>
      <c r="P1" s="25"/>
      <c r="Q1" s="25"/>
      <c r="R1" s="24" t="s">
        <v>48</v>
      </c>
      <c r="S1" s="25"/>
      <c r="T1" s="25"/>
      <c r="U1" s="25"/>
      <c r="V1" s="24" t="s">
        <v>49</v>
      </c>
      <c r="W1" s="25"/>
      <c r="X1" s="25"/>
      <c r="Y1" s="26"/>
      <c r="Z1" s="27" t="s">
        <v>50</v>
      </c>
      <c r="AA1" s="27"/>
      <c r="AB1" s="27"/>
      <c r="AC1" s="27"/>
      <c r="AD1" s="19" t="s">
        <v>52</v>
      </c>
      <c r="AE1" s="27" t="s">
        <v>51</v>
      </c>
      <c r="AF1" s="27"/>
    </row>
    <row r="2" spans="1:32" x14ac:dyDescent="0.2">
      <c r="A2" s="2" t="s">
        <v>6</v>
      </c>
      <c r="B2" s="2"/>
      <c r="C2" s="2"/>
      <c r="D2" s="2"/>
      <c r="E2" s="2"/>
      <c r="F2" s="2"/>
      <c r="G2" s="9" t="s">
        <v>25</v>
      </c>
      <c r="H2" s="9"/>
      <c r="I2" s="9"/>
      <c r="L2" t="s">
        <v>11</v>
      </c>
      <c r="N2" s="12">
        <v>2</v>
      </c>
      <c r="O2" s="13">
        <v>4</v>
      </c>
      <c r="P2" s="13">
        <v>6</v>
      </c>
      <c r="Q2" s="13">
        <v>8</v>
      </c>
      <c r="R2" s="12">
        <v>2</v>
      </c>
      <c r="S2" s="13">
        <v>4</v>
      </c>
      <c r="T2" s="13">
        <v>6</v>
      </c>
      <c r="U2" s="13">
        <v>8</v>
      </c>
      <c r="V2" s="12">
        <v>2</v>
      </c>
      <c r="W2" s="13">
        <v>4</v>
      </c>
      <c r="X2" s="13">
        <v>6</v>
      </c>
      <c r="Y2" s="17">
        <v>8</v>
      </c>
      <c r="Z2" s="13">
        <v>4</v>
      </c>
      <c r="AA2" s="13">
        <v>6</v>
      </c>
      <c r="AB2" s="13">
        <v>8</v>
      </c>
      <c r="AC2" s="13">
        <v>10</v>
      </c>
      <c r="AD2" s="20">
        <v>4</v>
      </c>
      <c r="AE2" s="13">
        <v>4</v>
      </c>
      <c r="AF2" s="13">
        <v>6</v>
      </c>
    </row>
    <row r="3" spans="1:32" x14ac:dyDescent="0.2">
      <c r="A3" s="2" t="s">
        <v>8</v>
      </c>
      <c r="B3" s="2" t="s">
        <v>7</v>
      </c>
      <c r="C3" s="2" t="s">
        <v>13</v>
      </c>
      <c r="D3" s="2" t="s">
        <v>2</v>
      </c>
      <c r="E3" s="2" t="s">
        <v>0</v>
      </c>
      <c r="F3" s="2" t="s">
        <v>1</v>
      </c>
      <c r="G3" s="9" t="s">
        <v>2</v>
      </c>
      <c r="H3" s="9" t="s">
        <v>0</v>
      </c>
      <c r="I3" s="9" t="s">
        <v>1</v>
      </c>
      <c r="K3" s="5"/>
      <c r="L3" t="s">
        <v>4</v>
      </c>
      <c r="M3" s="3" t="s">
        <v>12</v>
      </c>
      <c r="Z3" s="15"/>
      <c r="AA3" s="15"/>
      <c r="AB3" s="15"/>
      <c r="AC3" s="15"/>
      <c r="AE3" s="15"/>
      <c r="AF3" s="15"/>
    </row>
    <row r="4" spans="1:32" x14ac:dyDescent="0.2">
      <c r="A4" s="2" t="s">
        <v>5</v>
      </c>
      <c r="B4" s="2" t="s">
        <v>3</v>
      </c>
      <c r="C4" s="2" t="s">
        <v>42</v>
      </c>
      <c r="D4" s="10">
        <v>11.59</v>
      </c>
      <c r="E4" s="10">
        <v>4.1500000000000004</v>
      </c>
      <c r="F4" s="10">
        <v>336.7</v>
      </c>
      <c r="G4" s="11">
        <v>1.48</v>
      </c>
      <c r="H4" s="11">
        <v>0.5</v>
      </c>
      <c r="I4" s="11">
        <v>117</v>
      </c>
      <c r="L4">
        <v>1000</v>
      </c>
      <c r="M4" s="3">
        <f>1000/L4</f>
        <v>1</v>
      </c>
      <c r="N4" s="14">
        <f>10^$D$4*EXP(-($F$4+$N$2*$E$4)*1000/8.314/L4)/L4+10^$G$4*EXP(-($I$4+$N$2*$H$4)*1000/8.314/L4)</f>
        <v>2.0706067660019695E-5</v>
      </c>
      <c r="O4" s="15">
        <f>10^$D$4*EXP(-($F$4+$O$2*$E$4)*1000/8.314/L4)/L4+10^$G$4*EXP(-($I$4+$O$2*$H$4)*1000/8.314/L4)</f>
        <v>1.8359318872287172E-5</v>
      </c>
      <c r="P4" s="15">
        <f>10^$D$4*EXP(-($F$4+$P$2*$E$4)*1000/8.314/L4)/L4+10^$G$4*EXP(-($I$4+$P$2*$H$4)*1000/8.314/L4)</f>
        <v>1.6278641263853537E-5</v>
      </c>
      <c r="Q4" s="15">
        <f>10^$D$4*EXP(-($F$4+$Q$2*$E$4)*1000/8.314/L4)/L4+10^$G$4*EXP(-($I$4+$Q$2*$H$4)*1000/8.314/L4)</f>
        <v>1.4433805287552044E-5</v>
      </c>
      <c r="R4" s="14">
        <f>10^$D$6*EXP(-($F$6+$R$2*$E$6)*1000/8.314/L4)/L4+10^$G$6*EXP(-($I$6+$R$2*$H$6)*1000/8.314/L4)</f>
        <v>1.773400296080637E-6</v>
      </c>
      <c r="S4" s="15">
        <f>10^$D$6*EXP(-($F$6+$S$2*$E$6)*1000/8.314/L4)/L4+10^$G$6*EXP(-($I$6+$S$2*$H$6)*1000/8.314/L4)</f>
        <v>1.8833134844284033E-6</v>
      </c>
      <c r="T4" s="15">
        <f>10^$D$6*EXP(-($F$6+$T$2*$E$6)*1000/8.314/L4)/L4+10^$G$6*EXP(-($I$6+$T$2*$H$6)*1000/8.314/L4)</f>
        <v>2.0000452649319774E-6</v>
      </c>
      <c r="U4" s="15">
        <f>10^$D$6*EXP(-($F$6+$U$2*$E$6)*1000/8.314/L4)/L4+10^$G$6*EXP(-($I$6+$U$2*$H$6)*1000/8.314/L4)</f>
        <v>2.1240152435123993E-6</v>
      </c>
      <c r="V4" s="14">
        <f>10^$D$9*EXP(-($F$9+$V$2*$E$9)*1000/8.314/L4)/L4+10^$G$9*EXP(-($I$9+$V$2*$H$9)*1000/8.314/L4)</f>
        <v>2.7910517144162622E-5</v>
      </c>
      <c r="W4" s="15">
        <f>10^$D$9*EXP(-($F$9+$W$2*$E$9)*1000/8.314/L4)/L4+10^$G$9*EXP(-($I$9+$W$2*$H$9)*1000/8.314/L4)</f>
        <v>2.468799489163643E-5</v>
      </c>
      <c r="X4" s="15">
        <f>10^$D$9*EXP(-($F$9+$X$2*$E$9)*1000/8.314/L4)/L4+10^$G$9*EXP(-($I$9+$X$2*$H$9)*1000/8.314/L4)</f>
        <v>2.1837565574227704E-5</v>
      </c>
      <c r="Y4" s="18">
        <f>10^$D$9*EXP(-($F$9+$Y$2*$E$9)*1000/8.314/L4)/L4+10^$G$9*EXP(-($I$9+$Y$2*$H$9)*1000/8.314/L4)</f>
        <v>1.9316250201143664E-5</v>
      </c>
      <c r="Z4" s="16">
        <f>10^$D$10*EXP(-($F$10+$Z$2*$E$10)*1000/8.314/L4)/L4+10^$G$10*EXP(-($I$10+$Z$2*$H$10)*1000/8.314/L4)</f>
        <v>5.0205623136279607E-4</v>
      </c>
      <c r="AA4" s="16">
        <f>10^$D$10*EXP(-($F$10+$AA$2*$E$10)*1000/8.314/L4)/L4+10^$G$10*EXP(-($I$10+$AA$2*$H$10)*1000/8.314/L4)</f>
        <v>4.9328027814211353E-4</v>
      </c>
      <c r="AB4" s="16">
        <f>10^$D$10*EXP(-($F$10+$AB$2*$E$10)*1000/8.314/L4)/L4+10^$G$10*EXP(-($I$10+$AB$2*$H$10)*1000/8.314/L4)</f>
        <v>4.8493426731767897E-4</v>
      </c>
      <c r="AC4" s="16">
        <f>10^$D$10*EXP(-($F$10+$AC$2*$E$10)*1000/8.314/L4)/L4+10^$G$10*EXP(-($I$10+$AC$2*$H$10)*1000/8.314/L4)</f>
        <v>4.7680643306143228E-4</v>
      </c>
      <c r="AD4" s="21">
        <f>10^$D$11*EXP(-($F$11+$AE$2*$E$11)*1000/8.314/L4)/L4+10^$G$11*EXP(-($I$11+$AE$2*$H$11)*1000/8.314/L4)</f>
        <v>1.6477007150263499E-4</v>
      </c>
      <c r="AE4" s="16">
        <f>10^$D$7*EXP(-($F$7+$AE$2*$E$7)*1000/8.314/L4)/L4+10^$G$7*EXP(-($I$7+$AE$2*$H$7)*1000/8.314/L4)</f>
        <v>8.4493013806608003E-5</v>
      </c>
      <c r="AF4" s="16">
        <f>10^$D$7*EXP(-($F$7+$AF$2*$E$7)*1000/8.314/L4)/L4+10^$G$7*EXP(-($I$7+$AF$2*$H$7)*1000/8.314/L4)</f>
        <v>1.0542284082618409E-4</v>
      </c>
    </row>
    <row r="5" spans="1:32" x14ac:dyDescent="0.2">
      <c r="A5" s="2"/>
      <c r="B5" s="2"/>
      <c r="C5" s="2"/>
      <c r="D5" s="10"/>
      <c r="E5" s="10"/>
      <c r="F5" s="10"/>
      <c r="G5" s="11"/>
      <c r="H5" s="11"/>
      <c r="I5" s="11"/>
      <c r="L5">
        <f>L4+10</f>
        <v>1010</v>
      </c>
      <c r="M5" s="3">
        <f t="shared" ref="M5:M34" si="0">1000/L5</f>
        <v>0.99009900990099009</v>
      </c>
      <c r="N5" s="14">
        <f>10^$D$4*EXP(-($F$4+$N$2*$E$4)*1000/8.314/L5)/L5+10^$G$4*EXP(-($I$4+$N$2*$H$4)*1000/8.314/L5)</f>
        <v>2.383025837894009E-5</v>
      </c>
      <c r="O5" s="15">
        <f>10^$D$4*EXP(-($F$4+$O$2*$E$4)*1000/8.314/L5)/L5+10^$G$4*EXP(-($I$4+$O$2*$H$4)*1000/8.314/L5)</f>
        <v>2.1154539102261528E-5</v>
      </c>
      <c r="P5" s="15">
        <f>10^$D$4*EXP(-($F$4+$P$2*$E$4)*1000/8.314/L5)/L5+10^$G$4*EXP(-($I$4+$P$2*$H$4)*1000/8.314/L5)</f>
        <v>1.8779403000713805E-5</v>
      </c>
      <c r="Q5" s="15">
        <f>10^$D$4*EXP(-($F$4+$Q$2*$E$4)*1000/8.314/L5)/L5+10^$G$4*EXP(-($I$4+$Q$2*$H$4)*1000/8.314/L5)</f>
        <v>1.6670991130358678E-5</v>
      </c>
      <c r="R5" s="14">
        <f>10^$D$6*EXP(-($F$6+$R$2*$E$6)*1000/8.314/L5)/L5+10^$G$6*EXP(-($I$6+$R$2*$H$6)*1000/8.314/L5)</f>
        <v>2.1512029303127086E-6</v>
      </c>
      <c r="S5" s="15">
        <f>10^$D$6*EXP(-($F$6+$S$2*$E$6)*1000/8.314/L5)/L5+10^$G$6*EXP(-($I$6+$S$2*$H$6)*1000/8.314/L5)</f>
        <v>2.2831680299919742E-6</v>
      </c>
      <c r="T5" s="15">
        <f>10^$D$6*EXP(-($F$6+$T$2*$E$6)*1000/8.314/L5)/L5+10^$G$6*EXP(-($I$6+$T$2*$H$6)*1000/8.314/L5)</f>
        <v>2.4232384394610885E-6</v>
      </c>
      <c r="U5" s="15">
        <f>10^$D$6*EXP(-($F$6+$U$2*$E$6)*1000/8.314/L5)/L5+10^$G$6*EXP(-($I$6+$U$2*$H$6)*1000/8.314/L5)</f>
        <v>2.5719066755897501E-6</v>
      </c>
      <c r="V5" s="14">
        <f>10^$D$9*EXP(-($F$9+$V$2*$E$9)*1000/8.314/L5)/L5+10^$G$9*EXP(-($I$9+$V$2*$H$9)*1000/8.314/L5)</f>
        <v>3.2967612682365106E-5</v>
      </c>
      <c r="W5" s="15">
        <f>10^$D$9*EXP(-($F$9+$W$2*$E$9)*1000/8.314/L5)/L5+10^$G$9*EXP(-($I$9+$W$2*$H$9)*1000/8.314/L5)</f>
        <v>2.9196628579204417E-5</v>
      </c>
      <c r="X5" s="15">
        <f>10^$D$9*EXP(-($F$9+$X$2*$E$9)*1000/8.314/L5)/L5+10^$G$9*EXP(-($I$9+$X$2*$H$9)*1000/8.314/L5)</f>
        <v>2.5857023456734242E-5</v>
      </c>
      <c r="Y5" s="18">
        <f>10^$D$9*EXP(-($F$9+$Y$2*$E$9)*1000/8.314/L5)/L5+10^$G$9*EXP(-($I$9+$Y$2*$H$9)*1000/8.314/L5)</f>
        <v>2.2899427041673984E-5</v>
      </c>
      <c r="Z5" s="16">
        <f>10^$D$10*EXP(-($F$10+$Z$2*$E$10)*1000/8.314/L5)/L5+10^$G$10*EXP(-($I$10+$Z$2*$H$10)*1000/8.314/L5)</f>
        <v>5.5630920620361457E-4</v>
      </c>
      <c r="AA5" s="16">
        <f>10^$D$10*EXP(-($F$10+$AA$2*$E$10)*1000/8.314/L5)/L5+10^$G$10*EXP(-($I$10+$AA$2*$H$10)*1000/8.314/L5)</f>
        <v>5.4657843374229451E-4</v>
      </c>
      <c r="AB5" s="16">
        <f>10^$D$10*EXP(-($F$10+$AB$2*$E$10)*1000/8.314/L5)/L5+10^$G$10*EXP(-($I$10+$AB$2*$H$10)*1000/8.314/L5)</f>
        <v>5.3739120612714087E-4</v>
      </c>
      <c r="AC5" s="16">
        <f>10^$D$10*EXP(-($F$10+$AC$2*$E$10)*1000/8.314/L5)/L5+10^$G$10*EXP(-($I$10+$AC$2*$H$10)*1000/8.314/L5)</f>
        <v>5.2846365523925496E-4</v>
      </c>
      <c r="AD5" s="21">
        <f>10^$D$11*EXP(-($F$11+$AE$2*$E$11)*1000/8.314/L5)/L5+10^$G$11*EXP(-($I$11+$AE$2*$H$11)*1000/8.314/L5)</f>
        <v>1.8560728202708093E-4</v>
      </c>
      <c r="AE5" s="16">
        <f>10^$D$7*EXP(-($F$7+$AE$2*$E$7)*1000/8.314/L5)/L5+10^$G$7*EXP(-($I$7+$AE$2*$H$7)*1000/8.314/L5)</f>
        <v>9.6378855930633856E-5</v>
      </c>
      <c r="AF5" s="16">
        <f>10^$D$7*EXP(-($F$7+$AF$2*$E$7)*1000/8.314/L5)/L5+10^$G$7*EXP(-($I$7+$AF$2*$H$7)*1000/8.314/L5)</f>
        <v>1.1998956568335147E-4</v>
      </c>
    </row>
    <row r="6" spans="1:32" x14ac:dyDescent="0.2">
      <c r="A6" s="2" t="s">
        <v>9</v>
      </c>
      <c r="B6" s="2" t="s">
        <v>3</v>
      </c>
      <c r="C6" s="2" t="s">
        <v>43</v>
      </c>
      <c r="D6" s="10">
        <v>13.24</v>
      </c>
      <c r="E6" s="10">
        <v>3.21</v>
      </c>
      <c r="F6" s="10">
        <v>395.53</v>
      </c>
      <c r="G6" s="11">
        <v>2.72</v>
      </c>
      <c r="H6" s="11">
        <v>-0.25</v>
      </c>
      <c r="I6" s="11">
        <v>162.66999999999999</v>
      </c>
      <c r="L6" s="4">
        <f t="shared" ref="L6:L69" si="1">L5+10</f>
        <v>1020</v>
      </c>
      <c r="M6" s="3">
        <f t="shared" si="0"/>
        <v>0.98039215686274506</v>
      </c>
      <c r="N6" s="14">
        <f>10^$D$4*EXP(-($F$4+$N$2*$E$4)*1000/8.314/L6)/L6+10^$G$4*EXP(-($I$4+$N$2*$H$4)*1000/8.314/L6)</f>
        <v>2.735041051040948E-5</v>
      </c>
      <c r="O6" s="15">
        <f>10^$D$4*EXP(-($F$4+$O$2*$E$4)*1000/8.314/L6)/L6+10^$G$4*EXP(-($I$4+$O$2*$H$4)*1000/8.314/L6)</f>
        <v>2.4307710987789049E-5</v>
      </c>
      <c r="P6" s="15">
        <f>10^$D$4*EXP(-($F$4+$P$2*$E$4)*1000/8.314/L6)/L6+10^$G$4*EXP(-($I$4+$P$2*$H$4)*1000/8.314/L6)</f>
        <v>2.1603723498357717E-5</v>
      </c>
      <c r="Q6" s="15">
        <f>10^$D$4*EXP(-($F$4+$Q$2*$E$4)*1000/8.314/L6)/L6+10^$G$4*EXP(-($I$4+$Q$2*$H$4)*1000/8.314/L6)</f>
        <v>1.9200608289221828E-5</v>
      </c>
      <c r="R6" s="14">
        <f>10^$D$6*EXP(-($F$6+$R$2*$E$6)*1000/8.314/L6)/L6+10^$G$6*EXP(-($I$6+$R$2*$H$6)*1000/8.314/L6)</f>
        <v>2.5996315719778025E-6</v>
      </c>
      <c r="S6" s="15">
        <f>10^$D$6*EXP(-($F$6+$S$2*$E$6)*1000/8.314/L6)/L6+10^$G$6*EXP(-($I$6+$S$2*$H$6)*1000/8.314/L6)</f>
        <v>2.7574891539801029E-6</v>
      </c>
      <c r="T6" s="15">
        <f>10^$D$6*EXP(-($F$6+$T$2*$E$6)*1000/8.314/L6)/L6+10^$G$6*EXP(-($I$6+$T$2*$H$6)*1000/8.314/L6)</f>
        <v>2.9249478479275783E-6</v>
      </c>
      <c r="U6" s="15">
        <f>10^$D$6*EXP(-($F$6+$U$2*$E$6)*1000/8.314/L6)/L6+10^$G$6*EXP(-($I$6+$U$2*$H$6)*1000/8.314/L6)</f>
        <v>3.1025833664916952E-6</v>
      </c>
      <c r="V6" s="14">
        <f>10^$D$9*EXP(-($F$9+$V$2*$E$9)*1000/8.314/L6)/L6+10^$G$9*EXP(-($I$9+$V$2*$H$9)*1000/8.314/L6)</f>
        <v>3.881407476849442E-5</v>
      </c>
      <c r="W6" s="15">
        <f>10^$D$9*EXP(-($F$9+$W$2*$E$9)*1000/8.314/L6)/L6+10^$G$9*EXP(-($I$9+$W$2*$H$9)*1000/8.314/L6)</f>
        <v>3.4415278674822132E-5</v>
      </c>
      <c r="X6" s="15">
        <f>10^$D$9*EXP(-($F$9+$X$2*$E$9)*1000/8.314/L6)/L6+10^$G$9*EXP(-($I$9+$X$2*$H$9)*1000/8.314/L6)</f>
        <v>3.0515054929477289E-5</v>
      </c>
      <c r="Y6" s="18">
        <f>10^$D$9*EXP(-($F$9+$Y$2*$E$9)*1000/8.314/L6)/L6+10^$G$9*EXP(-($I$9+$Y$2*$H$9)*1000/8.314/L6)</f>
        <v>2.705685843659824E-5</v>
      </c>
      <c r="Z6" s="16">
        <f>10^$D$10*EXP(-($F$10+$Z$2*$E$10)*1000/8.314/L6)/L6+10^$G$10*EXP(-($I$10+$Z$2*$H$10)*1000/8.314/L6)</f>
        <v>6.1522090097179997E-4</v>
      </c>
      <c r="AA6" s="16">
        <f>10^$D$10*EXP(-($F$10+$AA$2*$E$10)*1000/8.314/L6)/L6+10^$G$10*EXP(-($I$10+$AA$2*$H$10)*1000/8.314/L6)</f>
        <v>6.0442931411696895E-4</v>
      </c>
      <c r="AB6" s="16">
        <f>10^$D$10*EXP(-($F$10+$AB$2*$E$10)*1000/8.314/L6)/L6+10^$G$10*EXP(-($I$10+$AB$2*$H$10)*1000/8.314/L6)</f>
        <v>5.9432792195718309E-4</v>
      </c>
      <c r="AC6" s="16">
        <f>10^$D$10*EXP(-($F$10+$AC$2*$E$10)*1000/8.314/L6)/L6+10^$G$10*EXP(-($I$10+$AC$2*$H$10)*1000/8.314/L6)</f>
        <v>5.8453835755117043E-4</v>
      </c>
      <c r="AD6" s="21">
        <f>10^$D$11*EXP(-($F$11+$AE$2*$E$11)*1000/8.314/L6)/L6+10^$G$11*EXP(-($I$11+$AE$2*$H$11)*1000/8.314/L6)</f>
        <v>2.0859233787518523E-4</v>
      </c>
      <c r="AE6" s="16">
        <f>10^$D$7*EXP(-($F$7+$AE$2*$E$7)*1000/8.314/L6)/L6+10^$G$7*EXP(-($I$7+$AE$2*$H$7)*1000/8.314/L6)</f>
        <v>1.0965343790931596E-4</v>
      </c>
      <c r="AF6" s="16">
        <f>10^$D$7*EXP(-($F$7+$AF$2*$E$7)*1000/8.314/L6)/L6+10^$G$7*EXP(-($I$7+$AF$2*$H$7)*1000/8.314/L6)</f>
        <v>1.3622292526666068E-4</v>
      </c>
    </row>
    <row r="7" spans="1:32" x14ac:dyDescent="0.2">
      <c r="A7" s="2" t="s">
        <v>19</v>
      </c>
      <c r="B7" s="2" t="s">
        <v>20</v>
      </c>
      <c r="C7" s="2" t="s">
        <v>21</v>
      </c>
      <c r="D7" s="10">
        <v>15.77</v>
      </c>
      <c r="E7" s="10">
        <v>4.91</v>
      </c>
      <c r="F7" s="10">
        <v>406.23</v>
      </c>
      <c r="G7" s="11">
        <v>1.7</v>
      </c>
      <c r="H7" s="11">
        <v>-0.92</v>
      </c>
      <c r="I7" s="11">
        <v>114.2</v>
      </c>
      <c r="L7" s="4">
        <f t="shared" si="1"/>
        <v>1030</v>
      </c>
      <c r="M7" s="3">
        <f t="shared" si="0"/>
        <v>0.970873786407767</v>
      </c>
      <c r="N7" s="14">
        <f>10^$D$4*EXP(-($F$4+$N$2*$E$4)*1000/8.314/L7)/L7+10^$G$4*EXP(-($I$4+$N$2*$H$4)*1000/8.314/L7)</f>
        <v>3.1306745592970822E-5</v>
      </c>
      <c r="O7" s="15">
        <f>10^$D$4*EXP(-($F$4+$O$2*$E$4)*1000/8.314/L7)/L7+10^$G$4*EXP(-($I$4+$O$2*$H$4)*1000/8.314/L7)</f>
        <v>2.7855648414439112E-5</v>
      </c>
      <c r="P7" s="15">
        <f>10^$D$4*EXP(-($F$4+$P$2*$E$4)*1000/8.314/L7)/L7+10^$G$4*EXP(-($I$4+$P$2*$H$4)*1000/8.314/L7)</f>
        <v>2.4785296258615405E-5</v>
      </c>
      <c r="Q7" s="15">
        <f>10^$D$4*EXP(-($F$4+$Q$2*$E$4)*1000/8.314/L7)/L7+10^$G$4*EXP(-($I$4+$Q$2*$H$4)*1000/8.314/L7)</f>
        <v>2.2053488574698497E-5</v>
      </c>
      <c r="R7" s="14">
        <f>10^$D$6*EXP(-($F$6+$R$2*$E$6)*1000/8.314/L7)/L7+10^$G$6*EXP(-($I$6+$R$2*$H$6)*1000/8.314/L7)</f>
        <v>3.1300122935161591E-6</v>
      </c>
      <c r="S7" s="15">
        <f>10^$D$6*EXP(-($F$6+$S$2*$E$6)*1000/8.314/L7)/L7+10^$G$6*EXP(-($I$6+$S$2*$H$6)*1000/8.314/L7)</f>
        <v>3.3181669412180056E-6</v>
      </c>
      <c r="T7" s="15">
        <f>10^$D$6*EXP(-($F$6+$T$2*$E$6)*1000/8.314/L7)/L7+10^$G$6*EXP(-($I$6+$T$2*$H$6)*1000/8.314/L7)</f>
        <v>3.5176561539028193E-6</v>
      </c>
      <c r="U7" s="15">
        <f>10^$D$6*EXP(-($F$6+$U$2*$E$6)*1000/8.314/L7)/L7+10^$G$6*EXP(-($I$6+$U$2*$H$6)*1000/8.314/L7)</f>
        <v>3.7291500649137278E-6</v>
      </c>
      <c r="V7" s="14">
        <f>10^$D$9*EXP(-($F$9+$V$2*$E$9)*1000/8.314/L7)/L7+10^$G$9*EXP(-($I$9+$V$2*$H$9)*1000/8.314/L7)</f>
        <v>4.5552733396434112E-5</v>
      </c>
      <c r="W7" s="15">
        <f>10^$D$9*EXP(-($F$9+$W$2*$E$9)*1000/8.314/L7)/L7+10^$G$9*EXP(-($I$9+$W$2*$H$9)*1000/8.314/L7)</f>
        <v>4.0437397495005199E-5</v>
      </c>
      <c r="X7" s="15">
        <f>10^$D$9*EXP(-($F$9+$X$2*$E$9)*1000/8.314/L7)/L7+10^$G$9*EXP(-($I$9+$X$2*$H$9)*1000/8.314/L7)</f>
        <v>3.5896575151120906E-5</v>
      </c>
      <c r="Y7" s="18">
        <f>10^$D$9*EXP(-($F$9+$Y$2*$E$9)*1000/8.314/L7)/L7+10^$G$9*EXP(-($I$9+$Y$2*$H$9)*1000/8.314/L7)</f>
        <v>3.1865687399667848E-5</v>
      </c>
      <c r="Z7" s="16">
        <f>10^$D$10*EXP(-($F$10+$Z$2*$E$10)*1000/8.314/L7)/L7+10^$G$10*EXP(-($I$10+$Z$2*$H$10)*1000/8.314/L7)</f>
        <v>6.790882253788458E-4</v>
      </c>
      <c r="AA7" s="16">
        <f>10^$D$10*EXP(-($F$10+$AA$2*$E$10)*1000/8.314/L7)/L7+10^$G$10*EXP(-($I$10+$AA$2*$H$10)*1000/8.314/L7)</f>
        <v>6.6711338679902466E-4</v>
      </c>
      <c r="AB7" s="16">
        <f>10^$D$10*EXP(-($F$10+$AB$2*$E$10)*1000/8.314/L7)/L7+10^$G$10*EXP(-($I$10+$AB$2*$H$10)*1000/8.314/L7)</f>
        <v>6.5601771085238504E-4</v>
      </c>
      <c r="AC7" s="16">
        <f>10^$D$10*EXP(-($F$10+$AC$2*$E$10)*1000/8.314/L7)/L7+10^$G$10*EXP(-($I$10+$AC$2*$H$10)*1000/8.314/L7)</f>
        <v>6.4529968827297193E-4</v>
      </c>
      <c r="AD7" s="21">
        <f>10^$D$11*EXP(-($F$11+$AE$2*$E$11)*1000/8.314/L7)/L7+10^$G$11*EXP(-($I$11+$AE$2*$H$11)*1000/8.314/L7)</f>
        <v>2.3389343965149478E-4</v>
      </c>
      <c r="AE7" s="16">
        <f>10^$D$7*EXP(-($F$7+$AE$2*$E$7)*1000/8.314/L7)/L7+10^$G$7*EXP(-($I$7+$AE$2*$H$7)*1000/8.314/L7)</f>
        <v>1.2444430263649898E-4</v>
      </c>
      <c r="AF7" s="16">
        <f>10^$D$7*EXP(-($F$7+$AF$2*$E$7)*1000/8.314/L7)/L7+10^$G$7*EXP(-($I$7+$AF$2*$H$7)*1000/8.314/L7)</f>
        <v>1.5427196483412141E-4</v>
      </c>
    </row>
    <row r="8" spans="1:32" x14ac:dyDescent="0.2">
      <c r="A8" s="2"/>
      <c r="B8" s="2"/>
      <c r="C8" s="2"/>
      <c r="D8" s="10"/>
      <c r="E8" s="10"/>
      <c r="F8" s="10"/>
      <c r="G8" s="11"/>
      <c r="H8" s="11"/>
      <c r="I8" s="11"/>
      <c r="L8" s="4">
        <f t="shared" si="1"/>
        <v>1040</v>
      </c>
      <c r="M8" s="3">
        <f t="shared" si="0"/>
        <v>0.96153846153846156</v>
      </c>
      <c r="N8" s="14">
        <f>10^$D$4*EXP(-($F$4+$N$2*$E$4)*1000/8.314/L8)/L8+10^$G$4*EXP(-($I$4+$N$2*$H$4)*1000/8.314/L8)</f>
        <v>3.5742478739372246E-5</v>
      </c>
      <c r="O8" s="15">
        <f>10^$D$4*EXP(-($F$4+$O$2*$E$4)*1000/8.314/L8)/L8+10^$G$4*EXP(-($I$4+$O$2*$H$4)*1000/8.314/L8)</f>
        <v>3.1837948359651843E-5</v>
      </c>
      <c r="P8" s="15">
        <f>10^$D$4*EXP(-($F$4+$P$2*$E$4)*1000/8.314/L8)/L8+10^$G$4*EXP(-($I$4+$P$2*$H$4)*1000/8.314/L8)</f>
        <v>2.8360404149644323E-5</v>
      </c>
      <c r="Q8" s="15">
        <f>10^$D$4*EXP(-($F$4+$Q$2*$E$4)*1000/8.314/L8)/L8+10^$G$4*EXP(-($I$4+$Q$2*$H$4)*1000/8.314/L8)</f>
        <v>2.5262872963340066E-5</v>
      </c>
      <c r="R8" s="14">
        <f>10^$D$6*EXP(-($F$6+$R$2*$E$6)*1000/8.314/L8)/L8+10^$G$6*EXP(-($I$6+$R$2*$H$6)*1000/8.314/L8)</f>
        <v>3.7551758893998594E-6</v>
      </c>
      <c r="S8" s="15">
        <f>10^$D$6*EXP(-($F$6+$S$2*$E$6)*1000/8.314/L8)/L8+10^$G$6*EXP(-($I$6+$S$2*$H$6)*1000/8.314/L8)</f>
        <v>3.9786625733601256E-6</v>
      </c>
      <c r="T8" s="15">
        <f>10^$D$6*EXP(-($F$6+$T$2*$E$6)*1000/8.314/L8)/L8+10^$G$6*EXP(-($I$6+$T$2*$H$6)*1000/8.314/L8)</f>
        <v>4.2154867483642474E-6</v>
      </c>
      <c r="U8" s="15">
        <f>10^$D$6*EXP(-($F$6+$U$2*$E$6)*1000/8.314/L8)/L8+10^$G$6*EXP(-($I$6+$U$2*$H$6)*1000/8.314/L8)</f>
        <v>4.4664250738904348E-6</v>
      </c>
      <c r="V8" s="14">
        <f>10^$D$9*EXP(-($F$9+$V$2*$E$9)*1000/8.314/L8)/L8+10^$G$9*EXP(-($I$9+$V$2*$H$9)*1000/8.314/L8)</f>
        <v>5.329701353066332E-5</v>
      </c>
      <c r="W8" s="15">
        <f>10^$D$9*EXP(-($F$9+$W$2*$E$9)*1000/8.314/L8)/L8+10^$G$9*EXP(-($I$9+$W$2*$H$9)*1000/8.314/L8)</f>
        <v>4.7366189841425546E-5</v>
      </c>
      <c r="X8" s="15">
        <f>10^$D$9*EXP(-($F$9+$X$2*$E$9)*1000/8.314/L8)/L8+10^$G$9*EXP(-($I$9+$X$2*$H$9)*1000/8.314/L8)</f>
        <v>4.2095474576176387E-5</v>
      </c>
      <c r="Y8" s="18">
        <f>10^$D$9*EXP(-($F$9+$Y$2*$E$9)*1000/8.314/L8)/L8+10^$G$9*EXP(-($I$9+$Y$2*$H$9)*1000/8.314/L8)</f>
        <v>3.7411314641526217E-5</v>
      </c>
      <c r="Z8" s="16">
        <f>10^$D$10*EXP(-($F$10+$Z$2*$E$10)*1000/8.314/L8)/L8+10^$G$10*EXP(-($I$10+$Z$2*$H$10)*1000/8.314/L8)</f>
        <v>7.4822210710004237E-4</v>
      </c>
      <c r="AA8" s="16">
        <f>10^$D$10*EXP(-($F$10+$AA$2*$E$10)*1000/8.314/L8)/L8+10^$G$10*EXP(-($I$10+$AA$2*$H$10)*1000/8.314/L8)</f>
        <v>7.3492152877996375E-4</v>
      </c>
      <c r="AB8" s="16">
        <f>10^$D$10*EXP(-($F$10+$AB$2*$E$10)*1000/8.314/L8)/L8+10^$G$10*EXP(-($I$10+$AB$2*$H$10)*1000/8.314/L8)</f>
        <v>7.2274301843704158E-4</v>
      </c>
      <c r="AC8" s="16">
        <f>10^$D$10*EXP(-($F$10+$AC$2*$E$10)*1000/8.314/L8)/L8+10^$G$10*EXP(-($I$10+$AC$2*$H$10)*1000/8.314/L8)</f>
        <v>7.1102549460570026E-4</v>
      </c>
      <c r="AD8" s="21">
        <f>10^$D$11*EXP(-($F$11+$AE$2*$E$11)*1000/8.314/L8)/L8+10^$G$11*EXP(-($I$11+$AE$2*$H$11)*1000/8.314/L8)</f>
        <v>2.6168730995643631E-4</v>
      </c>
      <c r="AE8" s="16">
        <f>10^$D$7*EXP(-($F$7+$AE$2*$E$7)*1000/8.314/L8)/L8+10^$G$7*EXP(-($I$7+$AE$2*$H$7)*1000/8.314/L8)</f>
        <v>1.408872226198421E-4</v>
      </c>
      <c r="AF8" s="16">
        <f>10^$D$7*EXP(-($F$7+$AF$2*$E$7)*1000/8.314/L8)/L8+10^$G$7*EXP(-($I$7+$AF$2*$H$7)*1000/8.314/L8)</f>
        <v>1.7429495555111851E-4</v>
      </c>
    </row>
    <row r="9" spans="1:32" x14ac:dyDescent="0.2">
      <c r="A9" s="2" t="s">
        <v>10</v>
      </c>
      <c r="B9" s="2" t="s">
        <v>3</v>
      </c>
      <c r="C9" s="2" t="s">
        <v>14</v>
      </c>
      <c r="D9" s="10">
        <v>13.49</v>
      </c>
      <c r="E9" s="10">
        <v>4.1100000000000003</v>
      </c>
      <c r="F9" s="10">
        <v>384.95</v>
      </c>
      <c r="G9" s="11">
        <v>2.75</v>
      </c>
      <c r="H9" s="11">
        <v>0.51</v>
      </c>
      <c r="I9" s="11">
        <v>138.81</v>
      </c>
      <c r="L9" s="4">
        <f t="shared" si="1"/>
        <v>1050</v>
      </c>
      <c r="M9" s="3">
        <f t="shared" si="0"/>
        <v>0.95238095238095233</v>
      </c>
      <c r="N9" s="14">
        <f>10^$D$4*EXP(-($F$4+$N$2*$E$4)*1000/8.314/L9)/L9+10^$G$4*EXP(-($I$4+$N$2*$H$4)*1000/8.314/L9)</f>
        <v>4.0703947618233035E-5</v>
      </c>
      <c r="O9" s="15">
        <f>10^$D$4*EXP(-($F$4+$O$2*$E$4)*1000/8.314/L9)/L9+10^$G$4*EXP(-($I$4+$O$2*$H$4)*1000/8.314/L9)</f>
        <v>3.6297112821733674E-5</v>
      </c>
      <c r="P9" s="15">
        <f>10^$D$4*EXP(-($F$4+$P$2*$E$4)*1000/8.314/L9)/L9+10^$G$4*EXP(-($I$4+$P$2*$H$4)*1000/8.314/L9)</f>
        <v>3.2368035741674329E-5</v>
      </c>
      <c r="Q9" s="15">
        <f>10^$D$4*EXP(-($F$4+$Q$2*$E$4)*1000/8.314/L9)/L9+10^$G$4*EXP(-($I$4+$Q$2*$H$4)*1000/8.314/L9)</f>
        <v>2.886452296689134E-5</v>
      </c>
      <c r="R9" s="14">
        <f>10^$D$6*EXP(-($F$6+$R$2*$E$6)*1000/8.314/L9)/L9+10^$G$6*EXP(-($I$6+$R$2*$H$6)*1000/8.314/L9)</f>
        <v>4.489613739273391E-6</v>
      </c>
      <c r="S9" s="15">
        <f>10^$D$6*EXP(-($F$6+$S$2*$E$6)*1000/8.314/L9)/L9+10^$G$6*EXP(-($I$6+$S$2*$H$6)*1000/8.314/L9)</f>
        <v>4.7541697382651479E-6</v>
      </c>
      <c r="T9" s="15">
        <f>10^$D$6*EXP(-($F$6+$T$2*$E$6)*1000/8.314/L9)/L9+10^$G$6*EXP(-($I$6+$T$2*$H$6)*1000/8.314/L9)</f>
        <v>5.0343710614462487E-6</v>
      </c>
      <c r="U9" s="15">
        <f>10^$D$6*EXP(-($F$6+$U$2*$E$6)*1000/8.314/L9)/L9+10^$G$6*EXP(-($I$6+$U$2*$H$6)*1000/8.314/L9)</f>
        <v>5.3311137536126156E-6</v>
      </c>
      <c r="V9" s="14">
        <f>10^$D$9*EXP(-($F$9+$V$2*$E$9)*1000/8.314/L9)/L9+10^$G$9*EXP(-($I$9+$V$2*$H$9)*1000/8.314/L9)</f>
        <v>6.2171707851658403E-5</v>
      </c>
      <c r="W9" s="15">
        <f>10^$D$9*EXP(-($F$9+$W$2*$E$9)*1000/8.314/L9)/L9+10^$G$9*EXP(-($I$9+$W$2*$H$9)*1000/8.314/L9)</f>
        <v>5.5315336876962694E-5</v>
      </c>
      <c r="X9" s="15">
        <f>10^$D$9*EXP(-($F$9+$X$2*$E$9)*1000/8.314/L9)/L9+10^$G$9*EXP(-($I$9+$X$2*$H$9)*1000/8.314/L9)</f>
        <v>4.9215297269372091E-5</v>
      </c>
      <c r="Y9" s="18">
        <f>10^$D$9*EXP(-($F$9+$Y$2*$E$9)*1000/8.314/L9)/L9+10^$G$9*EXP(-($I$9+$Y$2*$H$9)*1000/8.314/L9)</f>
        <v>4.3788034036006349E-5</v>
      </c>
      <c r="Z9" s="16">
        <f>10^$D$10*EXP(-($F$10+$Z$2*$E$10)*1000/8.314/L9)/L9+10^$G$10*EXP(-($I$10+$Z$2*$H$10)*1000/8.314/L9)</f>
        <v>8.2294862903703567E-4</v>
      </c>
      <c r="AA9" s="16">
        <f>10^$D$10*EXP(-($F$10+$AA$2*$E$10)*1000/8.314/L9)/L9+10^$G$10*EXP(-($I$10+$AA$2*$H$10)*1000/8.314/L9)</f>
        <v>8.0815534760938341E-4</v>
      </c>
      <c r="AB9" s="16">
        <f>10^$D$10*EXP(-($F$10+$AB$2*$E$10)*1000/8.314/L9)/L9+10^$G$10*EXP(-($I$10+$AB$2*$H$10)*1000/8.314/L9)</f>
        <v>7.9479546439959468E-4</v>
      </c>
      <c r="AC9" s="16">
        <f>10^$D$10*EXP(-($F$10+$AC$2*$E$10)*1000/8.314/L9)/L9+10^$G$10*EXP(-($I$10+$AC$2*$H$10)*1000/8.314/L9)</f>
        <v>7.8200224218061417E-4</v>
      </c>
      <c r="AD9" s="21">
        <f>10^$D$11*EXP(-($F$11+$AE$2*$E$11)*1000/8.314/L9)/L9+10^$G$11*EXP(-($I$11+$AE$2*$H$11)*1000/8.314/L9)</f>
        <v>2.9215932863885968E-4</v>
      </c>
      <c r="AE9" s="16">
        <f>10^$D$7*EXP(-($F$7+$AE$2*$E$7)*1000/8.314/L9)/L9+10^$G$7*EXP(-($I$7+$AE$2*$H$7)*1000/8.314/L9)</f>
        <v>1.5912646666130925E-4</v>
      </c>
      <c r="AF9" s="16">
        <f>10^$D$7*EXP(-($F$7+$AF$2*$E$7)*1000/8.314/L9)/L9+10^$G$7*EXP(-($I$7+$AF$2*$H$7)*1000/8.314/L9)</f>
        <v>1.9645965349251735E-4</v>
      </c>
    </row>
    <row r="10" spans="1:32" x14ac:dyDescent="0.2">
      <c r="A10" s="2" t="s">
        <v>15</v>
      </c>
      <c r="B10" s="2" t="s">
        <v>16</v>
      </c>
      <c r="C10" s="2" t="s">
        <v>17</v>
      </c>
      <c r="D10" s="10">
        <v>10.78</v>
      </c>
      <c r="E10" s="10">
        <v>5.32</v>
      </c>
      <c r="F10" s="10">
        <v>247.39</v>
      </c>
      <c r="G10" s="11">
        <v>1.19</v>
      </c>
      <c r="H10" s="11">
        <v>7.0000000000000007E-2</v>
      </c>
      <c r="I10" s="11">
        <v>85.67</v>
      </c>
      <c r="L10" s="4">
        <f t="shared" si="1"/>
        <v>1060</v>
      </c>
      <c r="M10" s="3">
        <f t="shared" si="0"/>
        <v>0.94339622641509435</v>
      </c>
      <c r="N10" s="14">
        <f>10^$D$4*EXP(-($F$4+$N$2*$E$4)*1000/8.314/L10)/L10+10^$G$4*EXP(-($I$4+$N$2*$H$4)*1000/8.314/L10)</f>
        <v>4.6240741647758883E-5</v>
      </c>
      <c r="O10" s="15">
        <f>10^$D$4*EXP(-($F$4+$O$2*$E$4)*1000/8.314/L10)/L10+10^$G$4*EXP(-($I$4+$O$2*$H$4)*1000/8.314/L10)</f>
        <v>4.1278670496356651E-5</v>
      </c>
      <c r="P10" s="15">
        <f>10^$D$4*EXP(-($F$4+$P$2*$E$4)*1000/8.314/L10)/L10+10^$G$4*EXP(-($I$4+$P$2*$H$4)*1000/8.314/L10)</f>
        <v>3.6850001347856052E-5</v>
      </c>
      <c r="Q10" s="15">
        <f>10^$D$4*EXP(-($F$4+$Q$2*$E$4)*1000/8.314/L10)/L10+10^$G$4*EXP(-($I$4+$Q$2*$H$4)*1000/8.314/L10)</f>
        <v>3.2896831838757413E-5</v>
      </c>
      <c r="R10" s="14">
        <f>10^$D$6*EXP(-($F$6+$R$2*$E$6)*1000/8.314/L10)/L10+10^$G$6*EXP(-($I$6+$R$2*$H$6)*1000/8.314/L10)</f>
        <v>5.3496447339755481E-6</v>
      </c>
      <c r="S10" s="15">
        <f>10^$D$6*EXP(-($F$6+$S$2*$E$6)*1000/8.314/L10)/L10+10^$G$6*EXP(-($I$6+$S$2*$H$6)*1000/8.314/L10)</f>
        <v>5.661787266499718E-6</v>
      </c>
      <c r="T10" s="15">
        <f>10^$D$6*EXP(-($F$6+$T$2*$E$6)*1000/8.314/L10)/L10+10^$G$6*EXP(-($I$6+$T$2*$H$6)*1000/8.314/L10)</f>
        <v>5.9922273292477388E-6</v>
      </c>
      <c r="U10" s="15">
        <f>10^$D$6*EXP(-($F$6+$U$2*$E$6)*1000/8.314/L10)/L10+10^$G$6*EXP(-($I$6+$U$2*$H$6)*1000/8.314/L10)</f>
        <v>6.3419937433349476E-6</v>
      </c>
      <c r="V10" s="14">
        <f>10^$D$9*EXP(-($F$9+$V$2*$E$9)*1000/8.314/L10)/L10+10^$G$9*EXP(-($I$9+$V$2*$H$9)*1000/8.314/L10)</f>
        <v>7.2313777334728578E-5</v>
      </c>
      <c r="W10" s="15">
        <f>10^$D$9*EXP(-($F$9+$W$2*$E$9)*1000/8.314/L10)/L10+10^$G$9*EXP(-($I$9+$W$2*$H$9)*1000/8.314/L10)</f>
        <v>6.4409746815343846E-5</v>
      </c>
      <c r="X10" s="15">
        <f>10^$D$9*EXP(-($F$9+$X$2*$E$9)*1000/8.314/L10)/L10+10^$G$9*EXP(-($I$9+$X$2*$H$9)*1000/8.314/L10)</f>
        <v>5.7369945276429613E-5</v>
      </c>
      <c r="Y10" s="18">
        <f>10^$D$9*EXP(-($F$9+$Y$2*$E$9)*1000/8.314/L10)/L10+10^$G$9*EXP(-($I$9+$Y$2*$H$9)*1000/8.314/L10)</f>
        <v>5.1099693469051381E-5</v>
      </c>
      <c r="Z10" s="16">
        <f>10^$D$10*EXP(-($F$10+$Z$2*$E$10)*1000/8.314/L10)/L10+10^$G$10*EXP(-($I$10+$Z$2*$H$10)*1000/8.314/L10)</f>
        <v>9.0361041472538143E-4</v>
      </c>
      <c r="AA10" s="16">
        <f>10^$D$10*EXP(-($F$10+$AA$2*$E$10)*1000/8.314/L10)/L10+10^$G$10*EXP(-($I$10+$AA$2*$H$10)*1000/8.314/L10)</f>
        <v>8.8712758994022062E-4</v>
      </c>
      <c r="AB10" s="16">
        <f>10^$D$10*EXP(-($F$10+$AB$2*$E$10)*1000/8.314/L10)/L10+10^$G$10*EXP(-($I$10+$AB$2*$H$10)*1000/8.314/L10)</f>
        <v>8.7247589092589854E-4</v>
      </c>
      <c r="AC10" s="16">
        <f>10^$D$10*EXP(-($F$10+$AC$2*$E$10)*1000/8.314/L10)/L10+10^$G$10*EXP(-($I$10+$AC$2*$H$10)*1000/8.314/L10)</f>
        <v>8.5852493385189983E-4</v>
      </c>
      <c r="AD10" s="21">
        <f>10^$D$11*EXP(-($F$11+$AE$2*$E$11)*1000/8.314/L10)/L10+10^$G$11*EXP(-($I$11+$AE$2*$H$11)*1000/8.314/L10)</f>
        <v>3.2550366140023665E-4</v>
      </c>
      <c r="AE10" s="16">
        <f>10^$D$7*EXP(-($F$7+$AE$2*$E$7)*1000/8.314/L10)/L10+10^$G$7*EXP(-($I$7+$AE$2*$H$7)*1000/8.314/L10)</f>
        <v>1.7931506577632881E-4</v>
      </c>
      <c r="AF10" s="16">
        <f>10^$D$7*EXP(-($F$7+$AF$2*$E$7)*1000/8.314/L10)/L10+10^$G$7*EXP(-($I$7+$AF$2*$H$7)*1000/8.314/L10)</f>
        <v>2.2094355034163186E-4</v>
      </c>
    </row>
    <row r="11" spans="1:32" x14ac:dyDescent="0.2">
      <c r="A11" s="2" t="s">
        <v>15</v>
      </c>
      <c r="B11" s="2" t="s">
        <v>16</v>
      </c>
      <c r="C11" s="2" t="s">
        <v>18</v>
      </c>
      <c r="D11" s="10">
        <v>11.42</v>
      </c>
      <c r="E11" s="10">
        <f>AVERAGE(E9:E10)</f>
        <v>4.7149999999999999</v>
      </c>
      <c r="F11" s="10">
        <v>304.77</v>
      </c>
      <c r="G11" s="11">
        <v>1.44</v>
      </c>
      <c r="H11" s="11">
        <v>0</v>
      </c>
      <c r="I11" s="11">
        <v>99.99</v>
      </c>
      <c r="L11" s="4">
        <f t="shared" si="1"/>
        <v>1070</v>
      </c>
      <c r="M11" s="3">
        <f t="shared" si="0"/>
        <v>0.93457943925233644</v>
      </c>
      <c r="N11" s="14">
        <f>10^$D$4*EXP(-($F$4+$N$2*$E$4)*1000/8.314/L11)/L11+10^$G$4*EXP(-($I$4+$N$2*$H$4)*1000/8.314/L11)</f>
        <v>5.24058314637735E-5</v>
      </c>
      <c r="O11" s="15">
        <f>10^$D$4*EXP(-($F$4+$O$2*$E$4)*1000/8.314/L11)/L11+10^$G$4*EXP(-($I$4+$O$2*$H$4)*1000/8.314/L11)</f>
        <v>4.6831298051097657E-5</v>
      </c>
      <c r="P11" s="15">
        <f>10^$D$4*EXP(-($F$4+$P$2*$E$4)*1000/8.314/L11)/L11+10^$G$4*EXP(-($I$4+$P$2*$H$4)*1000/8.314/L11)</f>
        <v>4.1851048529420713E-5</v>
      </c>
      <c r="Q11" s="15">
        <f>10^$D$4*EXP(-($F$4+$Q$2*$E$4)*1000/8.314/L11)/L11+10^$G$4*EXP(-($I$4+$Q$2*$H$4)*1000/8.314/L11)</f>
        <v>3.7400935343103623E-5</v>
      </c>
      <c r="R11" s="14">
        <f>10^$D$6*EXP(-($F$6+$R$2*$E$6)*1000/8.314/L11)/L11+10^$G$6*EXP(-($I$6+$R$2*$H$6)*1000/8.314/L11)</f>
        <v>6.3535936204805758E-6</v>
      </c>
      <c r="S11" s="15">
        <f>10^$D$6*EXP(-($F$6+$S$2*$E$6)*1000/8.314/L11)/L11+10^$G$6*EXP(-($I$6+$S$2*$H$6)*1000/8.314/L11)</f>
        <v>6.7207033017567518E-6</v>
      </c>
      <c r="T11" s="15">
        <f>10^$D$6*EXP(-($F$6+$T$2*$E$6)*1000/8.314/L11)/L11+10^$G$6*EXP(-($I$6+$T$2*$H$6)*1000/8.314/L11)</f>
        <v>7.1091510929917702E-6</v>
      </c>
      <c r="U11" s="15">
        <f>10^$D$6*EXP(-($F$6+$U$2*$E$6)*1000/8.314/L11)/L11+10^$G$6*EXP(-($I$6+$U$2*$H$6)*1000/8.314/L11)</f>
        <v>7.5201121606780298E-6</v>
      </c>
      <c r="V11" s="14">
        <f>10^$D$9*EXP(-($F$9+$V$2*$E$9)*1000/8.314/L11)/L11+10^$G$9*EXP(-($I$9+$V$2*$H$9)*1000/8.314/L11)</f>
        <v>8.3873178906871551E-5</v>
      </c>
      <c r="W11" s="15">
        <f>10^$D$9*EXP(-($F$9+$W$2*$E$9)*1000/8.314/L11)/L11+10^$G$9*EXP(-($I$9+$W$2*$H$9)*1000/8.314/L11)</f>
        <v>7.4786331602739989E-5</v>
      </c>
      <c r="X11" s="15">
        <f>10^$D$9*EXP(-($F$9+$X$2*$E$9)*1000/8.314/L11)/L11+10^$G$9*EXP(-($I$9+$X$2*$H$9)*1000/8.314/L11)</f>
        <v>6.6684408268620395E-5</v>
      </c>
      <c r="Y11" s="18">
        <f>10^$D$9*EXP(-($F$9+$Y$2*$E$9)*1000/8.314/L11)/L11+10^$G$9*EXP(-($I$9+$Y$2*$H$9)*1000/8.314/L11)</f>
        <v>5.946038036985883E-5</v>
      </c>
      <c r="Z11" s="16">
        <f>10^$D$10*EXP(-($F$10+$Z$2*$E$10)*1000/8.314/L11)/L11+10^$G$10*EXP(-($I$10+$Z$2*$H$10)*1000/8.314/L11)</f>
        <v>9.9056830770534367E-4</v>
      </c>
      <c r="AA11" s="16">
        <f>10^$D$10*EXP(-($F$10+$AA$2*$E$10)*1000/8.314/L11)/L11+10^$G$10*EXP(-($I$10+$AA$2*$H$10)*1000/8.314/L11)</f>
        <v>9.721626575007195E-4</v>
      </c>
      <c r="AB11" s="16">
        <f>10^$D$10*EXP(-($F$10+$AB$2*$E$10)*1000/8.314/L11)/L11+10^$G$10*EXP(-($I$10+$AB$2*$H$10)*1000/8.314/L11)</f>
        <v>9.5609444384885068E-4</v>
      </c>
      <c r="AC11" s="16">
        <f>10^$D$10*EXP(-($F$10+$AC$2*$E$10)*1000/8.314/L11)/L11+10^$G$10*EXP(-($I$10+$AC$2*$H$10)*1000/8.314/L11)</f>
        <v>9.4089703179209684E-4</v>
      </c>
      <c r="AD11" s="21">
        <f>10^$D$11*EXP(-($F$11+$AE$2*$E$11)*1000/8.314/L11)/L11+10^$G$11*EXP(-($I$11+$AE$2*$H$11)*1000/8.314/L11)</f>
        <v>3.6192338349889377E-4</v>
      </c>
      <c r="AE11" s="16">
        <f>10^$D$7*EXP(-($F$7+$AE$2*$E$7)*1000/8.314/L11)/L11+10^$G$7*EXP(-($I$7+$AE$2*$H$7)*1000/8.314/L11)</f>
        <v>2.016150809741548E-4</v>
      </c>
      <c r="AF11" s="16">
        <f>10^$D$7*EXP(-($F$7+$AF$2*$E$7)*1000/8.314/L11)/L11+10^$G$7*EXP(-($I$7+$AF$2*$H$7)*1000/8.314/L11)</f>
        <v>2.4793411634437267E-4</v>
      </c>
    </row>
    <row r="12" spans="1:32" x14ac:dyDescent="0.2">
      <c r="D12" s="7"/>
      <c r="E12" s="7"/>
      <c r="F12" s="7"/>
      <c r="L12" s="4">
        <f t="shared" si="1"/>
        <v>1080</v>
      </c>
      <c r="M12" s="3">
        <f t="shared" si="0"/>
        <v>0.92592592592592593</v>
      </c>
      <c r="N12" s="14">
        <f>10^$D$4*EXP(-($F$4+$N$2*$E$4)*1000/8.314/L12)/L12+10^$G$4*EXP(-($I$4+$N$2*$H$4)*1000/8.314/L12)</f>
        <v>5.9255698838271662E-5</v>
      </c>
      <c r="O12" s="15">
        <f>10^$D$4*EXP(-($F$4+$O$2*$E$4)*1000/8.314/L12)/L12+10^$G$4*EXP(-($I$4+$O$2*$H$4)*1000/8.314/L12)</f>
        <v>5.3006940906890311E-5</v>
      </c>
      <c r="P12" s="15">
        <f>10^$D$4*EXP(-($F$4+$P$2*$E$4)*1000/8.314/L12)/L12+10^$G$4*EXP(-($I$4+$P$2*$H$4)*1000/8.314/L12)</f>
        <v>4.7418976854151536E-5</v>
      </c>
      <c r="Q12" s="15">
        <f>10^$D$4*EXP(-($F$4+$Q$2*$E$4)*1000/8.314/L12)/L12+10^$G$4*EXP(-($I$4+$Q$2*$H$4)*1000/8.314/L12)</f>
        <v>4.2420821826900163E-5</v>
      </c>
      <c r="R12" s="14">
        <f>10^$D$6*EXP(-($F$6+$R$2*$E$6)*1000/8.314/L12)/L12+10^$G$6*EXP(-($I$6+$R$2*$H$6)*1000/8.314/L12)</f>
        <v>7.5219811225714559E-6</v>
      </c>
      <c r="S12" s="15">
        <f>10^$D$6*EXP(-($F$6+$S$2*$E$6)*1000/8.314/L12)/L12+10^$G$6*EXP(-($I$6+$S$2*$H$6)*1000/8.314/L12)</f>
        <v>7.9523912969268328E-6</v>
      </c>
      <c r="T12" s="15">
        <f>10^$D$6*EXP(-($F$6+$T$2*$E$6)*1000/8.314/L12)/L12+10^$G$6*EXP(-($I$6+$T$2*$H$6)*1000/8.314/L12)</f>
        <v>8.4076176832126168E-6</v>
      </c>
      <c r="U12" s="15">
        <f>10^$D$6*EXP(-($F$6+$U$2*$E$6)*1000/8.314/L12)/L12+10^$G$6*EXP(-($I$6+$U$2*$H$6)*1000/8.314/L12)</f>
        <v>8.888995005946104E-6</v>
      </c>
      <c r="V12" s="14">
        <f>10^$D$9*EXP(-($F$9+$V$2*$E$9)*1000/8.314/L12)/L12+10^$G$9*EXP(-($I$9+$V$2*$H$9)*1000/8.314/L12)</f>
        <v>9.7013719429072469E-5</v>
      </c>
      <c r="W12" s="15">
        <f>10^$D$9*EXP(-($F$9+$W$2*$E$9)*1000/8.314/L12)/L12+10^$G$9*EXP(-($I$9+$W$2*$H$9)*1000/8.314/L12)</f>
        <v>8.6594808708900063E-5</v>
      </c>
      <c r="X12" s="15">
        <f>10^$D$9*EXP(-($F$9+$X$2*$E$9)*1000/8.314/L12)/L12+10^$G$9*EXP(-($I$9+$X$2*$H$9)*1000/8.314/L12)</f>
        <v>7.7295517589092921E-5</v>
      </c>
      <c r="Y12" s="18">
        <f>10^$D$9*EXP(-($F$9+$Y$2*$E$9)*1000/8.314/L12)/L12+10^$G$9*EXP(-($I$9+$Y$2*$H$9)*1000/8.314/L12)</f>
        <v>6.8995131122969049E-5</v>
      </c>
      <c r="Z12" s="16">
        <f>10^$D$10*EXP(-($F$10+$Z$2*$E$10)*1000/8.314/L12)/L12+10^$G$10*EXP(-($I$10+$Z$2*$H$10)*1000/8.314/L12)</f>
        <v>1.0842033967054271E-3</v>
      </c>
      <c r="AA12" s="16">
        <f>10^$D$10*EXP(-($F$10+$AA$2*$E$10)*1000/8.314/L12)/L12+10^$G$10*EXP(-($I$10+$AA$2*$H$10)*1000/8.314/L12)</f>
        <v>1.0635972533723011E-3</v>
      </c>
      <c r="AB12" s="16">
        <f>10^$D$10*EXP(-($F$10+$AB$2*$E$10)*1000/8.314/L12)/L12+10^$G$10*EXP(-($I$10+$AB$2*$H$10)*1000/8.314/L12)</f>
        <v>1.0459706966359792E-3</v>
      </c>
      <c r="AC12" s="16">
        <f>10^$D$10*EXP(-($F$10+$AC$2*$E$10)*1000/8.314/L12)/L12+10^$G$10*EXP(-($I$10+$AC$2*$H$10)*1000/8.314/L12)</f>
        <v>1.0294303875290406E-3</v>
      </c>
      <c r="AD12" s="21">
        <f>10^$D$11*EXP(-($F$11+$AE$2*$E$11)*1000/8.314/L12)/L12+10^$G$11*EXP(-($I$11+$AE$2*$H$11)*1000/8.314/L12)</f>
        <v>4.0163060078411781E-4</v>
      </c>
      <c r="AE12" s="16">
        <f>10^$D$7*EXP(-($F$7+$AE$2*$E$7)*1000/8.314/L12)/L12+10^$G$7*EXP(-($I$7+$AE$2*$H$7)*1000/8.314/L12)</f>
        <v>2.2619787681400766E-4</v>
      </c>
      <c r="AF12" s="16">
        <f>10^$D$7*EXP(-($F$7+$AF$2*$E$7)*1000/8.314/L12)/L12+10^$G$7*EXP(-($I$7+$AF$2*$H$7)*1000/8.314/L12)</f>
        <v>2.7762903663646653E-4</v>
      </c>
    </row>
    <row r="13" spans="1:32" x14ac:dyDescent="0.2">
      <c r="L13" s="4">
        <f t="shared" si="1"/>
        <v>1090</v>
      </c>
      <c r="M13" s="3">
        <f t="shared" si="0"/>
        <v>0.91743119266055051</v>
      </c>
      <c r="N13" s="14">
        <f>10^$D$4*EXP(-($F$4+$N$2*$E$4)*1000/8.314/L13)/L13+10^$G$4*EXP(-($I$4+$N$2*$H$4)*1000/8.314/L13)</f>
        <v>6.6850467362478388E-5</v>
      </c>
      <c r="O13" s="15">
        <f>10^$D$4*EXP(-($F$4+$O$2*$E$4)*1000/8.314/L13)/L13+10^$G$4*EXP(-($I$4+$O$2*$H$4)*1000/8.314/L13)</f>
        <v>5.9860933506859662E-5</v>
      </c>
      <c r="P13" s="15">
        <f>10^$D$4*EXP(-($F$4+$P$2*$E$4)*1000/8.314/L13)/L13+10^$G$4*EXP(-($I$4+$P$2*$H$4)*1000/8.314/L13)</f>
        <v>5.3604751734583101E-5</v>
      </c>
      <c r="Q13" s="15">
        <f>10^$D$4*EXP(-($F$4+$Q$2*$E$4)*1000/8.314/L13)/L13+10^$G$4*EXP(-($I$4+$Q$2*$H$4)*1000/8.314/L13)</f>
        <v>4.8003441354818253E-5</v>
      </c>
      <c r="R13" s="14">
        <f>10^$D$6*EXP(-($F$6+$R$2*$E$6)*1000/8.314/L13)/L13+10^$G$6*EXP(-($I$6+$R$2*$H$6)*1000/8.314/L13)</f>
        <v>8.8777262024323372E-6</v>
      </c>
      <c r="S13" s="15">
        <f>10^$D$6*EXP(-($F$6+$S$2*$E$6)*1000/8.314/L13)/L13+10^$G$6*EXP(-($I$6+$S$2*$H$6)*1000/8.314/L13)</f>
        <v>9.3808181160745144E-6</v>
      </c>
      <c r="T13" s="15">
        <f>10^$D$6*EXP(-($F$6+$T$2*$E$6)*1000/8.314/L13)/L13+10^$G$6*EXP(-($I$6+$T$2*$H$6)*1000/8.314/L13)</f>
        <v>9.9126969182486245E-6</v>
      </c>
      <c r="U13" s="15">
        <f>10^$D$6*EXP(-($F$6+$U$2*$E$6)*1000/8.314/L13)/L13+10^$G$6*EXP(-($I$6+$U$2*$H$6)*1000/8.314/L13)</f>
        <v>1.0474868968278706E-5</v>
      </c>
      <c r="V13" s="14">
        <f>10^$D$9*EXP(-($F$9+$V$2*$E$9)*1000/8.314/L13)/L13+10^$G$9*EXP(-($I$9+$V$2*$H$9)*1000/8.314/L13)</f>
        <v>1.1191393529661843E-4</v>
      </c>
      <c r="W13" s="15">
        <f>10^$D$9*EXP(-($F$9+$W$2*$E$9)*1000/8.314/L13)/L13+10^$G$9*EXP(-($I$9+$W$2*$H$9)*1000/8.314/L13)</f>
        <v>9.9998527108041392E-5</v>
      </c>
      <c r="X13" s="15">
        <f>10^$D$9*EXP(-($F$9+$X$2*$E$9)*1000/8.314/L13)/L13+10^$G$9*EXP(-($I$9+$X$2*$H$9)*1000/8.314/L13)</f>
        <v>8.9352723753128319E-5</v>
      </c>
      <c r="Y13" s="18">
        <f>10^$D$9*EXP(-($F$9+$Y$2*$E$9)*1000/8.314/L13)/L13+10^$G$9*EXP(-($I$9+$Y$2*$H$9)*1000/8.314/L13)</f>
        <v>7.9840663467371803E-5</v>
      </c>
      <c r="Z13" s="16">
        <f>10^$D$10*EXP(-($F$10+$Z$2*$E$10)*1000/8.314/L13)/L13+10^$G$10*EXP(-($I$10+$Z$2*$H$10)*1000/8.314/L13)</f>
        <v>1.1849194450487929E-3</v>
      </c>
      <c r="AA13" s="16">
        <f>10^$D$10*EXP(-($F$10+$AA$2*$E$10)*1000/8.314/L13)/L13+10^$G$10*EXP(-($I$10+$AA$2*$H$10)*1000/8.314/L13)</f>
        <v>1.1617811846530864E-3</v>
      </c>
      <c r="AB13" s="16">
        <f>10^$D$10*EXP(-($F$10+$AB$2*$E$10)*1000/8.314/L13)/L13+10^$G$10*EXP(-($I$10+$AB$2*$H$10)*1000/8.314/L13)</f>
        <v>1.1424338288501523E-3</v>
      </c>
      <c r="AC13" s="16">
        <f>10^$D$10*EXP(-($F$10+$AC$2*$E$10)*1000/8.314/L13)/L13+10^$G$10*EXP(-($I$10+$AC$2*$H$10)*1000/8.314/L13)</f>
        <v>1.1244451852653861E-3</v>
      </c>
      <c r="AD13" s="21">
        <f>10^$D$11*EXP(-($F$11+$AE$2*$E$11)*1000/8.314/L13)/L13+10^$G$11*EXP(-($I$11+$AE$2*$H$11)*1000/8.314/L13)</f>
        <v>4.4484657084398562E-4</v>
      </c>
      <c r="AE13" s="16">
        <f>10^$D$7*EXP(-($F$7+$AE$2*$E$7)*1000/8.314/L13)/L13+10^$G$7*EXP(-($I$7+$AE$2*$H$7)*1000/8.314/L13)</f>
        <v>2.53244406358602E-4</v>
      </c>
      <c r="AF13" s="16">
        <f>10^$D$7*EXP(-($F$7+$AF$2*$E$7)*1000/8.314/L13)/L13+10^$G$7*EXP(-($I$7+$AF$2*$H$7)*1000/8.314/L13)</f>
        <v>3.1023644279707155E-4</v>
      </c>
    </row>
    <row r="14" spans="1:32" x14ac:dyDescent="0.2">
      <c r="D14" s="6"/>
      <c r="G14"/>
      <c r="I14" s="4"/>
      <c r="L14" s="4">
        <f t="shared" si="1"/>
        <v>1100</v>
      </c>
      <c r="M14" s="3">
        <f t="shared" si="0"/>
        <v>0.90909090909090906</v>
      </c>
      <c r="N14" s="14">
        <f>10^$D$4*EXP(-($F$4+$N$2*$E$4)*1000/8.314/L14)/L14+10^$G$4*EXP(-($I$4+$N$2*$H$4)*1000/8.314/L14)</f>
        <v>7.5254034373622365E-5</v>
      </c>
      <c r="O14" s="15">
        <f>10^$D$4*EXP(-($F$4+$O$2*$E$4)*1000/8.314/L14)/L14+10^$G$4*EXP(-($I$4+$O$2*$H$4)*1000/8.314/L14)</f>
        <v>6.7452119139866366E-5</v>
      </c>
      <c r="P14" s="15">
        <f>10^$D$4*EXP(-($F$4+$P$2*$E$4)*1000/8.314/L14)/L14+10^$G$4*EXP(-($I$4+$P$2*$H$4)*1000/8.314/L14)</f>
        <v>6.0462617218458951E-5</v>
      </c>
      <c r="Q14" s="15">
        <f>10^$D$4*EXP(-($F$4+$Q$2*$E$4)*1000/8.314/L14)/L14+10^$G$4*EXP(-($I$4+$Q$2*$H$4)*1000/8.314/L14)</f>
        <v>5.4198813691681754E-5</v>
      </c>
      <c r="R14" s="14">
        <f>10^$D$6*EXP(-($F$6+$R$2*$E$6)*1000/8.314/L14)/L14+10^$G$6*EXP(-($I$6+$R$2*$H$6)*1000/8.314/L14)</f>
        <v>1.044636084698441E-5</v>
      </c>
      <c r="S14" s="15">
        <f>10^$D$6*EXP(-($F$6+$S$2*$E$6)*1000/8.314/L14)/L14+10^$G$6*EXP(-($I$6+$S$2*$H$6)*1000/8.314/L14)</f>
        <v>1.1032664516338633E-5</v>
      </c>
      <c r="T14" s="15">
        <f>10^$D$6*EXP(-($F$6+$T$2*$E$6)*1000/8.314/L14)/L14+10^$G$6*EXP(-($I$6+$T$2*$H$6)*1000/8.314/L14)</f>
        <v>1.1652280225254176E-5</v>
      </c>
      <c r="U14" s="15">
        <f>10^$D$6*EXP(-($F$6+$U$2*$E$6)*1000/8.314/L14)/L14+10^$G$6*EXP(-($I$6+$U$2*$H$6)*1000/8.314/L14)</f>
        <v>1.23068958002967E-5</v>
      </c>
      <c r="V14" s="14">
        <f>10^$D$9*EXP(-($F$9+$V$2*$E$9)*1000/8.314/L14)/L14+10^$G$9*EXP(-($I$9+$V$2*$H$9)*1000/8.314/L14)</f>
        <v>1.2876799704677168E-4</v>
      </c>
      <c r="W14" s="15">
        <f>10^$D$9*EXP(-($F$9+$W$2*$E$9)*1000/8.314/L14)/L14+10^$G$9*EXP(-($I$9+$W$2*$H$9)*1000/8.314/L14)</f>
        <v>1.1517531652096968E-4</v>
      </c>
      <c r="X14" s="15">
        <f>10^$D$9*EXP(-($F$9+$X$2*$E$9)*1000/8.314/L14)/L14+10^$G$9*EXP(-($I$9+$X$2*$H$9)*1000/8.314/L14)</f>
        <v>1.0301889639519788E-4</v>
      </c>
      <c r="Y14" s="18">
        <f>10^$D$9*EXP(-($F$9+$Y$2*$E$9)*1000/8.314/L14)/L14+10^$G$9*EXP(-($I$9+$Y$2*$H$9)*1000/8.314/L14)</f>
        <v>9.2146130906185599E-5</v>
      </c>
      <c r="Z14" s="16">
        <f>10^$D$10*EXP(-($F$10+$Z$2*$E$10)*1000/8.314/L14)/L14+10^$G$10*EXP(-($I$10+$Z$2*$H$10)*1000/8.314/L14)</f>
        <v>1.2931457897958436E-3</v>
      </c>
      <c r="AA14" s="16">
        <f>10^$D$10*EXP(-($F$10+$AA$2*$E$10)*1000/8.314/L14)/L14+10^$G$10*EXP(-($I$10+$AA$2*$H$10)*1000/8.314/L14)</f>
        <v>1.2670783511056786E-3</v>
      </c>
      <c r="AB14" s="16">
        <f>10^$D$10*EXP(-($F$10+$AB$2*$E$10)*1000/8.314/L14)/L14+10^$G$10*EXP(-($I$10+$AB$2*$H$10)*1000/8.314/L14)</f>
        <v>1.2458228724041675E-3</v>
      </c>
      <c r="AC14" s="16">
        <f>10^$D$10*EXP(-($F$10+$AC$2*$E$10)*1000/8.314/L14)/L14+10^$G$10*EXP(-($I$10+$AC$2*$H$10)*1000/8.314/L14)</f>
        <v>1.2262699046108434E-3</v>
      </c>
      <c r="AD14" s="21">
        <f>10^$D$11*EXP(-($F$11+$AE$2*$E$11)*1000/8.314/L14)/L14+10^$G$11*EXP(-($I$11+$AE$2*$H$11)*1000/8.314/L14)</f>
        <v>4.9180182768693737E-4</v>
      </c>
      <c r="AE14" s="16">
        <f>10^$D$7*EXP(-($F$7+$AE$2*$E$7)*1000/8.314/L14)/L14+10^$G$7*EXP(-($I$7+$AE$2*$H$7)*1000/8.314/L14)</f>
        <v>2.8294551538899938E-4</v>
      </c>
      <c r="AF14" s="16">
        <f>10^$D$7*EXP(-($F$7+$AF$2*$E$7)*1000/8.314/L14)/L14+10^$G$7*EXP(-($I$7+$AF$2*$H$7)*1000/8.314/L14)</f>
        <v>3.4597514244658935E-4</v>
      </c>
    </row>
    <row r="15" spans="1:32" x14ac:dyDescent="0.2">
      <c r="D15" s="8"/>
      <c r="I15" s="4"/>
      <c r="L15" s="4">
        <f t="shared" si="1"/>
        <v>1110</v>
      </c>
      <c r="M15" s="3">
        <f t="shared" si="0"/>
        <v>0.90090090090090091</v>
      </c>
      <c r="N15" s="14">
        <f>10^$D$4*EXP(-($F$4+$N$2*$E$4)*1000/8.314/L15)/L15+10^$G$4*EXP(-($I$4+$N$2*$H$4)*1000/8.314/L15)</f>
        <v>8.4534204801364236E-5</v>
      </c>
      <c r="O15" s="15">
        <f>10^$D$4*EXP(-($F$4+$O$2*$E$4)*1000/8.314/L15)/L15+10^$G$4*EXP(-($I$4+$O$2*$H$4)*1000/8.314/L15)</f>
        <v>7.5842969490483265E-5</v>
      </c>
      <c r="P15" s="15">
        <f>10^$D$4*EXP(-($F$4+$P$2*$E$4)*1000/8.314/L15)/L15+10^$G$4*EXP(-($I$4+$P$2*$H$4)*1000/8.314/L15)</f>
        <v>6.8050207660033945E-5</v>
      </c>
      <c r="Q15" s="15">
        <f>10^$D$4*EXP(-($F$4+$Q$2*$E$4)*1000/8.314/L15)/L15+10^$G$4*EXP(-($I$4+$Q$2*$H$4)*1000/8.314/L15)</f>
        <v>6.1060134947828385E-5</v>
      </c>
      <c r="R15" s="14">
        <f>10^$D$6*EXP(-($F$6+$R$2*$E$6)*1000/8.314/L15)/L15+10^$G$6*EXP(-($I$6+$R$2*$H$6)*1000/8.314/L15)</f>
        <v>1.2256257794892507E-5</v>
      </c>
      <c r="S15" s="15">
        <f>10^$D$6*EXP(-($F$6+$S$2*$E$6)*1000/8.314/L15)/L15+10^$G$6*EXP(-($I$6+$S$2*$H$6)*1000/8.314/L15)</f>
        <v>1.2937558284831567E-5</v>
      </c>
      <c r="T15" s="15">
        <f>10^$D$6*EXP(-($F$6+$T$2*$E$6)*1000/8.314/L15)/L15+10^$G$6*EXP(-($I$6+$T$2*$H$6)*1000/8.314/L15)</f>
        <v>1.3657320374538949E-5</v>
      </c>
      <c r="U15" s="15">
        <f>10^$D$6*EXP(-($F$6+$U$2*$E$6)*1000/8.314/L15)/L15+10^$G$6*EXP(-($I$6+$U$2*$H$6)*1000/8.314/L15)</f>
        <v>1.4417419399290337E-5</v>
      </c>
      <c r="V15" s="14">
        <f>10^$D$9*EXP(-($F$9+$V$2*$E$9)*1000/8.314/L15)/L15+10^$G$9*EXP(-($I$9+$V$2*$H$9)*1000/8.314/L15)</f>
        <v>1.4778663852254605E-4</v>
      </c>
      <c r="W15" s="15">
        <f>10^$D$9*EXP(-($F$9+$W$2*$E$9)*1000/8.314/L15)/L15+10^$G$9*EXP(-($I$9+$W$2*$H$9)*1000/8.314/L15)</f>
        <v>1.3231835901592956E-4</v>
      </c>
      <c r="X15" s="15">
        <f>10^$D$9*EXP(-($F$9+$X$2*$E$9)*1000/8.314/L15)/L15+10^$G$9*EXP(-($I$9+$X$2*$H$9)*1000/8.314/L15)</f>
        <v>1.1847114561649018E-4</v>
      </c>
      <c r="Y15" s="18">
        <f>10^$D$9*EXP(-($F$9+$Y$2*$E$9)*1000/8.314/L15)/L15+10^$G$9*EXP(-($I$9+$Y$2*$H$9)*1000/8.314/L15)</f>
        <v>1.0607389808016515E-4</v>
      </c>
      <c r="Z15" s="16">
        <f>10^$D$10*EXP(-($F$10+$Z$2*$E$10)*1000/8.314/L15)/L15+10^$G$10*EXP(-($I$10+$Z$2*$H$10)*1000/8.314/L15)</f>
        <v>1.4093407837910291E-3</v>
      </c>
      <c r="AA15" s="16">
        <f>10^$D$10*EXP(-($F$10+$AA$2*$E$10)*1000/8.314/L15)/L15+10^$G$10*EXP(-($I$10+$AA$2*$H$10)*1000/8.314/L15)</f>
        <v>1.3798679532395512E-3</v>
      </c>
      <c r="AB15" s="16">
        <f>10^$D$10*EXP(-($F$10+$AB$2*$E$10)*1000/8.314/L15)/L15+10^$G$10*EXP(-($I$10+$AB$2*$H$10)*1000/8.314/L15)</f>
        <v>1.3564870407999643E-3</v>
      </c>
      <c r="AC15" s="16">
        <f>10^$D$10*EXP(-($F$10+$AC$2*$E$10)*1000/8.314/L15)/L15+10^$G$10*EXP(-($I$10+$AC$2*$H$10)*1000/8.314/L15)</f>
        <v>1.3352413097412223E-3</v>
      </c>
      <c r="AD15" s="21">
        <f>10^$D$11*EXP(-($F$11+$AE$2*$E$11)*1000/8.314/L15)/L15+10^$G$11*EXP(-($I$11+$AE$2*$H$11)*1000/8.314/L15)</f>
        <v>5.427363141060407E-4</v>
      </c>
      <c r="AE15" s="16">
        <f>10^$D$7*EXP(-($F$7+$AE$2*$E$7)*1000/8.314/L15)/L15+10^$G$7*EXP(-($I$7+$AE$2*$H$7)*1000/8.314/L15)</f>
        <v>3.1550227667306635E-4</v>
      </c>
      <c r="AF15" s="16">
        <f>10^$D$7*EXP(-($F$7+$AF$2*$E$7)*1000/8.314/L15)/L15+10^$G$7*EXP(-($I$7+$AF$2*$H$7)*1000/8.314/L15)</f>
        <v>3.8507485096735686E-4</v>
      </c>
    </row>
    <row r="16" spans="1:32" x14ac:dyDescent="0.2">
      <c r="D16" s="8"/>
      <c r="L16" s="4">
        <f t="shared" si="1"/>
        <v>1120</v>
      </c>
      <c r="M16" s="3">
        <f t="shared" si="0"/>
        <v>0.8928571428571429</v>
      </c>
      <c r="N16" s="14">
        <f>10^$D$4*EXP(-($F$4+$N$2*$E$4)*1000/8.314/L16)/L16+10^$G$4*EXP(-($I$4+$N$2*$H$4)*1000/8.314/L16)</f>
        <v>9.4762827842590795E-5</v>
      </c>
      <c r="O16" s="15">
        <f>10^$D$4*EXP(-($F$4+$O$2*$E$4)*1000/8.314/L16)/L16+10^$G$4*EXP(-($I$4+$O$2*$H$4)*1000/8.314/L16)</f>
        <v>8.5099704211636439E-5</v>
      </c>
      <c r="P16" s="15">
        <f>10^$D$4*EXP(-($F$4+$P$2*$E$4)*1000/8.314/L16)/L16+10^$G$4*EXP(-($I$4+$P$2*$H$4)*1000/8.314/L16)</f>
        <v>7.6428658268223277E-5</v>
      </c>
      <c r="Q16" s="15">
        <f>10^$D$4*EXP(-($F$4+$Q$2*$E$4)*1000/8.314/L16)/L16+10^$G$4*EXP(-($I$4+$Q$2*$H$4)*1000/8.314/L16)</f>
        <v>6.8643882740004289E-5</v>
      </c>
      <c r="R16" s="14">
        <f>10^$D$6*EXP(-($F$6+$R$2*$E$6)*1000/8.314/L16)/L16+10^$G$6*EXP(-($I$6+$R$2*$H$6)*1000/8.314/L16)</f>
        <v>1.4338871669566444E-5</v>
      </c>
      <c r="S16" s="15">
        <f>10^$D$6*EXP(-($F$6+$S$2*$E$6)*1000/8.314/L16)/L16+10^$G$6*EXP(-($I$6+$S$2*$H$6)*1000/8.314/L16)</f>
        <v>1.5128320316391085E-5</v>
      </c>
      <c r="T16" s="15">
        <f>10^$D$6*EXP(-($F$6+$T$2*$E$6)*1000/8.314/L16)/L16+10^$G$6*EXP(-($I$6+$T$2*$H$6)*1000/8.314/L16)</f>
        <v>1.5962084005874889E-5</v>
      </c>
      <c r="U16" s="15">
        <f>10^$D$6*EXP(-($F$6+$U$2*$E$6)*1000/8.314/L16)/L16+10^$G$6*EXP(-($I$6+$U$2*$H$6)*1000/8.314/L16)</f>
        <v>1.6842225706993113E-5</v>
      </c>
      <c r="V16" s="14">
        <f>10^$D$9*EXP(-($F$9+$V$2*$E$9)*1000/8.314/L16)/L16+10^$G$9*EXP(-($I$9+$V$2*$H$9)*1000/8.314/L16)</f>
        <v>1.6919811037632431E-4</v>
      </c>
      <c r="W16" s="15">
        <f>10^$D$9*EXP(-($F$9+$W$2*$E$9)*1000/8.314/L16)/L16+10^$G$9*EXP(-($I$9+$W$2*$H$9)*1000/8.314/L16)</f>
        <v>1.5163708213363213E-4</v>
      </c>
      <c r="X16" s="15">
        <f>10^$D$9*EXP(-($F$9+$X$2*$E$9)*1000/8.314/L16)/L16+10^$G$9*EXP(-($I$9+$X$2*$H$9)*1000/8.314/L16)</f>
        <v>1.3590166367150126E-4</v>
      </c>
      <c r="Y16" s="18">
        <f>10^$D$9*EXP(-($F$9+$Y$2*$E$9)*1000/8.314/L16)/L16+10^$G$9*EXP(-($I$9+$Y$2*$H$9)*1000/8.314/L16)</f>
        <v>1.2180033600264246E-4</v>
      </c>
      <c r="Z16" s="16">
        <f>10^$D$10*EXP(-($F$10+$Z$2*$E$10)*1000/8.314/L16)/L16+10^$G$10*EXP(-($I$10+$Z$2*$H$10)*1000/8.314/L16)</f>
        <v>1.5339958619930124E-3</v>
      </c>
      <c r="AA16" s="16">
        <f>10^$D$10*EXP(-($F$10+$AA$2*$E$10)*1000/8.314/L16)/L16+10^$G$10*EXP(-($I$10+$AA$2*$H$10)*1000/8.314/L16)</f>
        <v>1.5005459574762095E-3</v>
      </c>
      <c r="AB16" s="16">
        <f>10^$D$10*EXP(-($F$10+$AB$2*$E$10)*1000/8.314/L16)/L16+10^$G$10*EXP(-($I$10+$AB$2*$H$10)*1000/8.314/L16)</f>
        <v>1.4747861586092757E-3</v>
      </c>
      <c r="AC16" s="16">
        <f>10^$D$10*EXP(-($F$10+$AC$2*$E$10)*1000/8.314/L16)/L16+10^$G$10*EXP(-($I$10+$AC$2*$H$10)*1000/8.314/L16)</f>
        <v>1.4517044729861158E-3</v>
      </c>
      <c r="AD16" s="21">
        <f>10^$D$11*EXP(-($F$11+$AE$2*$E$11)*1000/8.314/L16)/L16+10^$G$11*EXP(-($I$11+$AE$2*$H$11)*1000/8.314/L16)</f>
        <v>5.9789952670793534E-4</v>
      </c>
      <c r="AE16" s="16">
        <f>10^$D$7*EXP(-($F$7+$AE$2*$E$7)*1000/8.314/L16)/L16+10^$G$7*EXP(-($I$7+$AE$2*$H$7)*1000/8.314/L16)</f>
        <v>3.5112636888158397E-4</v>
      </c>
      <c r="AF16" s="16">
        <f>10^$D$7*EXP(-($F$7+$AF$2*$E$7)*1000/8.314/L16)/L16+10^$G$7*EXP(-($I$7+$AF$2*$H$7)*1000/8.314/L16)</f>
        <v>4.2777643106828029E-4</v>
      </c>
    </row>
    <row r="17" spans="1:32" x14ac:dyDescent="0.2">
      <c r="D17" s="8"/>
      <c r="L17" s="4">
        <f t="shared" si="1"/>
        <v>1130</v>
      </c>
      <c r="M17" s="3">
        <f t="shared" si="0"/>
        <v>0.88495575221238942</v>
      </c>
      <c r="N17" s="14">
        <f>10^$D$4*EXP(-($F$4+$N$2*$E$4)*1000/8.314/L17)/L17+10^$G$4*EXP(-($I$4+$N$2*$H$4)*1000/8.314/L17)</f>
        <v>1.0601593764712834E-4</v>
      </c>
      <c r="O17" s="15">
        <f>10^$D$4*EXP(-($F$4+$O$2*$E$4)*1000/8.314/L17)/L17+10^$G$4*EXP(-($I$4+$O$2*$H$4)*1000/8.314/L17)</f>
        <v>9.5292410963688747E-5</v>
      </c>
      <c r="P17" s="15">
        <f>10^$D$4*EXP(-($F$4+$P$2*$E$4)*1000/8.314/L17)/L17+10^$G$4*EXP(-($I$4+$P$2*$H$4)*1000/8.314/L17)</f>
        <v>8.5662714608027897E-5</v>
      </c>
      <c r="Q17" s="15">
        <f>10^$D$4*EXP(-($F$4+$Q$2*$E$4)*1000/8.314/L17)/L17+10^$G$4*EXP(-($I$4+$Q$2*$H$4)*1000/8.314/L17)</f>
        <v>7.7009919765187685E-5</v>
      </c>
      <c r="R17" s="14">
        <f>10^$D$6*EXP(-($F$6+$R$2*$E$6)*1000/8.314/L17)/L17+10^$G$6*EXP(-($I$6+$R$2*$H$6)*1000/8.314/L17)</f>
        <v>1.6728994054719699E-5</v>
      </c>
      <c r="S17" s="15">
        <f>10^$D$6*EXP(-($F$6+$S$2*$E$6)*1000/8.314/L17)/L17+10^$G$6*EXP(-($I$6+$S$2*$H$6)*1000/8.314/L17)</f>
        <v>1.7641223941435284E-5</v>
      </c>
      <c r="T17" s="15">
        <f>10^$D$6*EXP(-($F$6+$T$2*$E$6)*1000/8.314/L17)/L17+10^$G$6*EXP(-($I$6+$T$2*$H$6)*1000/8.314/L17)</f>
        <v>1.860441712036056E-5</v>
      </c>
      <c r="U17" s="15">
        <f>10^$D$6*EXP(-($F$6+$U$2*$E$6)*1000/8.314/L17)/L17+10^$G$6*EXP(-($I$6+$U$2*$H$6)*1000/8.314/L17)</f>
        <v>1.9620815517835416E-5</v>
      </c>
      <c r="V17" s="14">
        <f>10^$D$9*EXP(-($F$9+$V$2*$E$9)*1000/8.314/L17)/L17+10^$G$9*EXP(-($I$9+$V$2*$H$9)*1000/8.314/L17)</f>
        <v>1.9324915802276622E-4</v>
      </c>
      <c r="W17" s="15">
        <f>10^$D$9*EXP(-($F$9+$W$2*$E$9)*1000/8.314/L17)/L17+10^$G$9*EXP(-($I$9+$W$2*$H$9)*1000/8.314/L17)</f>
        <v>1.7335807282023793E-4</v>
      </c>
      <c r="X17" s="15">
        <f>10^$D$9*EXP(-($F$9+$X$2*$E$9)*1000/8.314/L17)/L17+10^$G$9*EXP(-($I$9+$X$2*$H$9)*1000/8.314/L17)</f>
        <v>1.5551858594608904E-4</v>
      </c>
      <c r="Y17" s="18">
        <f>10^$D$9*EXP(-($F$9+$Y$2*$E$9)*1000/8.314/L17)/L17+10^$G$9*EXP(-($I$9+$Y$2*$H$9)*1000/8.314/L17)</f>
        <v>1.395166360152272E-4</v>
      </c>
      <c r="Z17" s="16">
        <f>10^$D$10*EXP(-($F$10+$Z$2*$E$10)*1000/8.314/L17)/L17+10^$G$10*EXP(-($I$10+$Z$2*$H$10)*1000/8.314/L17)</f>
        <v>1.6676403222352649E-3</v>
      </c>
      <c r="AA17" s="16">
        <f>10^$D$10*EXP(-($F$10+$AA$2*$E$10)*1000/8.314/L17)/L17+10^$G$10*EXP(-($I$10+$AA$2*$H$10)*1000/8.314/L17)</f>
        <v>1.629526860600214E-3</v>
      </c>
      <c r="AB17" s="16">
        <f>10^$D$10*EXP(-($F$10+$AB$2*$E$10)*1000/8.314/L17)/L17+10^$G$10*EXP(-($I$10+$AB$2*$H$10)*1000/8.314/L17)</f>
        <v>1.601091210726427E-3</v>
      </c>
      <c r="AC17" s="16">
        <f>10^$D$10*EXP(-($F$10+$AC$2*$E$10)*1000/8.314/L17)/L17+10^$G$10*EXP(-($I$10+$AC$2*$H$10)*1000/8.314/L17)</f>
        <v>1.5760128419466802E-3</v>
      </c>
      <c r="AD17" s="21">
        <f>10^$D$11*EXP(-($F$11+$AE$2*$E$11)*1000/8.314/L17)/L17+10^$G$11*EXP(-($I$11+$AE$2*$H$11)*1000/8.314/L17)</f>
        <v>6.5755067953776971E-4</v>
      </c>
      <c r="AE17" s="16">
        <f>10^$D$7*EXP(-($F$7+$AE$2*$E$7)*1000/8.314/L17)/L17+10^$G$7*EXP(-($I$7+$AE$2*$H$7)*1000/8.314/L17)</f>
        <v>3.9004051965284427E-4</v>
      </c>
      <c r="AF17" s="16">
        <f>10^$D$7*EXP(-($F$7+$AF$2*$E$7)*1000/8.314/L17)/L17+10^$G$7*EXP(-($I$7+$AF$2*$H$7)*1000/8.314/L17)</f>
        <v>4.7433214804453789E-4</v>
      </c>
    </row>
    <row r="18" spans="1:32" x14ac:dyDescent="0.2">
      <c r="D18" s="1"/>
      <c r="L18" s="4">
        <f t="shared" si="1"/>
        <v>1140</v>
      </c>
      <c r="M18" s="3">
        <f t="shared" si="0"/>
        <v>0.8771929824561403</v>
      </c>
      <c r="N18" s="14">
        <f>10^$D$4*EXP(-($F$4+$N$2*$E$4)*1000/8.314/L18)/L18+10^$G$4*EXP(-($I$4+$N$2*$H$4)*1000/8.314/L18)</f>
        <v>1.1837389951741062E-4</v>
      </c>
      <c r="O18" s="15">
        <f>10^$D$4*EXP(-($F$4+$O$2*$E$4)*1000/8.314/L18)/L18+10^$G$4*EXP(-($I$4+$O$2*$H$4)*1000/8.314/L18)</f>
        <v>1.0649516653756923E-4</v>
      </c>
      <c r="P18" s="15">
        <f>10^$D$4*EXP(-($F$4+$P$2*$E$4)*1000/8.314/L18)/L18+10^$G$4*EXP(-($I$4+$P$2*$H$4)*1000/8.314/L18)</f>
        <v>9.582084122693986E-5</v>
      </c>
      <c r="Q18" s="15">
        <f>10^$D$4*EXP(-($F$4+$Q$2*$E$4)*1000/8.314/L18)/L18+10^$G$4*EXP(-($I$4+$Q$2*$H$4)*1000/8.314/L18)</f>
        <v>8.6221595738038558E-5</v>
      </c>
      <c r="R18" s="14">
        <f>10^$D$6*EXP(-($F$6+$R$2*$E$6)*1000/8.314/L18)/L18+10^$G$6*EXP(-($I$6+$R$2*$H$6)*1000/8.314/L18)</f>
        <v>1.9465023147508E-5</v>
      </c>
      <c r="S18" s="15">
        <f>10^$D$6*EXP(-($F$6+$S$2*$E$6)*1000/8.314/L18)/L18+10^$G$6*EXP(-($I$6+$S$2*$H$6)*1000/8.314/L18)</f>
        <v>2.0516267852622828E-5</v>
      </c>
      <c r="T18" s="15">
        <f>10^$D$6*EXP(-($F$6+$T$2*$E$6)*1000/8.314/L18)/L18+10^$G$6*EXP(-($I$6+$T$2*$H$6)*1000/8.314/L18)</f>
        <v>2.1626023715712627E-5</v>
      </c>
      <c r="U18" s="15">
        <f>10^$D$6*EXP(-($F$6+$U$2*$E$6)*1000/8.314/L18)/L18+10^$G$6*EXP(-($I$6+$U$2*$H$6)*1000/8.314/L18)</f>
        <v>2.2796690268750524E-5</v>
      </c>
      <c r="V18" s="14">
        <f>10^$D$9*EXP(-($F$9+$V$2*$E$9)*1000/8.314/L18)/L18+10^$G$9*EXP(-($I$9+$V$2*$H$9)*1000/8.314/L18)</f>
        <v>2.2020602458465709E-4</v>
      </c>
      <c r="W18" s="15">
        <f>10^$D$9*EXP(-($F$9+$W$2*$E$9)*1000/8.314/L18)/L18+10^$G$9*EXP(-($I$9+$W$2*$H$9)*1000/8.314/L18)</f>
        <v>1.977260116306469E-4</v>
      </c>
      <c r="X18" s="15">
        <f>10^$D$9*EXP(-($F$9+$X$2*$E$9)*1000/8.314/L18)/L18+10^$G$9*EXP(-($I$9+$X$2*$H$9)*1000/8.314/L18)</f>
        <v>1.7754687022763309E-4</v>
      </c>
      <c r="Y18" s="18">
        <f>10^$D$9*EXP(-($F$9+$Y$2*$E$9)*1000/8.314/L18)/L18+10^$G$9*EXP(-($I$9+$Y$2*$H$9)*1000/8.314/L18)</f>
        <v>1.5942964130589071E-4</v>
      </c>
      <c r="Z18" s="16">
        <f>10^$D$10*EXP(-($F$10+$Z$2*$E$10)*1000/8.314/L18)/L18+10^$G$10*EXP(-($I$10+$Z$2*$H$10)*1000/8.314/L18)</f>
        <v>1.8108469198837257E-3</v>
      </c>
      <c r="AA18" s="16">
        <f>10^$D$10*EXP(-($F$10+$AA$2*$E$10)*1000/8.314/L18)/L18+10^$G$10*EXP(-($I$10+$AA$2*$H$10)*1000/8.314/L18)</f>
        <v>1.7672458006202218E-3</v>
      </c>
      <c r="AB18" s="16">
        <f>10^$D$10*EXP(-($F$10+$AB$2*$E$10)*1000/8.314/L18)/L18+10^$G$10*EXP(-($I$10+$AB$2*$H$10)*1000/8.314/L18)</f>
        <v>1.735785033416092E-3</v>
      </c>
      <c r="AC18" s="16">
        <f>10^$D$10*EXP(-($F$10+$AC$2*$E$10)*1000/8.314/L18)/L18+10^$G$10*EXP(-($I$10+$AC$2*$H$10)*1000/8.314/L18)</f>
        <v>1.7085283604653871E-3</v>
      </c>
      <c r="AD18" s="21">
        <f>10^$D$11*EXP(-($F$11+$AE$2*$E$11)*1000/8.314/L18)/L18+10^$G$11*EXP(-($I$11+$AE$2*$H$11)*1000/8.314/L18)</f>
        <v>7.2195889330997143E-4</v>
      </c>
      <c r="AE18" s="16">
        <f>10^$D$7*EXP(-($F$7+$AE$2*$E$7)*1000/8.314/L18)/L18+10^$G$7*EXP(-($I$7+$AE$2*$H$7)*1000/8.314/L18)</f>
        <v>4.3247903860240235E-4</v>
      </c>
      <c r="AF18" s="16">
        <f>10^$D$7*EXP(-($F$7+$AF$2*$E$7)*1000/8.314/L18)/L18+10^$G$7*EXP(-($I$7+$AF$2*$H$7)*1000/8.314/L18)</f>
        <v>5.250059513333045E-4</v>
      </c>
    </row>
    <row r="19" spans="1:32" x14ac:dyDescent="0.2">
      <c r="D19" s="1"/>
      <c r="I19" s="4"/>
      <c r="L19" s="4">
        <f t="shared" si="1"/>
        <v>1150</v>
      </c>
      <c r="M19" s="3">
        <f t="shared" si="0"/>
        <v>0.86956521739130432</v>
      </c>
      <c r="N19" s="14">
        <f>10^$D$4*EXP(-($F$4+$N$2*$E$4)*1000/8.314/L19)/L19+10^$G$4*EXP(-($I$4+$N$2*$H$4)*1000/8.314/L19)</f>
        <v>1.3192156349833961E-4</v>
      </c>
      <c r="O19" s="15">
        <f>10^$D$4*EXP(-($F$4+$O$2*$E$4)*1000/8.314/L19)/L19+10^$G$4*EXP(-($I$4+$O$2*$H$4)*1000/8.314/L19)</f>
        <v>1.1878615988330446E-4</v>
      </c>
      <c r="P19" s="15">
        <f>10^$D$4*EXP(-($F$4+$P$2*$E$4)*1000/8.314/L19)/L19+10^$G$4*EXP(-($I$4+$P$2*$H$4)*1000/8.314/L19)</f>
        <v>1.0697532969027225E-4</v>
      </c>
      <c r="Q19" s="15">
        <f>10^$D$4*EXP(-($F$4+$Q$2*$E$4)*1000/8.314/L19)/L19+10^$G$4*EXP(-($I$4+$Q$2*$H$4)*1000/8.314/L19)</f>
        <v>9.6345847705684606E-5</v>
      </c>
      <c r="R19" s="14">
        <f>10^$D$6*EXP(-($F$6+$R$2*$E$6)*1000/8.314/L19)/L19+10^$G$6*EXP(-($I$6+$R$2*$H$6)*1000/8.314/L19)</f>
        <v>2.2589248756276127E-5</v>
      </c>
      <c r="S19" s="15">
        <f>10^$D$6*EXP(-($F$6+$S$2*$E$6)*1000/8.314/L19)/L19+10^$G$6*EXP(-($I$6+$S$2*$H$6)*1000/8.314/L19)</f>
        <v>2.3797463038571464E-5</v>
      </c>
      <c r="T19" s="15">
        <f>10^$D$6*EXP(-($F$6+$T$2*$E$6)*1000/8.314/L19)/L19+10^$G$6*EXP(-($I$6+$T$2*$H$6)*1000/8.314/L19)</f>
        <v>2.5072757759084494E-5</v>
      </c>
      <c r="U19" s="15">
        <f>10^$D$6*EXP(-($F$6+$U$2*$E$6)*1000/8.314/L19)/L19+10^$G$6*EXP(-($I$6+$U$2*$H$6)*1000/8.314/L19)</f>
        <v>2.6417650873824074E-5</v>
      </c>
      <c r="V19" s="14">
        <f>10^$D$9*EXP(-($F$9+$V$2*$E$9)*1000/8.314/L19)/L19+10^$G$9*EXP(-($I$9+$V$2*$H$9)*1000/8.314/L19)</f>
        <v>2.5035547993860319E-4</v>
      </c>
      <c r="W19" s="15">
        <f>10^$D$9*EXP(-($F$9+$W$2*$E$9)*1000/8.314/L19)/L19+10^$G$9*EXP(-($I$9+$W$2*$H$9)*1000/8.314/L19)</f>
        <v>2.2500462691482949E-4</v>
      </c>
      <c r="X19" s="15">
        <f>10^$D$9*EXP(-($F$9+$X$2*$E$9)*1000/8.314/L19)/L19+10^$G$9*EXP(-($I$9+$X$2*$H$9)*1000/8.314/L19)</f>
        <v>2.0222919335708778E-4</v>
      </c>
      <c r="Y19" s="18">
        <f>10^$D$9*EXP(-($F$9+$Y$2*$E$9)*1000/8.314/L19)/L19+10^$G$9*EXP(-($I$9+$Y$2*$H$9)*1000/8.314/L19)</f>
        <v>1.817626948375965E-4</v>
      </c>
      <c r="Z19" s="16">
        <f>10^$D$10*EXP(-($F$10+$Z$2*$E$10)*1000/8.314/L19)/L19+10^$G$10*EXP(-($I$10+$Z$2*$H$10)*1000/8.314/L19)</f>
        <v>1.9642383857198169E-3</v>
      </c>
      <c r="AA19" s="16">
        <f>10^$D$10*EXP(-($F$10+$AA$2*$E$10)*1000/8.314/L19)/L19+10^$G$10*EXP(-($I$10+$AA$2*$H$10)*1000/8.314/L19)</f>
        <v>1.9141610664580814E-3</v>
      </c>
      <c r="AB19" s="16">
        <f>10^$D$10*EXP(-($F$10+$AB$2*$E$10)*1000/8.314/L19)/L19+10^$G$10*EXP(-($I$10+$AB$2*$H$10)*1000/8.314/L19)</f>
        <v>1.8792631718993903E-3</v>
      </c>
      <c r="AC19" s="16">
        <f>10^$D$10*EXP(-($F$10+$AC$2*$E$10)*1000/8.314/L19)/L19+10^$G$10*EXP(-($I$10+$AC$2*$H$10)*1000/8.314/L19)</f>
        <v>1.8496216551188687E-3</v>
      </c>
      <c r="AD19" s="21">
        <f>10^$D$11*EXP(-($F$11+$AE$2*$E$11)*1000/8.314/L19)/L19+10^$G$11*EXP(-($I$11+$AE$2*$H$11)*1000/8.314/L19)</f>
        <v>7.9140341847611204E-4</v>
      </c>
      <c r="AE19" s="16">
        <f>10^$D$7*EXP(-($F$7+$AE$2*$E$7)*1000/8.314/L19)/L19+10^$G$7*EXP(-($I$7+$AE$2*$H$7)*1000/8.314/L19)</f>
        <v>4.7868847410583836E-4</v>
      </c>
      <c r="AF19" s="16">
        <f>10^$D$7*EXP(-($F$7+$AF$2*$E$7)*1000/8.314/L19)/L19+10^$G$7*EXP(-($I$7+$AF$2*$H$7)*1000/8.314/L19)</f>
        <v>5.8007379649882215E-4</v>
      </c>
    </row>
    <row r="20" spans="1:32" x14ac:dyDescent="0.2">
      <c r="A20" s="4"/>
      <c r="D20" s="8"/>
      <c r="I20" s="4"/>
      <c r="J20"/>
      <c r="L20" s="4">
        <f t="shared" si="1"/>
        <v>1160</v>
      </c>
      <c r="M20" s="3">
        <f t="shared" si="0"/>
        <v>0.86206896551724133</v>
      </c>
      <c r="N20" s="14">
        <f>10^$D$4*EXP(-($F$4+$N$2*$E$4)*1000/8.314/L20)/L20+10^$G$4*EXP(-($I$4+$N$2*$H$4)*1000/8.314/L20)</f>
        <v>1.4674842766616803E-4</v>
      </c>
      <c r="O20" s="15">
        <f>10^$D$4*EXP(-($F$4+$O$2*$E$4)*1000/8.314/L20)/L20+10^$G$4*EXP(-($I$4+$O$2*$H$4)*1000/8.314/L20)</f>
        <v>1.3224781810298078E-4</v>
      </c>
      <c r="P20" s="15">
        <f>10^$D$4*EXP(-($F$4+$P$2*$E$4)*1000/8.314/L20)/L20+10^$G$4*EXP(-($I$4+$P$2*$H$4)*1000/8.314/L20)</f>
        <v>1.1920240644090997E-4</v>
      </c>
      <c r="Q20" s="15">
        <f>10^$D$4*EXP(-($F$4+$Q$2*$E$4)*1000/8.314/L20)/L20+10^$G$4*EXP(-($I$4+$Q$2*$H$4)*1000/8.314/L20)</f>
        <v>1.0745329882760638E-4</v>
      </c>
      <c r="R20" s="14">
        <f>10^$D$6*EXP(-($F$6+$R$2*$E$6)*1000/8.314/L20)/L20+10^$G$6*EXP(-($I$6+$R$2*$H$6)*1000/8.314/L20)</f>
        <v>2.6148153582896432E-5</v>
      </c>
      <c r="S20" s="15">
        <f>10^$D$6*EXP(-($F$6+$S$2*$E$6)*1000/8.314/L20)/L20+10^$G$6*EXP(-($I$6+$S$2*$H$6)*1000/8.314/L20)</f>
        <v>2.7533134217297573E-5</v>
      </c>
      <c r="T20" s="15">
        <f>10^$D$6*EXP(-($F$6+$T$2*$E$6)*1000/8.314/L20)/L20+10^$G$6*EXP(-($I$6+$T$2*$H$6)*1000/8.314/L20)</f>
        <v>2.8994928722769544E-5</v>
      </c>
      <c r="U20" s="15">
        <f>10^$D$6*EXP(-($F$6+$U$2*$E$6)*1000/8.314/L20)/L20+10^$G$6*EXP(-($I$6+$U$2*$H$6)*1000/8.314/L20)</f>
        <v>3.0536109666364437E-5</v>
      </c>
      <c r="V20" s="14">
        <f>10^$D$9*EXP(-($F$9+$V$2*$E$9)*1000/8.314/L20)/L20+10^$G$9*EXP(-($I$9+$V$2*$H$9)*1000/8.314/L20)</f>
        <v>2.8400587768373525E-4</v>
      </c>
      <c r="W20" s="15">
        <f>10^$D$9*EXP(-($F$9+$W$2*$E$9)*1000/8.314/L20)/L20+10^$G$9*EXP(-($I$9+$W$2*$H$9)*1000/8.314/L20)</f>
        <v>2.5547766903558197E-4</v>
      </c>
      <c r="X20" s="15">
        <f>10^$D$9*EXP(-($F$9+$X$2*$E$9)*1000/8.314/L20)/L20+10^$G$9*EXP(-($I$9+$X$2*$H$9)*1000/8.314/L20)</f>
        <v>2.2982686449036325E-4</v>
      </c>
      <c r="Y20" s="18">
        <f>10^$D$9*EXP(-($F$9+$Y$2*$E$9)*1000/8.314/L20)/L20+10^$G$9*EXP(-($I$9+$Y$2*$H$9)*1000/8.314/L20)</f>
        <v>2.067565025707366E-4</v>
      </c>
      <c r="Z20" s="16">
        <f>10^$D$10*EXP(-($F$10+$Z$2*$E$10)*1000/8.314/L20)/L20+10^$G$10*EXP(-($I$10+$Z$2*$H$10)*1000/8.314/L20)</f>
        <v>2.1284949867652015E-3</v>
      </c>
      <c r="AA20" s="16">
        <f>10^$D$10*EXP(-($F$10+$AA$2*$E$10)*1000/8.314/L20)/L20+10^$G$10*EXP(-($I$10+$AA$2*$H$10)*1000/8.314/L20)</f>
        <v>2.0707570645544979E-3</v>
      </c>
      <c r="AB20" s="16">
        <f>10^$D$10*EXP(-($F$10+$AB$2*$E$10)*1000/8.314/L20)/L20+10^$G$10*EXP(-($I$10+$AB$2*$H$10)*1000/8.314/L20)</f>
        <v>2.0319349321791321E-3</v>
      </c>
      <c r="AC20" s="16">
        <f>10^$D$10*EXP(-($F$10+$AC$2*$E$10)*1000/8.314/L20)/L20+10^$G$10*EXP(-($I$10+$AC$2*$H$10)*1000/8.314/L20)</f>
        <v>1.9996723003913868E-3</v>
      </c>
      <c r="AD20" s="21">
        <f>10^$D$11*EXP(-($F$11+$AE$2*$E$11)*1000/8.314/L20)/L20+10^$G$11*EXP(-($I$11+$AE$2*$H$11)*1000/8.314/L20)</f>
        <v>8.6617390173964045E-4</v>
      </c>
      <c r="AE20" s="16">
        <f>10^$D$7*EXP(-($F$7+$AE$2*$E$7)*1000/8.314/L20)/L20+10^$G$7*EXP(-($I$7+$AE$2*$H$7)*1000/8.314/L20)</f>
        <v>5.2892843786834175E-4</v>
      </c>
      <c r="AF20" s="16">
        <f>10^$D$7*EXP(-($F$7+$AF$2*$E$7)*1000/8.314/L20)/L20+10^$G$7*EXP(-($I$7+$AF$2*$H$7)*1000/8.314/L20)</f>
        <v>6.3982402629461199E-4</v>
      </c>
    </row>
    <row r="21" spans="1:32" x14ac:dyDescent="0.2">
      <c r="A21" s="4"/>
      <c r="D21" s="8"/>
      <c r="I21" s="4"/>
      <c r="L21" s="4">
        <f t="shared" si="1"/>
        <v>1170</v>
      </c>
      <c r="M21" s="3">
        <f t="shared" si="0"/>
        <v>0.85470085470085466</v>
      </c>
      <c r="N21" s="14">
        <f>10^$D$4*EXP(-($F$4+$N$2*$E$4)*1000/8.314/L21)/L21+10^$G$4*EXP(-($I$4+$N$2*$H$4)*1000/8.314/L21)</f>
        <v>1.6294881392440116E-4</v>
      </c>
      <c r="O21" s="15">
        <f>10^$D$4*EXP(-($F$4+$O$2*$E$4)*1000/8.314/L21)/L21+10^$G$4*EXP(-($I$4+$O$2*$H$4)*1000/8.314/L21)</f>
        <v>1.4696693674319612E-4</v>
      </c>
      <c r="P21" s="15">
        <f>10^$D$4*EXP(-($F$4+$P$2*$E$4)*1000/8.314/L21)/L21+10^$G$4*EXP(-($I$4+$P$2*$H$4)*1000/8.314/L21)</f>
        <v>1.3258234105246707E-4</v>
      </c>
      <c r="Q21" s="15">
        <f>10^$D$4*EXP(-($F$4+$Q$2*$E$4)*1000/8.314/L21)/L21+10^$G$4*EXP(-($I$4+$Q$2*$H$4)*1000/8.314/L21)</f>
        <v>1.1961835579502093E-4</v>
      </c>
      <c r="R21" s="14">
        <f>10^$D$6*EXP(-($F$6+$R$2*$E$6)*1000/8.314/L21)/L21+10^$G$6*EXP(-($I$6+$R$2*$H$6)*1000/8.314/L21)</f>
        <v>3.0192731952199489E-5</v>
      </c>
      <c r="S21" s="15">
        <f>10^$D$6*EXP(-($F$6+$S$2*$E$6)*1000/8.314/L21)/L21+10^$G$6*EXP(-($I$6+$S$2*$H$6)*1000/8.314/L21)</f>
        <v>3.1776236376867511E-5</v>
      </c>
      <c r="T21" s="15">
        <f>10^$D$6*EXP(-($F$6+$T$2*$E$6)*1000/8.314/L21)/L21+10^$G$6*EXP(-($I$6+$T$2*$H$6)*1000/8.314/L21)</f>
        <v>3.3447620958025261E-5</v>
      </c>
      <c r="U21" s="15">
        <f>10^$D$6*EXP(-($F$6+$U$2*$E$6)*1000/8.314/L21)/L21+10^$G$6*EXP(-($I$6+$U$2*$H$6)*1000/8.314/L21)</f>
        <v>3.520941552166852E-5</v>
      </c>
      <c r="V21" s="14">
        <f>10^$D$9*EXP(-($F$9+$V$2*$E$9)*1000/8.314/L21)/L21+10^$G$9*EXP(-($I$9+$V$2*$H$9)*1000/8.314/L21)</f>
        <v>3.2148824275333689E-4</v>
      </c>
      <c r="W21" s="15">
        <f>10^$D$9*EXP(-($F$9+$W$2*$E$9)*1000/8.314/L21)/L21+10^$G$9*EXP(-($I$9+$W$2*$H$9)*1000/8.314/L21)</f>
        <v>2.8944990510265011E-4</v>
      </c>
      <c r="X21" s="15">
        <f>10^$D$9*EXP(-($F$9+$X$2*$E$9)*1000/8.314/L21)/L21+10^$G$9*EXP(-($I$9+$X$2*$H$9)*1000/8.314/L21)</f>
        <v>2.6062075439142003E-4</v>
      </c>
      <c r="Y21" s="18">
        <f>10^$D$9*EXP(-($F$9+$Y$2*$E$9)*1000/8.314/L21)/L21+10^$G$9*EXP(-($I$9+$Y$2*$H$9)*1000/8.314/L21)</f>
        <v>2.34670010931262E-4</v>
      </c>
      <c r="Z21" s="16">
        <f>10^$D$10*EXP(-($F$10+$Z$2*$E$10)*1000/8.314/L21)/L21+10^$G$10*EXP(-($I$10+$Z$2*$H$10)*1000/8.314/L21)</f>
        <v>2.3043632606582821E-3</v>
      </c>
      <c r="AA21" s="16">
        <f>10^$D$10*EXP(-($F$10+$AA$2*$E$10)*1000/8.314/L21)/L21+10^$G$10*EXP(-($I$10+$AA$2*$H$10)*1000/8.314/L21)</f>
        <v>2.2375478065280808E-3</v>
      </c>
      <c r="AB21" s="16">
        <f>10^$D$10*EXP(-($F$10+$AB$2*$E$10)*1000/8.314/L21)/L21+10^$G$10*EXP(-($I$10+$AB$2*$H$10)*1000/8.314/L21)</f>
        <v>2.1942246580074335E-3</v>
      </c>
      <c r="AC21" s="16">
        <f>10^$D$10*EXP(-($F$10+$AC$2*$E$10)*1000/8.314/L21)/L21+10^$G$10*EXP(-($I$10+$AC$2*$H$10)*1000/8.314/L21)</f>
        <v>2.1590691773176402E-3</v>
      </c>
      <c r="AD21" s="21">
        <f>10^$D$11*EXP(-($F$11+$AE$2*$E$11)*1000/8.314/L21)/L21+10^$G$11*EXP(-($I$11+$AE$2*$H$11)*1000/8.314/L21)</f>
        <v>9.4657070717782594E-4</v>
      </c>
      <c r="AE21" s="16">
        <f>10^$D$7*EXP(-($F$7+$AE$2*$E$7)*1000/8.314/L21)/L21+10^$G$7*EXP(-($I$7+$AE$2*$H$7)*1000/8.314/L21)</f>
        <v>5.8347265414052292E-4</v>
      </c>
      <c r="AF21" s="16">
        <f>10^$D$7*EXP(-($F$7+$AF$2*$E$7)*1000/8.314/L21)/L21+10^$G$7*EXP(-($I$7+$AF$2*$H$7)*1000/8.314/L21)</f>
        <v>7.0455783519005511E-4</v>
      </c>
    </row>
    <row r="22" spans="1:32" x14ac:dyDescent="0.2">
      <c r="D22" s="1"/>
      <c r="G22"/>
      <c r="I22" s="4"/>
      <c r="L22" s="4">
        <f t="shared" si="1"/>
        <v>1180</v>
      </c>
      <c r="M22" s="3">
        <f t="shared" si="0"/>
        <v>0.84745762711864403</v>
      </c>
      <c r="N22" s="14">
        <f>10^$D$4*EXP(-($F$4+$N$2*$E$4)*1000/8.314/L22)/L22+10^$G$4*EXP(-($I$4+$N$2*$H$4)*1000/8.314/L22)</f>
        <v>1.8062205968822883E-4</v>
      </c>
      <c r="O22" s="15">
        <f>10^$D$4*EXP(-($F$4+$O$2*$E$4)*1000/8.314/L22)/L22+10^$G$4*EXP(-($I$4+$O$2*$H$4)*1000/8.314/L22)</f>
        <v>1.6303481604124209E-4</v>
      </c>
      <c r="P22" s="15">
        <f>10^$D$4*EXP(-($F$4+$P$2*$E$4)*1000/8.314/L22)/L22+10^$G$4*EXP(-($I$4+$P$2*$H$4)*1000/8.314/L22)</f>
        <v>1.4719955562319189E-4</v>
      </c>
      <c r="Q22" s="15">
        <f>10^$D$4*EXP(-($F$4+$Q$2*$E$4)*1000/8.314/L22)/L22+10^$G$4*EXP(-($I$4+$Q$2*$H$4)*1000/8.314/L22)</f>
        <v>1.3291930516506697E-4</v>
      </c>
      <c r="R22" s="14">
        <f>10^$D$6*EXP(-($F$6+$R$2*$E$6)*1000/8.314/L22)/L22+10^$G$6*EXP(-($I$6+$R$2*$H$6)*1000/8.314/L22)</f>
        <v>3.4778827433065259E-5</v>
      </c>
      <c r="S22" s="15">
        <f>10^$D$6*EXP(-($F$6+$S$2*$E$6)*1000/8.314/L22)/L22+10^$G$6*EXP(-($I$6+$S$2*$H$6)*1000/8.314/L22)</f>
        <v>3.6584687182464937E-5</v>
      </c>
      <c r="T22" s="15">
        <f>10^$D$6*EXP(-($F$6+$T$2*$E$6)*1000/8.314/L22)/L22+10^$G$6*EXP(-($I$6+$T$2*$H$6)*1000/8.314/L22)</f>
        <v>3.8491027254968784E-5</v>
      </c>
      <c r="U22" s="15">
        <f>10^$D$6*EXP(-($F$6+$U$2*$E$6)*1000/8.314/L22)/L22+10^$G$6*EXP(-($I$6+$U$2*$H$6)*1000/8.314/L22)</f>
        <v>4.0500192258629734E-5</v>
      </c>
      <c r="V22" s="14">
        <f>10^$D$9*EXP(-($F$9+$V$2*$E$9)*1000/8.314/L22)/L22+10^$G$9*EXP(-($I$9+$V$2*$H$9)*1000/8.314/L22)</f>
        <v>3.6315739349824242E-4</v>
      </c>
      <c r="W22" s="15">
        <f>10^$D$9*EXP(-($F$9+$W$2*$E$9)*1000/8.314/L22)/L22+10^$G$9*EXP(-($I$9+$W$2*$H$9)*1000/8.314/L22)</f>
        <v>3.2724813526372999E-4</v>
      </c>
      <c r="X22" s="15">
        <f>10^$D$9*EXP(-($F$9+$X$2*$E$9)*1000/8.314/L22)/L22+10^$G$9*EXP(-($I$9+$X$2*$H$9)*1000/8.314/L22)</f>
        <v>2.9491224044203926E-4</v>
      </c>
      <c r="Y22" s="18">
        <f>10^$D$9*EXP(-($F$9+$Y$2*$E$9)*1000/8.314/L22)/L22+10^$G$9*EXP(-($I$9+$Y$2*$H$9)*1000/8.314/L22)</f>
        <v>2.6578129758439596E-4</v>
      </c>
      <c r="Z22" s="16">
        <f>10^$D$10*EXP(-($F$10+$Z$2*$E$10)*1000/8.314/L22)/L22+10^$G$10*EXP(-($I$10+$Z$2*$H$10)*1000/8.314/L22)</f>
        <v>2.4926660655650119E-3</v>
      </c>
      <c r="AA22" s="16">
        <f>10^$D$10*EXP(-($F$10+$AA$2*$E$10)*1000/8.314/L22)/L22+10^$G$10*EXP(-($I$10+$AA$2*$H$10)*1000/8.314/L22)</f>
        <v>2.4150809884485517E-3</v>
      </c>
      <c r="AB22" s="16">
        <f>10^$D$10*EXP(-($F$10+$AB$2*$E$10)*1000/8.314/L22)/L22+10^$G$10*EXP(-($I$10+$AB$2*$H$10)*1000/8.314/L22)</f>
        <v>2.3665732673522201E-3</v>
      </c>
      <c r="AC22" s="16">
        <f>10^$D$10*EXP(-($F$10+$AC$2*$E$10)*1000/8.314/L22)/L22+10^$G$10*EXP(-($I$10+$AC$2*$H$10)*1000/8.314/L22)</f>
        <v>2.3282109421669602E-3</v>
      </c>
      <c r="AD22" s="21">
        <f>10^$D$11*EXP(-($F$11+$AE$2*$E$11)*1000/8.314/L22)/L22+10^$G$11*EXP(-($I$11+$AE$2*$H$11)*1000/8.314/L22)</f>
        <v>1.0329053048690863E-3</v>
      </c>
      <c r="AE22" s="16">
        <f>10^$D$7*EXP(-($F$7+$AE$2*$E$7)*1000/8.314/L22)/L22+10^$G$7*EXP(-($I$7+$AE$2*$H$7)*1000/8.314/L22)</f>
        <v>6.4261030654929555E-4</v>
      </c>
      <c r="AF22" s="16">
        <f>10^$D$7*EXP(-($F$7+$AF$2*$E$7)*1000/8.314/L22)/L22+10^$G$7*EXP(-($I$7+$AF$2*$H$7)*1000/8.314/L22)</f>
        <v>7.7458984900706854E-4</v>
      </c>
    </row>
    <row r="23" spans="1:32" x14ac:dyDescent="0.2">
      <c r="D23" s="1"/>
      <c r="E23" s="4"/>
      <c r="F23" s="4"/>
      <c r="I23" s="4"/>
      <c r="L23" s="4">
        <f t="shared" si="1"/>
        <v>1190</v>
      </c>
      <c r="M23" s="3">
        <f t="shared" si="0"/>
        <v>0.84033613445378152</v>
      </c>
      <c r="N23" s="14">
        <f>10^$D$4*EXP(-($F$4+$N$2*$E$4)*1000/8.314/L23)/L23+10^$G$4*EXP(-($I$4+$N$2*$H$4)*1000/8.314/L23)</f>
        <v>1.9987272949517222E-4</v>
      </c>
      <c r="O23" s="15">
        <f>10^$D$4*EXP(-($F$4+$O$2*$E$4)*1000/8.314/L23)/L23+10^$G$4*EXP(-($I$4+$O$2*$H$4)*1000/8.314/L23)</f>
        <v>1.8054740514687512E-4</v>
      </c>
      <c r="P23" s="15">
        <f>10^$D$4*EXP(-($F$4+$P$2*$E$4)*1000/8.314/L23)/L23+10^$G$4*EXP(-($I$4+$P$2*$H$4)*1000/8.314/L23)</f>
        <v>1.6314273626437736E-4</v>
      </c>
      <c r="Q23" s="15">
        <f>10^$D$4*EXP(-($F$4+$Q$2*$E$4)*1000/8.314/L23)/L23+10^$G$4*EXP(-($I$4+$Q$2*$H$4)*1000/8.314/L23)</f>
        <v>1.4743840900220421E-4</v>
      </c>
      <c r="R23" s="14">
        <f>10^$D$6*EXP(-($F$6+$R$2*$E$6)*1000/8.314/L23)/L23+10^$G$6*EXP(-($I$6+$R$2*$H$6)*1000/8.314/L23)</f>
        <v>3.9967491148858568E-5</v>
      </c>
      <c r="S23" s="15">
        <f>10^$D$6*EXP(-($F$6+$S$2*$E$6)*1000/8.314/L23)/L23+10^$G$6*EXP(-($I$6+$S$2*$H$6)*1000/8.314/L23)</f>
        <v>4.2021716205180872E-5</v>
      </c>
      <c r="T23" s="15">
        <f>10^$D$6*EXP(-($F$6+$T$2*$E$6)*1000/8.314/L23)/L23+10^$G$6*EXP(-($I$6+$T$2*$H$6)*1000/8.314/L23)</f>
        <v>4.4190797036917174E-5</v>
      </c>
      <c r="U23" s="15">
        <f>10^$D$6*EXP(-($F$6+$U$2*$E$6)*1000/8.314/L23)/L23+10^$G$6*EXP(-($I$6+$U$2*$H$6)*1000/8.314/L23)</f>
        <v>4.6476690460565038E-5</v>
      </c>
      <c r="V23" s="14">
        <f>10^$D$9*EXP(-($F$9+$V$2*$E$9)*1000/8.314/L23)/L23+10^$G$9*EXP(-($I$9+$V$2*$H$9)*1000/8.314/L23)</f>
        <v>4.0939310342806199E-4</v>
      </c>
      <c r="W23" s="15">
        <f>10^$D$9*EXP(-($F$9+$W$2*$E$9)*1000/8.314/L23)/L23+10^$G$9*EXP(-($I$9+$W$2*$H$9)*1000/8.314/L23)</f>
        <v>3.6922223228826669E-4</v>
      </c>
      <c r="X23" s="15">
        <f>10^$D$9*EXP(-($F$9+$X$2*$E$9)*1000/8.314/L23)/L23+10^$G$9*EXP(-($I$9+$X$2*$H$9)*1000/8.314/L23)</f>
        <v>3.3302416739530157E-4</v>
      </c>
      <c r="Y23" s="18">
        <f>10^$D$9*EXP(-($F$9+$Y$2*$E$9)*1000/8.314/L23)/L23+10^$G$9*EXP(-($I$9+$Y$2*$H$9)*1000/8.314/L23)</f>
        <v>3.0038847472798442E-4</v>
      </c>
      <c r="Z23" s="16">
        <f>10^$D$10*EXP(-($F$10+$Z$2*$E$10)*1000/8.314/L23)/L23+10^$G$10*EXP(-($I$10+$Z$2*$H$10)*1000/8.314/L23)</f>
        <v>2.6943140994257E-3</v>
      </c>
      <c r="AA23" s="16">
        <f>10^$D$10*EXP(-($F$10+$AA$2*$E$10)*1000/8.314/L23)/L23+10^$G$10*EXP(-($I$10+$AA$2*$H$10)*1000/8.314/L23)</f>
        <v>2.6039427390794766E-3</v>
      </c>
      <c r="AB23" s="16">
        <f>10^$D$10*EXP(-($F$10+$AB$2*$E$10)*1000/8.314/L23)/L23+10^$G$10*EXP(-($I$10+$AB$2*$H$10)*1000/8.314/L23)</f>
        <v>2.5494400864283138E-3</v>
      </c>
      <c r="AC23" s="16">
        <f>10^$D$10*EXP(-($F$10+$AC$2*$E$10)*1000/8.314/L23)/L23+10^$G$10*EXP(-($I$10+$AC$2*$H$10)*1000/8.314/L23)</f>
        <v>2.5075066236832401E-3</v>
      </c>
      <c r="AD23" s="21">
        <f>10^$D$11*EXP(-($F$11+$AE$2*$E$11)*1000/8.314/L23)/L23+10^$G$11*EXP(-($I$11+$AE$2*$H$11)*1000/8.314/L23)</f>
        <v>1.1255007418647209E-3</v>
      </c>
      <c r="AE23" s="16">
        <f>10^$D$7*EXP(-($F$7+$AE$2*$E$7)*1000/8.314/L23)/L23+10^$G$7*EXP(-($I$7+$AE$2*$H$7)*1000/8.314/L23)</f>
        <v>7.0664777560454448E-4</v>
      </c>
      <c r="AF23" s="16">
        <f>10^$D$7*EXP(-($F$7+$AF$2*$E$7)*1000/8.314/L23)/L23+10^$G$7*EXP(-($I$7+$AF$2*$H$7)*1000/8.314/L23)</f>
        <v>8.5024886044365064E-4</v>
      </c>
    </row>
    <row r="24" spans="1:32" x14ac:dyDescent="0.2">
      <c r="D24" s="1"/>
      <c r="E24" s="4"/>
      <c r="F24" s="4"/>
      <c r="I24" s="4"/>
      <c r="L24" s="4">
        <f t="shared" si="1"/>
        <v>1200</v>
      </c>
      <c r="M24" s="3">
        <f t="shared" si="0"/>
        <v>0.83333333333333337</v>
      </c>
      <c r="N24" s="14">
        <f>10^$D$4*EXP(-($F$4+$N$2*$E$4)*1000/8.314/L24)/L24+10^$G$4*EXP(-($I$4+$N$2*$H$4)*1000/8.314/L24)</f>
        <v>2.2081085132728915E-4</v>
      </c>
      <c r="O24" s="15">
        <f>10^$D$4*EXP(-($F$4+$O$2*$E$4)*1000/8.314/L24)/L24+10^$G$4*EXP(-($I$4+$O$2*$H$4)*1000/8.314/L24)</f>
        <v>1.9960545676320115E-4</v>
      </c>
      <c r="P24" s="15">
        <f>10^$D$4*EXP(-($F$4+$P$2*$E$4)*1000/8.314/L24)/L24+10^$G$4*EXP(-($I$4+$P$2*$H$4)*1000/8.314/L24)</f>
        <v>1.8050494787505081E-4</v>
      </c>
      <c r="Q24" s="15">
        <f>10^$D$4*EXP(-($F$4+$Q$2*$E$4)*1000/8.314/L24)/L24+10^$G$4*EXP(-($I$4+$Q$2*$H$4)*1000/8.314/L24)</f>
        <v>1.6326200035467227E-4</v>
      </c>
      <c r="R24" s="14">
        <f>10^$D$6*EXP(-($F$6+$R$2*$E$6)*1000/8.314/L24)/L24+10^$G$6*EXP(-($I$6+$R$2*$H$6)*1000/8.314/L24)</f>
        <v>4.582536301225934E-5</v>
      </c>
      <c r="S24" s="15">
        <f>10^$D$6*EXP(-($F$6+$S$2*$E$6)*1000/8.314/L24)/L24+10^$G$6*EXP(-($I$6+$S$2*$H$6)*1000/8.314/L24)</f>
        <v>4.8156232176960842E-5</v>
      </c>
      <c r="T24" s="15">
        <f>10^$D$6*EXP(-($F$6+$T$2*$E$6)*1000/8.314/L24)/L24+10^$G$6*EXP(-($I$6+$T$2*$H$6)*1000/8.314/L24)</f>
        <v>5.0618399771346617E-5</v>
      </c>
      <c r="U24" s="15">
        <f>10^$D$6*EXP(-($F$6+$U$2*$E$6)*1000/8.314/L24)/L24+10^$G$6*EXP(-($I$6+$U$2*$H$6)*1000/8.314/L24)</f>
        <v>5.3213152918946657E-5</v>
      </c>
      <c r="V24" s="14">
        <f>10^$D$9*EXP(-($F$9+$V$2*$E$9)*1000/8.314/L24)/L24+10^$G$9*EXP(-($I$9+$V$2*$H$9)*1000/8.314/L24)</f>
        <v>4.6060130944290066E-4</v>
      </c>
      <c r="W24" s="15">
        <f>10^$D$9*EXP(-($F$9+$W$2*$E$9)*1000/8.314/L24)/L24+10^$G$9*EXP(-($I$9+$W$2*$H$9)*1000/8.314/L24)</f>
        <v>4.1574620703914498E-4</v>
      </c>
      <c r="X24" s="15">
        <f>10^$D$9*EXP(-($F$9+$X$2*$E$9)*1000/8.314/L24)/L24+10^$G$9*EXP(-($I$9+$X$2*$H$9)*1000/8.314/L24)</f>
        <v>3.7530182433518494E-4</v>
      </c>
      <c r="Y24" s="18">
        <f>10^$D$9*EXP(-($F$9+$Y$2*$E$9)*1000/8.314/L24)/L24+10^$G$9*EXP(-($I$9+$Y$2*$H$9)*1000/8.314/L24)</f>
        <v>3.3881060432769963E-4</v>
      </c>
      <c r="Z24" s="16">
        <f>10^$D$10*EXP(-($F$10+$Z$2*$E$10)*1000/8.314/L24)/L24+10^$G$10*EXP(-($I$10+$Z$2*$H$10)*1000/8.314/L24)</f>
        <v>2.9103190545670997E-3</v>
      </c>
      <c r="AA24" s="16">
        <f>10^$D$10*EXP(-($F$10+$AA$2*$E$10)*1000/8.314/L24)/L24+10^$G$10*EXP(-($I$10+$AA$2*$H$10)*1000/8.314/L24)</f>
        <v>2.8047631216022656E-3</v>
      </c>
      <c r="AB24" s="16">
        <f>10^$D$10*EXP(-($F$10+$AB$2*$E$10)*1000/8.314/L24)/L24+10^$G$10*EXP(-($I$10+$AB$2*$H$10)*1000/8.314/L24)</f>
        <v>2.7433050233267456E-3</v>
      </c>
      <c r="AC24" s="16">
        <f>10^$D$10*EXP(-($F$10+$AC$2*$E$10)*1000/8.314/L24)/L24+10^$G$10*EXP(-($I$10+$AC$2*$H$10)*1000/8.314/L24)</f>
        <v>2.6973763695020843E-3</v>
      </c>
      <c r="AD24" s="21">
        <f>10^$D$11*EXP(-($F$11+$AE$2*$E$11)*1000/8.314/L24)/L24+10^$G$11*EXP(-($I$11+$AE$2*$H$11)*1000/8.314/L24)</f>
        <v>1.224692212503851E-3</v>
      </c>
      <c r="AE24" s="16">
        <f>10^$D$7*EXP(-($F$7+$AE$2*$E$7)*1000/8.314/L24)/L24+10^$G$7*EXP(-($I$7+$AE$2*$H$7)*1000/8.314/L24)</f>
        <v>7.7591088486689578E-4</v>
      </c>
      <c r="AF24" s="16">
        <f>10^$D$7*EXP(-($F$7+$AF$2*$E$7)*1000/8.314/L24)/L24+10^$G$7*EXP(-($I$7+$AF$2*$H$7)*1000/8.314/L24)</f>
        <v>9.3187877268761498E-4</v>
      </c>
    </row>
    <row r="25" spans="1:32" x14ac:dyDescent="0.2">
      <c r="I25" s="4"/>
      <c r="J25"/>
      <c r="L25" s="4">
        <f t="shared" si="1"/>
        <v>1210</v>
      </c>
      <c r="M25" s="3">
        <f t="shared" si="0"/>
        <v>0.82644628099173556</v>
      </c>
      <c r="N25" s="14">
        <f>10^$D$4*EXP(-($F$4+$N$2*$E$4)*1000/8.314/L25)/L25+10^$G$4*EXP(-($I$4+$N$2*$H$4)*1000/8.314/L25)</f>
        <v>2.435521832788132E-4</v>
      </c>
      <c r="O25" s="15">
        <f>10^$D$4*EXP(-($F$4+$O$2*$E$4)*1000/8.314/L25)/L25+10^$G$4*EXP(-($I$4+$O$2*$H$4)*1000/8.314/L25)</f>
        <v>2.2031469513204328E-4</v>
      </c>
      <c r="P25" s="15">
        <f>10^$D$4*EXP(-($F$4+$P$2*$E$4)*1000/8.314/L25)/L25+10^$G$4*EXP(-($I$4+$P$2*$H$4)*1000/8.314/L25)</f>
        <v>1.9938375366814691E-4</v>
      </c>
      <c r="Q25" s="15">
        <f>10^$D$4*EXP(-($F$4+$Q$2*$E$4)*1000/8.314/L25)/L25+10^$G$4*EXP(-($I$4+$Q$2*$H$4)*1000/8.314/L25)</f>
        <v>1.8048057924995771E-4</v>
      </c>
      <c r="R25" s="14">
        <f>10^$D$6*EXP(-($F$6+$R$2*$E$6)*1000/8.314/L25)/L25+10^$G$6*EXP(-($I$6+$R$2*$H$6)*1000/8.314/L25)</f>
        <v>5.2425078656215283E-5</v>
      </c>
      <c r="S25" s="15">
        <f>10^$D$6*EXP(-($F$6+$S$2*$E$6)*1000/8.314/L25)/L25+10^$G$6*EXP(-($I$6+$S$2*$H$6)*1000/8.314/L25)</f>
        <v>5.5063209788238482E-5</v>
      </c>
      <c r="T25" s="15">
        <f>10^$D$6*EXP(-($F$6+$T$2*$E$6)*1000/8.314/L25)/L25+10^$G$6*EXP(-($I$6+$T$2*$H$6)*1000/8.314/L25)</f>
        <v>5.7851504353334648E-5</v>
      </c>
      <c r="U25" s="15">
        <f>10^$D$6*EXP(-($F$6+$U$2*$E$6)*1000/8.314/L25)/L25+10^$G$6*EXP(-($I$6+$U$2*$H$6)*1000/8.314/L25)</f>
        <v>6.0790193992393112E-5</v>
      </c>
      <c r="V25" s="14">
        <f>10^$D$9*EXP(-($F$9+$V$2*$E$9)*1000/8.314/L25)/L25+10^$G$9*EXP(-($I$9+$V$2*$H$9)*1000/8.314/L25)</f>
        <v>5.1721537537071326E-4</v>
      </c>
      <c r="W25" s="15">
        <f>10^$D$9*EXP(-($F$9+$W$2*$E$9)*1000/8.314/L25)/L25+10^$G$9*EXP(-($I$9+$W$2*$H$9)*1000/8.314/L25)</f>
        <v>4.6721930347759711E-4</v>
      </c>
      <c r="X25" s="15">
        <f>10^$D$9*EXP(-($F$9+$X$2*$E$9)*1000/8.314/L25)/L25+10^$G$9*EXP(-($I$9+$X$2*$H$9)*1000/8.314/L25)</f>
        <v>4.2211393884918503E-4</v>
      </c>
      <c r="Y25" s="18">
        <f>10^$D$9*EXP(-($F$9+$Y$2*$E$9)*1000/8.314/L25)/L25+10^$G$9*EXP(-($I$9+$Y$2*$H$9)*1000/8.314/L25)</f>
        <v>3.8138862498765085E-4</v>
      </c>
      <c r="Z25" s="16">
        <f>10^$D$10*EXP(-($F$10+$Z$2*$E$10)*1000/8.314/L25)/L25+10^$G$10*EXP(-($I$10+$Z$2*$H$10)*1000/8.314/L25)</f>
        <v>3.1418085863018671E-3</v>
      </c>
      <c r="AA25" s="16">
        <f>10^$D$10*EXP(-($F$10+$AA$2*$E$10)*1000/8.314/L25)/L25+10^$G$10*EXP(-($I$10+$AA$2*$H$10)*1000/8.314/L25)</f>
        <v>3.0182224808394877E-3</v>
      </c>
      <c r="AB25" s="16">
        <f>10^$D$10*EXP(-($F$10+$AB$2*$E$10)*1000/8.314/L25)/L25+10^$G$10*EXP(-($I$10+$AB$2*$H$10)*1000/8.314/L25)</f>
        <v>2.9486711275042302E-3</v>
      </c>
      <c r="AC25" s="16">
        <f>10^$D$10*EXP(-($F$10+$AC$2*$E$10)*1000/8.314/L25)/L25+10^$G$10*EXP(-($I$10+$AC$2*$H$10)*1000/8.314/L25)</f>
        <v>2.8982523646442116E-3</v>
      </c>
      <c r="AD25" s="21">
        <f>10^$D$11*EXP(-($F$11+$AE$2*$E$11)*1000/8.314/L25)/L25+10^$G$11*EXP(-($I$11+$AE$2*$H$11)*1000/8.314/L25)</f>
        <v>1.3308277474650696E-3</v>
      </c>
      <c r="AE25" s="16">
        <f>10^$D$7*EXP(-($F$7+$AE$2*$E$7)*1000/8.314/L25)/L25+10^$G$7*EXP(-($I$7+$AE$2*$H$7)*1000/8.314/L25)</f>
        <v>8.5074780451903842E-4</v>
      </c>
      <c r="AF25" s="16">
        <f>10^$D$7*EXP(-($F$7+$AF$2*$E$7)*1000/8.314/L25)/L25+10^$G$7*EXP(-($I$7+$AF$2*$H$7)*1000/8.314/L25)</f>
        <v>1.0198398175486939E-3</v>
      </c>
    </row>
    <row r="26" spans="1:32" x14ac:dyDescent="0.2">
      <c r="I26" s="4"/>
      <c r="J26"/>
      <c r="L26" s="4">
        <f t="shared" si="1"/>
        <v>1220</v>
      </c>
      <c r="M26" s="3">
        <f t="shared" si="0"/>
        <v>0.81967213114754101</v>
      </c>
      <c r="N26" s="14">
        <f>10^$D$4*EXP(-($F$4+$N$2*$E$4)*1000/8.314/L26)/L26+10^$G$4*EXP(-($I$4+$N$2*$H$4)*1000/8.314/L26)</f>
        <v>2.6821851716230926E-4</v>
      </c>
      <c r="O26" s="15">
        <f>10^$D$4*EXP(-($F$4+$O$2*$E$4)*1000/8.314/L26)/L26+10^$G$4*EXP(-($I$4+$O$2*$H$4)*1000/8.314/L26)</f>
        <v>2.4278600083765082E-4</v>
      </c>
      <c r="P26" s="15">
        <f>10^$D$4*EXP(-($F$4+$P$2*$E$4)*1000/8.314/L26)/L26+10^$G$4*EXP(-($I$4+$P$2*$H$4)*1000/8.314/L26)</f>
        <v>2.1988134122640028E-4</v>
      </c>
      <c r="Q26" s="15">
        <f>10^$D$4*EXP(-($F$4+$Q$2*$E$4)*1000/8.314/L26)/L26+10^$G$4*EXP(-($I$4+$Q$2*$H$4)*1000/8.314/L26)</f>
        <v>1.9918891007258296E-4</v>
      </c>
      <c r="R26" s="14">
        <f>10^$D$6*EXP(-($F$6+$R$2*$E$6)*1000/8.314/L26)/L26+10^$G$6*EXP(-($I$6+$R$2*$H$6)*1000/8.314/L26)</f>
        <v>5.9845705485842834E-5</v>
      </c>
      <c r="S26" s="15">
        <f>10^$D$6*EXP(-($F$6+$S$2*$E$6)*1000/8.314/L26)/L26+10^$G$6*EXP(-($I$6+$S$2*$H$6)*1000/8.314/L26)</f>
        <v>6.2824097931164934E-5</v>
      </c>
      <c r="T26" s="15">
        <f>10^$D$6*EXP(-($F$6+$T$2*$E$6)*1000/8.314/L26)/L26+10^$G$6*EXP(-($I$6+$T$2*$H$6)*1000/8.314/L26)</f>
        <v>6.5974375438438316E-5</v>
      </c>
      <c r="U26" s="15">
        <f>10^$D$6*EXP(-($F$6+$U$2*$E$6)*1000/8.314/L26)/L26+10^$G$6*EXP(-($I$6+$U$2*$H$6)*1000/8.314/L26)</f>
        <v>6.9295193292257911E-5</v>
      </c>
      <c r="V26" s="14">
        <f>10^$D$9*EXP(-($F$9+$V$2*$E$9)*1000/8.314/L26)/L26+10^$G$9*EXP(-($I$9+$V$2*$H$9)*1000/8.314/L26)</f>
        <v>5.7969742199613411E-4</v>
      </c>
      <c r="W26" s="15">
        <f>10^$D$9*EXP(-($F$9+$W$2*$E$9)*1000/8.314/L26)/L26+10^$G$9*EXP(-($I$9+$W$2*$H$9)*1000/8.314/L26)</f>
        <v>5.240671281189495E-4</v>
      </c>
      <c r="X26" s="15">
        <f>10^$D$9*EXP(-($F$9+$X$2*$E$9)*1000/8.314/L26)/L26+10^$G$9*EXP(-($I$9+$X$2*$H$9)*1000/8.314/L26)</f>
        <v>4.7385369009268519E-4</v>
      </c>
      <c r="Y26" s="18">
        <f>10^$D$9*EXP(-($F$9+$Y$2*$E$9)*1000/8.314/L26)/L26+10^$G$9*EXP(-($I$9+$Y$2*$H$9)*1000/8.314/L26)</f>
        <v>4.2848629049492022E-4</v>
      </c>
      <c r="Z26" s="16">
        <f>10^$D$10*EXP(-($F$10+$Z$2*$E$10)*1000/8.314/L26)/L26+10^$G$10*EXP(-($I$10+$Z$2*$H$10)*1000/8.314/L26)</f>
        <v>3.3900432870461374E-3</v>
      </c>
      <c r="AA26" s="16">
        <f>10^$D$10*EXP(-($F$10+$AA$2*$E$10)*1000/8.314/L26)/L26+10^$G$10*EXP(-($I$10+$AA$2*$H$10)*1000/8.314/L26)</f>
        <v>3.2450587358359992E-3</v>
      </c>
      <c r="AB26" s="16">
        <f>10^$D$10*EXP(-($F$10+$AB$2*$E$10)*1000/8.314/L26)/L26+10^$G$10*EXP(-($I$10+$AB$2*$H$10)*1000/8.314/L26)</f>
        <v>3.1660675858822939E-3</v>
      </c>
      <c r="AC26" s="16">
        <f>10^$D$10*EXP(-($F$10+$AC$2*$E$10)*1000/8.314/L26)/L26+10^$G$10*EXP(-($I$10+$AC$2*$H$10)*1000/8.314/L26)</f>
        <v>3.1105799474362671E-3</v>
      </c>
      <c r="AD26" s="21">
        <f>10^$D$11*EXP(-($F$11+$AE$2*$E$11)*1000/8.314/L26)/L26+10^$G$11*EXP(-($I$11+$AE$2*$H$11)*1000/8.314/L26)</f>
        <v>1.4442690435940379E-3</v>
      </c>
      <c r="AE26" s="16">
        <f>10^$D$7*EXP(-($F$7+$AE$2*$E$7)*1000/8.314/L26)/L26+10^$G$7*EXP(-($I$7+$AE$2*$H$7)*1000/8.314/L26)</f>
        <v>9.3153279884286143E-4</v>
      </c>
      <c r="AF26" s="16">
        <f>10^$D$7*EXP(-($F$7+$AF$2*$E$7)*1000/8.314/L26)/L26+10^$G$7*EXP(-($I$7+$AF$2*$H$7)*1000/8.314/L26)</f>
        <v>1.1145101321550139E-3</v>
      </c>
    </row>
    <row r="27" spans="1:32" x14ac:dyDescent="0.2">
      <c r="I27" s="4"/>
      <c r="J27"/>
      <c r="L27" s="4">
        <f t="shared" si="1"/>
        <v>1230</v>
      </c>
      <c r="M27" s="3">
        <f t="shared" si="0"/>
        <v>0.81300813008130079</v>
      </c>
      <c r="N27" s="14">
        <f>10^$D$4*EXP(-($F$4+$N$2*$E$4)*1000/8.314/L27)/L27+10^$G$4*EXP(-($I$4+$N$2*$H$4)*1000/8.314/L27)</f>
        <v>2.9493802672662223E-4</v>
      </c>
      <c r="O27" s="15">
        <f>10^$D$4*EXP(-($F$4+$O$2*$E$4)*1000/8.314/L27)/L27+10^$G$4*EXP(-($I$4+$O$2*$H$4)*1000/8.314/L27)</f>
        <v>2.6713561652463516E-4</v>
      </c>
      <c r="P27" s="15">
        <f>10^$D$4*EXP(-($F$4+$P$2*$E$4)*1000/8.314/L27)/L27+10^$G$4*EXP(-($I$4+$P$2*$H$4)*1000/8.314/L27)</f>
        <v>2.421046572232493E-4</v>
      </c>
      <c r="Q27" s="15">
        <f>10^$D$4*EXP(-($F$4+$Q$2*$E$4)*1000/8.314/L27)/L27+10^$G$4*EXP(-($I$4+$Q$2*$H$4)*1000/8.314/L27)</f>
        <v>2.1948612139298149E-4</v>
      </c>
      <c r="R27" s="14">
        <f>10^$D$6*EXP(-($F$6+$R$2*$E$6)*1000/8.314/L27)/L27+10^$G$6*EXP(-($I$6+$R$2*$H$6)*1000/8.314/L27)</f>
        <v>6.8173212064971892E-5</v>
      </c>
      <c r="S27" s="15">
        <f>10^$D$6*EXP(-($F$6+$S$2*$E$6)*1000/8.314/L27)/L27+10^$G$6*EXP(-($I$6+$S$2*$H$6)*1000/8.314/L27)</f>
        <v>7.152725176495114E-5</v>
      </c>
      <c r="T27" s="15">
        <f>10^$D$6*EXP(-($F$6+$T$2*$E$6)*1000/8.314/L27)/L27+10^$G$6*EXP(-($I$6+$T$2*$H$6)*1000/8.314/L27)</f>
        <v>7.5078287979001053E-5</v>
      </c>
      <c r="U27" s="15">
        <f>10^$D$6*EXP(-($F$6+$U$2*$E$6)*1000/8.314/L27)/L27+10^$G$6*EXP(-($I$6+$U$2*$H$6)*1000/8.314/L27)</f>
        <v>7.8822704261110582E-5</v>
      </c>
      <c r="V27" s="14">
        <f>10^$D$9*EXP(-($F$9+$V$2*$E$9)*1000/8.314/L27)/L27+10^$G$9*EXP(-($I$9+$V$2*$H$9)*1000/8.314/L27)</f>
        <v>6.4853973758423691E-4</v>
      </c>
      <c r="W27" s="15">
        <f>10^$D$9*EXP(-($F$9+$W$2*$E$9)*1000/8.314/L27)/L27+10^$G$9*EXP(-($I$9+$W$2*$H$9)*1000/8.314/L27)</f>
        <v>5.8674282038632378E-4</v>
      </c>
      <c r="X27" s="15">
        <f>10^$D$9*EXP(-($F$9+$X$2*$E$9)*1000/8.314/L27)/L27+10^$G$9*EXP(-($I$9+$X$2*$H$9)*1000/8.314/L27)</f>
        <v>5.3093974324360123E-4</v>
      </c>
      <c r="Y27" s="18">
        <f>10^$D$9*EXP(-($F$9+$Y$2*$E$9)*1000/8.314/L27)/L27+10^$G$9*EXP(-($I$9+$Y$2*$H$9)*1000/8.314/L27)</f>
        <v>4.804911205073188E-4</v>
      </c>
      <c r="Z27" s="16">
        <f>10^$D$10*EXP(-($F$10+$Z$2*$E$10)*1000/8.314/L27)/L27+10^$G$10*EXP(-($I$10+$Z$2*$H$10)*1000/8.314/L27)</f>
        <v>3.6564358706565646E-3</v>
      </c>
      <c r="AA27" s="16">
        <f>10^$D$10*EXP(-($F$10+$AA$2*$E$10)*1000/8.314/L27)/L27+10^$G$10*EXP(-($I$10+$AA$2*$H$10)*1000/8.314/L27)</f>
        <v>3.4860757258119214E-3</v>
      </c>
      <c r="AB27" s="16">
        <f>10^$D$10*EXP(-($F$10+$AB$2*$E$10)*1000/8.314/L27)/L27+10^$G$10*EXP(-($I$10+$AB$2*$H$10)*1000/8.314/L27)</f>
        <v>3.3960532110500815E-3</v>
      </c>
      <c r="AC27" s="16">
        <f>10^$D$10*EXP(-($F$10+$AC$2*$E$10)*1000/8.314/L27)/L27+10^$G$10*EXP(-($I$10+$AC$2*$H$10)*1000/8.314/L27)</f>
        <v>3.3348189508405198E-3</v>
      </c>
      <c r="AD27" s="21">
        <f>10^$D$11*EXP(-($F$11+$AE$2*$E$11)*1000/8.314/L27)/L27+10^$G$11*EXP(-($I$11+$AE$2*$H$11)*1000/8.314/L27)</f>
        <v>1.5653924594586778E-3</v>
      </c>
      <c r="AE27" s="16">
        <f>10^$D$7*EXP(-($F$7+$AE$2*$E$7)*1000/8.314/L27)/L27+10^$G$7*EXP(-($I$7+$AE$2*$H$7)*1000/8.314/L27)</f>
        <v>1.01867105022858E-3</v>
      </c>
      <c r="AF27" s="16">
        <f>10^$D$7*EXP(-($F$7+$AF$2*$E$7)*1000/8.314/L27)/L27+10^$G$7*EXP(-($I$7+$AF$2*$H$7)*1000/8.314/L27)</f>
        <v>1.2162877999699986E-3</v>
      </c>
    </row>
    <row r="28" spans="1:32" x14ac:dyDescent="0.2">
      <c r="J28"/>
      <c r="L28" s="4">
        <f t="shared" si="1"/>
        <v>1240</v>
      </c>
      <c r="M28" s="3">
        <f t="shared" si="0"/>
        <v>0.80645161290322576</v>
      </c>
      <c r="N28" s="14">
        <f>10^$D$4*EXP(-($F$4+$N$2*$E$4)*1000/8.314/L28)/L28+10^$G$4*EXP(-($I$4+$N$2*$H$4)*1000/8.314/L28)</f>
        <v>3.2384566937172858E-4</v>
      </c>
      <c r="O28" s="15">
        <f>10^$D$4*EXP(-($F$4+$O$2*$E$4)*1000/8.314/L28)/L28+10^$G$4*EXP(-($I$4+$O$2*$H$4)*1000/8.314/L28)</f>
        <v>2.9348537832888489E-4</v>
      </c>
      <c r="P28" s="15">
        <f>10^$D$4*EXP(-($F$4+$P$2*$E$4)*1000/8.314/L28)/L28+10^$G$4*EXP(-($I$4+$P$2*$H$4)*1000/8.314/L28)</f>
        <v>2.6616555334997626E-4</v>
      </c>
      <c r="Q28" s="15">
        <f>10^$D$4*EXP(-($F$4+$Q$2*$E$4)*1000/8.314/L28)/L28+10^$G$4*EXP(-($I$4+$Q$2*$H$4)*1000/8.314/L28)</f>
        <v>2.4147580955080411E-4</v>
      </c>
      <c r="R28" s="14">
        <f>10^$D$6*EXP(-($F$6+$R$2*$E$6)*1000/8.314/L28)/L28+10^$G$6*EXP(-($I$6+$R$2*$H$6)*1000/8.314/L28)</f>
        <v>7.7500975997422204E-5</v>
      </c>
      <c r="S28" s="15">
        <f>10^$D$6*EXP(-($F$6+$S$2*$E$6)*1000/8.314/L28)/L28+10^$G$6*EXP(-($I$6+$S$2*$H$6)*1000/8.314/L28)</f>
        <v>8.126839155524295E-5</v>
      </c>
      <c r="T28" s="15">
        <f>10^$D$6*EXP(-($F$6+$T$2*$E$6)*1000/8.314/L28)/L28+10^$G$6*EXP(-($I$6+$T$2*$H$6)*1000/8.314/L28)</f>
        <v>8.5261961560650353E-5</v>
      </c>
      <c r="U28" s="15">
        <f>10^$D$6*EXP(-($F$6+$U$2*$E$6)*1000/8.314/L28)/L28+10^$G$6*EXP(-($I$6+$U$2*$H$6)*1000/8.314/L28)</f>
        <v>8.9474878407857998E-5</v>
      </c>
      <c r="V28" s="14">
        <f>10^$D$9*EXP(-($F$9+$V$2*$E$9)*1000/8.314/L28)/L28+10^$G$9*EXP(-($I$9+$V$2*$H$9)*1000/8.314/L28)</f>
        <v>7.2426628623251739E-4</v>
      </c>
      <c r="W28" s="15">
        <f>10^$D$9*EXP(-($F$9+$W$2*$E$9)*1000/8.314/L28)/L28+10^$G$9*EXP(-($I$9+$W$2*$H$9)*1000/8.314/L28)</f>
        <v>6.5572827213555992E-4</v>
      </c>
      <c r="X28" s="15">
        <f>10^$D$9*EXP(-($F$9+$X$2*$E$9)*1000/8.314/L28)/L28+10^$G$9*EXP(-($I$9+$X$2*$H$9)*1000/8.314/L28)</f>
        <v>5.9381730883723992E-4</v>
      </c>
      <c r="Y28" s="18">
        <f>10^$D$9*EXP(-($F$9+$Y$2*$E$9)*1000/8.314/L28)/L28+10^$G$9*EXP(-($I$9+$Y$2*$H$9)*1000/8.314/L28)</f>
        <v>5.3781536438401252E-4</v>
      </c>
      <c r="Z28" s="16">
        <f>10^$D$10*EXP(-($F$10+$Z$2*$E$10)*1000/8.314/L28)/L28+10^$G$10*EXP(-($I$10+$Z$2*$H$10)*1000/8.314/L28)</f>
        <v>3.9425727850619244E-3</v>
      </c>
      <c r="AA28" s="16">
        <f>10^$D$10*EXP(-($F$10+$AA$2*$E$10)*1000/8.314/L28)/L28+10^$G$10*EXP(-($I$10+$AA$2*$H$10)*1000/8.314/L28)</f>
        <v>3.7421527259491705E-3</v>
      </c>
      <c r="AB28" s="16">
        <f>10^$D$10*EXP(-($F$10+$AB$2*$E$10)*1000/8.314/L28)/L28+10^$G$10*EXP(-($I$10+$AB$2*$H$10)*1000/8.314/L28)</f>
        <v>3.6392204820613417E-3</v>
      </c>
      <c r="AC28" s="16">
        <f>10^$D$10*EXP(-($F$10+$AC$2*$E$10)*1000/8.314/L28)/L28+10^$G$10*EXP(-($I$10+$AC$2*$H$10)*1000/8.314/L28)</f>
        <v>3.5714452999858182E-3</v>
      </c>
      <c r="AD28" s="21">
        <f>10^$D$11*EXP(-($F$11+$AE$2*$E$11)*1000/8.314/L28)/L28+10^$G$11*EXP(-($I$11+$AE$2*$H$11)*1000/8.314/L28)</f>
        <v>1.694590204778429E-3</v>
      </c>
      <c r="AE28" s="16">
        <f>10^$D$7*EXP(-($F$7+$AE$2*$E$7)*1000/8.314/L28)/L28+10^$G$7*EXP(-($I$7+$AE$2*$H$7)*1000/8.314/L28)</f>
        <v>1.1126048484064784E-3</v>
      </c>
      <c r="AF28" s="16">
        <f>10^$D$7*EXP(-($F$7+$AF$2*$E$7)*1000/8.314/L28)/L28+10^$G$7*EXP(-($I$7+$AF$2*$H$7)*1000/8.314/L28)</f>
        <v>1.3255934885064323E-3</v>
      </c>
    </row>
    <row r="29" spans="1:32" x14ac:dyDescent="0.2">
      <c r="L29" s="4">
        <f t="shared" si="1"/>
        <v>1250</v>
      </c>
      <c r="M29" s="3">
        <f t="shared" si="0"/>
        <v>0.8</v>
      </c>
      <c r="N29" s="14">
        <f>10^$D$4*EXP(-($F$4+$N$2*$E$4)*1000/8.314/L29)/L29+10^$G$4*EXP(-($I$4+$N$2*$H$4)*1000/8.314/L29)</f>
        <v>3.5508365160010695E-4</v>
      </c>
      <c r="O29" s="15">
        <f>10^$D$4*EXP(-($F$4+$O$2*$E$4)*1000/8.314/L29)/L29+10^$G$4*EXP(-($I$4+$O$2*$H$4)*1000/8.314/L29)</f>
        <v>3.219629786115179E-4</v>
      </c>
      <c r="P29" s="15">
        <f>10^$D$4*EXP(-($F$4+$P$2*$E$4)*1000/8.314/L29)/L29+10^$G$4*EXP(-($I$4+$P$2*$H$4)*1000/8.314/L29)</f>
        <v>2.9218094645017513E-4</v>
      </c>
      <c r="Q29" s="15">
        <f>10^$D$4*EXP(-($F$4+$Q$2*$E$4)*1000/8.314/L29)/L29+10^$G$4*EXP(-($I$4+$Q$2*$H$4)*1000/8.314/L29)</f>
        <v>2.6526614756303948E-4</v>
      </c>
      <c r="R29" s="14">
        <f>10^$D$6*EXP(-($F$6+$R$2*$E$6)*1000/8.314/L29)/L29+10^$G$6*EXP(-($I$6+$R$2*$H$6)*1000/8.314/L29)</f>
        <v>8.793033659141409E-5</v>
      </c>
      <c r="S29" s="15">
        <f>10^$D$6*EXP(-($F$6+$S$2*$E$6)*1000/8.314/L29)/L29+10^$G$6*EXP(-($I$6+$S$2*$H$6)*1000/8.314/L29)</f>
        <v>9.215109193317214E-5</v>
      </c>
      <c r="T29" s="15">
        <f>10^$D$6*EXP(-($F$6+$T$2*$E$6)*1000/8.314/L29)/L29+10^$G$6*EXP(-($I$6+$T$2*$H$6)*1000/8.314/L29)</f>
        <v>9.663201655530226E-5</v>
      </c>
      <c r="U29" s="15">
        <f>10^$D$6*EXP(-($F$6+$U$2*$E$6)*1000/8.314/L29)/L29+10^$G$6*EXP(-($I$6+$U$2*$H$6)*1000/8.314/L29)</f>
        <v>1.0136190621057534E-4</v>
      </c>
      <c r="V29" s="14">
        <f>10^$D$9*EXP(-($F$9+$V$2*$E$9)*1000/8.314/L29)/L29+10^$G$9*EXP(-($I$9+$V$2*$H$9)*1000/8.314/L29)</f>
        <v>8.0743433529922404E-4</v>
      </c>
      <c r="W29" s="15">
        <f>10^$D$9*EXP(-($F$9+$W$2*$E$9)*1000/8.314/L29)/L29+10^$G$9*EXP(-($I$9+$W$2*$H$9)*1000/8.314/L29)</f>
        <v>7.315354067917438E-4</v>
      </c>
      <c r="X29" s="15">
        <f>10^$D$9*EXP(-($F$9+$X$2*$E$9)*1000/8.314/L29)/L29+10^$G$9*EXP(-($I$9+$X$2*$H$9)*1000/8.314/L29)</f>
        <v>6.6295923166087903E-4</v>
      </c>
      <c r="Y29" s="18">
        <f>10^$D$9*EXP(-($F$9+$Y$2*$E$9)*1000/8.314/L29)/L29+10^$G$9*EXP(-($I$9+$Y$2*$H$9)*1000/8.314/L29)</f>
        <v>6.0089697980451049E-4</v>
      </c>
      <c r="Z29" s="16">
        <f>10^$D$10*EXP(-($F$10+$Z$2*$E$10)*1000/8.314/L29)/L29+10^$G$10*EXP(-($I$10+$Z$2*$H$10)*1000/8.314/L29)</f>
        <v>4.2502384847769355E-3</v>
      </c>
      <c r="AA29" s="16">
        <f>10^$D$10*EXP(-($F$10+$AA$2*$E$10)*1000/8.314/L29)/L29+10^$G$10*EXP(-($I$10+$AA$2*$H$10)*1000/8.314/L29)</f>
        <v>4.0142552581869228E-3</v>
      </c>
      <c r="AB29" s="16">
        <f>10^$D$10*EXP(-($F$10+$AB$2*$E$10)*1000/8.314/L29)/L29+10^$G$10*EXP(-($I$10+$AB$2*$H$10)*1000/8.314/L29)</f>
        <v>3.8962002035574416E-3</v>
      </c>
      <c r="AC29" s="16">
        <f>10^$D$10*EXP(-($F$10+$AC$2*$E$10)*1000/8.314/L29)/L29+10^$G$10*EXP(-($I$10+$AC$2*$H$10)*1000/8.314/L29)</f>
        <v>3.8209528996844674E-3</v>
      </c>
      <c r="AD29" s="21">
        <f>10^$D$11*EXP(-($F$11+$AE$2*$E$11)*1000/8.314/L29)/L29+10^$G$11*EXP(-($I$11+$AE$2*$H$11)*1000/8.314/L29)</f>
        <v>1.8322717553658644E-3</v>
      </c>
      <c r="AE29" s="16">
        <f>10^$D$7*EXP(-($F$7+$AE$2*$E$7)*1000/8.314/L29)/L29+10^$G$7*EXP(-($I$7+$AE$2*$H$7)*1000/8.314/L29)</f>
        <v>1.2138215014128101E-3</v>
      </c>
      <c r="AF29" s="16">
        <f>10^$D$7*EXP(-($F$7+$AF$2*$E$7)*1000/8.314/L29)/L29+10^$G$7*EXP(-($I$7+$AF$2*$H$7)*1000/8.314/L29)</f>
        <v>1.442873848597985E-3</v>
      </c>
    </row>
    <row r="30" spans="1:32" x14ac:dyDescent="0.2">
      <c r="L30" s="4">
        <f t="shared" si="1"/>
        <v>1260</v>
      </c>
      <c r="M30" s="3">
        <f t="shared" si="0"/>
        <v>0.79365079365079361</v>
      </c>
      <c r="N30" s="14">
        <f>10^$D$4*EXP(-($F$4+$N$2*$E$4)*1000/8.314/L30)/L30+10^$G$4*EXP(-($I$4+$N$2*$H$4)*1000/8.314/L30)</f>
        <v>3.8880196995270342E-4</v>
      </c>
      <c r="O30" s="15">
        <f>10^$D$4*EXP(-($F$4+$O$2*$E$4)*1000/8.314/L30)/L30+10^$G$4*EXP(-($I$4+$O$2*$H$4)*1000/8.314/L30)</f>
        <v>3.5270226647366322E-4</v>
      </c>
      <c r="P30" s="15">
        <f>10^$D$4*EXP(-($F$4+$P$2*$E$4)*1000/8.314/L30)/L30+10^$G$4*EXP(-($I$4+$P$2*$H$4)*1000/8.314/L30)</f>
        <v>3.2027299638185547E-4</v>
      </c>
      <c r="Q30" s="15">
        <f>10^$D$4*EXP(-($F$4+$Q$2*$E$4)*1000/8.314/L30)/L30+10^$G$4*EXP(-($I$4+$Q$2*$H$4)*1000/8.314/L30)</f>
        <v>2.909700012303833E-4</v>
      </c>
      <c r="R30" s="14">
        <f>10^$D$6*EXP(-($F$6+$R$2*$E$6)*1000/8.314/L30)/L30+10^$G$6*EXP(-($I$6+$R$2*$H$6)*1000/8.314/L30)</f>
        <v>9.9571199932904324E-5</v>
      </c>
      <c r="S30" s="15">
        <f>10^$D$6*EXP(-($F$6+$S$2*$E$6)*1000/8.314/L30)/L30+10^$G$6*EXP(-($I$6+$S$2*$H$6)*1000/8.314/L30)</f>
        <v>1.042873060502157E-4</v>
      </c>
      <c r="T30" s="15">
        <f>10^$D$6*EXP(-($F$6+$T$2*$E$6)*1000/8.314/L30)/L30+10^$G$6*EXP(-($I$6+$T$2*$H$6)*1000/8.314/L30)</f>
        <v>1.0930345461583773E-4</v>
      </c>
      <c r="U30" s="15">
        <f>10^$D$6*EXP(-($F$6+$U$2*$E$6)*1000/8.314/L30)/L30+10^$G$6*EXP(-($I$6+$U$2*$H$6)*1000/8.314/L30)</f>
        <v>1.1460247600374246E-4</v>
      </c>
      <c r="V30" s="14">
        <f>10^$D$9*EXP(-($F$9+$V$2*$E$9)*1000/8.314/L30)/L30+10^$G$9*EXP(-($I$9+$V$2*$H$9)*1000/8.314/L30)</f>
        <v>8.9863622773592047E-4</v>
      </c>
      <c r="W30" s="15">
        <f>10^$D$9*EXP(-($F$9+$W$2*$E$9)*1000/8.314/L30)/L30+10^$G$9*EXP(-($I$9+$W$2*$H$9)*1000/8.314/L30)</f>
        <v>8.1470753109518618E-4</v>
      </c>
      <c r="X30" s="15">
        <f>10^$D$9*EXP(-($F$9+$X$2*$E$9)*1000/8.314/L30)/L30+10^$G$9*EXP(-($I$9+$X$2*$H$9)*1000/8.314/L30)</f>
        <v>7.3886711530533129E-4</v>
      </c>
      <c r="Y30" s="18">
        <f>10^$D$9*EXP(-($F$9+$Y$2*$E$9)*1000/8.314/L30)/L30+10^$G$9*EXP(-($I$9+$Y$2*$H$9)*1000/8.314/L30)</f>
        <v>6.7020062860069301E-4</v>
      </c>
      <c r="Z30" s="16">
        <f>10^$D$10*EXP(-($F$10+$Z$2*$E$10)*1000/8.314/L30)/L30+10^$G$10*EXP(-($I$10+$Z$2*$H$10)*1000/8.314/L30)</f>
        <v>4.5814426084706617E-3</v>
      </c>
      <c r="AA30" s="16">
        <f>10^$D$10*EXP(-($F$10+$AA$2*$E$10)*1000/8.314/L30)/L30+10^$G$10*EXP(-($I$10+$AA$2*$H$10)*1000/8.314/L30)</f>
        <v>4.3034473311511353E-3</v>
      </c>
      <c r="AB30" s="16">
        <f>10^$D$10*EXP(-($F$10+$AB$2*$E$10)*1000/8.314/L30)/L30+10^$G$10*EXP(-($I$10+$AB$2*$H$10)*1000/8.314/L30)</f>
        <v>4.1676668544253035E-3</v>
      </c>
      <c r="AC30" s="16">
        <f>10^$D$10*EXP(-($F$10+$AC$2*$E$10)*1000/8.314/L30)/L30+10^$G$10*EXP(-($I$10+$AC$2*$H$10)*1000/8.314/L30)</f>
        <v>4.0838558488941997E-3</v>
      </c>
      <c r="AD30" s="21">
        <f>10^$D$11*EXP(-($F$11+$AE$2*$E$11)*1000/8.314/L30)/L30+10^$G$11*EXP(-($I$11+$AE$2*$H$11)*1000/8.314/L30)</f>
        <v>1.9788655290225703E-3</v>
      </c>
      <c r="AE30" s="16">
        <f>10^$D$7*EXP(-($F$7+$AE$2*$E$7)*1000/8.314/L30)/L30+10^$G$7*EXP(-($I$7+$AE$2*$H$7)*1000/8.314/L30)</f>
        <v>1.3228634064600131E-3</v>
      </c>
      <c r="AF30" s="16">
        <f>10^$D$7*EXP(-($F$7+$AF$2*$E$7)*1000/8.314/L30)/L30+10^$G$7*EXP(-($I$7+$AF$2*$H$7)*1000/8.314/L30)</f>
        <v>1.5686058795381188E-3</v>
      </c>
    </row>
    <row r="31" spans="1:32" x14ac:dyDescent="0.2">
      <c r="B31" s="4"/>
      <c r="J31"/>
      <c r="L31" s="4">
        <f t="shared" si="1"/>
        <v>1270</v>
      </c>
      <c r="M31" s="3">
        <f t="shared" si="0"/>
        <v>0.78740157480314965</v>
      </c>
      <c r="N31" s="14">
        <f>10^$D$4*EXP(-($F$4+$N$2*$E$4)*1000/8.314/L31)/L31+10^$G$4*EXP(-($I$4+$N$2*$H$4)*1000/8.314/L31)</f>
        <v>4.2515904085149643E-4</v>
      </c>
      <c r="O31" s="15">
        <f>10^$D$4*EXP(-($F$4+$O$2*$E$4)*1000/8.314/L31)/L31+10^$G$4*EXP(-($I$4+$O$2*$H$4)*1000/8.314/L31)</f>
        <v>3.8584359352228755E-4</v>
      </c>
      <c r="P31" s="15">
        <f>10^$D$4*EXP(-($F$4+$P$2*$E$4)*1000/8.314/L31)/L31+10^$G$4*EXP(-($I$4+$P$2*$H$4)*1000/8.314/L31)</f>
        <v>3.5056930571176077E-4</v>
      </c>
      <c r="Q31" s="15">
        <f>10^$D$4*EXP(-($F$4+$Q$2*$E$4)*1000/8.314/L31)/L31+10^$G$4*EXP(-($I$4+$Q$2*$H$4)*1000/8.314/L31)</f>
        <v>3.1870505465810852E-4</v>
      </c>
      <c r="R31" s="14">
        <f>10^$D$6*EXP(-($F$6+$R$2*$E$6)*1000/8.314/L31)/L31+10^$G$6*EXP(-($I$6+$R$2*$H$6)*1000/8.314/L31)</f>
        <v>1.1254270557027745E-4</v>
      </c>
      <c r="S31" s="15">
        <f>10^$D$6*EXP(-($F$6+$S$2*$E$6)*1000/8.314/L31)/L31+10^$G$6*EXP(-($I$6+$S$2*$H$6)*1000/8.314/L31)</f>
        <v>1.1779793009294651E-4</v>
      </c>
      <c r="T31" s="15">
        <f>10^$D$6*EXP(-($F$6+$T$2*$E$6)*1000/8.314/L31)/L31+10^$G$6*EXP(-($I$6+$T$2*$H$6)*1000/8.314/L31)</f>
        <v>1.2340016664980815E-4</v>
      </c>
      <c r="U31" s="15">
        <f>10^$D$6*EXP(-($F$6+$U$2*$E$6)*1000/8.314/L31)/L31+10^$G$6*EXP(-($I$6+$U$2*$H$6)*1000/8.314/L31)</f>
        <v>1.2932425253999231E-4</v>
      </c>
      <c r="V31" s="14">
        <f>10^$D$9*EXP(-($F$9+$V$2*$E$9)*1000/8.314/L31)/L31+10^$G$9*EXP(-($I$9+$V$2*$H$9)*1000/8.314/L31)</f>
        <v>9.9850133048529663E-4</v>
      </c>
      <c r="W31" s="15">
        <f>10^$D$9*EXP(-($F$9+$W$2*$E$9)*1000/8.314/L31)/L31+10^$G$9*EXP(-($I$9+$W$2*$H$9)*1000/8.314/L31)</f>
        <v>9.0582077545731208E-4</v>
      </c>
      <c r="X31" s="15">
        <f>10^$D$9*EXP(-($F$9+$X$2*$E$9)*1000/8.314/L31)/L31+10^$G$9*EXP(-($I$9+$X$2*$H$9)*1000/8.314/L31)</f>
        <v>8.220724901502718E-4</v>
      </c>
      <c r="Y31" s="18">
        <f>10^$D$9*EXP(-($F$9+$Y$2*$E$9)*1000/8.314/L31)/L31+10^$G$9*EXP(-($I$9+$Y$2*$H$9)*1000/8.314/L31)</f>
        <v>7.4621869315946742E-4</v>
      </c>
      <c r="Z31" s="16">
        <f>10^$D$10*EXP(-($F$10+$Z$2*$E$10)*1000/8.314/L31)/L31+10^$G$10*EXP(-($I$10+$Z$2*$H$10)*1000/8.314/L31)</f>
        <v>4.9384503203462084E-3</v>
      </c>
      <c r="AA31" s="16">
        <f>10^$D$10*EXP(-($F$10+$AA$2*$E$10)*1000/8.314/L31)/L31+10^$G$10*EXP(-($I$10+$AA$2*$H$10)*1000/8.314/L31)</f>
        <v>4.6109052524960625E-3</v>
      </c>
      <c r="AB31" s="16">
        <f>10^$D$10*EXP(-($F$10+$AB$2*$E$10)*1000/8.314/L31)/L31+10^$G$10*EXP(-($I$10+$AB$2*$H$10)*1000/8.314/L31)</f>
        <v>4.4543447029004599E-3</v>
      </c>
      <c r="AC31" s="16">
        <f>10^$D$10*EXP(-($F$10+$AC$2*$E$10)*1000/8.314/L31)/L31+10^$G$10*EXP(-($I$10+$AC$2*$H$10)*1000/8.314/L31)</f>
        <v>4.3606910224386211E-3</v>
      </c>
      <c r="AD31" s="21">
        <f>10^$D$11*EXP(-($F$11+$AE$2*$E$11)*1000/8.314/L31)/L31+10^$G$11*EXP(-($I$11+$AE$2*$H$11)*1000/8.314/L31)</f>
        <v>2.1348208619593207E-3</v>
      </c>
      <c r="AE31" s="16">
        <f>10^$D$7*EXP(-($F$7+$AE$2*$E$7)*1000/8.314/L31)/L31+10^$G$7*EXP(-($I$7+$AE$2*$H$7)*1000/8.314/L31)</f>
        <v>1.4403408167522843E-3</v>
      </c>
      <c r="AF31" s="16">
        <f>10^$D$7*EXP(-($F$7+$AF$2*$E$7)*1000/8.314/L31)/L31+10^$G$7*EXP(-($I$7+$AF$2*$H$7)*1000/8.314/L31)</f>
        <v>1.7033025120831631E-3</v>
      </c>
    </row>
    <row r="32" spans="1:32" x14ac:dyDescent="0.2">
      <c r="J32"/>
      <c r="L32" s="4">
        <f t="shared" si="1"/>
        <v>1280</v>
      </c>
      <c r="M32" s="3">
        <f t="shared" si="0"/>
        <v>0.78125</v>
      </c>
      <c r="N32" s="14">
        <f>10^$D$4*EXP(-($F$4+$N$2*$E$4)*1000/8.314/L32)/L32+10^$G$4*EXP(-($I$4+$N$2*$H$4)*1000/8.314/L32)</f>
        <v>4.6432243462164101E-4</v>
      </c>
      <c r="O32" s="15">
        <f>10^$D$4*EXP(-($F$4+$O$2*$E$4)*1000/8.314/L32)/L32+10^$G$4*EXP(-($I$4+$O$2*$H$4)*1000/8.314/L32)</f>
        <v>4.2153421346285958E-4</v>
      </c>
      <c r="P32" s="15">
        <f>10^$D$4*EXP(-($F$4+$P$2*$E$4)*1000/8.314/L32)/L32+10^$G$4*EXP(-($I$4+$P$2*$H$4)*1000/8.314/L32)</f>
        <v>3.8320314600175657E-4</v>
      </c>
      <c r="Q32" s="15">
        <f>10^$D$4*EXP(-($F$4+$Q$2*$E$4)*1000/8.314/L32)/L32+10^$G$4*EXP(-($I$4+$Q$2*$H$4)*1000/8.314/L32)</f>
        <v>3.4859394779437685E-4</v>
      </c>
      <c r="R32" s="14">
        <f>10^$D$6*EXP(-($F$6+$R$2*$E$6)*1000/8.314/L32)/L32+10^$G$6*EXP(-($I$6+$R$2*$H$6)*1000/8.314/L32)</f>
        <v>1.2697396586201188E-4</v>
      </c>
      <c r="S32" s="15">
        <f>10^$D$6*EXP(-($F$6+$S$2*$E$6)*1000/8.314/L32)/L32+10^$G$6*EXP(-($I$6+$S$2*$H$6)*1000/8.314/L32)</f>
        <v>1.3281341479012303E-4</v>
      </c>
      <c r="T32" s="15">
        <f>10^$D$6*EXP(-($F$6+$T$2*$E$6)*1000/8.314/L32)/L32+10^$G$6*EXP(-($I$6+$T$2*$H$6)*1000/8.314/L32)</f>
        <v>1.3905547214080157E-4</v>
      </c>
      <c r="U32" s="15">
        <f>10^$D$6*EXP(-($F$6+$U$2*$E$6)*1000/8.314/L32)/L32+10^$G$6*EXP(-($I$6+$U$2*$H$6)*1000/8.314/L32)</f>
        <v>1.4566437736838946E-4</v>
      </c>
      <c r="V32" s="14">
        <f>10^$D$9*EXP(-($F$9+$V$2*$E$9)*1000/8.314/L32)/L32+10^$G$9*EXP(-($I$9+$V$2*$H$9)*1000/8.314/L32)</f>
        <v>1.1076981962878671E-3</v>
      </c>
      <c r="W32" s="15">
        <f>10^$D$9*EXP(-($F$9+$W$2*$E$9)*1000/8.314/L32)/L32+10^$G$9*EXP(-($I$9+$W$2*$H$9)*1000/8.314/L32)</f>
        <v>1.0054856424352757E-3</v>
      </c>
      <c r="X32" s="15">
        <f>10^$D$9*EXP(-($F$9+$X$2*$E$9)*1000/8.314/L32)/L32+10^$G$9*EXP(-($I$9+$X$2*$H$9)*1000/8.314/L32)</f>
        <v>9.1313803453883032E-4</v>
      </c>
      <c r="Y32" s="18">
        <f>10^$D$9*EXP(-($F$9+$Y$2*$E$9)*1000/8.314/L32)/L32+10^$G$9*EXP(-($I$9+$Y$2*$H$9)*1000/8.314/L32)</f>
        <v>8.2947231786308919E-4</v>
      </c>
      <c r="Z32" s="16">
        <f>10^$D$10*EXP(-($F$10+$Z$2*$E$10)*1000/8.314/L32)/L32+10^$G$10*EXP(-($I$10+$Z$2*$H$10)*1000/8.314/L32)</f>
        <v>5.3238160875984826E-3</v>
      </c>
      <c r="AA32" s="16">
        <f>10^$D$10*EXP(-($F$10+$AA$2*$E$10)*1000/8.314/L32)/L32+10^$G$10*EXP(-($I$10+$AA$2*$H$10)*1000/8.314/L32)</f>
        <v>4.937933166255167E-3</v>
      </c>
      <c r="AB32" s="16">
        <f>10^$D$10*EXP(-($F$10+$AB$2*$E$10)*1000/8.314/L32)/L32+10^$G$10*EXP(-($I$10+$AB$2*$H$10)*1000/8.314/L32)</f>
        <v>4.7570147709365129E-3</v>
      </c>
      <c r="AC32" s="16">
        <f>10^$D$10*EXP(-($F$10+$AC$2*$E$10)*1000/8.314/L32)/L32+10^$G$10*EXP(-($I$10+$AC$2*$H$10)*1000/8.314/L32)</f>
        <v>4.6520210638318783E-3</v>
      </c>
      <c r="AD32" s="21">
        <f>10^$D$11*EXP(-($F$11+$AE$2*$E$11)*1000/8.314/L32)/L32+10^$G$11*EXP(-($I$11+$AE$2*$H$11)*1000/8.314/L32)</f>
        <v>2.3006103297763302E-3</v>
      </c>
      <c r="AE32" s="16">
        <f>10^$D$7*EXP(-($F$7+$AE$2*$E$7)*1000/8.314/L32)/L32+10^$G$7*EXP(-($I$7+$AE$2*$H$7)*1000/8.314/L32)</f>
        <v>1.5669479570659913E-3</v>
      </c>
      <c r="AF32" s="16">
        <f>10^$D$7*EXP(-($F$7+$AF$2*$E$7)*1000/8.314/L32)/L32+10^$G$7*EXP(-($I$7+$AF$2*$H$7)*1000/8.314/L32)</f>
        <v>1.8475197186984431E-3</v>
      </c>
    </row>
    <row r="33" spans="1:32" x14ac:dyDescent="0.2">
      <c r="A33" s="4"/>
      <c r="B33" s="4"/>
      <c r="C33" s="4"/>
      <c r="D33" s="4"/>
      <c r="J33"/>
      <c r="L33" s="4">
        <f t="shared" si="1"/>
        <v>1290</v>
      </c>
      <c r="M33" s="3">
        <f t="shared" si="0"/>
        <v>0.77519379844961245</v>
      </c>
      <c r="N33" s="14">
        <f>10^$D$4*EXP(-($F$4+$N$2*$E$4)*1000/8.314/L33)/L33+10^$G$4*EXP(-($I$4+$N$2*$H$4)*1000/8.314/L33)</f>
        <v>5.0646973100594605E-4</v>
      </c>
      <c r="O33" s="15">
        <f>10^$D$4*EXP(-($F$4+$O$2*$E$4)*1000/8.314/L33)/L33+10^$G$4*EXP(-($I$4+$O$2*$H$4)*1000/8.314/L33)</f>
        <v>4.5992874532215465E-4</v>
      </c>
      <c r="P33" s="15">
        <f>10^$D$4*EXP(-($F$4+$P$2*$E$4)*1000/8.314/L33)/L33+10^$G$4*EXP(-($I$4+$P$2*$H$4)*1000/8.314/L33)</f>
        <v>4.1831371617961146E-4</v>
      </c>
      <c r="Q33" s="15">
        <f>10^$D$4*EXP(-($F$4+$Q$2*$E$4)*1000/8.314/L33)/L33+10^$G$4*EXP(-($I$4+$Q$2*$H$4)*1000/8.314/L33)</f>
        <v>3.807644290236673E-4</v>
      </c>
      <c r="R33" s="14">
        <f>10^$D$6*EXP(-($F$6+$R$2*$E$6)*1000/8.314/L33)/L33+10^$G$6*EXP(-($I$6+$R$2*$H$6)*1000/8.314/L33)</f>
        <v>1.4300489119732301E-4</v>
      </c>
      <c r="S33" s="15">
        <f>10^$D$6*EXP(-($F$6+$S$2*$E$6)*1000/8.314/L33)/L33+10^$G$6*EXP(-($I$6+$S$2*$H$6)*1000/8.314/L33)</f>
        <v>1.4947443191882316E-4</v>
      </c>
      <c r="T33" s="15">
        <f>10^$D$6*EXP(-($F$6+$T$2*$E$6)*1000/8.314/L33)/L33+10^$G$6*EXP(-($I$6+$T$2*$H$6)*1000/8.314/L33)</f>
        <v>1.564126945539957E-4</v>
      </c>
      <c r="U33" s="15">
        <f>10^$D$6*EXP(-($F$6+$U$2*$E$6)*1000/8.314/L33)/L33+10^$G$6*EXP(-($I$6+$U$2*$H$6)*1000/8.314/L33)</f>
        <v>1.6376999371368048E-4</v>
      </c>
      <c r="V33" s="14">
        <f>10^$D$9*EXP(-($F$9+$V$2*$E$9)*1000/8.314/L33)/L33+10^$G$9*EXP(-($I$9+$V$2*$H$9)*1000/8.314/L33)</f>
        <v>1.2269369833786505E-3</v>
      </c>
      <c r="W33" s="15">
        <f>10^$D$9*EXP(-($F$9+$W$2*$E$9)*1000/8.314/L33)/L33+10^$G$9*EXP(-($I$9+$W$2*$H$9)*1000/8.314/L33)</f>
        <v>1.1143486869149483E-3</v>
      </c>
      <c r="X33" s="15">
        <f>10^$D$9*EXP(-($F$9+$X$2*$E$9)*1000/8.314/L33)/L33+10^$G$9*EXP(-($I$9+$X$2*$H$9)*1000/8.314/L33)</f>
        <v>1.012658861216597E-3</v>
      </c>
      <c r="Y33" s="18">
        <f>10^$D$9*EXP(-($F$9+$Y$2*$E$9)*1000/8.314/L33)/L33+10^$G$9*EXP(-($I$9+$Y$2*$H$9)*1000/8.314/L33)</f>
        <v>9.2051248134578372E-4</v>
      </c>
      <c r="Z33" s="16">
        <f>10^$D$10*EXP(-($F$10+$Z$2*$E$10)*1000/8.314/L33)/L33+10^$G$10*EXP(-($I$10+$Z$2*$H$10)*1000/8.314/L33)</f>
        <v>5.7404211795746328E-3</v>
      </c>
      <c r="AA33" s="16">
        <f>10^$D$10*EXP(-($F$10+$AA$2*$E$10)*1000/8.314/L33)/L33+10^$G$10*EXP(-($I$10+$AA$2*$H$10)*1000/8.314/L33)</f>
        <v>5.2859804772456649E-3</v>
      </c>
      <c r="AB33" s="16">
        <f>10^$D$10*EXP(-($F$10+$AB$2*$E$10)*1000/8.314/L33)/L33+10^$G$10*EXP(-($I$10+$AB$2*$H$10)*1000/8.314/L33)</f>
        <v>5.0765227367681014E-3</v>
      </c>
      <c r="AC33" s="16">
        <f>10^$D$10*EXP(-($F$10+$AC$2*$E$10)*1000/8.314/L33)/L33+10^$G$10*EXP(-($I$10+$AC$2*$H$10)*1000/8.314/L33)</f>
        <v>4.9584378367588189E-3</v>
      </c>
      <c r="AD33" s="21">
        <f>10^$D$11*EXP(-($F$11+$AE$2*$E$11)*1000/8.314/L33)/L33+10^$G$11*EXP(-($I$11+$AE$2*$H$11)*1000/8.314/L33)</f>
        <v>2.4767324618532017E-3</v>
      </c>
      <c r="AE33" s="16">
        <f>10^$D$7*EXP(-($F$7+$AE$2*$E$7)*1000/8.314/L33)/L33+10^$G$7*EXP(-($I$7+$AE$2*$H$7)*1000/8.314/L33)</f>
        <v>1.7034832796466465E-3</v>
      </c>
      <c r="AF33" s="16">
        <f>10^$D$7*EXP(-($F$7+$AF$2*$E$7)*1000/8.314/L33)/L33+10^$G$7*EXP(-($I$7+$AF$2*$H$7)*1000/8.314/L33)</f>
        <v>2.0018655291682303E-3</v>
      </c>
    </row>
    <row r="34" spans="1:32" x14ac:dyDescent="0.2">
      <c r="A34" s="4"/>
      <c r="B34" s="4"/>
      <c r="C34" s="4"/>
      <c r="D34" s="4"/>
      <c r="G34" s="8"/>
      <c r="I34" s="4"/>
      <c r="L34" s="4">
        <f t="shared" si="1"/>
        <v>1300</v>
      </c>
      <c r="M34" s="3">
        <f t="shared" si="0"/>
        <v>0.76923076923076927</v>
      </c>
      <c r="N34" s="14">
        <f>10^$D$4*EXP(-($F$4+$N$2*$E$4)*1000/8.314/L34)/L34+10^$G$4*EXP(-($I$4+$N$2*$H$4)*1000/8.314/L34)</f>
        <v>5.5178951572448928E-4</v>
      </c>
      <c r="O34" s="15">
        <f>10^$D$4*EXP(-($F$4+$O$2*$E$4)*1000/8.314/L34)/L34+10^$G$4*EXP(-($I$4+$O$2*$H$4)*1000/8.314/L34)</f>
        <v>5.0118971146275609E-4</v>
      </c>
      <c r="P34" s="15">
        <f>10^$D$4*EXP(-($F$4+$P$2*$E$4)*1000/8.314/L34)/L34+10^$G$4*EXP(-($I$4+$P$2*$H$4)*1000/8.314/L34)</f>
        <v>4.5604643930263137E-4</v>
      </c>
      <c r="Q34" s="15">
        <f>10^$D$4*EXP(-($F$4+$Q$2*$E$4)*1000/8.314/L34)/L34+10^$G$4*EXP(-($I$4+$Q$2*$H$4)*1000/8.314/L34)</f>
        <v>4.153495263403195E-4</v>
      </c>
      <c r="R34" s="14">
        <f>10^$D$6*EXP(-($F$6+$R$2*$E$6)*1000/8.314/L34)/L34+10^$G$6*EXP(-($I$6+$R$2*$H$6)*1000/8.314/L34)</f>
        <v>1.6078711680746937E-4</v>
      </c>
      <c r="S34" s="15">
        <f>10^$D$6*EXP(-($F$6+$S$2*$E$6)*1000/8.314/L34)/L34+10^$G$6*EXP(-($I$6+$S$2*$H$6)*1000/8.314/L34)</f>
        <v>1.6793260542450906E-4</v>
      </c>
      <c r="T34" s="15">
        <f>10^$D$6*EXP(-($F$6+$T$2*$E$6)*1000/8.314/L34)/L34+10^$G$6*EXP(-($I$6+$T$2*$H$6)*1000/8.314/L34)</f>
        <v>1.7562577858641751E-4</v>
      </c>
      <c r="U34" s="15">
        <f>10^$D$6*EXP(-($F$6+$U$2*$E$6)*1000/8.314/L34)/L34+10^$G$6*EXP(-($I$6+$U$2*$H$6)*1000/8.314/L34)</f>
        <v>1.8379879918728747E-4</v>
      </c>
      <c r="V34" s="14">
        <f>10^$D$9*EXP(-($F$9+$V$2*$E$9)*1000/8.314/L34)/L34+10^$G$9*EXP(-($I$9+$V$2*$H$9)*1000/8.314/L34)</f>
        <v>1.3569721857609042E-3</v>
      </c>
      <c r="W34" s="15">
        <f>10^$D$9*EXP(-($F$9+$W$2*$E$9)*1000/8.314/L34)/L34+10^$G$9*EXP(-($I$9+$W$2*$H$9)*1000/8.314/L34)</f>
        <v>1.2330943563180119E-3</v>
      </c>
      <c r="X34" s="15">
        <f>10^$D$9*EXP(-($F$9+$X$2*$E$9)*1000/8.314/L34)/L34+10^$G$9*EXP(-($I$9+$X$2*$H$9)*1000/8.314/L34)</f>
        <v>1.1212638838166177E-3</v>
      </c>
      <c r="Y34" s="18">
        <f>10^$D$9*EXP(-($F$9+$Y$2*$E$9)*1000/8.314/L34)/L34+10^$G$9*EXP(-($I$9+$Y$2*$H$9)*1000/8.314/L34)</f>
        <v>1.0199211068876483E-3</v>
      </c>
      <c r="Z34" s="16">
        <f>10^$D$10*EXP(-($F$10+$Z$2*$E$10)*1000/8.314/L34)/L34+10^$G$10*EXP(-($I$10+$Z$2*$H$10)*1000/8.314/L34)</f>
        <v>6.1915151873882671E-3</v>
      </c>
      <c r="AA34" s="16">
        <f>10^$D$10*EXP(-($F$10+$AA$2*$E$10)*1000/8.314/L34)/L34+10^$G$10*EXP(-($I$10+$AA$2*$H$10)*1000/8.314/L34)</f>
        <v>5.6566613341029331E-3</v>
      </c>
      <c r="AB34" s="16">
        <f>10^$D$10*EXP(-($F$10+$AB$2*$E$10)*1000/8.314/L34)/L34+10^$G$10*EXP(-($I$10+$AB$2*$H$10)*1000/8.314/L34)</f>
        <v>5.4137878708753204E-3</v>
      </c>
      <c r="AC34" s="16">
        <f>10^$D$10*EXP(-($F$10+$AC$2*$E$10)*1000/8.314/L34)/L34+10^$G$10*EXP(-($I$10+$AC$2*$H$10)*1000/8.314/L34)</f>
        <v>5.2805663866355261E-3</v>
      </c>
      <c r="AD34" s="21">
        <f>10^$D$11*EXP(-($F$11+$AE$2*$E$11)*1000/8.314/L34)/L34+10^$G$11*EXP(-($I$11+$AE$2*$H$11)*1000/8.314/L34)</f>
        <v>2.6637149031702705E-3</v>
      </c>
      <c r="AE34" s="16">
        <f>10^$D$7*EXP(-($F$7+$AE$2*$E$7)*1000/8.314/L34)/L34+10^$G$7*EXP(-($I$7+$AE$2*$H$7)*1000/8.314/L34)</f>
        <v>1.8508748160865191E-3</v>
      </c>
      <c r="AF34" s="16">
        <f>10^$D$7*EXP(-($F$7+$AF$2*$E$7)*1000/8.314/L34)/L34+10^$G$7*EXP(-($I$7+$AF$2*$H$7)*1000/8.314/L34)</f>
        <v>2.1670114116831007E-3</v>
      </c>
    </row>
    <row r="35" spans="1:32" x14ac:dyDescent="0.2">
      <c r="A35" s="4"/>
      <c r="B35" s="4"/>
      <c r="C35" s="4"/>
      <c r="D35" s="4"/>
      <c r="I35" s="4"/>
      <c r="L35" s="4">
        <f t="shared" si="1"/>
        <v>1310</v>
      </c>
      <c r="M35" s="3">
        <f t="shared" ref="M35:M65" si="2">1000/L35</f>
        <v>0.76335877862595425</v>
      </c>
      <c r="N35" s="14">
        <f>10^$D$4*EXP(-($F$4+$N$2*$E$4)*1000/8.314/L35)/L35+10^$G$4*EXP(-($I$4+$N$2*$H$4)*1000/8.314/L35)</f>
        <v>6.0048254008407496E-4</v>
      </c>
      <c r="O35" s="15">
        <f>10^$D$4*EXP(-($F$4+$O$2*$E$4)*1000/8.314/L35)/L35+10^$G$4*EXP(-($I$4+$O$2*$H$4)*1000/8.314/L35)</f>
        <v>5.4548816304876612E-4</v>
      </c>
      <c r="P35" s="15">
        <f>10^$D$4*EXP(-($F$4+$P$2*$E$4)*1000/8.314/L35)/L35+10^$G$4*EXP(-($I$4+$P$2*$H$4)*1000/8.314/L35)</f>
        <v>4.9655330492893285E-4</v>
      </c>
      <c r="Q35" s="15">
        <f>10^$D$4*EXP(-($F$4+$Q$2*$E$4)*1000/8.314/L35)/L35+10^$G$4*EXP(-($I$4+$Q$2*$H$4)*1000/8.314/L35)</f>
        <v>4.5248774117175625E-4</v>
      </c>
      <c r="R35" s="14">
        <f>10^$D$6*EXP(-($F$6+$R$2*$E$6)*1000/8.314/L35)/L35+10^$G$6*EXP(-($I$6+$R$2*$H$6)*1000/8.314/L35)</f>
        <v>1.8048504978612838E-4</v>
      </c>
      <c r="S35" s="15">
        <f>10^$D$6*EXP(-($F$6+$S$2*$E$6)*1000/8.314/L35)/L35+10^$G$6*EXP(-($I$6+$S$2*$H$6)*1000/8.314/L35)</f>
        <v>1.8835131864286916E-4</v>
      </c>
      <c r="T35" s="15">
        <f>10^$D$6*EXP(-($F$6+$T$2*$E$6)*1000/8.314/L35)/L35+10^$G$6*EXP(-($I$6+$T$2*$H$6)*1000/8.314/L35)</f>
        <v>1.9685995622404257E-4</v>
      </c>
      <c r="U35" s="15">
        <f>10^$D$6*EXP(-($F$6+$U$2*$E$6)*1000/8.314/L35)/L35+10^$G$6*EXP(-($I$6+$U$2*$H$6)*1000/8.314/L35)</f>
        <v>2.0591963042598807E-4</v>
      </c>
      <c r="V35" s="14">
        <f>10^$D$9*EXP(-($F$9+$V$2*$E$9)*1000/8.314/L35)/L35+10^$G$9*EXP(-($I$9+$V$2*$H$9)*1000/8.314/L35)</f>
        <v>1.4986057361414567E-3</v>
      </c>
      <c r="W35" s="15">
        <f>10^$D$9*EXP(-($F$9+$W$2*$E$9)*1000/8.314/L35)/L35+10^$G$9*EXP(-($I$9+$W$2*$H$9)*1000/8.314/L35)</f>
        <v>1.3624470246001404E-3</v>
      </c>
      <c r="X35" s="15">
        <f>10^$D$9*EXP(-($F$9+$X$2*$E$9)*1000/8.314/L35)/L35+10^$G$9*EXP(-($I$9+$X$2*$H$9)*1000/8.314/L35)</f>
        <v>1.2396172813160329E-3</v>
      </c>
      <c r="Y35" s="18">
        <f>10^$D$9*EXP(-($F$9+$Y$2*$E$9)*1000/8.314/L35)/L35+10^$G$9*EXP(-($I$9+$Y$2*$H$9)*1000/8.314/L35)</f>
        <v>1.1283122200716996E-3</v>
      </c>
      <c r="Z35" s="16">
        <f>10^$D$10*EXP(-($F$10+$Z$2*$E$10)*1000/8.314/L35)/L35+10^$G$10*EXP(-($I$10+$Z$2*$H$10)*1000/8.314/L35)</f>
        <v>6.6807618755519056E-3</v>
      </c>
      <c r="AA35" s="16">
        <f>10^$D$10*EXP(-($F$10+$AA$2*$E$10)*1000/8.314/L35)/L35+10^$G$10*EXP(-($I$10+$AA$2*$H$10)*1000/8.314/L35)</f>
        <v>6.0517763520936832E-3</v>
      </c>
      <c r="AB35" s="16">
        <f>10^$D$10*EXP(-($F$10+$AB$2*$E$10)*1000/8.314/L35)/L35+10^$G$10*EXP(-($I$10+$AB$2*$H$10)*1000/8.314/L35)</f>
        <v>5.7698131069940945E-3</v>
      </c>
      <c r="AC35" s="16">
        <f>10^$D$10*EXP(-($F$10+$AC$2*$E$10)*1000/8.314/L35)/L35+10^$G$10*EXP(-($I$10+$AC$2*$H$10)*1000/8.314/L35)</f>
        <v>5.6190694677092593E-3</v>
      </c>
      <c r="AD35" s="21">
        <f>10^$D$11*EXP(-($F$11+$AE$2*$E$11)*1000/8.314/L35)/L35+10^$G$11*EXP(-($I$11+$AE$2*$H$11)*1000/8.314/L35)</f>
        <v>2.8621180831213686E-3</v>
      </c>
      <c r="AE35" s="16">
        <f>10^$D$7*EXP(-($F$7+$AE$2*$E$7)*1000/8.314/L35)/L35+10^$G$7*EXP(-($I$7+$AE$2*$H$7)*1000/8.314/L35)</f>
        <v>2.0102117741768637E-3</v>
      </c>
      <c r="AF35" s="16">
        <f>10^$D$7*EXP(-($F$7+$AF$2*$E$7)*1000/8.314/L35)/L35+10^$G$7*EXP(-($I$7+$AF$2*$H$7)*1000/8.314/L35)</f>
        <v>2.3437065769016724E-3</v>
      </c>
    </row>
    <row r="36" spans="1:32" x14ac:dyDescent="0.2">
      <c r="A36" s="4"/>
      <c r="B36" s="4"/>
      <c r="C36" s="4"/>
      <c r="D36" s="4"/>
      <c r="I36" s="4"/>
      <c r="L36" s="4">
        <f t="shared" si="1"/>
        <v>1320</v>
      </c>
      <c r="M36" s="3">
        <f t="shared" si="2"/>
        <v>0.75757575757575757</v>
      </c>
      <c r="N36" s="14">
        <f>10^$D$4*EXP(-($F$4+$N$2*$E$4)*1000/8.314/L36)/L36+10^$G$4*EXP(-($I$4+$N$2*$H$4)*1000/8.314/L36)</f>
        <v>6.5276306831712377E-4</v>
      </c>
      <c r="O36" s="15">
        <f>10^$D$4*EXP(-($F$4+$O$2*$E$4)*1000/8.314/L36)/L36+10^$G$4*EXP(-($I$4+$O$2*$H$4)*1000/8.314/L36)</f>
        <v>5.9300440726891873E-4</v>
      </c>
      <c r="P36" s="15">
        <f>10^$D$4*EXP(-($F$4+$P$2*$E$4)*1000/8.314/L36)/L36+10^$G$4*EXP(-($I$4+$P$2*$H$4)*1000/8.314/L36)</f>
        <v>5.3999326531455267E-4</v>
      </c>
      <c r="Q36" s="15">
        <f>10^$D$4*EXP(-($F$4+$Q$2*$E$4)*1000/8.314/L36)/L36+10^$G$4*EXP(-($I$4+$Q$2*$H$4)*1000/8.314/L36)</f>
        <v>4.9232326952758474E-4</v>
      </c>
      <c r="R36" s="14">
        <f>10^$D$6*EXP(-($F$6+$R$2*$E$6)*1000/8.314/L36)/L36+10^$G$6*EXP(-($I$6+$R$2*$H$6)*1000/8.314/L36)</f>
        <v>2.0227705827842614E-4</v>
      </c>
      <c r="S36" s="15">
        <f>10^$D$6*EXP(-($F$6+$S$2*$E$6)*1000/8.314/L36)/L36+10^$G$6*EXP(-($I$6+$S$2*$H$6)*1000/8.314/L36)</f>
        <v>2.1090661128266076E-4</v>
      </c>
      <c r="T36" s="15">
        <f>10^$D$6*EXP(-($F$6+$T$2*$E$6)*1000/8.314/L36)/L36+10^$G$6*EXP(-($I$6+$T$2*$H$6)*1000/8.314/L36)</f>
        <v>2.2029246997079543E-4</v>
      </c>
      <c r="U36" s="15">
        <f>10^$D$6*EXP(-($F$6+$U$2*$E$6)*1000/8.314/L36)/L36+10^$G$6*EXP(-($I$6+$U$2*$H$6)*1000/8.314/L36)</f>
        <v>2.3031308465477194E-4</v>
      </c>
      <c r="V36" s="14">
        <f>10^$D$9*EXP(-($F$9+$V$2*$E$9)*1000/8.314/L36)/L36+10^$G$9*EXP(-($I$9+$V$2*$H$9)*1000/8.314/L36)</f>
        <v>1.6526905543331996E-3</v>
      </c>
      <c r="W36" s="15">
        <f>10^$D$9*EXP(-($F$9+$W$2*$E$9)*1000/8.314/L36)/L36+10^$G$9*EXP(-($I$9+$W$2*$H$9)*1000/8.314/L36)</f>
        <v>1.5031732600696713E-3</v>
      </c>
      <c r="X36" s="15">
        <f>10^$D$9*EXP(-($F$9+$X$2*$E$9)*1000/8.314/L36)/L36+10^$G$9*EXP(-($I$9+$X$2*$H$9)*1000/8.314/L36)</f>
        <v>1.3684200820270509E-3</v>
      </c>
      <c r="Y36" s="18">
        <f>10^$D$9*EXP(-($F$9+$Y$2*$E$9)*1000/8.314/L36)/L36+10^$G$9*EXP(-($I$9+$Y$2*$H$9)*1000/8.314/L36)</f>
        <v>1.2463331649323322E-3</v>
      </c>
      <c r="Z36" s="16">
        <f>10^$D$10*EXP(-($F$10+$Z$2*$E$10)*1000/8.314/L36)/L36+10^$G$10*EXP(-($I$10+$Z$2*$H$10)*1000/8.314/L36)</f>
        <v>7.2122896896108547E-3</v>
      </c>
      <c r="AA36" s="16">
        <f>10^$D$10*EXP(-($F$10+$AA$2*$E$10)*1000/8.314/L36)/L36+10^$G$10*EXP(-($I$10+$AA$2*$H$10)*1000/8.314/L36)</f>
        <v>6.4733367664226724E-3</v>
      </c>
      <c r="AB36" s="16">
        <f>10^$D$10*EXP(-($F$10+$AB$2*$E$10)*1000/8.314/L36)/L36+10^$G$10*EXP(-($I$10+$AB$2*$H$10)*1000/8.314/L36)</f>
        <v>6.1456963563855304E-3</v>
      </c>
      <c r="AC36" s="16">
        <f>10^$D$10*EXP(-($F$10+$AC$2*$E$10)*1000/8.314/L36)/L36+10^$G$10*EXP(-($I$10+$AC$2*$H$10)*1000/8.314/L36)</f>
        <v>5.97465269534392E-3</v>
      </c>
      <c r="AD36" s="21">
        <f>10^$D$11*EXP(-($F$11+$AE$2*$E$11)*1000/8.314/L36)/L36+10^$G$11*EXP(-($I$11+$AE$2*$H$11)*1000/8.314/L36)</f>
        <v>3.0725394567889569E-3</v>
      </c>
      <c r="AE36" s="16">
        <f>10^$D$7*EXP(-($F$7+$AE$2*$E$7)*1000/8.314/L36)/L36+10^$G$7*EXP(-($I$7+$AE$2*$H$7)*1000/8.314/L36)</f>
        <v>2.1827837555540939E-3</v>
      </c>
      <c r="AF36" s="16">
        <f>10^$D$7*EXP(-($F$7+$AF$2*$E$7)*1000/8.314/L36)/L36+10^$G$7*EXP(-($I$7+$AF$2*$H$7)*1000/8.314/L36)</f>
        <v>2.5327958776669526E-3</v>
      </c>
    </row>
    <row r="37" spans="1:32" x14ac:dyDescent="0.2">
      <c r="A37" s="4"/>
      <c r="B37" s="4"/>
      <c r="C37" s="4"/>
      <c r="D37" s="4"/>
      <c r="E37" s="4"/>
      <c r="F37" s="4"/>
      <c r="I37" s="4"/>
      <c r="L37" s="4">
        <f t="shared" si="1"/>
        <v>1330</v>
      </c>
      <c r="M37" s="3">
        <f t="shared" si="2"/>
        <v>0.75187969924812026</v>
      </c>
      <c r="N37" s="14">
        <f>10^$D$4*EXP(-($F$4+$N$2*$E$4)*1000/8.314/L37)/L37+10^$G$4*EXP(-($I$4+$N$2*$H$4)*1000/8.314/L37)</f>
        <v>7.0886044023825878E-4</v>
      </c>
      <c r="O37" s="15">
        <f>10^$D$4*EXP(-($F$4+$O$2*$E$4)*1000/8.314/L37)/L37+10^$G$4*EXP(-($I$4+$O$2*$H$4)*1000/8.314/L37)</f>
        <v>6.4392885242759346E-4</v>
      </c>
      <c r="P37" s="15">
        <f>10^$D$4*EXP(-($F$4+$P$2*$E$4)*1000/8.314/L37)/L37+10^$G$4*EXP(-($I$4+$P$2*$H$4)*1000/8.314/L37)</f>
        <v>5.865326947618074E-4</v>
      </c>
      <c r="Q37" s="15">
        <f>10^$D$4*EXP(-($F$4+$Q$2*$E$4)*1000/8.314/L37)/L37+10^$G$4*EXP(-($I$4+$Q$2*$H$4)*1000/8.314/L37)</f>
        <v>5.3500625582460584E-4</v>
      </c>
      <c r="R37" s="14">
        <f>10^$D$6*EXP(-($F$6+$R$2*$E$6)*1000/8.314/L37)/L37+10^$G$6*EXP(-($I$6+$R$2*$H$6)*1000/8.314/L37)</f>
        <v>2.2635682863117614E-4</v>
      </c>
      <c r="S37" s="15">
        <f>10^$D$6*EXP(-($F$6+$S$2*$E$6)*1000/8.314/L37)/L37+10^$G$6*EXP(-($I$6+$S$2*$H$6)*1000/8.314/L37)</f>
        <v>2.3578818233528762E-4</v>
      </c>
      <c r="T37" s="15">
        <f>10^$D$6*EXP(-($F$6+$T$2*$E$6)*1000/8.314/L37)/L37+10^$G$6*EXP(-($I$6+$T$2*$H$6)*1000/8.314/L37)</f>
        <v>2.461133632447399E-4</v>
      </c>
      <c r="U37" s="15">
        <f>10^$D$6*EXP(-($F$6+$U$2*$E$6)*1000/8.314/L37)/L37+10^$G$6*EXP(-($I$6+$U$2*$H$6)*1000/8.314/L37)</f>
        <v>2.5717218422450339E-4</v>
      </c>
      <c r="V37" s="14">
        <f>10^$D$9*EXP(-($F$9+$V$2*$E$9)*1000/8.314/L37)/L37+10^$G$9*EXP(-($I$9+$V$2*$H$9)*1000/8.314/L37)</f>
        <v>1.820134626116021E-3</v>
      </c>
      <c r="W37" s="15">
        <f>10^$D$9*EXP(-($F$9+$W$2*$E$9)*1000/8.314/L37)/L37+10^$G$9*EXP(-($I$9+$W$2*$H$9)*1000/8.314/L37)</f>
        <v>1.6560843742233953E-3</v>
      </c>
      <c r="X37" s="15">
        <f>10^$D$9*EXP(-($F$9+$X$2*$E$9)*1000/8.314/L37)/L37+10^$G$9*EXP(-($I$9+$X$2*$H$9)*1000/8.314/L37)</f>
        <v>1.5084118928756518E-3</v>
      </c>
      <c r="Y37" s="18">
        <f>10^$D$9*EXP(-($F$9+$Y$2*$E$9)*1000/8.314/L37)/L37+10^$G$9*EXP(-($I$9+$Y$2*$H$9)*1000/8.314/L37)</f>
        <v>1.3746658922623571E-3</v>
      </c>
      <c r="Z37" s="16">
        <f>10^$D$10*EXP(-($F$10+$Z$2*$E$10)*1000/8.314/L37)/L37+10^$G$10*EXP(-($I$10+$Z$2*$H$10)*1000/8.314/L37)</f>
        <v>7.7907472557024763E-3</v>
      </c>
      <c r="AA37" s="16">
        <f>10^$D$10*EXP(-($F$10+$AA$2*$E$10)*1000/8.314/L37)/L37+10^$G$10*EXP(-($I$10+$AA$2*$H$10)*1000/8.314/L37)</f>
        <v>6.9235912162585577E-3</v>
      </c>
      <c r="AB37" s="16">
        <f>10^$D$10*EXP(-($F$10+$AB$2*$E$10)*1000/8.314/L37)/L37+10^$G$10*EXP(-($I$10+$AB$2*$H$10)*1000/8.314/L37)</f>
        <v>6.5426431802538655E-3</v>
      </c>
      <c r="AC37" s="16">
        <f>10^$D$10*EXP(-($F$10+$AC$2*$E$10)*1000/8.314/L37)/L37+10^$G$10*EXP(-($I$10+$AC$2*$H$10)*1000/8.314/L37)</f>
        <v>6.3480703874654746E-3</v>
      </c>
      <c r="AD37" s="21">
        <f>10^$D$11*EXP(-($F$11+$AE$2*$E$11)*1000/8.314/L37)/L37+10^$G$11*EXP(-($I$11+$AE$2*$H$11)*1000/8.314/L37)</f>
        <v>3.29561839044082E-3</v>
      </c>
      <c r="AE37" s="16">
        <f>10^$D$7*EXP(-($F$7+$AE$2*$E$7)*1000/8.314/L37)/L37+10^$G$7*EXP(-($I$7+$AE$2*$H$7)*1000/8.314/L37)</f>
        <v>2.3701292350297993E-3</v>
      </c>
      <c r="AF37" s="16">
        <f>10^$D$7*EXP(-($F$7+$AF$2*$E$7)*1000/8.314/L37)/L37+10^$G$7*EXP(-($I$7+$AF$2*$H$7)*1000/8.314/L37)</f>
        <v>2.7352421127422566E-3</v>
      </c>
    </row>
    <row r="38" spans="1:32" x14ac:dyDescent="0.2">
      <c r="A38" s="4"/>
      <c r="B38" s="4"/>
      <c r="C38" s="4"/>
      <c r="D38" s="4"/>
      <c r="E38" s="4"/>
      <c r="F38" s="4"/>
      <c r="I38" s="4"/>
      <c r="L38" s="4">
        <f t="shared" si="1"/>
        <v>1340</v>
      </c>
      <c r="M38" s="3">
        <f t="shared" si="2"/>
        <v>0.74626865671641796</v>
      </c>
      <c r="N38" s="14">
        <f>10^$D$4*EXP(-($F$4+$N$2*$E$4)*1000/8.314/L38)/L38+10^$G$4*EXP(-($I$4+$N$2*$H$4)*1000/8.314/L38)</f>
        <v>7.6902087995974204E-4</v>
      </c>
      <c r="O38" s="15">
        <f>10^$D$4*EXP(-($F$4+$O$2*$E$4)*1000/8.314/L38)/L38+10^$G$4*EXP(-($I$4+$O$2*$H$4)*1000/8.314/L38)</f>
        <v>6.9846298898497482E-4</v>
      </c>
      <c r="P38" s="15">
        <f>10^$D$4*EXP(-($F$4+$P$2*$E$4)*1000/8.314/L38)/L38+10^$G$4*EXP(-($I$4+$P$2*$H$4)*1000/8.314/L38)</f>
        <v>6.3634592266240304E-4</v>
      </c>
      <c r="Q38" s="15">
        <f>10^$D$4*EXP(-($F$4+$Q$2*$E$4)*1000/8.314/L38)/L38+10^$G$4*EXP(-($I$4+$Q$2*$H$4)*1000/8.314/L38)</f>
        <v>5.80693085483823E-4</v>
      </c>
      <c r="R38" s="14">
        <f>10^$D$6*EXP(-($F$6+$R$2*$E$6)*1000/8.314/L38)/L38+10^$G$6*EXP(-($I$6+$R$2*$H$6)*1000/8.314/L38)</f>
        <v>2.5293492067674493E-4</v>
      </c>
      <c r="S38" s="15">
        <f>10^$D$6*EXP(-($F$6+$S$2*$E$6)*1000/8.314/L38)/L38+10^$G$6*EXP(-($I$6+$S$2*$H$6)*1000/8.314/L38)</f>
        <v>2.6320051795819126E-4</v>
      </c>
      <c r="T38" s="15">
        <f>10^$D$6*EXP(-($F$6+$T$2*$E$6)*1000/8.314/L38)/L38+10^$G$6*EXP(-($I$6+$T$2*$H$6)*1000/8.314/L38)</f>
        <v>2.7452634982261649E-4</v>
      </c>
      <c r="U38" s="15">
        <f>10^$D$6*EXP(-($F$6+$U$2*$E$6)*1000/8.314/L38)/L38+10^$G$6*EXP(-($I$6+$U$2*$H$6)*1000/8.314/L38)</f>
        <v>2.8670309140284712E-4</v>
      </c>
      <c r="V38" s="14">
        <f>10^$D$9*EXP(-($F$9+$V$2*$E$9)*1000/8.314/L38)/L38+10^$G$9*EXP(-($I$9+$V$2*$H$9)*1000/8.314/L38)</f>
        <v>2.0019057113483357E-3</v>
      </c>
      <c r="W38" s="15">
        <f>10^$D$9*EXP(-($F$9+$W$2*$E$9)*1000/8.314/L38)/L38+10^$G$9*EXP(-($I$9+$W$2*$H$9)*1000/8.314/L38)</f>
        <v>1.8220393069683749E-3</v>
      </c>
      <c r="X38" s="15">
        <f>10^$D$9*EXP(-($F$9+$X$2*$E$9)*1000/8.314/L38)/L38+10^$G$9*EXP(-($I$9+$X$2*$H$9)*1000/8.314/L38)</f>
        <v>1.6603728045316225E-3</v>
      </c>
      <c r="Y38" s="18">
        <f>10^$D$9*EXP(-($F$9+$Y$2*$E$9)*1000/8.314/L38)/L38+10^$G$9*EXP(-($I$9+$Y$2*$H$9)*1000/8.314/L38)</f>
        <v>1.5140283365632065E-3</v>
      </c>
      <c r="Z38" s="16">
        <f>10^$D$10*EXP(-($F$10+$Z$2*$E$10)*1000/8.314/L38)/L38+10^$G$10*EXP(-($I$10+$Z$2*$H$10)*1000/8.314/L38)</f>
        <v>8.4213642193459257E-3</v>
      </c>
      <c r="AA38" s="16">
        <f>10^$D$10*EXP(-($F$10+$AA$2*$E$10)*1000/8.314/L38)/L38+10^$G$10*EXP(-($I$10+$AA$2*$H$10)*1000/8.314/L38)</f>
        <v>7.4050553691088501E-3</v>
      </c>
      <c r="AB38" s="16">
        <f>10^$D$10*EXP(-($F$10+$AB$2*$E$10)*1000/8.314/L38)/L38+10^$G$10*EXP(-($I$10+$AB$2*$H$10)*1000/8.314/L38)</f>
        <v>6.9619809419601414E-3</v>
      </c>
      <c r="AC38" s="16">
        <f>10^$D$10*EXP(-($F$10+$AC$2*$E$10)*1000/8.314/L38)/L38+10^$G$10*EXP(-($I$10+$AC$2*$H$10)*1000/8.314/L38)</f>
        <v>6.7401321636018918E-3</v>
      </c>
      <c r="AD38" s="21">
        <f>10^$D$11*EXP(-($F$11+$AE$2*$E$11)*1000/8.314/L38)/L38+10^$G$11*EXP(-($I$11+$AE$2*$H$11)*1000/8.314/L38)</f>
        <v>3.5320417696752117E-3</v>
      </c>
      <c r="AE38" s="16">
        <f>10^$D$7*EXP(-($F$7+$AE$2*$E$7)*1000/8.314/L38)/L38+10^$G$7*EXP(-($I$7+$AE$2*$H$7)*1000/8.314/L38)</f>
        <v>2.5740952510601204E-3</v>
      </c>
      <c r="AF38" s="16">
        <f>10^$D$7*EXP(-($F$7+$AF$2*$E$7)*1000/8.314/L38)/L38+10^$G$7*EXP(-($I$7+$AF$2*$H$7)*1000/8.314/L38)</f>
        <v>2.9521537021346342E-3</v>
      </c>
    </row>
    <row r="39" spans="1:32" x14ac:dyDescent="0.2">
      <c r="A39" s="4"/>
      <c r="B39" s="4"/>
      <c r="C39" s="4"/>
      <c r="D39" s="4"/>
      <c r="E39" s="4"/>
      <c r="F39" s="4"/>
      <c r="I39" s="4"/>
      <c r="L39" s="4">
        <f t="shared" si="1"/>
        <v>1350</v>
      </c>
      <c r="M39" s="3">
        <f t="shared" si="2"/>
        <v>0.7407407407407407</v>
      </c>
      <c r="N39" s="14">
        <f>10^$D$4*EXP(-($F$4+$N$2*$E$4)*1000/8.314/L39)/L39+10^$G$4*EXP(-($I$4+$N$2*$H$4)*1000/8.314/L39)</f>
        <v>8.335095848136957E-4</v>
      </c>
      <c r="O39" s="15">
        <f>10^$D$4*EXP(-($F$4+$O$2*$E$4)*1000/8.314/L39)/L39+10^$G$4*EXP(-($I$4+$O$2*$H$4)*1000/8.314/L39)</f>
        <v>7.5682052677352146E-4</v>
      </c>
      <c r="P39" s="15">
        <f>10^$D$4*EXP(-($F$4+$P$2*$E$4)*1000/8.314/L39)/L39+10^$G$4*EXP(-($I$4+$P$2*$H$4)*1000/8.314/L39)</f>
        <v>6.8961585211466754E-4</v>
      </c>
      <c r="Q39" s="15">
        <f>10^$D$4*EXP(-($F$4+$Q$2*$E$4)*1000/8.314/L39)/L39+10^$G$4*EXP(-($I$4+$Q$2*$H$4)*1000/8.314/L39)</f>
        <v>6.2954672321923854E-4</v>
      </c>
      <c r="R39" s="14">
        <f>10^$D$6*EXP(-($F$6+$R$2*$E$6)*1000/8.314/L39)/L39+10^$G$6*EXP(-($I$6+$R$2*$H$6)*1000/8.314/L39)</f>
        <v>2.8224055630889528E-4</v>
      </c>
      <c r="S39" s="15">
        <f>10^$D$6*EXP(-($F$6+$S$2*$E$6)*1000/8.314/L39)/L39+10^$G$6*EXP(-($I$6+$S$2*$H$6)*1000/8.314/L39)</f>
        <v>2.9336416667827644E-4</v>
      </c>
      <c r="T39" s="15">
        <f>10^$D$6*EXP(-($F$6+$T$2*$E$6)*1000/8.314/L39)/L39+10^$G$6*EXP(-($I$6+$T$2*$H$6)*1000/8.314/L39)</f>
        <v>3.0574977638624562E-4</v>
      </c>
      <c r="U39" s="15">
        <f>10^$D$6*EXP(-($F$6+$U$2*$E$6)*1000/8.314/L39)/L39+10^$G$6*EXP(-($I$6+$U$2*$H$6)*1000/8.314/L39)</f>
        <v>3.1912588212031599E-4</v>
      </c>
      <c r="V39" s="14">
        <f>10^$D$9*EXP(-($F$9+$V$2*$E$9)*1000/8.314/L39)/L39+10^$G$9*EXP(-($I$9+$V$2*$H$9)*1000/8.314/L39)</f>
        <v>2.1990367956964412E-3</v>
      </c>
      <c r="W39" s="15">
        <f>10^$D$9*EXP(-($F$9+$W$2*$E$9)*1000/8.314/L39)/L39+10^$G$9*EXP(-($I$9+$W$2*$H$9)*1000/8.314/L39)</f>
        <v>2.0019479128835851E-3</v>
      </c>
      <c r="X39" s="15">
        <f>10^$D$9*EXP(-($F$9+$X$2*$E$9)*1000/8.314/L39)/L39+10^$G$9*EXP(-($I$9+$X$2*$H$9)*1000/8.314/L39)</f>
        <v>1.8251255084543361E-3</v>
      </c>
      <c r="Y39" s="18">
        <f>10^$D$9*EXP(-($F$9+$Y$2*$E$9)*1000/8.314/L39)/L39+10^$G$9*EXP(-($I$9+$Y$2*$H$9)*1000/8.314/L39)</f>
        <v>1.6651759013656122E-3</v>
      </c>
      <c r="Z39" s="16">
        <f>10^$D$10*EXP(-($F$10+$Z$2*$E$10)*1000/8.314/L39)/L39+10^$G$10*EXP(-($I$10+$Z$2*$H$10)*1000/8.314/L39)</f>
        <v>9.1100177815066699E-3</v>
      </c>
      <c r="AA39" s="16">
        <f>10^$D$10*EXP(-($F$10+$AA$2*$E$10)*1000/8.314/L39)/L39+10^$G$10*EXP(-($I$10+$AA$2*$H$10)*1000/8.314/L39)</f>
        <v>7.9205446044204354E-3</v>
      </c>
      <c r="AB39" s="16">
        <f>10^$D$10*EXP(-($F$10+$AB$2*$E$10)*1000/8.314/L39)/L39+10^$G$10*EXP(-($I$10+$AB$2*$H$10)*1000/8.314/L39)</f>
        <v>7.405174567489267E-3</v>
      </c>
      <c r="AC39" s="16">
        <f>10^$D$10*EXP(-($F$10+$AC$2*$E$10)*1000/8.314/L39)/L39+10^$G$10*EXP(-($I$10+$AC$2*$H$10)*1000/8.314/L39)</f>
        <v>7.1517103745290861E-3</v>
      </c>
      <c r="AD39" s="21">
        <f>10^$D$11*EXP(-($F$11+$AE$2*$E$11)*1000/8.314/L39)/L39+10^$G$11*EXP(-($I$11+$AE$2*$H$11)*1000/8.314/L39)</f>
        <v>3.7825504156892048E-3</v>
      </c>
      <c r="AE39" s="16">
        <f>10^$D$7*EXP(-($F$7+$AE$2*$E$7)*1000/8.314/L39)/L39+10^$G$7*EXP(-($I$7+$AE$2*$H$7)*1000/8.314/L39)</f>
        <v>2.7969106146499539E-3</v>
      </c>
      <c r="AF39" s="16">
        <f>10^$D$7*EXP(-($F$7+$AF$2*$E$7)*1000/8.314/L39)/L39+10^$G$7*EXP(-($I$7+$AF$2*$H$7)*1000/8.314/L39)</f>
        <v>3.1848188876485062E-3</v>
      </c>
    </row>
    <row r="40" spans="1:32" x14ac:dyDescent="0.2">
      <c r="A40" s="4"/>
      <c r="B40" s="4"/>
      <c r="C40" s="4"/>
      <c r="D40" s="4"/>
      <c r="E40" s="4"/>
      <c r="F40" s="4"/>
      <c r="I40" s="4"/>
      <c r="L40" s="4">
        <f t="shared" si="1"/>
        <v>1360</v>
      </c>
      <c r="M40" s="3">
        <f t="shared" si="2"/>
        <v>0.73529411764705888</v>
      </c>
      <c r="N40" s="14">
        <f>10^$D$4*EXP(-($F$4+$N$2*$E$4)*1000/8.314/L40)/L40+10^$G$4*EXP(-($I$4+$N$2*$H$4)*1000/8.314/L40)</f>
        <v>9.0261313229880865E-4</v>
      </c>
      <c r="O40" s="15">
        <f>10^$D$4*EXP(-($F$4+$O$2*$E$4)*1000/8.314/L40)/L40+10^$G$4*EXP(-($I$4+$O$2*$H$4)*1000/8.314/L40)</f>
        <v>8.1922871094720689E-4</v>
      </c>
      <c r="P40" s="15">
        <f>10^$D$4*EXP(-($F$4+$P$2*$E$4)*1000/8.314/L40)/L40+10^$G$4*EXP(-($I$4+$P$2*$H$4)*1000/8.314/L40)</f>
        <v>7.4653467745483591E-4</v>
      </c>
      <c r="Q40" s="15">
        <f>10^$D$4*EXP(-($F$4+$Q$2*$E$4)*1000/8.314/L40)/L40+10^$G$4*EXP(-($I$4+$Q$2*$H$4)*1000/8.314/L40)</f>
        <v>6.8173710484482008E-4</v>
      </c>
      <c r="R40" s="14">
        <f>10^$D$6*EXP(-($F$6+$R$2*$E$6)*1000/8.314/L40)/L40+10^$G$6*EXP(-($I$6+$R$2*$H$6)*1000/8.314/L40)</f>
        <v>3.1452368216394814E-4</v>
      </c>
      <c r="S40" s="15">
        <f>10^$D$6*EXP(-($F$6+$S$2*$E$6)*1000/8.314/L40)/L40+10^$G$6*EXP(-($I$6+$S$2*$H$6)*1000/8.314/L40)</f>
        <v>3.2651718802459548E-4</v>
      </c>
      <c r="T40" s="15">
        <f>10^$D$6*EXP(-($F$6+$T$2*$E$6)*1000/8.314/L40)/L40+10^$G$6*EXP(-($I$6+$T$2*$H$6)*1000/8.314/L40)</f>
        <v>3.4001769471651025E-4</v>
      </c>
      <c r="U40" s="15">
        <f>10^$D$6*EXP(-($F$6+$U$2*$E$6)*1000/8.314/L40)/L40+10^$G$6*EXP(-($I$6+$U$2*$H$6)*1000/8.314/L40)</f>
        <v>3.5467538901626011E-4</v>
      </c>
      <c r="V40" s="14">
        <f>10^$D$9*EXP(-($F$9+$V$2*$E$9)*1000/8.314/L40)/L40+10^$G$9*EXP(-($I$9+$V$2*$H$9)*1000/8.314/L40)</f>
        <v>2.4126324178667864E-3</v>
      </c>
      <c r="W40" s="15">
        <f>10^$D$9*EXP(-($F$9+$W$2*$E$9)*1000/8.314/L40)/L40+10^$G$9*EXP(-($I$9+$W$2*$H$9)*1000/8.314/L40)</f>
        <v>2.1967747236875854E-3</v>
      </c>
      <c r="X40" s="15">
        <f>10^$D$9*EXP(-($F$9+$X$2*$E$9)*1000/8.314/L40)/L40+10^$G$9*EXP(-($I$9+$X$2*$H$9)*1000/8.314/L40)</f>
        <v>2.0035376681869039E-3</v>
      </c>
      <c r="Y40" s="18">
        <f>10^$D$9*EXP(-($F$9+$Y$2*$E$9)*1000/8.314/L40)/L40+10^$G$9*EXP(-($I$9+$Y$2*$H$9)*1000/8.314/L40)</f>
        <v>1.8289030763661259E-3</v>
      </c>
      <c r="Z40" s="16">
        <f>10^$D$10*EXP(-($F$10+$Z$2*$E$10)*1000/8.314/L40)/L40+10^$G$10*EXP(-($I$10+$Z$2*$H$10)*1000/8.314/L40)</f>
        <v>9.8633052999978123E-3</v>
      </c>
      <c r="AA40" s="16">
        <f>10^$D$10*EXP(-($F$10+$AA$2*$E$10)*1000/8.314/L40)/L40+10^$G$10*EXP(-($I$10+$AA$2*$H$10)*1000/8.314/L40)</f>
        <v>8.4732099843173609E-3</v>
      </c>
      <c r="AB40" s="16">
        <f>10^$D$10*EXP(-($F$10+$AB$2*$E$10)*1000/8.314/L40)/L40+10^$G$10*EXP(-($I$10+$AB$2*$H$10)*1000/8.314/L40)</f>
        <v>7.873844049461164E-3</v>
      </c>
      <c r="AC40" s="16">
        <f>10^$D$10*EXP(-($F$10+$AC$2*$E$10)*1000/8.314/L40)/L40+10^$G$10*EXP(-($I$10+$AC$2*$H$10)*1000/8.314/L40)</f>
        <v>7.5837484402153195E-3</v>
      </c>
      <c r="AD40" s="21">
        <f>10^$D$11*EXP(-($F$11+$AE$2*$E$11)*1000/8.314/L40)/L40+10^$G$11*EXP(-($I$11+$AE$2*$H$11)*1000/8.314/L40)</f>
        <v>4.0479464025706307E-3</v>
      </c>
      <c r="AE40" s="16">
        <f>10^$D$7*EXP(-($F$7+$AE$2*$E$7)*1000/8.314/L40)/L40+10^$G$7*EXP(-($I$7+$AE$2*$H$7)*1000/8.314/L40)</f>
        <v>3.0412753574371376E-3</v>
      </c>
      <c r="AF40" s="16">
        <f>10^$D$7*EXP(-($F$7+$AF$2*$E$7)*1000/8.314/L40)/L40+10^$G$7*EXP(-($I$7+$AF$2*$H$7)*1000/8.314/L40)</f>
        <v>3.4347478289725344E-3</v>
      </c>
    </row>
    <row r="41" spans="1:32" x14ac:dyDescent="0.2">
      <c r="A41" s="4"/>
      <c r="B41" s="4"/>
      <c r="C41" s="4"/>
      <c r="D41" s="4"/>
      <c r="E41" s="4"/>
      <c r="F41" s="4"/>
      <c r="I41" s="4"/>
      <c r="L41" s="4">
        <f t="shared" si="1"/>
        <v>1370</v>
      </c>
      <c r="M41" s="3">
        <f t="shared" si="2"/>
        <v>0.72992700729927007</v>
      </c>
      <c r="N41" s="14">
        <f>10^$D$4*EXP(-($F$4+$N$2*$E$4)*1000/8.314/L41)/L41+10^$G$4*EXP(-($I$4+$N$2*$H$4)*1000/8.314/L41)</f>
        <v>9.7664224681019663E-4</v>
      </c>
      <c r="O41" s="15">
        <f>10^$D$4*EXP(-($F$4+$O$2*$E$4)*1000/8.314/L41)/L41+10^$G$4*EXP(-($I$4+$O$2*$H$4)*1000/8.314/L41)</f>
        <v>8.8592984174085576E-4</v>
      </c>
      <c r="P41" s="15">
        <f>10^$D$4*EXP(-($F$4+$P$2*$E$4)*1000/8.314/L41)/L41+10^$G$4*EXP(-($I$4+$P$2*$H$4)*1000/8.314/L41)</f>
        <v>8.0730471563449362E-4</v>
      </c>
      <c r="Q41" s="15">
        <f>10^$D$4*EXP(-($F$4+$Q$2*$E$4)*1000/8.314/L41)/L41+10^$G$4*EXP(-($I$4+$Q$2*$H$4)*1000/8.314/L41)</f>
        <v>7.3744159142103609E-4</v>
      </c>
      <c r="R41" s="14">
        <f>10^$D$6*EXP(-($F$6+$R$2*$E$6)*1000/8.314/L41)/L41+10^$G$6*EXP(-($I$6+$R$2*$H$6)*1000/8.314/L41)</f>
        <v>3.5005735361169914E-4</v>
      </c>
      <c r="S41" s="15">
        <f>10^$D$6*EXP(-($F$6+$S$2*$E$6)*1000/8.314/L41)/L41+10^$G$6*EXP(-($I$6+$S$2*$H$6)*1000/8.314/L41)</f>
        <v>3.6291680497581758E-4</v>
      </c>
      <c r="T41" s="15">
        <f>10^$D$6*EXP(-($F$6+$T$2*$E$6)*1000/8.314/L41)/L41+10^$G$6*EXP(-($I$6+$T$2*$H$6)*1000/8.314/L41)</f>
        <v>3.7758106292872212E-4</v>
      </c>
      <c r="U41" s="15">
        <f>10^$D$6*EXP(-($F$6+$U$2*$E$6)*1000/8.314/L41)/L41+10^$G$6*EXP(-($I$6+$U$2*$H$6)*1000/8.314/L41)</f>
        <v>3.9360212601807971E-4</v>
      </c>
      <c r="V41" s="14">
        <f>10^$D$9*EXP(-($F$9+$V$2*$E$9)*1000/8.314/L41)/L41+10^$G$9*EXP(-($I$9+$V$2*$H$9)*1000/8.314/L41)</f>
        <v>2.643876023862866E-3</v>
      </c>
      <c r="W41" s="15">
        <f>10^$D$9*EXP(-($F$9+$W$2*$E$9)*1000/8.314/L41)/L41+10^$G$9*EXP(-($I$9+$W$2*$H$9)*1000/8.314/L41)</f>
        <v>2.4075432739398372E-3</v>
      </c>
      <c r="X41" s="15">
        <f>10^$D$9*EXP(-($F$9+$X$2*$E$9)*1000/8.314/L41)/L41+10^$G$9*EXP(-($I$9+$X$2*$H$9)*1000/8.314/L41)</f>
        <v>2.1965245943492001E-3</v>
      </c>
      <c r="Y41" s="18">
        <f>10^$D$9*EXP(-($F$9+$Y$2*$E$9)*1000/8.314/L41)/L41+10^$G$9*EXP(-($I$9+$Y$2*$H$9)*1000/8.314/L41)</f>
        <v>2.0060452140730173E-3</v>
      </c>
      <c r="Z41" s="16">
        <f>10^$D$10*EXP(-($F$10+$Z$2*$E$10)*1000/8.314/L41)/L41+10^$G$10*EXP(-($I$10+$Z$2*$H$10)*1000/8.314/L41)</f>
        <v>1.0688623333497899E-2</v>
      </c>
      <c r="AA41" s="16">
        <f>10^$D$10*EXP(-($F$10+$AA$2*$E$10)*1000/8.314/L41)/L41+10^$G$10*EXP(-($I$10+$AA$2*$H$10)*1000/8.314/L41)</f>
        <v>9.0665777481583141E-3</v>
      </c>
      <c r="AB41" s="16">
        <f>10^$D$10*EXP(-($F$10+$AB$2*$E$10)*1000/8.314/L41)/L41+10^$G$10*EXP(-($I$10+$AB$2*$H$10)*1000/8.314/L41)</f>
        <v>8.3697838368017707E-3</v>
      </c>
      <c r="AC41" s="16">
        <f>10^$D$10*EXP(-($F$10+$AC$2*$E$10)*1000/8.314/L41)/L41+10^$G$10*EXP(-($I$10+$AC$2*$H$10)*1000/8.314/L41)</f>
        <v>8.0372701785247445E-3</v>
      </c>
      <c r="AD41" s="21">
        <f>10^$D$11*EXP(-($F$11+$AE$2*$E$11)*1000/8.314/L41)/L41+10^$G$11*EXP(-($I$11+$AE$2*$H$11)*1000/8.314/L41)</f>
        <v>4.3291013763131639E-3</v>
      </c>
      <c r="AE41" s="16">
        <f>10^$D$7*EXP(-($F$7+$AE$2*$E$7)*1000/8.314/L41)/L41+10^$G$7*EXP(-($I$7+$AE$2*$H$7)*1000/8.314/L41)</f>
        <v>3.3104696156780991E-3</v>
      </c>
      <c r="AF41" s="16">
        <f>10^$D$7*EXP(-($F$7+$AF$2*$E$7)*1000/8.314/L41)/L41+10^$G$7*EXP(-($I$7+$AF$2*$H$7)*1000/8.314/L41)</f>
        <v>3.7037242169438785E-3</v>
      </c>
    </row>
    <row r="42" spans="1:32" x14ac:dyDescent="0.2">
      <c r="A42" s="4"/>
      <c r="B42" s="4"/>
      <c r="C42" s="4"/>
      <c r="D42" s="4"/>
      <c r="I42" s="4"/>
      <c r="L42" s="4">
        <f t="shared" si="1"/>
        <v>1380</v>
      </c>
      <c r="M42" s="3">
        <f t="shared" si="2"/>
        <v>0.72463768115942029</v>
      </c>
      <c r="N42" s="14">
        <f>10^$D$4*EXP(-($F$4+$N$2*$E$4)*1000/8.314/L42)/L42+10^$G$4*EXP(-($I$4+$N$2*$H$4)*1000/8.314/L42)</f>
        <v>1.0559349721305752E-3</v>
      </c>
      <c r="O42" s="15">
        <f>10^$D$4*EXP(-($F$4+$O$2*$E$4)*1000/8.314/L42)/L42+10^$G$4*EXP(-($I$4+$O$2*$H$4)*1000/8.314/L42)</f>
        <v>9.5718302583681176E-4</v>
      </c>
      <c r="P42" s="15">
        <f>10^$D$4*EXP(-($F$4+$P$2*$E$4)*1000/8.314/L42)/L42+10^$G$4*EXP(-($I$4+$P$2*$H$4)*1000/8.314/L42)</f>
        <v>8.721393681066764E-4</v>
      </c>
      <c r="Q42" s="15">
        <f>10^$D$4*EXP(-($F$4+$Q$2*$E$4)*1000/8.314/L42)/L42+10^$G$4*EXP(-($I$4+$Q$2*$H$4)*1000/8.314/L42)</f>
        <v>7.9684549565106784E-4</v>
      </c>
      <c r="R42" s="14">
        <f>10^$D$6*EXP(-($F$6+$R$2*$E$6)*1000/8.314/L42)/L42+10^$G$6*EXP(-($I$6+$R$2*$H$6)*1000/8.314/L42)</f>
        <v>3.8914049445846208E-4</v>
      </c>
      <c r="S42" s="15">
        <f>10^$D$6*EXP(-($F$6+$S$2*$E$6)*1000/8.314/L42)/L42+10^$G$6*EXP(-($I$6+$S$2*$H$6)*1000/8.314/L42)</f>
        <v>4.0284129545017743E-4</v>
      </c>
      <c r="T42" s="15">
        <f>10^$D$6*EXP(-($F$6+$T$2*$E$6)*1000/8.314/L42)/L42+10^$G$6*EXP(-($I$6+$T$2*$H$6)*1000/8.314/L42)</f>
        <v>4.1870909838575686E-4</v>
      </c>
      <c r="U42" s="15">
        <f>10^$D$6*EXP(-($F$6+$U$2*$E$6)*1000/8.314/L42)/L42+10^$G$6*EXP(-($I$6+$U$2*$H$6)*1000/8.314/L42)</f>
        <v>4.3617330884901617E-4</v>
      </c>
      <c r="V42" s="14">
        <f>10^$D$9*EXP(-($F$9+$V$2*$E$9)*1000/8.314/L42)/L42+10^$G$9*EXP(-($I$9+$V$2*$H$9)*1000/8.314/L42)</f>
        <v>2.8940385217287789E-3</v>
      </c>
      <c r="W42" s="15">
        <f>10^$D$9*EXP(-($F$9+$W$2*$E$9)*1000/8.314/L42)/L42+10^$G$9*EXP(-($I$9+$W$2*$H$9)*1000/8.314/L42)</f>
        <v>2.635341090342884E-3</v>
      </c>
      <c r="X42" s="15">
        <f>10^$D$9*EXP(-($F$9+$X$2*$E$9)*1000/8.314/L42)/L42+10^$G$9*EXP(-($I$9+$X$2*$H$9)*1000/8.314/L42)</f>
        <v>2.4050522808358563E-3</v>
      </c>
      <c r="Y42" s="18">
        <f>10^$D$9*EXP(-($F$9+$Y$2*$E$9)*1000/8.314/L42)/L42+10^$G$9*EXP(-($I$9+$Y$2*$H$9)*1000/8.314/L42)</f>
        <v>2.1974804984922179E-3</v>
      </c>
      <c r="Z42" s="16">
        <f>10^$D$10*EXP(-($F$10+$Z$2*$E$10)*1000/8.314/L42)/L42+10^$G$10*EXP(-($I$10+$Z$2*$H$10)*1000/8.314/L42)</f>
        <v>1.1594253513806997E-2</v>
      </c>
      <c r="AA42" s="16">
        <f>10^$D$10*EXP(-($F$10+$AA$2*$E$10)*1000/8.314/L42)/L42+10^$G$10*EXP(-($I$10+$AA$2*$H$10)*1000/8.314/L42)</f>
        <v>9.7045925760480649E-3</v>
      </c>
      <c r="AB42" s="16">
        <f>10^$D$10*EXP(-($F$10+$AB$2*$E$10)*1000/8.314/L42)/L42+10^$G$10*EXP(-($I$10+$AB$2*$H$10)*1000/8.314/L42)</f>
        <v>8.8949842589728569E-3</v>
      </c>
      <c r="AC42" s="16">
        <f>10^$D$10*EXP(-($F$10+$AC$2*$E$10)*1000/8.314/L42)/L42+10^$G$10*EXP(-($I$10+$AC$2*$H$10)*1000/8.314/L42)</f>
        <v>8.5133902119798287E-3</v>
      </c>
      <c r="AD42" s="21">
        <f>10^$D$11*EXP(-($F$11+$AE$2*$E$11)*1000/8.314/L42)/L42+10^$G$11*EXP(-($I$11+$AE$2*$H$11)*1000/8.314/L42)</f>
        <v>4.6269659844198913E-3</v>
      </c>
      <c r="AE42" s="16">
        <f>10^$D$7*EXP(-($F$7+$AE$2*$E$7)*1000/8.314/L42)/L42+10^$G$7*EXP(-($I$7+$AE$2*$H$7)*1000/8.314/L42)</f>
        <v>3.6084856928807903E-3</v>
      </c>
      <c r="AF42" s="16">
        <f>10^$D$7*EXP(-($F$7+$AF$2*$E$7)*1000/8.314/L42)/L42+10^$G$7*EXP(-($I$7+$AF$2*$H$7)*1000/8.314/L42)</f>
        <v>3.9938683161538724E-3</v>
      </c>
    </row>
    <row r="43" spans="1:32" x14ac:dyDescent="0.2">
      <c r="A43" s="4"/>
      <c r="B43" s="4"/>
      <c r="C43" s="4"/>
      <c r="D43" s="4"/>
      <c r="E43" s="4"/>
      <c r="F43" s="4"/>
      <c r="I43" s="4"/>
      <c r="J43"/>
      <c r="L43" s="4">
        <f t="shared" si="1"/>
        <v>1390</v>
      </c>
      <c r="M43" s="3">
        <f t="shared" si="2"/>
        <v>0.71942446043165464</v>
      </c>
      <c r="N43" s="14">
        <f>10^$D$4*EXP(-($F$4+$N$2*$E$4)*1000/8.314/L43)/L43+10^$G$4*EXP(-($I$4+$N$2*$H$4)*1000/8.314/L43)</f>
        <v>1.1408603001650582E-3</v>
      </c>
      <c r="O43" s="15">
        <f>10^$D$4*EXP(-($F$4+$O$2*$E$4)*1000/8.314/L43)/L43+10^$G$4*EXP(-($I$4+$O$2*$H$4)*1000/8.314/L43)</f>
        <v>1.0332661900621647E-3</v>
      </c>
      <c r="P43" s="15">
        <f>10^$D$4*EXP(-($F$4+$P$2*$E$4)*1000/8.314/L43)/L43+10^$G$4*EXP(-($I$4+$P$2*$H$4)*1000/8.314/L43)</f>
        <v>9.4126423175832394E-4</v>
      </c>
      <c r="Q43" s="15">
        <f>10^$D$4*EXP(-($F$4+$Q$2*$E$4)*1000/8.314/L43)/L43+10^$G$4*EXP(-($I$4+$Q$2*$H$4)*1000/8.314/L43)</f>
        <v>8.6014269162483351E-4</v>
      </c>
      <c r="R43" s="14">
        <f>10^$D$6*EXP(-($F$6+$R$2*$E$6)*1000/8.314/L43)/L43+10^$G$6*EXP(-($I$6+$R$2*$H$6)*1000/8.314/L43)</f>
        <v>4.3210109484407644E-4</v>
      </c>
      <c r="S43" s="15">
        <f>10^$D$6*EXP(-($F$6+$S$2*$E$6)*1000/8.314/L43)/L43+10^$G$6*EXP(-($I$6+$S$2*$H$6)*1000/8.314/L43)</f>
        <v>4.465921635296089E-4</v>
      </c>
      <c r="T43" s="15">
        <f>10^$D$6*EXP(-($F$6+$T$2*$E$6)*1000/8.314/L43)/L43+10^$G$6*EXP(-($I$6+$T$2*$H$6)*1000/8.314/L43)</f>
        <v>4.6369080860381672E-4</v>
      </c>
      <c r="U43" s="15">
        <f>10^$D$6*EXP(-($F$6+$U$2*$E$6)*1000/8.314/L43)/L43+10^$G$6*EXP(-($I$6+$U$2*$H$6)*1000/8.314/L43)</f>
        <v>4.8267398832585635E-4</v>
      </c>
      <c r="V43" s="14">
        <f>10^$D$9*EXP(-($F$9+$V$2*$E$9)*1000/8.314/L43)/L43+10^$G$9*EXP(-($I$9+$V$2*$H$9)*1000/8.314/L43)</f>
        <v>3.1644882346776393E-3</v>
      </c>
      <c r="W43" s="15">
        <f>10^$D$9*EXP(-($F$9+$W$2*$E$9)*1000/8.314/L43)/L43+10^$G$9*EXP(-($I$9+$W$2*$H$9)*1000/8.314/L43)</f>
        <v>2.8813254599656642E-3</v>
      </c>
      <c r="X43" s="15">
        <f>10^$D$9*EXP(-($F$9+$X$2*$E$9)*1000/8.314/L43)/L43+10^$G$9*EXP(-($I$9+$X$2*$H$9)*1000/8.314/L43)</f>
        <v>2.6301408688116962E-3</v>
      </c>
      <c r="Y43" s="18">
        <f>10^$D$9*EXP(-($F$9+$Y$2*$E$9)*1000/8.314/L43)/L43+10^$G$9*EXP(-($I$9+$Y$2*$H$9)*1000/8.314/L43)</f>
        <v>2.404132143873181E-3</v>
      </c>
      <c r="Z43" s="16">
        <f>10^$D$10*EXP(-($F$10+$Z$2*$E$10)*1000/8.314/L43)/L43+10^$G$10*EXP(-($I$10+$Z$2*$H$10)*1000/8.314/L43)</f>
        <v>1.2589455639357034E-2</v>
      </c>
      <c r="AA43" s="16">
        <f>10^$D$10*EXP(-($F$10+$AA$2*$E$10)*1000/8.314/L43)/L43+10^$G$10*EXP(-($I$10+$AA$2*$H$10)*1000/8.314/L43)</f>
        <v>1.0391664874516662E-2</v>
      </c>
      <c r="AB43" s="16">
        <f>10^$D$10*EXP(-($F$10+$AB$2*$E$10)*1000/8.314/L43)/L43+10^$G$10*EXP(-($I$10+$AB$2*$H$10)*1000/8.314/L43)</f>
        <v>9.4516551403687928E-3</v>
      </c>
      <c r="AC43" s="16">
        <f>10^$D$10*EXP(-($F$10+$AC$2*$E$10)*1000/8.314/L43)/L43+10^$G$10*EXP(-($I$10+$AC$2*$H$10)*1000/8.314/L43)</f>
        <v>9.0133255447737409E-3</v>
      </c>
      <c r="AD43" s="21">
        <f>10^$D$11*EXP(-($F$11+$AE$2*$E$11)*1000/8.314/L43)/L43+10^$G$11*EXP(-($I$11+$AE$2*$H$11)*1000/8.314/L43)</f>
        <v>4.9425805334836429E-3</v>
      </c>
      <c r="AE43" s="16">
        <f>10^$D$7*EXP(-($F$7+$AE$2*$E$7)*1000/8.314/L43)/L43+10^$G$7*EXP(-($I$7+$AE$2*$H$7)*1000/8.314/L43)</f>
        <v>3.9401876680487807E-3</v>
      </c>
      <c r="AF43" s="16">
        <f>10^$D$7*EXP(-($F$7+$AF$2*$E$7)*1000/8.314/L43)/L43+10^$G$7*EXP(-($I$7+$AF$2*$H$7)*1000/8.314/L43)</f>
        <v>4.3077136836789567E-3</v>
      </c>
    </row>
    <row r="44" spans="1:32" x14ac:dyDescent="0.2">
      <c r="A44" s="4"/>
      <c r="B44" s="4"/>
      <c r="C44" s="4"/>
      <c r="D44" s="4"/>
      <c r="I44" s="4"/>
      <c r="L44" s="4">
        <f t="shared" si="1"/>
        <v>1400</v>
      </c>
      <c r="M44" s="3">
        <f t="shared" si="2"/>
        <v>0.7142857142857143</v>
      </c>
      <c r="N44" s="14">
        <f>10^$D$4*EXP(-($F$4+$N$2*$E$4)*1000/8.314/L44)/L44+10^$G$4*EXP(-($I$4+$N$2*$H$4)*1000/8.314/L44)</f>
        <v>1.2318223111959644E-3</v>
      </c>
      <c r="O44" s="15">
        <f>10^$D$4*EXP(-($F$4+$O$2*$E$4)*1000/8.314/L44)/L44+10^$G$4*EXP(-($I$4+$O$2*$H$4)*1000/8.314/L44)</f>
        <v>1.1144783912784377E-3</v>
      </c>
      <c r="P44" s="15">
        <f>10^$D$4*EXP(-($F$4+$P$2*$E$4)*1000/8.314/L44)/L44+10^$G$4*EXP(-($I$4+$P$2*$H$4)*1000/8.314/L44)</f>
        <v>1.0149183794530333E-3</v>
      </c>
      <c r="Q44" s="15">
        <f>10^$D$4*EXP(-($F$4+$Q$2*$E$4)*1000/8.314/L44)/L44+10^$G$4*EXP(-($I$4+$Q$2*$H$4)*1000/8.314/L44)</f>
        <v>9.2753632030138727E-4</v>
      </c>
      <c r="R44" s="14">
        <f>10^$D$6*EXP(-($F$6+$R$2*$E$6)*1000/8.314/L44)/L44+10^$G$6*EXP(-($I$6+$R$2*$H$6)*1000/8.314/L44)</f>
        <v>4.79299918853887E-4</v>
      </c>
      <c r="S44" s="15">
        <f>10^$D$6*EXP(-($F$6+$S$2*$E$6)*1000/8.314/L44)/L44+10^$G$6*EXP(-($I$6+$S$2*$H$6)*1000/8.314/L44)</f>
        <v>4.9449663725457114E-4</v>
      </c>
      <c r="T44" s="15">
        <f>10^$D$6*EXP(-($F$6+$T$2*$E$6)*1000/8.314/L44)/L44+10^$G$6*EXP(-($I$6+$T$2*$H$6)*1000/8.314/L44)</f>
        <v>5.1283673062407819E-4</v>
      </c>
      <c r="U44" s="15">
        <f>10^$D$6*EXP(-($F$6+$U$2*$E$6)*1000/8.314/L44)/L44+10^$G$6*EXP(-($I$6+$U$2*$H$6)*1000/8.314/L44)</f>
        <v>5.3340831611023399E-4</v>
      </c>
      <c r="V44" s="14">
        <f>10^$D$9*EXP(-($F$9+$V$2*$E$9)*1000/8.314/L44)/L44+10^$G$9*EXP(-($I$9+$V$2*$H$9)*1000/8.314/L44)</f>
        <v>3.4567024776334066E-3</v>
      </c>
      <c r="W44" s="15">
        <f>10^$D$9*EXP(-($F$9+$W$2*$E$9)*1000/8.314/L44)/L44+10^$G$9*EXP(-($I$9+$W$2*$H$9)*1000/8.314/L44)</f>
        <v>3.1467301094170066E-3</v>
      </c>
      <c r="X44" s="15">
        <f>10^$D$9*EXP(-($F$9+$X$2*$E$9)*1000/8.314/L44)/L44+10^$G$9*EXP(-($I$9+$X$2*$H$9)*1000/8.314/L44)</f>
        <v>2.8728686153141145E-3</v>
      </c>
      <c r="Y44" s="18">
        <f>10^$D$9*EXP(-($F$9+$Y$2*$E$9)*1000/8.314/L44)/L44+10^$G$9*EXP(-($I$9+$Y$2*$H$9)*1000/8.314/L44)</f>
        <v>2.6269708677436458E-3</v>
      </c>
      <c r="Z44" s="16">
        <f>10^$D$10*EXP(-($F$10+$Z$2*$E$10)*1000/8.314/L44)/L44+10^$G$10*EXP(-($I$10+$Z$2*$H$10)*1000/8.314/L44)</f>
        <v>1.3684568389369663E-2</v>
      </c>
      <c r="AA44" s="16">
        <f>10^$D$10*EXP(-($F$10+$AA$2*$E$10)*1000/8.314/L44)/L44+10^$G$10*EXP(-($I$10+$AA$2*$H$10)*1000/8.314/L44)</f>
        <v>1.1132722345234256E-2</v>
      </c>
      <c r="AB44" s="16">
        <f>10^$D$10*EXP(-($F$10+$AB$2*$E$10)*1000/8.314/L44)/L44+10^$G$10*EXP(-($I$10+$AB$2*$H$10)*1000/8.314/L44)</f>
        <v>1.0042251767087477E-2</v>
      </c>
      <c r="AC44" s="16">
        <f>10^$D$10*EXP(-($F$10+$AC$2*$E$10)*1000/8.314/L44)/L44+10^$G$10*EXP(-($I$10+$AC$2*$H$10)*1000/8.314/L44)</f>
        <v>9.5384084071484469E-3</v>
      </c>
      <c r="AD44" s="21">
        <f>10^$D$11*EXP(-($F$11+$AE$2*$E$11)*1000/8.314/L44)/L44+10^$G$11*EXP(-($I$11+$AE$2*$H$11)*1000/8.314/L44)</f>
        <v>5.277087001000178E-3</v>
      </c>
      <c r="AE44" s="16">
        <f>10^$D$7*EXP(-($F$7+$AE$2*$E$7)*1000/8.314/L44)/L44+10^$G$7*EXP(-($I$7+$AE$2*$H$7)*1000/8.314/L44)</f>
        <v>4.3115036277007711E-3</v>
      </c>
      <c r="AF44" s="16">
        <f>10^$D$7*EXP(-($F$7+$AF$2*$E$7)*1000/8.314/L44)/L44+10^$G$7*EXP(-($I$7+$AF$2*$H$7)*1000/8.314/L44)</f>
        <v>4.6483001948028234E-3</v>
      </c>
    </row>
    <row r="45" spans="1:32" x14ac:dyDescent="0.2">
      <c r="A45" s="4"/>
      <c r="B45" s="4"/>
      <c r="C45" s="4"/>
      <c r="D45" s="4"/>
      <c r="I45" s="4"/>
      <c r="L45" s="4">
        <f t="shared" si="1"/>
        <v>1410</v>
      </c>
      <c r="M45" s="3">
        <f t="shared" si="2"/>
        <v>0.70921985815602839</v>
      </c>
      <c r="N45" s="14">
        <f>10^$D$4*EXP(-($F$4+$N$2*$E$4)*1000/8.314/L45)/L45+10^$G$4*EXP(-($I$4+$N$2*$H$4)*1000/8.314/L45)</f>
        <v>1.3292648860216678E-3</v>
      </c>
      <c r="O45" s="15">
        <f>10^$D$4*EXP(-($F$4+$O$2*$E$4)*1000/8.314/L45)/L45+10^$G$4*EXP(-($I$4+$O$2*$H$4)*1000/8.314/L45)</f>
        <v>1.2011424596825569E-3</v>
      </c>
      <c r="P45" s="15">
        <f>10^$D$4*EXP(-($F$4+$P$2*$E$4)*1000/8.314/L45)/L45+10^$G$4*EXP(-($I$4+$P$2*$H$4)*1000/8.314/L45)</f>
        <v>1.093355832931179E-3</v>
      </c>
      <c r="Q45" s="15">
        <f>10^$D$4*EXP(-($F$4+$Q$2*$E$4)*1000/8.314/L45)/L45+10^$G$4*EXP(-($I$4+$Q$2*$H$4)*1000/8.314/L45)</f>
        <v>9.9923960452258376E-4</v>
      </c>
      <c r="R45" s="14">
        <f>10^$D$6*EXP(-($F$6+$R$2*$E$6)*1000/8.314/L45)/L45+10^$G$6*EXP(-($I$6+$R$2*$H$6)*1000/8.314/L45)</f>
        <v>5.3113480344718395E-4</v>
      </c>
      <c r="S45" s="15">
        <f>10^$D$6*EXP(-($F$6+$S$2*$E$6)*1000/8.314/L45)/L45+10^$G$6*EXP(-($I$6+$S$2*$H$6)*1000/8.314/L45)</f>
        <v>5.4691054671404042E-4</v>
      </c>
      <c r="T45" s="15">
        <f>10^$D$6*EXP(-($F$6+$T$2*$E$6)*1000/8.314/L45)/L45+10^$G$6*EXP(-($I$6+$T$2*$H$6)*1000/8.314/L45)</f>
        <v>5.6648091400860747E-4</v>
      </c>
      <c r="U45" s="15">
        <f>10^$D$6*EXP(-($F$6+$U$2*$E$6)*1000/8.314/L45)/L45+10^$G$6*EXP(-($I$6+$U$2*$H$6)*1000/8.314/L45)</f>
        <v>5.8870096575068173E-4</v>
      </c>
      <c r="V45" s="14">
        <f>10^$D$9*EXP(-($F$9+$V$2*$E$9)*1000/8.314/L45)/L45+10^$G$9*EXP(-($I$9+$V$2*$H$9)*1000/8.314/L45)</f>
        <v>3.7722810122450467E-3</v>
      </c>
      <c r="W45" s="15">
        <f>10^$D$9*EXP(-($F$9+$W$2*$E$9)*1000/8.314/L45)/L45+10^$G$9*EXP(-($I$9+$W$2*$H$9)*1000/8.314/L45)</f>
        <v>3.4328729456112295E-3</v>
      </c>
      <c r="X45" s="15">
        <f>10^$D$9*EXP(-($F$9+$X$2*$E$9)*1000/8.314/L45)/L45+10^$G$9*EXP(-($I$9+$X$2*$H$9)*1000/8.314/L45)</f>
        <v>3.1343764547230703E-3</v>
      </c>
      <c r="Y45" s="18">
        <f>10^$D$9*EXP(-($F$9+$Y$2*$E$9)*1000/8.314/L45)/L45+10^$G$9*EXP(-($I$9+$Y$2*$H$9)*1000/8.314/L45)</f>
        <v>2.8670176894632499E-3</v>
      </c>
      <c r="Z45" s="16">
        <f>10^$D$10*EXP(-($F$10+$Z$2*$E$10)*1000/8.314/L45)/L45+10^$G$10*EXP(-($I$10+$Z$2*$H$10)*1000/8.314/L45)</f>
        <v>1.4891118063350254E-2</v>
      </c>
      <c r="AA45" s="16">
        <f>10^$D$10*EXP(-($F$10+$AA$2*$E$10)*1000/8.314/L45)/L45+10^$G$10*EXP(-($I$10+$AA$2*$H$10)*1000/8.314/L45)</f>
        <v>1.1933266104804309E-2</v>
      </c>
      <c r="AB45" s="16">
        <f>10^$D$10*EXP(-($F$10+$AB$2*$E$10)*1000/8.314/L45)/L45+10^$G$10*EXP(-($I$10+$AB$2*$H$10)*1000/8.314/L45)</f>
        <v>1.0669503374737788E-2</v>
      </c>
      <c r="AC45" s="16">
        <f>10^$D$10*EXP(-($F$10+$AC$2*$E$10)*1000/8.314/L45)/L45+10^$G$10*EXP(-($I$10+$AC$2*$H$10)*1000/8.314/L45)</f>
        <v>1.0090100469191354E-2</v>
      </c>
      <c r="AD45" s="21">
        <f>10^$D$11*EXP(-($F$11+$AE$2*$E$11)*1000/8.314/L45)/L45+10^$G$11*EXP(-($I$11+$AE$2*$H$11)*1000/8.314/L45)</f>
        <v>5.6317425368682689E-3</v>
      </c>
      <c r="AE45" s="16">
        <f>10^$D$7*EXP(-($F$7+$AE$2*$E$7)*1000/8.314/L45)/L45+10^$G$7*EXP(-($I$7+$AE$2*$H$7)*1000/8.314/L45)</f>
        <v>4.7296564074547536E-3</v>
      </c>
      <c r="AF45" s="16">
        <f>10^$D$7*EXP(-($F$7+$AF$2*$E$7)*1000/8.314/L45)/L45+10^$G$7*EXP(-($I$7+$AF$2*$H$7)*1000/8.314/L45)</f>
        <v>5.0192864459622736E-3</v>
      </c>
    </row>
    <row r="46" spans="1:32" x14ac:dyDescent="0.2">
      <c r="A46" s="4"/>
      <c r="B46" s="4"/>
      <c r="C46" s="4"/>
      <c r="D46" s="4"/>
      <c r="F46" s="4"/>
      <c r="I46" s="4"/>
      <c r="L46" s="4">
        <f t="shared" si="1"/>
        <v>1420</v>
      </c>
      <c r="M46" s="3">
        <f t="shared" si="2"/>
        <v>0.70422535211267601</v>
      </c>
      <c r="N46" s="14">
        <f>10^$D$4*EXP(-($F$4+$N$2*$E$4)*1000/8.314/L46)/L46+10^$G$4*EXP(-($I$4+$N$2*$H$4)*1000/8.314/L46)</f>
        <v>1.4336770557273398E-3</v>
      </c>
      <c r="O46" s="15">
        <f>10^$D$4*EXP(-($F$4+$O$2*$E$4)*1000/8.314/L46)/L46+10^$G$4*EXP(-($I$4+$O$2*$H$4)*1000/8.314/L46)</f>
        <v>1.2936080163183038E-3</v>
      </c>
      <c r="P46" s="15">
        <f>10^$D$4*EXP(-($F$4+$P$2*$E$4)*1000/8.314/L46)/L46+10^$G$4*EXP(-($I$4+$P$2*$H$4)*1000/8.314/L46)</f>
        <v>1.1768472531601547E-3</v>
      </c>
      <c r="Q46" s="15">
        <f>10^$D$4*EXP(-($F$4+$Q$2*$E$4)*1000/8.314/L46)/L46+10^$G$4*EXP(-($I$4+$Q$2*$H$4)*1000/8.314/L46)</f>
        <v>1.0754767888679938E-3</v>
      </c>
      <c r="R46" s="14">
        <f>10^$D$6*EXP(-($F$6+$R$2*$E$6)*1000/8.314/L46)/L46+10^$G$6*EXP(-($I$6+$R$2*$H$6)*1000/8.314/L46)</f>
        <v>5.8804564151036819E-4</v>
      </c>
      <c r="S46" s="15">
        <f>10^$D$6*EXP(-($F$6+$S$2*$E$6)*1000/8.314/L46)/L46+10^$G$6*EXP(-($I$6+$S$2*$H$6)*1000/8.314/L46)</f>
        <v>6.0422164385129861E-4</v>
      </c>
      <c r="T46" s="15">
        <f>10^$D$6*EXP(-($F$6+$T$2*$E$6)*1000/8.314/L46)/L46+10^$G$6*EXP(-($I$6+$T$2*$H$6)*1000/8.314/L46)</f>
        <v>6.2498318788013025E-4</v>
      </c>
      <c r="U46" s="15">
        <f>10^$D$6*EXP(-($F$6+$U$2*$E$6)*1000/8.314/L46)/L46+10^$G$6*EXP(-($I$6+$U$2*$H$6)*1000/8.314/L46)</f>
        <v>6.488987354341505E-4</v>
      </c>
      <c r="V46" s="14">
        <f>10^$D$9*EXP(-($F$9+$V$2*$E$9)*1000/8.314/L46)/L46+10^$G$9*EXP(-($I$9+$V$2*$H$9)*1000/8.314/L46)</f>
        <v>4.1129616685720077E-3</v>
      </c>
      <c r="W46" s="15">
        <f>10^$D$9*EXP(-($F$9+$W$2*$E$9)*1000/8.314/L46)/L46+10^$G$9*EXP(-($I$9+$W$2*$H$9)*1000/8.314/L46)</f>
        <v>3.7411650294384303E-3</v>
      </c>
      <c r="X46" s="15">
        <f>10^$D$9*EXP(-($F$9+$X$2*$E$9)*1000/8.314/L46)/L46+10^$G$9*EXP(-($I$9+$X$2*$H$9)*1000/8.314/L46)</f>
        <v>3.4158732541555558E-3</v>
      </c>
      <c r="Y46" s="18">
        <f>10^$D$9*EXP(-($F$9+$Y$2*$E$9)*1000/8.314/L46)/L46+10^$G$9*EXP(-($I$9+$Y$2*$H$9)*1000/8.314/L46)</f>
        <v>3.1253471133952529E-3</v>
      </c>
      <c r="Z46" s="16">
        <f>10^$D$10*EXP(-($F$10+$Z$2*$E$10)*1000/8.314/L46)/L46+10^$G$10*EXP(-($I$10+$Z$2*$H$10)*1000/8.314/L46)</f>
        <v>1.6221935754760962E-2</v>
      </c>
      <c r="AA46" s="16">
        <f>10^$D$10*EXP(-($F$10+$AA$2*$E$10)*1000/8.314/L46)/L46+10^$G$10*EXP(-($I$10+$AA$2*$H$10)*1000/8.314/L46)</f>
        <v>1.2799431630324551E-2</v>
      </c>
      <c r="AB46" s="16">
        <f>10^$D$10*EXP(-($F$10+$AB$2*$E$10)*1000/8.314/L46)/L46+10^$G$10*EXP(-($I$10+$AB$2*$H$10)*1000/8.314/L46)</f>
        <v>1.1336444332220764E-2</v>
      </c>
      <c r="AC46" s="16">
        <f>10^$D$10*EXP(-($F$10+$AC$2*$E$10)*1000/8.314/L46)/L46+10^$G$10*EXP(-($I$10+$AC$2*$H$10)*1000/8.314/L46)</f>
        <v>1.0670008531032168E-2</v>
      </c>
      <c r="AD46" s="21">
        <f>10^$D$11*EXP(-($F$11+$AE$2*$E$11)*1000/8.314/L46)/L46+10^$G$11*EXP(-($I$11+$AE$2*$H$11)*1000/8.314/L46)</f>
        <v>6.0079345995418844E-3</v>
      </c>
      <c r="AE46" s="16">
        <f>10^$D$7*EXP(-($F$7+$AE$2*$E$7)*1000/8.314/L46)/L46+10^$G$7*EXP(-($I$7+$AE$2*$H$7)*1000/8.314/L46)</f>
        <v>5.2034396431244138E-3</v>
      </c>
      <c r="AF46" s="16">
        <f>10^$D$7*EXP(-($F$7+$AF$2*$E$7)*1000/8.314/L46)/L46+10^$G$7*EXP(-($I$7+$AF$2*$H$7)*1000/8.314/L46)</f>
        <v>5.425085106095664E-3</v>
      </c>
    </row>
    <row r="47" spans="1:32" x14ac:dyDescent="0.2">
      <c r="A47" s="4"/>
      <c r="B47" s="4"/>
      <c r="C47" s="4"/>
      <c r="D47" s="4"/>
      <c r="F47" s="4"/>
      <c r="I47" s="4"/>
      <c r="J47"/>
      <c r="L47" s="4">
        <f t="shared" si="1"/>
        <v>1430</v>
      </c>
      <c r="M47" s="3">
        <f t="shared" si="2"/>
        <v>0.69930069930069927</v>
      </c>
      <c r="N47" s="14">
        <f>10^$D$4*EXP(-($F$4+$N$2*$E$4)*1000/8.314/L47)/L47+10^$G$4*EXP(-($I$4+$N$2*$H$4)*1000/8.314/L47)</f>
        <v>1.5455990605164158E-3</v>
      </c>
      <c r="O47" s="15">
        <f>10^$D$4*EXP(-($F$4+$O$2*$E$4)*1000/8.314/L47)/L47+10^$G$4*EXP(-($I$4+$O$2*$H$4)*1000/8.314/L47)</f>
        <v>1.3922549094052331E-3</v>
      </c>
      <c r="P47" s="15">
        <f>10^$D$4*EXP(-($F$4+$P$2*$E$4)*1000/8.314/L47)/L47+10^$G$4*EXP(-($I$4+$P$2*$H$4)*1000/8.314/L47)</f>
        <v>1.2656818757406933E-3</v>
      </c>
      <c r="Q47" s="15">
        <f>10^$D$4*EXP(-($F$4+$Q$2*$E$4)*1000/8.314/L47)/L47+10^$G$4*EXP(-($I$4+$Q$2*$H$4)*1000/8.314/L47)</f>
        <v>1.156484221297948E-3</v>
      </c>
      <c r="R47" s="14">
        <f>10^$D$6*EXP(-($F$6+$R$2*$E$6)*1000/8.314/L47)/L47+10^$G$6*EXP(-($I$6+$R$2*$H$6)*1000/8.314/L47)</f>
        <v>6.5052015426387286E-4</v>
      </c>
      <c r="S47" s="15">
        <f>10^$D$6*EXP(-($F$6+$S$2*$E$6)*1000/8.314/L47)/L47+10^$G$6*EXP(-($I$6+$S$2*$H$6)*1000/8.314/L47)</f>
        <v>6.6685343397877254E-4</v>
      </c>
      <c r="T47" s="15">
        <f>10^$D$6*EXP(-($F$6+$T$2*$E$6)*1000/8.314/L47)/L47+10^$G$6*EXP(-($I$6+$T$2*$H$6)*1000/8.314/L47)</f>
        <v>6.8873175831456212E-4</v>
      </c>
      <c r="U47" s="15">
        <f>10^$D$6*EXP(-($F$6+$U$2*$E$6)*1000/8.314/L47)/L47+10^$G$6*EXP(-($I$6+$U$2*$H$6)*1000/8.314/L47)</f>
        <v>7.1437236289456998E-4</v>
      </c>
      <c r="V47" s="14">
        <f>10^$D$9*EXP(-($F$9+$V$2*$E$9)*1000/8.314/L47)/L47+10^$G$9*EXP(-($I$9+$V$2*$H$9)*1000/8.314/L47)</f>
        <v>4.4806384581046787E-3</v>
      </c>
      <c r="W47" s="15">
        <f>10^$D$9*EXP(-($F$9+$W$2*$E$9)*1000/8.314/L47)/L47+10^$G$9*EXP(-($I$9+$W$2*$H$9)*1000/8.314/L47)</f>
        <v>4.0731209765403264E-3</v>
      </c>
      <c r="X47" s="15">
        <f>10^$D$9*EXP(-($F$9+$X$2*$E$9)*1000/8.314/L47)/L47+10^$G$9*EXP(-($I$9+$X$2*$H$9)*1000/8.314/L47)</f>
        <v>3.7186418780964388E-3</v>
      </c>
      <c r="Y47" s="18">
        <f>10^$D$9*EXP(-($F$9+$Y$2*$E$9)*1000/8.314/L47)/L47+10^$G$9*EXP(-($I$9+$Y$2*$H$9)*1000/8.314/L47)</f>
        <v>3.4030907646142475E-3</v>
      </c>
      <c r="Z47" s="16">
        <f>10^$D$10*EXP(-($F$10+$Z$2*$E$10)*1000/8.314/L47)/L47+10^$G$10*EXP(-($I$10+$Z$2*$H$10)*1000/8.314/L47)</f>
        <v>1.7691283370672117E-2</v>
      </c>
      <c r="AA47" s="16">
        <f>10^$D$10*EXP(-($F$10+$AA$2*$E$10)*1000/8.314/L47)/L47+10^$G$10*EXP(-($I$10+$AA$2*$H$10)*1000/8.314/L47)</f>
        <v>1.3738054811470599E-2</v>
      </c>
      <c r="AB47" s="16">
        <f>10^$D$10*EXP(-($F$10+$AB$2*$E$10)*1000/8.314/L47)/L47+10^$G$10*EXP(-($I$10+$AB$2*$H$10)*1000/8.314/L47)</f>
        <v>1.2046448202480705E-2</v>
      </c>
      <c r="AC47" s="16">
        <f>10^$D$10*EXP(-($F$10+$AC$2*$E$10)*1000/8.314/L47)/L47+10^$G$10*EXP(-($I$10+$AC$2*$H$10)*1000/8.314/L47)</f>
        <v>1.1279901801319919E-2</v>
      </c>
      <c r="AD47" s="21">
        <f>10^$D$11*EXP(-($F$11+$AE$2*$E$11)*1000/8.314/L47)/L47+10^$G$11*EXP(-($I$11+$AE$2*$H$11)*1000/8.314/L47)</f>
        <v>6.4071978816029407E-3</v>
      </c>
      <c r="AE47" s="16">
        <f>10^$D$7*EXP(-($F$7+$AE$2*$E$7)*1000/8.314/L47)/L47+10^$G$7*EXP(-($I$7+$AE$2*$H$7)*1000/8.314/L47)</f>
        <v>5.7435469627447559E-3</v>
      </c>
      <c r="AF47" s="16">
        <f>10^$D$7*EXP(-($F$7+$AF$2*$E$7)*1000/8.314/L47)/L47+10^$G$7*EXP(-($I$7+$AF$2*$H$7)*1000/8.314/L47)</f>
        <v>5.8710253568823225E-3</v>
      </c>
    </row>
    <row r="48" spans="1:32" x14ac:dyDescent="0.2">
      <c r="A48" s="4"/>
      <c r="B48" s="4"/>
      <c r="C48" s="4"/>
      <c r="D48" s="4"/>
      <c r="F48" s="4"/>
      <c r="J48"/>
      <c r="L48" s="4">
        <f t="shared" si="1"/>
        <v>1440</v>
      </c>
      <c r="M48" s="3">
        <f t="shared" si="2"/>
        <v>0.69444444444444442</v>
      </c>
      <c r="N48" s="14">
        <f>10^$D$4*EXP(-($F$4+$N$2*$E$4)*1000/8.314/L48)/L48+10^$G$4*EXP(-($I$4+$N$2*$H$4)*1000/8.314/L48)</f>
        <v>1.6656291950091732E-3</v>
      </c>
      <c r="O48" s="15">
        <f>10^$D$4*EXP(-($F$4+$O$2*$E$4)*1000/8.314/L48)/L48+10^$G$4*EXP(-($I$4+$O$2*$H$4)*1000/8.314/L48)</f>
        <v>1.497497118130627E-3</v>
      </c>
      <c r="P48" s="15">
        <f>10^$D$4*EXP(-($F$4+$P$2*$E$4)*1000/8.314/L48)/L48+10^$G$4*EXP(-($I$4+$P$2*$H$4)*1000/8.314/L48)</f>
        <v>1.360169721660648E-3</v>
      </c>
      <c r="Q48" s="15">
        <f>10^$D$4*EXP(-($F$4+$Q$2*$E$4)*1000/8.314/L48)/L48+10^$G$4*EXP(-($I$4+$Q$2*$H$4)*1000/8.314/L48)</f>
        <v>1.2425115952929035E-3</v>
      </c>
      <c r="R48" s="14">
        <f>10^$D$6*EXP(-($F$6+$R$2*$E$6)*1000/8.314/L48)/L48+10^$G$6*EXP(-($I$6+$R$2*$H$6)*1000/8.314/L48)</f>
        <v>7.1910057197716569E-4</v>
      </c>
      <c r="S48" s="15">
        <f>10^$D$6*EXP(-($F$6+$S$2*$E$6)*1000/8.314/L48)/L48+10^$G$6*EXP(-($I$6+$S$2*$H$6)*1000/8.314/L48)</f>
        <v>7.3526959851488651E-4</v>
      </c>
      <c r="T48" s="15">
        <f>10^$D$6*EXP(-($F$6+$T$2*$E$6)*1000/8.314/L48)/L48+10^$G$6*EXP(-($I$6+$T$2*$H$6)*1000/8.314/L48)</f>
        <v>7.5814618896723435E-4</v>
      </c>
      <c r="U48" s="15">
        <f>10^$D$6*EXP(-($F$6+$U$2*$E$6)*1000/8.314/L48)/L48+10^$G$6*EXP(-($I$6+$U$2*$H$6)*1000/8.314/L48)</f>
        <v>7.8551858744370948E-4</v>
      </c>
      <c r="V48" s="14">
        <f>10^$D$9*EXP(-($F$9+$V$2*$E$9)*1000/8.314/L48)/L48+10^$G$9*EXP(-($I$9+$V$2*$H$9)*1000/8.314/L48)</f>
        <v>4.8773825427904883E-3</v>
      </c>
      <c r="W48" s="15">
        <f>10^$D$9*EXP(-($F$9+$W$2*$E$9)*1000/8.314/L48)/L48+10^$G$9*EXP(-($I$9+$W$2*$H$9)*1000/8.314/L48)</f>
        <v>4.4303710046619338E-3</v>
      </c>
      <c r="X48" s="15">
        <f>10^$D$9*EXP(-($F$9+$X$2*$E$9)*1000/8.314/L48)/L48+10^$G$9*EXP(-($I$9+$X$2*$H$9)*1000/8.314/L48)</f>
        <v>4.0440461934119262E-3</v>
      </c>
      <c r="Y48" s="18">
        <f>10^$D$9*EXP(-($F$9+$Y$2*$E$9)*1000/8.314/L48)/L48+10^$G$9*EXP(-($I$9+$Y$2*$H$9)*1000/8.314/L48)</f>
        <v>3.701441554920663E-3</v>
      </c>
      <c r="Z48" s="16">
        <f>10^$D$10*EXP(-($F$10+$Z$2*$E$10)*1000/8.314/L48)/L48+10^$G$10*EXP(-($I$10+$Z$2*$H$10)*1000/8.314/L48)</f>
        <v>1.9314988910901311E-2</v>
      </c>
      <c r="AA48" s="16">
        <f>10^$D$10*EXP(-($F$10+$AA$2*$E$10)*1000/8.314/L48)/L48+10^$G$10*EXP(-($I$10+$AA$2*$H$10)*1000/8.314/L48)</f>
        <v>1.4756743395296947E-2</v>
      </c>
      <c r="AB48" s="16">
        <f>10^$D$10*EXP(-($F$10+$AB$2*$E$10)*1000/8.314/L48)/L48+10^$G$10*EXP(-($I$10+$AB$2*$H$10)*1000/8.314/L48)</f>
        <v>1.2803264867030196E-2</v>
      </c>
      <c r="AC48" s="16">
        <f>10^$D$10*EXP(-($F$10+$AC$2*$E$10)*1000/8.314/L48)/L48+10^$G$10*EXP(-($I$10+$AC$2*$H$10)*1000/8.314/L48)</f>
        <v>1.1921730880704648E-2</v>
      </c>
      <c r="AD48" s="21">
        <f>10^$D$11*EXP(-($F$11+$AE$2*$E$11)*1000/8.314/L48)/L48+10^$G$11*EXP(-($I$11+$AE$2*$H$11)*1000/8.314/L48)</f>
        <v>6.8312331895966768E-3</v>
      </c>
      <c r="AE48" s="16">
        <f>10^$D$7*EXP(-($F$7+$AE$2*$E$7)*1000/8.314/L48)/L48+10^$G$7*EXP(-($I$7+$AE$2*$H$7)*1000/8.314/L48)</f>
        <v>6.3629633111718827E-3</v>
      </c>
      <c r="AF48" s="16">
        <f>10^$D$7*EXP(-($F$7+$AF$2*$E$7)*1000/8.314/L48)/L48+10^$G$7*EXP(-($I$7+$AF$2*$H$7)*1000/8.314/L48)</f>
        <v>6.3635472073136148E-3</v>
      </c>
    </row>
    <row r="49" spans="1:32" x14ac:dyDescent="0.2">
      <c r="A49" s="4"/>
      <c r="B49" s="4"/>
      <c r="C49" s="4"/>
      <c r="D49" s="4"/>
      <c r="J49"/>
      <c r="L49" s="4">
        <f t="shared" si="1"/>
        <v>1450</v>
      </c>
      <c r="M49" s="3">
        <f t="shared" si="2"/>
        <v>0.68965517241379315</v>
      </c>
      <c r="N49" s="14">
        <f>10^$D$4*EXP(-($F$4+$N$2*$E$4)*1000/8.314/L49)/L49+10^$G$4*EXP(-($I$4+$N$2*$H$4)*1000/8.314/L49)</f>
        <v>1.7944315236869796E-3</v>
      </c>
      <c r="O49" s="15">
        <f>10^$D$4*EXP(-($F$4+$O$2*$E$4)*1000/8.314/L49)/L49+10^$G$4*EXP(-($I$4+$O$2*$H$4)*1000/8.314/L49)</f>
        <v>1.6097871768215644E-3</v>
      </c>
      <c r="P49" s="15">
        <f>10^$D$4*EXP(-($F$4+$P$2*$E$4)*1000/8.314/L49)/L49+10^$G$4*EXP(-($I$4+$P$2*$H$4)*1000/8.314/L49)</f>
        <v>1.4606441165491149E-3</v>
      </c>
      <c r="Q49" s="15">
        <f>10^$D$4*EXP(-($F$4+$Q$2*$E$4)*1000/8.314/L49)/L49+10^$G$4*EXP(-($I$4+$Q$2*$H$4)*1000/8.314/L49)</f>
        <v>1.3338233730873722E-3</v>
      </c>
      <c r="R49" s="14">
        <f>10^$D$6*EXP(-($F$6+$R$2*$E$6)*1000/8.314/L49)/L49+10^$G$6*EXP(-($I$6+$R$2*$H$6)*1000/8.314/L49)</f>
        <v>7.9439135706865598E-4</v>
      </c>
      <c r="S49" s="15">
        <f>10^$D$6*EXP(-($F$6+$S$2*$E$6)*1000/8.314/L49)/L49+10^$G$6*EXP(-($I$6+$S$2*$H$6)*1000/8.314/L49)</f>
        <v>8.0997909899609046E-4</v>
      </c>
      <c r="T49" s="15">
        <f>10^$D$6*EXP(-($F$6+$T$2*$E$6)*1000/8.314/L49)/L49+10^$G$6*EXP(-($I$6+$T$2*$H$6)*1000/8.314/L49)</f>
        <v>8.3368082512529161E-4</v>
      </c>
      <c r="U49" s="15">
        <f>10^$D$6*EXP(-($F$6+$U$2*$E$6)*1000/8.314/L49)/L49+10^$G$6*EXP(-($I$6+$U$2*$H$6)*1000/8.314/L49)</f>
        <v>8.6276249913951498E-4</v>
      </c>
      <c r="V49" s="14">
        <f>10^$D$9*EXP(-($F$9+$V$2*$E$9)*1000/8.314/L49)/L49+10^$G$9*EXP(-($I$9+$V$2*$H$9)*1000/8.314/L49)</f>
        <v>5.3054664685059276E-3</v>
      </c>
      <c r="W49" s="15">
        <f>10^$D$9*EXP(-($F$9+$W$2*$E$9)*1000/8.314/L49)/L49+10^$G$9*EXP(-($I$9+$W$2*$H$9)*1000/8.314/L49)</f>
        <v>4.8146748748679486E-3</v>
      </c>
      <c r="X49" s="15">
        <f>10^$D$9*EXP(-($F$9+$X$2*$E$9)*1000/8.314/L49)/L49+10^$G$9*EXP(-($I$9+$X$2*$H$9)*1000/8.314/L49)</f>
        <v>4.3935391634290083E-3</v>
      </c>
      <c r="Y49" s="18">
        <f>10^$D$9*EXP(-($F$9+$Y$2*$E$9)*1000/8.314/L49)/L49+10^$G$9*EXP(-($I$9+$Y$2*$H$9)*1000/8.314/L49)</f>
        <v>4.0216584679093649E-3</v>
      </c>
      <c r="Z49" s="16">
        <f>10^$D$10*EXP(-($F$10+$Z$2*$E$10)*1000/8.314/L49)/L49+10^$G$10*EXP(-($I$10+$Z$2*$H$10)*1000/8.314/L49)</f>
        <v>2.1110591420568571E-2</v>
      </c>
      <c r="AA49" s="16">
        <f>10^$D$10*EXP(-($F$10+$AA$2*$E$10)*1000/8.314/L49)/L49+10^$G$10*EXP(-($I$10+$AA$2*$H$10)*1000/8.314/L49)</f>
        <v>1.5863954114715185E-2</v>
      </c>
      <c r="AB49" s="16">
        <f>10^$D$10*EXP(-($F$10+$AB$2*$E$10)*1000/8.314/L49)/L49+10^$G$10*EXP(-($I$10+$AB$2*$H$10)*1000/8.314/L49)</f>
        <v>1.3611060906573394E-2</v>
      </c>
      <c r="AC49" s="16">
        <f>10^$D$10*EXP(-($F$10+$AC$2*$E$10)*1000/8.314/L49)/L49+10^$G$10*EXP(-($I$10+$AC$2*$H$10)*1000/8.314/L49)</f>
        <v>1.2597648571817079E-2</v>
      </c>
      <c r="AD49" s="21">
        <f>10^$D$11*EXP(-($F$11+$AE$2*$E$11)*1000/8.314/L49)/L49+10^$G$11*EXP(-($I$11+$AE$2*$H$11)*1000/8.314/L49)</f>
        <v>7.2819284532898562E-3</v>
      </c>
      <c r="AE49" s="16">
        <f>10^$D$7*EXP(-($F$7+$AE$2*$E$7)*1000/8.314/L49)/L49+10^$G$7*EXP(-($I$7+$AE$2*$H$7)*1000/8.314/L49)</f>
        <v>7.0774287000021363E-3</v>
      </c>
      <c r="AF49" s="16">
        <f>10^$D$7*EXP(-($F$7+$AF$2*$E$7)*1000/8.314/L49)/L49+10^$G$7*EXP(-($I$7+$AF$2*$H$7)*1000/8.314/L49)</f>
        <v>6.910433196417912E-3</v>
      </c>
    </row>
    <row r="50" spans="1:32" x14ac:dyDescent="0.2">
      <c r="A50" s="4"/>
      <c r="B50" s="4"/>
      <c r="C50" s="4"/>
      <c r="D50" s="4"/>
      <c r="E50" s="4"/>
      <c r="F50" s="4"/>
      <c r="J50"/>
      <c r="L50" s="4">
        <f t="shared" si="1"/>
        <v>1460</v>
      </c>
      <c r="M50" s="3">
        <f t="shared" si="2"/>
        <v>0.68493150684931503</v>
      </c>
      <c r="N50" s="14">
        <f>10^$D$4*EXP(-($F$4+$N$2*$E$4)*1000/8.314/L50)/L50+10^$G$4*EXP(-($I$4+$N$2*$H$4)*1000/8.314/L50)</f>
        <v>1.9327445567236966E-3</v>
      </c>
      <c r="O50" s="15">
        <f>10^$D$4*EXP(-($F$4+$O$2*$E$4)*1000/8.314/L50)/L50+10^$G$4*EXP(-($I$4+$O$2*$H$4)*1000/8.314/L50)</f>
        <v>1.7296211769196946E-3</v>
      </c>
      <c r="P50" s="15">
        <f>10^$D$4*EXP(-($F$4+$P$2*$E$4)*1000/8.314/L50)/L50+10^$G$4*EXP(-($I$4+$P$2*$H$4)*1000/8.314/L50)</f>
        <v>1.5674645546249642E-3</v>
      </c>
      <c r="Q50" s="15">
        <f>10^$D$4*EXP(-($F$4+$Q$2*$E$4)*1000/8.314/L50)/L50+10^$G$4*EXP(-($I$4+$Q$2*$H$4)*1000/8.314/L50)</f>
        <v>1.4307004126195265E-3</v>
      </c>
      <c r="R50" s="14">
        <f>10^$D$6*EXP(-($F$6+$R$2*$E$6)*1000/8.314/L50)/L50+10^$G$6*EXP(-($I$6+$R$2*$H$6)*1000/8.314/L50)</f>
        <v>8.7706812028170338E-4</v>
      </c>
      <c r="S50" s="15">
        <f>10^$D$6*EXP(-($F$6+$S$2*$E$6)*1000/8.314/L50)/L50+10^$G$6*EXP(-($I$6+$S$2*$H$6)*1000/8.314/L50)</f>
        <v>8.9154206405328215E-4</v>
      </c>
      <c r="T50" s="15">
        <f>10^$D$6*EXP(-($F$6+$T$2*$E$6)*1000/8.314/L50)/L50+10^$G$6*EXP(-($I$6+$T$2*$H$6)*1000/8.314/L50)</f>
        <v>9.1582872948910729E-4</v>
      </c>
      <c r="U50" s="15">
        <f>10^$D$6*EXP(-($F$6+$U$2*$E$6)*1000/8.314/L50)/L50+10^$G$6*EXP(-($I$6+$U$2*$H$6)*1000/8.314/L50)</f>
        <v>9.4656022073526399E-4</v>
      </c>
      <c r="V50" s="14">
        <f>10^$D$9*EXP(-($F$9+$V$2*$E$9)*1000/8.314/L50)/L50+10^$G$9*EXP(-($I$9+$V$2*$H$9)*1000/8.314/L50)</f>
        <v>5.7673921191675175E-3</v>
      </c>
      <c r="W50" s="15">
        <f>10^$D$9*EXP(-($F$9+$W$2*$E$9)*1000/8.314/L50)/L50+10^$G$9*EXP(-($I$9+$W$2*$H$9)*1000/8.314/L50)</f>
        <v>5.2279380044522811E-3</v>
      </c>
      <c r="X50" s="15">
        <f>10^$D$9*EXP(-($F$9+$X$2*$E$9)*1000/8.314/L50)/L50+10^$G$9*EXP(-($I$9+$X$2*$H$9)*1000/8.314/L50)</f>
        <v>4.7686721991327405E-3</v>
      </c>
      <c r="Y50" s="18">
        <f>10^$D$9*EXP(-($F$9+$Y$2*$E$9)*1000/8.314/L50)/L50+10^$G$9*EXP(-($I$9+$Y$2*$H$9)*1000/8.314/L50)</f>
        <v>4.3650720640328877E-3</v>
      </c>
      <c r="Z50" s="16">
        <f>10^$D$10*EXP(-($F$10+$Z$2*$E$10)*1000/8.314/L50)/L50+10^$G$10*EXP(-($I$10+$Z$2*$H$10)*1000/8.314/L50)</f>
        <v>2.3097496029085472E-2</v>
      </c>
      <c r="AA50" s="16">
        <f>10^$D$10*EXP(-($F$10+$AA$2*$E$10)*1000/8.314/L50)/L50+10^$G$10*EXP(-($I$10+$AA$2*$H$10)*1000/8.314/L50)</f>
        <v>1.7069075795659305E-2</v>
      </c>
      <c r="AB50" s="16">
        <f>10^$D$10*EXP(-($F$10+$AB$2*$E$10)*1000/8.314/L50)/L50+10^$G$10*EXP(-($I$10+$AB$2*$H$10)*1000/8.314/L50)</f>
        <v>1.4474463435250965E-2</v>
      </c>
      <c r="AC50" s="16">
        <f>10^$D$10*EXP(-($F$10+$AC$2*$E$10)*1000/8.314/L50)/L50+10^$G$10*EXP(-($I$10+$AC$2*$H$10)*1000/8.314/L50)</f>
        <v>1.3310032641907148E-2</v>
      </c>
      <c r="AD50" s="21">
        <f>10^$D$11*EXP(-($F$11+$AE$2*$E$11)*1000/8.314/L50)/L50+10^$G$11*EXP(-($I$11+$AE$2*$H$11)*1000/8.314/L50)</f>
        <v>7.7613820500470792E-3</v>
      </c>
      <c r="AE50" s="16">
        <f>10^$D$7*EXP(-($F$7+$AE$2*$E$7)*1000/8.314/L50)/L50+10^$G$7*EXP(-($I$7+$AE$2*$H$7)*1000/8.314/L50)</f>
        <v>7.9059861302945029E-3</v>
      </c>
      <c r="AF50" s="16">
        <f>10^$D$7*EXP(-($F$7+$AF$2*$E$7)*1000/8.314/L50)/L50+10^$G$7*EXP(-($I$7+$AF$2*$H$7)*1000/8.314/L50)</f>
        <v>7.5210838180658143E-3</v>
      </c>
    </row>
    <row r="51" spans="1:32" x14ac:dyDescent="0.2">
      <c r="A51" s="4"/>
      <c r="B51" s="4"/>
      <c r="C51" s="4"/>
      <c r="D51" s="4"/>
      <c r="E51" s="4"/>
      <c r="F51" s="4"/>
      <c r="L51" s="4">
        <f t="shared" si="1"/>
        <v>1470</v>
      </c>
      <c r="M51" s="3">
        <f t="shared" si="2"/>
        <v>0.68027210884353739</v>
      </c>
      <c r="N51" s="14">
        <f>10^$D$4*EXP(-($F$4+$N$2*$E$4)*1000/8.314/L51)/L51+10^$G$4*EXP(-($I$4+$N$2*$H$4)*1000/8.314/L51)</f>
        <v>2.0813909832937678E-3</v>
      </c>
      <c r="O51" s="15">
        <f>10^$D$4*EXP(-($F$4+$O$2*$E$4)*1000/8.314/L51)/L51+10^$G$4*EXP(-($I$4+$O$2*$H$4)*1000/8.314/L51)</f>
        <v>1.8575444089211322E-3</v>
      </c>
      <c r="P51" s="15">
        <f>10^$D$4*EXP(-($F$4+$P$2*$E$4)*1000/8.314/L51)/L51+10^$G$4*EXP(-($I$4+$P$2*$H$4)*1000/8.314/L51)</f>
        <v>1.68101994675711E-3</v>
      </c>
      <c r="Q51" s="15">
        <f>10^$D$4*EXP(-($F$4+$Q$2*$E$4)*1000/8.314/L51)/L51+10^$G$4*EXP(-($I$4+$Q$2*$H$4)*1000/8.314/L51)</f>
        <v>1.53344182297697E-3</v>
      </c>
      <c r="R51" s="14">
        <f>10^$D$6*EXP(-($F$6+$R$2*$E$6)*1000/8.314/L51)/L51+10^$G$6*EXP(-($I$6+$R$2*$H$6)*1000/8.314/L51)</f>
        <v>9.6788789883014352E-4</v>
      </c>
      <c r="S51" s="15">
        <f>10^$D$6*EXP(-($F$6+$S$2*$E$6)*1000/8.314/L51)/L51+10^$G$6*EXP(-($I$6+$S$2*$H$6)*1000/8.314/L51)</f>
        <v>9.8057657385138301E-4</v>
      </c>
      <c r="T51" s="15">
        <f>10^$D$6*EXP(-($F$6+$T$2*$E$6)*1000/8.314/L51)/L51+10^$G$6*EXP(-($I$6+$T$2*$H$6)*1000/8.314/L51)</f>
        <v>1.0051262069559527E-3</v>
      </c>
      <c r="U51" s="15">
        <f>10^$D$6*EXP(-($F$6+$U$2*$E$6)*1000/8.314/L51)/L51+10^$G$6*EXP(-($I$6+$U$2*$H$6)*1000/8.314/L51)</f>
        <v>1.0374019743066853E-3</v>
      </c>
      <c r="V51" s="14">
        <f>10^$D$9*EXP(-($F$9+$V$2*$E$9)*1000/8.314/L51)/L51+10^$G$9*EXP(-($I$9+$V$2*$H$9)*1000/8.314/L51)</f>
        <v>6.2659228996312369E-3</v>
      </c>
      <c r="W51" s="15">
        <f>10^$D$9*EXP(-($F$9+$W$2*$E$9)*1000/8.314/L51)/L51+10^$G$9*EXP(-($I$9+$W$2*$H$9)*1000/8.314/L51)</f>
        <v>5.6722300628025742E-3</v>
      </c>
      <c r="X51" s="15">
        <f>10^$D$9*EXP(-($F$9+$X$2*$E$9)*1000/8.314/L51)/L51+10^$G$9*EXP(-($I$9+$X$2*$H$9)*1000/8.314/L51)</f>
        <v>5.1711059568643669E-3</v>
      </c>
      <c r="Y51" s="18">
        <f>10^$D$9*EXP(-($F$9+$Y$2*$E$9)*1000/8.314/L51)/L51+10^$G$9*EXP(-($I$9+$Y$2*$H$9)*1000/8.314/L51)</f>
        <v>4.7330908201068424E-3</v>
      </c>
      <c r="Z51" s="16">
        <f>10^$D$10*EXP(-($F$10+$Z$2*$E$10)*1000/8.314/L51)/L51+10^$G$10*EXP(-($I$10+$Z$2*$H$10)*1000/8.314/L51)</f>
        <v>2.5297139486323526E-2</v>
      </c>
      <c r="AA51" s="16">
        <f>10^$D$10*EXP(-($F$10+$AA$2*$E$10)*1000/8.314/L51)/L51+10^$G$10*EXP(-($I$10+$AA$2*$H$10)*1000/8.314/L51)</f>
        <v>1.8382518741239647E-2</v>
      </c>
      <c r="AB51" s="16">
        <f>10^$D$10*EXP(-($F$10+$AB$2*$E$10)*1000/8.314/L51)/L51+10^$G$10*EXP(-($I$10+$AB$2*$H$10)*1000/8.314/L51)</f>
        <v>1.5398607590872502E-2</v>
      </c>
      <c r="AC51" s="16">
        <f>10^$D$10*EXP(-($F$10+$AC$2*$E$10)*1000/8.314/L51)/L51+10^$G$10*EXP(-($I$10+$AC$2*$H$10)*1000/8.314/L51)</f>
        <v>1.4061510668846764E-2</v>
      </c>
      <c r="AD51" s="21">
        <f>10^$D$11*EXP(-($F$11+$AE$2*$E$11)*1000/8.314/L51)/L51+10^$G$11*EXP(-($I$11+$AE$2*$H$11)*1000/8.314/L51)</f>
        <v>8.2719286407414699E-3</v>
      </c>
      <c r="AE51" s="16">
        <f>10^$D$7*EXP(-($F$7+$AE$2*$E$7)*1000/8.314/L51)/L51+10^$G$7*EXP(-($I$7+$AE$2*$H$7)*1000/8.314/L51)</f>
        <v>8.8716270573634889E-3</v>
      </c>
      <c r="AF51" s="16">
        <f>10^$D$7*EXP(-($F$7+$AF$2*$E$7)*1000/8.314/L51)/L51+10^$G$7*EXP(-($I$7+$AF$2*$H$7)*1000/8.314/L51)</f>
        <v>8.2068439224137393E-3</v>
      </c>
    </row>
    <row r="52" spans="1:32" x14ac:dyDescent="0.2">
      <c r="A52" s="4"/>
      <c r="B52" s="4"/>
      <c r="C52" s="4"/>
      <c r="D52" s="4"/>
      <c r="L52" s="4">
        <f t="shared" si="1"/>
        <v>1480</v>
      </c>
      <c r="M52" s="3">
        <f t="shared" si="2"/>
        <v>0.67567567567567566</v>
      </c>
      <c r="N52" s="14">
        <f>10^$D$4*EXP(-($F$4+$N$2*$E$4)*1000/8.314/L52)/L52+10^$G$4*EXP(-($I$4+$N$2*$H$4)*1000/8.314/L52)</f>
        <v>2.2412885665727676E-3</v>
      </c>
      <c r="O52" s="15">
        <f>10^$D$4*EXP(-($F$4+$O$2*$E$4)*1000/8.314/L52)/L52+10^$G$4*EXP(-($I$4+$O$2*$H$4)*1000/8.314/L52)</f>
        <v>1.9941577114164569E-3</v>
      </c>
      <c r="P52" s="15">
        <f>10^$D$4*EXP(-($F$4+$P$2*$E$4)*1000/8.314/L52)/L52+10^$G$4*EXP(-($I$4+$P$2*$H$4)*1000/8.314/L52)</f>
        <v>1.8017322954614874E-3</v>
      </c>
      <c r="Q52" s="15">
        <f>10^$D$4*EXP(-($F$4+$Q$2*$E$4)*1000/8.314/L52)/L52+10^$G$4*EXP(-($I$4+$Q$2*$H$4)*1000/8.314/L52)</f>
        <v>1.642367075418144E-3</v>
      </c>
      <c r="R52" s="14">
        <f>10^$D$6*EXP(-($F$6+$R$2*$E$6)*1000/8.314/L52)/L52+10^$G$6*EXP(-($I$6+$R$2*$H$6)*1000/8.314/L52)</f>
        <v>1.0677009852938916E-3</v>
      </c>
      <c r="S52" s="15">
        <f>10^$D$6*EXP(-($F$6+$S$2*$E$6)*1000/8.314/L52)/L52+10^$G$6*EXP(-($I$6+$S$2*$H$6)*1000/8.314/L52)</f>
        <v>1.0777664705527324E-3</v>
      </c>
      <c r="T52" s="15">
        <f>10^$D$6*EXP(-($F$6+$T$2*$E$6)*1000/8.314/L52)/L52+10^$G$6*EXP(-($I$6+$T$2*$H$6)*1000/8.314/L52)</f>
        <v>1.1021580055728996E-3</v>
      </c>
      <c r="U52" s="15">
        <f>10^$D$6*EXP(-($F$6+$U$2*$E$6)*1000/8.314/L52)/L52+10^$G$6*EXP(-($I$6+$U$2*$H$6)*1000/8.314/L52)</f>
        <v>1.1358155913835828E-3</v>
      </c>
      <c r="V52" s="14">
        <f>10^$D$9*EXP(-($F$9+$V$2*$E$9)*1000/8.314/L52)/L52+10^$G$9*EXP(-($I$9+$V$2*$H$9)*1000/8.314/L52)</f>
        <v>6.8041207119088525E-3</v>
      </c>
      <c r="W52" s="15">
        <f>10^$D$9*EXP(-($F$9+$W$2*$E$9)*1000/8.314/L52)/L52+10^$G$9*EXP(-($I$9+$W$2*$H$9)*1000/8.314/L52)</f>
        <v>6.1498063979848056E-3</v>
      </c>
      <c r="X52" s="15">
        <f>10^$D$9*EXP(-($F$9+$X$2*$E$9)*1000/8.314/L52)/L52+10^$G$9*EXP(-($I$9+$X$2*$H$9)*1000/8.314/L52)</f>
        <v>5.6026227953322981E-3</v>
      </c>
      <c r="Y52" s="18">
        <f>10^$D$9*EXP(-($F$9+$Y$2*$E$9)*1000/8.314/L52)/L52+10^$G$9*EXP(-($I$9+$Y$2*$H$9)*1000/8.314/L52)</f>
        <v>5.1272084326258365E-3</v>
      </c>
      <c r="Z52" s="16">
        <f>10^$D$10*EXP(-($F$10+$Z$2*$E$10)*1000/8.314/L52)/L52+10^$G$10*EXP(-($I$10+$Z$2*$H$10)*1000/8.314/L52)</f>
        <v>2.7733166603049648E-2</v>
      </c>
      <c r="AA52" s="16">
        <f>10^$D$10*EXP(-($F$10+$AA$2*$E$10)*1000/8.314/L52)/L52+10^$G$10*EXP(-($I$10+$AA$2*$H$10)*1000/8.314/L52)</f>
        <v>1.9815810693685612E-2</v>
      </c>
      <c r="AB52" s="16">
        <f>10^$D$10*EXP(-($F$10+$AB$2*$E$10)*1000/8.314/L52)/L52+10^$G$10*EXP(-($I$10+$AB$2*$H$10)*1000/8.314/L52)</f>
        <v>1.6389187887955688E-2</v>
      </c>
      <c r="AC52" s="16">
        <f>10^$D$10*EXP(-($F$10+$AC$2*$E$10)*1000/8.314/L52)/L52+10^$G$10*EXP(-($I$10+$AC$2*$H$10)*1000/8.314/L52)</f>
        <v>1.485498710559733E-2</v>
      </c>
      <c r="AD52" s="21">
        <f>10^$D$11*EXP(-($F$11+$AE$2*$E$11)*1000/8.314/L52)/L52+10^$G$11*EXP(-($I$11+$AE$2*$H$11)*1000/8.314/L52)</f>
        <v>8.8161677244921171E-3</v>
      </c>
      <c r="AE52" s="16">
        <f>10^$D$7*EXP(-($F$7+$AE$2*$E$7)*1000/8.314/L52)/L52+10^$G$7*EXP(-($I$7+$AE$2*$H$7)*1000/8.314/L52)</f>
        <v>1.0002049569757664E-2</v>
      </c>
      <c r="AF52" s="16">
        <f>10^$D$7*EXP(-($F$7+$AF$2*$E$7)*1000/8.314/L52)/L52+10^$G$7*EXP(-($I$7+$AF$2*$H$7)*1000/8.314/L52)</f>
        <v>8.981388379015437E-3</v>
      </c>
    </row>
    <row r="53" spans="1:32" x14ac:dyDescent="0.2">
      <c r="A53" s="4"/>
      <c r="B53" s="4"/>
      <c r="C53" s="4"/>
      <c r="D53" s="4"/>
      <c r="L53" s="4">
        <f t="shared" si="1"/>
        <v>1490</v>
      </c>
      <c r="M53" s="3">
        <f t="shared" si="2"/>
        <v>0.67114093959731547</v>
      </c>
      <c r="N53" s="14">
        <f>10^$D$4*EXP(-($F$4+$N$2*$E$4)*1000/8.314/L53)/L53+10^$G$4*EXP(-($I$4+$N$2*$H$4)*1000/8.314/L53)</f>
        <v>2.4134623120410964E-3</v>
      </c>
      <c r="O53" s="15">
        <f>10^$D$4*EXP(-($F$4+$O$2*$E$4)*1000/8.314/L53)/L53+10^$G$4*EXP(-($I$4+$O$2*$H$4)*1000/8.314/L53)</f>
        <v>2.1401245995690123E-3</v>
      </c>
      <c r="P53" s="15">
        <f>10^$D$4*EXP(-($F$4+$P$2*$E$4)*1000/8.314/L53)/L53+10^$G$4*EXP(-($I$4+$P$2*$H$4)*1000/8.314/L53)</f>
        <v>1.9300608432525411E-3</v>
      </c>
      <c r="Q53" s="15">
        <f>10^$D$4*EXP(-($F$4+$Q$2*$E$4)*1000/8.314/L53)/L53+10^$G$4*EXP(-($I$4+$Q$2*$H$4)*1000/8.314/L53)</f>
        <v>1.7578183994903396E-3</v>
      </c>
      <c r="R53" s="14">
        <f>10^$D$6*EXP(-($F$6+$R$2*$E$6)*1000/8.314/L53)/L53+10^$G$6*EXP(-($I$6+$R$2*$H$6)*1000/8.314/L53)</f>
        <v>1.1774645177146858E-3</v>
      </c>
      <c r="S53" s="15">
        <f>10^$D$6*EXP(-($F$6+$S$2*$E$6)*1000/8.314/L53)/L53+10^$G$6*EXP(-($I$6+$S$2*$H$6)*1000/8.314/L53)</f>
        <v>1.1838703387598666E-3</v>
      </c>
      <c r="T53" s="15">
        <f>10^$D$6*EXP(-($F$6+$T$2*$E$6)*1000/8.314/L53)/L53+10^$G$6*EXP(-($I$6+$T$2*$H$6)*1000/8.314/L53)</f>
        <v>1.2075632917076613E-3</v>
      </c>
      <c r="U53" s="15">
        <f>10^$D$6*EXP(-($F$6+$U$2*$E$6)*1000/8.314/L53)/L53+10^$G$6*EXP(-($I$6+$U$2*$H$6)*1000/8.314/L53)</f>
        <v>1.2423705330686216E-3</v>
      </c>
      <c r="V53" s="14">
        <f>10^$D$9*EXP(-($F$9+$V$2*$E$9)*1000/8.314/L53)/L53+10^$G$9*EXP(-($I$9+$V$2*$H$9)*1000/8.314/L53)</f>
        <v>7.3853883502455605E-3</v>
      </c>
      <c r="W53" s="15">
        <f>10^$D$9*EXP(-($F$9+$W$2*$E$9)*1000/8.314/L53)/L53+10^$G$9*EXP(-($I$9+$W$2*$H$9)*1000/8.314/L53)</f>
        <v>6.6631326815618057E-3</v>
      </c>
      <c r="X53" s="15">
        <f>10^$D$9*EXP(-($F$9+$X$2*$E$9)*1000/8.314/L53)/L53+10^$G$9*EXP(-($I$9+$X$2*$H$9)*1000/8.314/L53)</f>
        <v>6.0651411304116247E-3</v>
      </c>
      <c r="Y53" s="18">
        <f>10^$D$9*EXP(-($F$9+$Y$2*$E$9)*1000/8.314/L53)/L53+10^$G$9*EXP(-($I$9+$Y$2*$H$9)*1000/8.314/L53)</f>
        <v>5.5490122306965694E-3</v>
      </c>
      <c r="Z53" s="16">
        <f>10^$D$10*EXP(-($F$10+$Z$2*$E$10)*1000/8.314/L53)/L53+10^$G$10*EXP(-($I$10+$Z$2*$H$10)*1000/8.314/L53)</f>
        <v>3.0431617997648906E-2</v>
      </c>
      <c r="AA53" s="16">
        <f>10^$D$10*EXP(-($F$10+$AA$2*$E$10)*1000/8.314/L53)/L53+10^$G$10*EXP(-($I$10+$AA$2*$H$10)*1000/8.314/L53)</f>
        <v>2.1381699676545872E-2</v>
      </c>
      <c r="AB53" s="16">
        <f>10^$D$10*EXP(-($F$10+$AB$2*$E$10)*1000/8.314/L53)/L53+10^$G$10*EXP(-($I$10+$AB$2*$H$10)*1000/8.314/L53)</f>
        <v>1.7452513644422532E-2</v>
      </c>
      <c r="AC53" s="16">
        <f>10^$D$10*EXP(-($F$10+$AC$2*$E$10)*1000/8.314/L53)/L53+10^$G$10*EXP(-($I$10+$AC$2*$H$10)*1000/8.314/L53)</f>
        <v>1.5693672702466455E-2</v>
      </c>
      <c r="AD53" s="21">
        <f>10^$D$11*EXP(-($F$11+$AE$2*$E$11)*1000/8.314/L53)/L53+10^$G$11*EXP(-($I$11+$AE$2*$H$11)*1000/8.314/L53)</f>
        <v>9.3969951305147084E-3</v>
      </c>
      <c r="AE53" s="16">
        <f>10^$D$7*EXP(-($F$7+$AE$2*$E$7)*1000/8.314/L53)/L53+10^$G$7*EXP(-($I$7+$AE$2*$H$7)*1000/8.314/L53)</f>
        <v>1.1330546453057769E-2</v>
      </c>
      <c r="AF53" s="16">
        <f>10^$D$7*EXP(-($F$7+$AF$2*$E$7)*1000/8.314/L53)/L53+10^$G$7*EXP(-($I$7+$AF$2*$H$7)*1000/8.314/L53)</f>
        <v>9.8611764367527478E-3</v>
      </c>
    </row>
    <row r="54" spans="1:32" x14ac:dyDescent="0.2">
      <c r="A54" s="4"/>
      <c r="B54" s="4"/>
      <c r="C54" s="4"/>
      <c r="D54" s="4"/>
      <c r="L54" s="4">
        <f t="shared" si="1"/>
        <v>1500</v>
      </c>
      <c r="M54" s="3">
        <f t="shared" si="2"/>
        <v>0.66666666666666663</v>
      </c>
      <c r="N54" s="14">
        <f>10^$D$4*EXP(-($F$4+$N$2*$E$4)*1000/8.314/L54)/L54+10^$G$4*EXP(-($I$4+$N$2*$H$4)*1000/8.314/L54)</f>
        <v>2.5990580283545626E-3</v>
      </c>
      <c r="O54" s="15">
        <f>10^$D$4*EXP(-($F$4+$O$2*$E$4)*1000/8.314/L54)/L54+10^$G$4*EXP(-($I$4+$O$2*$H$4)*1000/8.314/L54)</f>
        <v>2.2961792507997917E-3</v>
      </c>
      <c r="P54" s="15">
        <f>10^$D$4*EXP(-($F$4+$P$2*$E$4)*1000/8.314/L54)/L54+10^$G$4*EXP(-($I$4+$P$2*$H$4)*1000/8.314/L54)</f>
        <v>2.0665067445456292E-3</v>
      </c>
      <c r="Q54" s="15">
        <f>10^$D$4*EXP(-($F$4+$Q$2*$E$4)*1000/8.314/L54)/L54+10^$G$4*EXP(-($I$4+$Q$2*$H$4)*1000/8.314/L54)</f>
        <v>1.8801634963514671E-3</v>
      </c>
      <c r="R54" s="14">
        <f>10^$D$6*EXP(-($F$6+$R$2*$E$6)*1000/8.314/L54)/L54+10^$G$6*EXP(-($I$6+$R$2*$H$6)*1000/8.314/L54)</f>
        <v>1.2982580648912146E-3</v>
      </c>
      <c r="S54" s="15">
        <f>10^$D$6*EXP(-($F$6+$S$2*$E$6)*1000/8.314/L54)/L54+10^$G$6*EXP(-($I$6+$S$2*$H$6)*1000/8.314/L54)</f>
        <v>1.2997318167021969E-3</v>
      </c>
      <c r="T54" s="15">
        <f>10^$D$6*EXP(-($F$6+$T$2*$E$6)*1000/8.314/L54)/L54+10^$G$6*EXP(-($I$6+$T$2*$H$6)*1000/8.314/L54)</f>
        <v>1.32204250942238E-3</v>
      </c>
      <c r="U54" s="15">
        <f>10^$D$6*EXP(-($F$6+$U$2*$E$6)*1000/8.314/L54)/L54+10^$G$6*EXP(-($I$6+$U$2*$H$6)*1000/8.314/L54)</f>
        <v>1.3576824950620062E-3</v>
      </c>
      <c r="V54" s="14">
        <f>10^$D$9*EXP(-($F$9+$V$2*$E$9)*1000/8.314/L54)/L54+10^$G$9*EXP(-($I$9+$V$2*$H$9)*1000/8.314/L54)</f>
        <v>8.0135180064678357E-3</v>
      </c>
      <c r="W54" s="15">
        <f>10^$D$9*EXP(-($F$9+$W$2*$E$9)*1000/8.314/L54)/L54+10^$G$9*EXP(-($I$9+$W$2*$H$9)*1000/8.314/L54)</f>
        <v>7.2149132023294656E-3</v>
      </c>
      <c r="X54" s="15">
        <f>10^$D$9*EXP(-($F$9+$X$2*$E$9)*1000/8.314/L54)/L54+10^$G$9*EXP(-($I$9+$X$2*$H$9)*1000/8.314/L54)</f>
        <v>6.560731954246027E-3</v>
      </c>
      <c r="Y54" s="18">
        <f>10^$D$9*EXP(-($F$9+$Y$2*$E$9)*1000/8.314/L54)/L54+10^$G$9*EXP(-($I$9+$Y$2*$H$9)*1000/8.314/L54)</f>
        <v>6.0001928624571635E-3</v>
      </c>
      <c r="Z54" s="16">
        <f>10^$D$10*EXP(-($F$10+$Z$2*$E$10)*1000/8.314/L54)/L54+10^$G$10*EXP(-($I$10+$Z$2*$H$10)*1000/8.314/L54)</f>
        <v>3.3421129544672419E-2</v>
      </c>
      <c r="AA54" s="16">
        <f>10^$D$10*EXP(-($F$10+$AA$2*$E$10)*1000/8.314/L54)/L54+10^$G$10*EXP(-($I$10+$AA$2*$H$10)*1000/8.314/L54)</f>
        <v>2.309426402042445E-2</v>
      </c>
      <c r="AB54" s="16">
        <f>10^$D$10*EXP(-($F$10+$AB$2*$E$10)*1000/8.314/L54)/L54+10^$G$10*EXP(-($I$10+$AB$2*$H$10)*1000/8.314/L54)</f>
        <v>1.8595568696383024E-2</v>
      </c>
      <c r="AC54" s="16">
        <f>10^$D$10*EXP(-($F$10+$AC$2*$E$10)*1000/8.314/L54)/L54+10^$G$10*EXP(-($I$10+$AC$2*$H$10)*1000/8.314/L54)</f>
        <v>1.6581116430505378E-2</v>
      </c>
      <c r="AD54" s="21">
        <f>10^$D$11*EXP(-($F$11+$AE$2*$E$11)*1000/8.314/L54)/L54+10^$G$11*EXP(-($I$11+$AE$2*$H$11)*1000/8.314/L54)</f>
        <v>1.0017637676449071E-2</v>
      </c>
      <c r="AE54" s="16">
        <f>10^$D$7*EXP(-($F$7+$AE$2*$E$7)*1000/8.314/L54)/L54+10^$G$7*EXP(-($I$7+$AE$2*$H$7)*1000/8.314/L54)</f>
        <v>1.2897042518478391E-2</v>
      </c>
      <c r="AF54" s="16">
        <f>10^$D$7*EXP(-($F$7+$AF$2*$E$7)*1000/8.314/L54)/L54+10^$G$7*EXP(-($I$7+$AF$2*$H$7)*1000/8.314/L54)</f>
        <v>1.0865985495810479E-2</v>
      </c>
    </row>
    <row r="55" spans="1:32" x14ac:dyDescent="0.2">
      <c r="A55" s="4"/>
      <c r="B55" s="4"/>
      <c r="C55" s="4"/>
      <c r="D55" s="4"/>
      <c r="L55" s="4">
        <f t="shared" si="1"/>
        <v>1510</v>
      </c>
      <c r="M55" s="3">
        <f t="shared" si="2"/>
        <v>0.66225165562913912</v>
      </c>
      <c r="N55" s="14">
        <f>10^$D$4*EXP(-($F$4+$N$2*$E$4)*1000/8.314/L55)/L55+10^$G$4*EXP(-($I$4+$N$2*$H$4)*1000/8.314/L55)</f>
        <v>2.7993574079439171E-3</v>
      </c>
      <c r="O55" s="15">
        <f>10^$D$4*EXP(-($F$4+$O$2*$E$4)*1000/8.314/L55)/L55+10^$G$4*EXP(-($I$4+$O$2*$H$4)*1000/8.314/L55)</f>
        <v>2.4631354310990696E-3</v>
      </c>
      <c r="P55" s="15">
        <f>10^$D$4*EXP(-($F$4+$P$2*$E$4)*1000/8.314/L55)/L55+10^$G$4*EXP(-($I$4+$P$2*$H$4)*1000/8.314/L55)</f>
        <v>2.2116183152703891E-3</v>
      </c>
      <c r="Q55" s="15">
        <f>10^$D$4*EXP(-($F$4+$Q$2*$E$4)*1000/8.314/L55)/L55+10^$G$4*EXP(-($I$4+$Q$2*$H$4)*1000/8.314/L55)</f>
        <v>2.0097986041352264E-3</v>
      </c>
      <c r="R55" s="14">
        <f>10^$D$6*EXP(-($F$6+$R$2*$E$6)*1000/8.314/L55)/L55+10^$G$6*EXP(-($I$6+$R$2*$H$6)*1000/8.314/L55)</f>
        <v>1.4313014663983033E-3</v>
      </c>
      <c r="S55" s="15">
        <f>10^$D$6*EXP(-($F$6+$S$2*$E$6)*1000/8.314/L55)/L55+10^$G$6*EXP(-($I$6+$S$2*$H$6)*1000/8.314/L55)</f>
        <v>1.4262914172360798E-3</v>
      </c>
      <c r="T55" s="15">
        <f>10^$D$6*EXP(-($F$6+$T$2*$E$6)*1000/8.314/L55)/L55+10^$G$6*EXP(-($I$6+$T$2*$H$6)*1000/8.314/L55)</f>
        <v>1.4463652470934269E-3</v>
      </c>
      <c r="U55" s="15">
        <f>10^$D$6*EXP(-($F$6+$U$2*$E$6)*1000/8.314/L55)/L55+10^$G$6*EXP(-($I$6+$U$2*$H$6)*1000/8.314/L55)</f>
        <v>1.4824186817811774E-3</v>
      </c>
      <c r="V55" s="14">
        <f>10^$D$9*EXP(-($F$9+$V$2*$E$9)*1000/8.314/L55)/L55+10^$G$9*EXP(-($I$9+$V$2*$H$9)*1000/8.314/L55)</f>
        <v>8.6927466479258513E-3</v>
      </c>
      <c r="W55" s="15">
        <f>10^$D$9*EXP(-($F$9+$W$2*$E$9)*1000/8.314/L55)/L55+10^$G$9*EXP(-($I$9+$W$2*$H$9)*1000/8.314/L55)</f>
        <v>7.8081232864189746E-3</v>
      </c>
      <c r="X55" s="15">
        <f>10^$D$9*EXP(-($F$9+$X$2*$E$9)*1000/8.314/L55)/L55+10^$G$9*EXP(-($I$9+$X$2*$H$9)*1000/8.314/L55)</f>
        <v>7.0916378157181333E-3</v>
      </c>
      <c r="Y55" s="18">
        <f>10^$D$9*EXP(-($F$9+$Y$2*$E$9)*1000/8.314/L55)/L55+10^$G$9*EXP(-($I$9+$Y$2*$H$9)*1000/8.314/L55)</f>
        <v>6.4825554386455982E-3</v>
      </c>
      <c r="Z55" s="16">
        <f>10^$D$10*EXP(-($F$10+$Z$2*$E$10)*1000/8.314/L55)/L55+10^$G$10*EXP(-($I$10+$Z$2*$H$10)*1000/8.314/L55)</f>
        <v>3.6733143912836677E-2</v>
      </c>
      <c r="AA55" s="16">
        <f>10^$D$10*EXP(-($F$10+$AA$2*$E$10)*1000/8.314/L55)/L55+10^$G$10*EXP(-($I$10+$AA$2*$H$10)*1000/8.314/L55)</f>
        <v>2.4969029875453852E-2</v>
      </c>
      <c r="AB55" s="16">
        <f>10^$D$10*EXP(-($F$10+$AB$2*$E$10)*1000/8.314/L55)/L55+10^$G$10*EXP(-($I$10+$AB$2*$H$10)*1000/8.314/L55)</f>
        <v>1.9826075618532932E-2</v>
      </c>
      <c r="AC55" s="16">
        <f>10^$D$10*EXP(-($F$10+$AC$2*$E$10)*1000/8.314/L55)/L55+10^$G$10*EXP(-($I$10+$AC$2*$H$10)*1000/8.314/L55)</f>
        <v>1.7521240053206009E-2</v>
      </c>
      <c r="AD55" s="21">
        <f>10^$D$11*EXP(-($F$11+$AE$2*$E$11)*1000/8.314/L55)/L55+10^$G$11*EXP(-($I$11+$AE$2*$H$11)*1000/8.314/L55)</f>
        <v>1.0681691233647893E-2</v>
      </c>
      <c r="AE55" s="16">
        <f>10^$D$7*EXP(-($F$7+$AE$2*$E$7)*1000/8.314/L55)/L55+10^$G$7*EXP(-($I$7+$AE$2*$H$7)*1000/8.314/L55)</f>
        <v>1.4749303012100617E-2</v>
      </c>
      <c r="AF55" s="16">
        <f>10^$D$7*EXP(-($F$7+$AF$2*$E$7)*1000/8.314/L55)/L55+10^$G$7*EXP(-($I$7+$AF$2*$H$7)*1000/8.314/L55)</f>
        <v>1.2019536427719996E-2</v>
      </c>
    </row>
    <row r="56" spans="1:32" x14ac:dyDescent="0.2">
      <c r="A56" s="4"/>
      <c r="B56" s="4"/>
      <c r="C56" s="4"/>
      <c r="D56" s="4"/>
      <c r="L56" s="4">
        <f t="shared" si="1"/>
        <v>1520</v>
      </c>
      <c r="M56" s="3">
        <f t="shared" si="2"/>
        <v>0.65789473684210531</v>
      </c>
      <c r="N56" s="14">
        <f>10^$D$4*EXP(-($F$4+$N$2*$E$4)*1000/8.314/L56)/L56+10^$G$4*EXP(-($I$4+$N$2*$H$4)*1000/8.314/L56)</f>
        <v>3.0157947626343875E-3</v>
      </c>
      <c r="O56" s="15">
        <f>10^$D$4*EXP(-($F$4+$O$2*$E$4)*1000/8.314/L56)/L56+10^$G$4*EXP(-($I$4+$O$2*$H$4)*1000/8.314/L56)</f>
        <v>2.6418964512523158E-3</v>
      </c>
      <c r="P56" s="15">
        <f>10^$D$4*EXP(-($F$4+$P$2*$E$4)*1000/8.314/L56)/L56+10^$G$4*EXP(-($I$4+$P$2*$H$4)*1000/8.314/L56)</f>
        <v>2.3659969185024113E-3</v>
      </c>
      <c r="Q56" s="15">
        <f>10^$D$4*EXP(-($F$4+$Q$2*$E$4)*1000/8.314/L56)/L56+10^$G$4*EXP(-($I$4+$Q$2*$H$4)*1000/8.314/L56)</f>
        <v>2.1471519530793875E-3</v>
      </c>
      <c r="R56" s="14">
        <f>10^$D$6*EXP(-($F$6+$R$2*$E$6)*1000/8.314/L56)/L56+10^$G$6*EXP(-($I$6+$R$2*$H$6)*1000/8.314/L56)</f>
        <v>1.5779752144520569E-3</v>
      </c>
      <c r="S56" s="15">
        <f>10^$D$6*EXP(-($F$6+$S$2*$E$6)*1000/8.314/L56)/L56+10^$G$6*EXP(-($I$6+$S$2*$H$6)*1000/8.314/L56)</f>
        <v>1.5646000576104466E-3</v>
      </c>
      <c r="T56" s="15">
        <f>10^$D$6*EXP(-($F$6+$T$2*$E$6)*1000/8.314/L56)/L56+10^$G$6*EXP(-($I$6+$T$2*$H$6)*1000/8.314/L56)</f>
        <v>1.5813792485685158E-3</v>
      </c>
      <c r="U56" s="15">
        <f>10^$D$6*EXP(-($F$6+$U$2*$E$6)*1000/8.314/L56)/L56+10^$G$6*EXP(-($I$6+$U$2*$H$6)*1000/8.314/L56)</f>
        <v>1.6173038439250287E-3</v>
      </c>
      <c r="V56" s="14">
        <f>10^$D$9*EXP(-($F$9+$V$2*$E$9)*1000/8.314/L56)/L56+10^$G$9*EXP(-($I$9+$V$2*$H$9)*1000/8.314/L56)</f>
        <v>9.4278191065183311E-3</v>
      </c>
      <c r="W56" s="15">
        <f>10^$D$9*EXP(-($F$9+$W$2*$E$9)*1000/8.314/L56)/L56+10^$G$9*EXP(-($I$9+$W$2*$H$9)*1000/8.314/L56)</f>
        <v>8.4460463717454786E-3</v>
      </c>
      <c r="X56" s="15">
        <f>10^$D$9*EXP(-($F$9+$X$2*$E$9)*1000/8.314/L56)/L56+10^$G$9*EXP(-($I$9+$X$2*$H$9)*1000/8.314/L56)</f>
        <v>7.6602945925619498E-3</v>
      </c>
      <c r="Y56" s="18">
        <f>10^$D$9*EXP(-($F$9+$Y$2*$E$9)*1000/8.314/L56)/L56+10^$G$9*EXP(-($I$9+$Y$2*$H$9)*1000/8.314/L56)</f>
        <v>6.9980323386180585E-3</v>
      </c>
      <c r="Z56" s="16">
        <f>10^$D$10*EXP(-($F$10+$Z$2*$E$10)*1000/8.314/L56)/L56+10^$G$10*EXP(-($I$10+$Z$2*$H$10)*1000/8.314/L56)</f>
        <v>4.0402134570767571E-2</v>
      </c>
      <c r="AA56" s="16">
        <f>10^$D$10*EXP(-($F$10+$AA$2*$E$10)*1000/8.314/L56)/L56+10^$G$10*EXP(-($I$10+$AA$2*$H$10)*1000/8.314/L56)</f>
        <v>2.7023096512718808E-2</v>
      </c>
      <c r="AB56" s="16">
        <f>10^$D$10*EXP(-($F$10+$AB$2*$E$10)*1000/8.314/L56)/L56+10^$G$10*EXP(-($I$10+$AB$2*$H$10)*1000/8.314/L56)</f>
        <v>2.1152564670281065E-2</v>
      </c>
      <c r="AC56" s="16">
        <f>10^$D$10*EXP(-($F$10+$AC$2*$E$10)*1000/8.314/L56)/L56+10^$G$10*EXP(-($I$10+$AC$2*$H$10)*1000/8.314/L56)</f>
        <v>1.8518375497221316E-2</v>
      </c>
      <c r="AD56" s="21">
        <f>10^$D$11*EXP(-($F$11+$AE$2*$E$11)*1000/8.314/L56)/L56+10^$G$11*EXP(-($I$11+$AE$2*$H$11)*1000/8.314/L56)</f>
        <v>1.1393162451034715E-2</v>
      </c>
      <c r="AE56" s="16">
        <f>10^$D$7*EXP(-($F$7+$AE$2*$E$7)*1000/8.314/L56)/L56+10^$G$7*EXP(-($I$7+$AE$2*$H$7)*1000/8.314/L56)</f>
        <v>1.694433759903425E-2</v>
      </c>
      <c r="AF56" s="16">
        <f>10^$D$7*EXP(-($F$7+$AF$2*$E$7)*1000/8.314/L56)/L56+10^$G$7*EXP(-($I$7+$AF$2*$H$7)*1000/8.314/L56)</f>
        <v>1.3350224152248161E-2</v>
      </c>
    </row>
    <row r="57" spans="1:32" x14ac:dyDescent="0.2">
      <c r="A57" s="4"/>
      <c r="B57" s="4"/>
      <c r="C57" s="4"/>
      <c r="D57" s="4"/>
      <c r="L57" s="4">
        <f t="shared" si="1"/>
        <v>1530</v>
      </c>
      <c r="M57" s="3">
        <f t="shared" si="2"/>
        <v>0.65359477124183007</v>
      </c>
      <c r="N57" s="14">
        <f>10^$D$4*EXP(-($F$4+$N$2*$E$4)*1000/8.314/L57)/L57+10^$G$4*EXP(-($I$4+$N$2*$H$4)*1000/8.314/L57)</f>
        <v>3.2499755579196189E-3</v>
      </c>
      <c r="O57" s="15">
        <f>10^$D$4*EXP(-($F$4+$O$2*$E$4)*1000/8.314/L57)/L57+10^$G$4*EXP(-($I$4+$O$2*$H$4)*1000/8.314/L57)</f>
        <v>2.8334662483431522E-3</v>
      </c>
      <c r="P57" s="15">
        <f>10^$D$4*EXP(-($F$4+$P$2*$E$4)*1000/8.314/L57)/L57+10^$G$4*EXP(-($I$4+$P$2*$H$4)*1000/8.314/L57)</f>
        <v>2.5303035487489593E-3</v>
      </c>
      <c r="Q57" s="15">
        <f>10^$D$4*EXP(-($F$4+$Q$2*$E$4)*1000/8.314/L57)/L57+10^$G$4*EXP(-($I$4+$Q$2*$H$4)*1000/8.314/L57)</f>
        <v>2.2926876511648489E-3</v>
      </c>
      <c r="R57" s="14">
        <f>10^$D$6*EXP(-($F$6+$R$2*$E$6)*1000/8.314/L57)/L57+10^$G$6*EXP(-($I$6+$R$2*$H$6)*1000/8.314/L57)</f>
        <v>1.7398436945048423E-3</v>
      </c>
      <c r="S57" s="15">
        <f>10^$D$6*EXP(-($F$6+$S$2*$E$6)*1000/8.314/L57)/L57+10^$G$6*EXP(-($I$6+$S$2*$H$6)*1000/8.314/L57)</f>
        <v>1.7158345184921028E-3</v>
      </c>
      <c r="T57" s="15">
        <f>10^$D$6*EXP(-($F$6+$T$2*$E$6)*1000/8.314/L57)/L57+10^$G$6*EXP(-($I$6+$T$2*$H$6)*1000/8.314/L57)</f>
        <v>1.7280207216596112E-3</v>
      </c>
      <c r="U57" s="15">
        <f>10^$D$6*EXP(-($F$6+$U$2*$E$6)*1000/8.314/L57)/L57+10^$G$6*EXP(-($I$6+$U$2*$H$6)*1000/8.314/L57)</f>
        <v>1.7631271849393494E-3</v>
      </c>
      <c r="V57" s="14">
        <f>10^$D$9*EXP(-($F$9+$V$2*$E$9)*1000/8.314/L57)/L57+10^$G$9*EXP(-($I$9+$V$2*$H$9)*1000/8.314/L57)</f>
        <v>1.0224059798884556E-2</v>
      </c>
      <c r="W57" s="15">
        <f>10^$D$9*EXP(-($F$9+$W$2*$E$9)*1000/8.314/L57)/L57+10^$G$9*EXP(-($I$9+$W$2*$H$9)*1000/8.314/L57)</f>
        <v>9.1323163192489724E-3</v>
      </c>
      <c r="X57" s="15">
        <f>10^$D$9*EXP(-($F$9+$X$2*$E$9)*1000/8.314/L57)/L57+10^$G$9*EXP(-($I$9+$X$2*$H$9)*1000/8.314/L57)</f>
        <v>8.2693564213946018E-3</v>
      </c>
      <c r="Y57" s="18">
        <f>10^$D$9*EXP(-($F$9+$Y$2*$E$9)*1000/8.314/L57)/L57+10^$G$9*EXP(-($I$9+$Y$2*$H$9)*1000/8.314/L57)</f>
        <v>7.5486979077094415E-3</v>
      </c>
      <c r="Z57" s="16">
        <f>10^$D$10*EXP(-($F$10+$Z$2*$E$10)*1000/8.314/L57)/L57+10^$G$10*EXP(-($I$10+$Z$2*$H$10)*1000/8.314/L57)</f>
        <v>4.4465842628030425E-2</v>
      </c>
      <c r="AA57" s="16">
        <f>10^$D$10*EXP(-($F$10+$AA$2*$E$10)*1000/8.314/L57)/L57+10^$G$10*EXP(-($I$10+$AA$2*$H$10)*1000/8.314/L57)</f>
        <v>2.9275269714927266E-2</v>
      </c>
      <c r="AB57" s="16">
        <f>10^$D$10*EXP(-($F$10+$AB$2*$E$10)*1000/8.314/L57)/L57+10^$G$10*EXP(-($I$10+$AB$2*$H$10)*1000/8.314/L57)</f>
        <v>2.2584447689773766E-2</v>
      </c>
      <c r="AC57" s="16">
        <f>10^$D$10*EXP(-($F$10+$AC$2*$E$10)*1000/8.314/L57)/L57+10^$G$10*EXP(-($I$10+$AC$2*$H$10)*1000/8.314/L57)</f>
        <v>1.9577305176131814E-2</v>
      </c>
      <c r="AD57" s="21">
        <f>10^$D$11*EXP(-($F$11+$AE$2*$E$11)*1000/8.314/L57)/L57+10^$G$11*EXP(-($I$11+$AE$2*$H$11)*1000/8.314/L57)</f>
        <v>1.2156514400224619E-2</v>
      </c>
      <c r="AE57" s="16">
        <f>10^$D$7*EXP(-($F$7+$AE$2*$E$7)*1000/8.314/L57)/L57+10^$G$7*EXP(-($I$7+$AE$2*$H$7)*1000/8.314/L57)</f>
        <v>1.9550027354432207E-2</v>
      </c>
      <c r="AF57" s="16">
        <f>10^$D$7*EXP(-($F$7+$AF$2*$E$7)*1000/8.314/L57)/L57+10^$G$7*EXP(-($I$7+$AF$2*$H$7)*1000/8.314/L57)</f>
        <v>1.4891968916270346E-2</v>
      </c>
    </row>
    <row r="58" spans="1:32" x14ac:dyDescent="0.2">
      <c r="A58" s="4"/>
      <c r="B58" s="4"/>
      <c r="C58" s="4"/>
      <c r="D58" s="4"/>
      <c r="L58" s="4">
        <f t="shared" si="1"/>
        <v>1540</v>
      </c>
      <c r="M58" s="3">
        <f t="shared" si="2"/>
        <v>0.64935064935064934</v>
      </c>
      <c r="N58" s="14">
        <f>10^$D$4*EXP(-($F$4+$N$2*$E$4)*1000/8.314/L58)/L58+10^$G$4*EXP(-($I$4+$N$2*$H$4)*1000/8.314/L58)</f>
        <v>3.5036968980640664E-3</v>
      </c>
      <c r="O58" s="15">
        <f>10^$D$4*EXP(-($F$4+$O$2*$E$4)*1000/8.314/L58)/L58+10^$G$4*EXP(-($I$4+$O$2*$H$4)*1000/8.314/L58)</f>
        <v>3.0389616941699773E-3</v>
      </c>
      <c r="P58" s="15">
        <f>10^$D$4*EXP(-($F$4+$P$2*$E$4)*1000/8.314/L58)/L58+10^$G$4*EXP(-($I$4+$P$2*$H$4)*1000/8.314/L58)</f>
        <v>2.7052661820305686E-3</v>
      </c>
      <c r="Q58" s="15">
        <f>10^$D$4*EXP(-($F$4+$Q$2*$E$4)*1000/8.314/L58)/L58+10^$G$4*EXP(-($I$4+$Q$2*$H$4)*1000/8.314/L58)</f>
        <v>2.4469100441887989E-3</v>
      </c>
      <c r="R58" s="14">
        <f>10^$D$6*EXP(-($F$6+$R$2*$E$6)*1000/8.314/L58)/L58+10^$G$6*EXP(-($I$6+$R$2*$H$6)*1000/8.314/L58)</f>
        <v>1.9186816334718581E-3</v>
      </c>
      <c r="S58" s="15">
        <f>10^$D$6*EXP(-($F$6+$S$2*$E$6)*1000/8.314/L58)/L58+10^$G$6*EXP(-($I$6+$S$2*$H$6)*1000/8.314/L58)</f>
        <v>1.881315076026316E-3</v>
      </c>
      <c r="T58" s="15">
        <f>10^$D$6*EXP(-($F$6+$T$2*$E$6)*1000/8.314/L58)/L58+10^$G$6*EXP(-($I$6+$T$2*$H$6)*1000/8.314/L58)</f>
        <v>1.8873261136051094E-3</v>
      </c>
      <c r="U58" s="15">
        <f>10^$D$6*EXP(-($F$6+$U$2*$E$6)*1000/8.314/L58)/L58+10^$G$6*EXP(-($I$6+$U$2*$H$6)*1000/8.314/L58)</f>
        <v>1.9207502539515531E-3</v>
      </c>
      <c r="V58" s="14">
        <f>10^$D$9*EXP(-($F$9+$V$2*$E$9)*1000/8.314/L58)/L58+10^$G$9*EXP(-($I$9+$V$2*$H$9)*1000/8.314/L58)</f>
        <v>1.1087454085053376E-2</v>
      </c>
      <c r="W58" s="15">
        <f>10^$D$9*EXP(-($F$9+$W$2*$E$9)*1000/8.314/L58)/L58+10^$G$9*EXP(-($I$9+$W$2*$H$9)*1000/8.314/L58)</f>
        <v>9.8709656019361734E-3</v>
      </c>
      <c r="X58" s="15">
        <f>10^$D$9*EXP(-($F$9+$X$2*$E$9)*1000/8.314/L58)/L58+10^$G$9*EXP(-($I$9+$X$2*$H$9)*1000/8.314/L58)</f>
        <v>8.92172419088221E-3</v>
      </c>
      <c r="Y58" s="18">
        <f>10^$D$9*EXP(-($F$9+$Y$2*$E$9)*1000/8.314/L58)/L58+10^$G$9*EXP(-($I$9+$Y$2*$H$9)*1000/8.314/L58)</f>
        <v>8.1367853004884836E-3</v>
      </c>
      <c r="Z58" s="16">
        <f>10^$D$10*EXP(-($F$10+$Z$2*$E$10)*1000/8.314/L58)/L58+10^$G$10*EXP(-($I$10+$Z$2*$H$10)*1000/8.314/L58)</f>
        <v>4.8965526866830256E-2</v>
      </c>
      <c r="AA58" s="16">
        <f>10^$D$10*EXP(-($F$10+$AA$2*$E$10)*1000/8.314/L58)/L58+10^$G$10*EXP(-($I$10+$AA$2*$H$10)*1000/8.314/L58)</f>
        <v>3.1746203553763265E-2</v>
      </c>
      <c r="AB58" s="16">
        <f>10^$D$10*EXP(-($F$10+$AB$2*$E$10)*1000/8.314/L58)/L58+10^$G$10*EXP(-($I$10+$AB$2*$H$10)*1000/8.314/L58)</f>
        <v>2.4132097159478488E-2</v>
      </c>
      <c r="AC58" s="16">
        <f>10^$D$10*EXP(-($F$10+$AC$2*$E$10)*1000/8.314/L58)/L58+10^$G$10*EXP(-($I$10+$AC$2*$H$10)*1000/8.314/L58)</f>
        <v>2.0703305424292294E-2</v>
      </c>
      <c r="AD58" s="21">
        <f>10^$D$11*EXP(-($F$11+$AE$2*$E$11)*1000/8.314/L58)/L58+10^$G$11*EXP(-($I$11+$AE$2*$H$11)*1000/8.314/L58)</f>
        <v>1.2976716415603745E-2</v>
      </c>
      <c r="AE58" s="16">
        <f>10^$D$7*EXP(-($F$7+$AE$2*$E$7)*1000/8.314/L58)/L58+10^$G$7*EXP(-($I$7+$AE$2*$H$7)*1000/8.314/L58)</f>
        <v>2.2647005406939882E-2</v>
      </c>
      <c r="AF58" s="16">
        <f>10^$D$7*EXP(-($F$7+$AF$2*$E$7)*1000/8.314/L58)/L58+10^$G$7*EXP(-($I$7+$AF$2*$H$7)*1000/8.314/L58)</f>
        <v>1.6685205631791555E-2</v>
      </c>
    </row>
    <row r="59" spans="1:32" x14ac:dyDescent="0.2">
      <c r="A59" s="4"/>
      <c r="B59" s="4"/>
      <c r="C59" s="4"/>
      <c r="D59" s="4"/>
      <c r="L59" s="4">
        <f t="shared" si="1"/>
        <v>1550</v>
      </c>
      <c r="M59" s="3">
        <f t="shared" si="2"/>
        <v>0.64516129032258063</v>
      </c>
      <c r="N59" s="14">
        <f>10^$D$4*EXP(-($F$4+$N$2*$E$4)*1000/8.314/L59)/L59+10^$G$4*EXP(-($I$4+$N$2*$H$4)*1000/8.314/L59)</f>
        <v>3.7789701229238226E-3</v>
      </c>
      <c r="O59" s="15">
        <f>10^$D$4*EXP(-($F$4+$O$2*$E$4)*1000/8.314/L59)/L59+10^$G$4*EXP(-($I$4+$O$2*$H$4)*1000/8.314/L59)</f>
        <v>3.2596262386749768E-3</v>
      </c>
      <c r="P59" s="15">
        <f>10^$D$4*EXP(-($F$4+$P$2*$E$4)*1000/8.314/L59)/L59+10^$G$4*EXP(-($I$4+$P$2*$H$4)*1000/8.314/L59)</f>
        <v>2.8916879635797997E-3</v>
      </c>
      <c r="Q59" s="15">
        <f>10^$D$4*EXP(-($F$4+$Q$2*$E$4)*1000/8.314/L59)/L59+10^$G$4*EXP(-($I$4+$Q$2*$H$4)*1000/8.314/L59)</f>
        <v>2.6103685975179093E-3</v>
      </c>
      <c r="R59" s="14">
        <f>10^$D$6*EXP(-($F$6+$R$2*$E$6)*1000/8.314/L59)/L59+10^$G$6*EXP(-($I$6+$R$2*$H$6)*1000/8.314/L59)</f>
        <v>2.1165041388519408E-3</v>
      </c>
      <c r="S59" s="15">
        <f>10^$D$6*EXP(-($F$6+$S$2*$E$6)*1000/8.314/L59)/L59+10^$G$6*EXP(-($I$6+$S$2*$H$6)*1000/8.314/L59)</f>
        <v>2.0625255758086711E-3</v>
      </c>
      <c r="T59" s="15">
        <f>10^$D$6*EXP(-($F$6+$T$2*$E$6)*1000/8.314/L59)/L59+10^$G$6*EXP(-($I$6+$T$2*$H$6)*1000/8.314/L59)</f>
        <v>2.0604455413664392E-3</v>
      </c>
      <c r="U59" s="15">
        <f>10^$D$6*EXP(-($F$6+$U$2*$E$6)*1000/8.314/L59)/L59+10^$G$6*EXP(-($I$6+$U$2*$H$6)*1000/8.314/L59)</f>
        <v>2.0911159559164265E-3</v>
      </c>
      <c r="V59" s="14">
        <f>10^$D$9*EXP(-($F$9+$V$2*$E$9)*1000/8.314/L59)/L59+10^$G$9*EXP(-($I$9+$V$2*$H$9)*1000/8.314/L59)</f>
        <v>1.2024740365814062E-2</v>
      </c>
      <c r="W59" s="15">
        <f>10^$D$9*EXP(-($F$9+$W$2*$E$9)*1000/8.314/L59)/L59+10^$G$9*EXP(-($I$9+$W$2*$H$9)*1000/8.314/L59)</f>
        <v>1.0666480075548632E-2</v>
      </c>
      <c r="X59" s="15">
        <f>10^$D$9*EXP(-($F$9+$X$2*$E$9)*1000/8.314/L59)/L59+10^$G$9*EXP(-($I$9+$X$2*$H$9)*1000/8.314/L59)</f>
        <v>9.6205780452658842E-3</v>
      </c>
      <c r="Y59" s="18">
        <f>10^$D$9*EXP(-($F$9+$Y$2*$E$9)*1000/8.314/L59)/L59+10^$G$9*EXP(-($I$9+$Y$2*$H$9)*1000/8.314/L59)</f>
        <v>8.7647057522999613E-3</v>
      </c>
      <c r="Z59" s="16">
        <f>10^$D$10*EXP(-($F$10+$Z$2*$E$10)*1000/8.314/L59)/L59+10^$G$10*EXP(-($I$10+$Z$2*$H$10)*1000/8.314/L59)</f>
        <v>5.3946227306230179E-2</v>
      </c>
      <c r="AA59" s="16">
        <f>10^$D$10*EXP(-($F$10+$AA$2*$E$10)*1000/8.314/L59)/L59+10^$G$10*EXP(-($I$10+$AA$2*$H$10)*1000/8.314/L59)</f>
        <v>3.4458550847537447E-2</v>
      </c>
      <c r="AB59" s="16">
        <f>10^$D$10*EXP(-($F$10+$AB$2*$E$10)*1000/8.314/L59)/L59+10^$G$10*EXP(-($I$10+$AB$2*$H$10)*1000/8.314/L59)</f>
        <v>2.5806930667901178E-2</v>
      </c>
      <c r="AC59" s="16">
        <f>10^$D$10*EXP(-($F$10+$AC$2*$E$10)*1000/8.314/L59)/L59+10^$G$10*EXP(-($I$10+$AC$2*$H$10)*1000/8.314/L59)</f>
        <v>2.1902193200496873E-2</v>
      </c>
      <c r="AD59" s="21">
        <f>10^$D$11*EXP(-($F$11+$AE$2*$E$11)*1000/8.314/L59)/L59+10^$G$11*EXP(-($I$11+$AE$2*$H$11)*1000/8.314/L59)</f>
        <v>1.3859298413941186E-2</v>
      </c>
      <c r="AE59" s="16">
        <f>10^$D$7*EXP(-($F$7+$AE$2*$E$7)*1000/8.314/L59)/L59+10^$G$7*EXP(-($I$7+$AE$2*$H$7)*1000/8.314/L59)</f>
        <v>2.6330825387003324E-2</v>
      </c>
      <c r="AF59" s="16">
        <f>10^$D$7*EXP(-($F$7+$AF$2*$E$7)*1000/8.314/L59)/L59+10^$G$7*EXP(-($I$7+$AF$2*$H$7)*1000/8.314/L59)</f>
        <v>1.8778030730389625E-2</v>
      </c>
    </row>
    <row r="60" spans="1:32" x14ac:dyDescent="0.2">
      <c r="A60" s="4"/>
      <c r="B60" s="4"/>
      <c r="C60" s="4"/>
      <c r="D60" s="4"/>
      <c r="L60" s="4">
        <f t="shared" si="1"/>
        <v>1560</v>
      </c>
      <c r="M60" s="3">
        <f t="shared" si="2"/>
        <v>0.64102564102564108</v>
      </c>
      <c r="N60" s="14">
        <f>10^$D$4*EXP(-($F$4+$N$2*$E$4)*1000/8.314/L60)/L60+10^$G$4*EXP(-($I$4+$N$2*$H$4)*1000/8.314/L60)</f>
        <v>4.0780456862464631E-3</v>
      </c>
      <c r="O60" s="15">
        <f>10^$D$4*EXP(-($F$4+$O$2*$E$4)*1000/8.314/L60)/L60+10^$G$4*EXP(-($I$4+$O$2*$H$4)*1000/8.314/L60)</f>
        <v>3.4968450031227765E-3</v>
      </c>
      <c r="P60" s="15">
        <f>10^$D$4*EXP(-($F$4+$P$2*$E$4)*1000/8.314/L60)/L60+10^$G$4*EXP(-($I$4+$P$2*$H$4)*1000/8.314/L60)</f>
        <v>3.0904563098255117E-3</v>
      </c>
      <c r="Q60" s="15">
        <f>10^$D$4*EXP(-($F$4+$Q$2*$E$4)*1000/8.314/L60)/L60+10^$G$4*EXP(-($I$4+$Q$2*$H$4)*1000/8.314/L60)</f>
        <v>2.7836633502351777E-3</v>
      </c>
      <c r="R60" s="14">
        <f>10^$D$6*EXP(-($F$6+$R$2*$E$6)*1000/8.314/L60)/L60+10^$G$6*EXP(-($I$6+$R$2*$H$6)*1000/8.314/L60)</f>
        <v>2.3356007487926656E-3</v>
      </c>
      <c r="S60" s="15">
        <f>10^$D$6*EXP(-($F$6+$S$2*$E$6)*1000/8.314/L60)/L60+10^$G$6*EXP(-($I$6+$S$2*$H$6)*1000/8.314/L60)</f>
        <v>2.2611362446402286E-3</v>
      </c>
      <c r="T60" s="15">
        <f>10^$D$6*EXP(-($F$6+$T$2*$E$6)*1000/8.314/L60)/L60+10^$G$6*EXP(-($I$6+$T$2*$H$6)*1000/8.314/L60)</f>
        <v>2.2486580843204948E-3</v>
      </c>
      <c r="U60" s="15">
        <f>10^$D$6*EXP(-($F$6+$U$2*$E$6)*1000/8.314/L60)/L60+10^$G$6*EXP(-($I$6+$U$2*$H$6)*1000/8.314/L60)</f>
        <v>2.275258824008617E-3</v>
      </c>
      <c r="V60" s="14">
        <f>10^$D$9*EXP(-($F$9+$V$2*$E$9)*1000/8.314/L60)/L60+10^$G$9*EXP(-($I$9+$V$2*$H$9)*1000/8.314/L60)</f>
        <v>1.3043514117965616E-2</v>
      </c>
      <c r="W60" s="15">
        <f>10^$D$9*EXP(-($F$9+$W$2*$E$9)*1000/8.314/L60)/L60+10^$G$9*EXP(-($I$9+$W$2*$H$9)*1000/8.314/L60)</f>
        <v>1.1523861101900717E-2</v>
      </c>
      <c r="X60" s="15">
        <f>10^$D$9*EXP(-($F$9+$X$2*$E$9)*1000/8.314/L60)/L60+10^$G$9*EXP(-($I$9+$X$2*$H$9)*1000/8.314/L60)</f>
        <v>1.0369414390689842E-2</v>
      </c>
      <c r="Y60" s="18">
        <f>10^$D$9*EXP(-($F$9+$Y$2*$E$9)*1000/8.314/L60)/L60+10^$G$9*EXP(-($I$9+$Y$2*$H$9)*1000/8.314/L60)</f>
        <v>9.4350705916212609E-3</v>
      </c>
      <c r="Z60" s="16">
        <f>10^$D$10*EXP(-($F$10+$Z$2*$E$10)*1000/8.314/L60)/L60+10^$G$10*EXP(-($I$10+$Z$2*$H$10)*1000/8.314/L60)</f>
        <v>5.9457042625835323E-2</v>
      </c>
      <c r="AA60" s="16">
        <f>10^$D$10*EXP(-($F$10+$AA$2*$E$10)*1000/8.314/L60)/L60+10^$G$10*EXP(-($I$10+$AA$2*$H$10)*1000/8.314/L60)</f>
        <v>3.743712258796892E-2</v>
      </c>
      <c r="AB60" s="16">
        <f>10^$D$10*EXP(-($F$10+$AB$2*$E$10)*1000/8.314/L60)/L60+10^$G$10*EXP(-($I$10+$AB$2*$H$10)*1000/8.314/L60)</f>
        <v>2.7621500992325725E-2</v>
      </c>
      <c r="AC60" s="16">
        <f>10^$D$10*EXP(-($F$10+$AC$2*$E$10)*1000/8.314/L60)/L60+10^$G$10*EXP(-($I$10+$AC$2*$H$10)*1000/8.314/L60)</f>
        <v>2.3180376223573967E-2</v>
      </c>
      <c r="AD60" s="21">
        <f>10^$D$11*EXP(-($F$11+$AE$2*$E$11)*1000/8.314/L60)/L60+10^$G$11*EXP(-($I$11+$AE$2*$H$11)*1000/8.314/L60)</f>
        <v>1.4810409988810908E-2</v>
      </c>
      <c r="AE60" s="16">
        <f>10^$D$7*EXP(-($F$7+$AE$2*$E$7)*1000/8.314/L60)/L60+10^$G$7*EXP(-($I$7+$AE$2*$H$7)*1000/8.314/L60)</f>
        <v>3.071445564984375E-2</v>
      </c>
      <c r="AF60" s="16">
        <f>10^$D$7*EXP(-($F$7+$AF$2*$E$7)*1000/8.314/L60)/L60+10^$G$7*EXP(-($I$7+$AF$2*$H$7)*1000/8.314/L60)</f>
        <v>2.1227528292291326E-2</v>
      </c>
    </row>
    <row r="61" spans="1:32" x14ac:dyDescent="0.2">
      <c r="A61" s="4"/>
      <c r="B61" s="4"/>
      <c r="C61" s="4"/>
      <c r="D61" s="4"/>
      <c r="L61" s="4">
        <f t="shared" si="1"/>
        <v>1570</v>
      </c>
      <c r="M61" s="3">
        <f t="shared" si="2"/>
        <v>0.63694267515923564</v>
      </c>
      <c r="N61" s="14">
        <f>10^$D$4*EXP(-($F$4+$N$2*$E$4)*1000/8.314/L61)/L61+10^$G$4*EXP(-($I$4+$N$2*$H$4)*1000/8.314/L61)</f>
        <v>4.4034404942130357E-3</v>
      </c>
      <c r="O61" s="15">
        <f>10^$D$4*EXP(-($F$4+$O$2*$E$4)*1000/8.314/L61)/L61+10^$G$4*EXP(-($I$4+$O$2*$H$4)*1000/8.314/L61)</f>
        <v>3.7521614445676981E-3</v>
      </c>
      <c r="P61" s="15">
        <f>10^$D$4*EXP(-($F$4+$P$2*$E$4)*1000/8.314/L61)/L61+10^$G$4*EXP(-($I$4+$P$2*$H$4)*1000/8.314/L61)</f>
        <v>3.3025530063394894E-3</v>
      </c>
      <c r="Q61" s="15">
        <f>10^$D$4*EXP(-($F$4+$Q$2*$E$4)*1000/8.314/L61)/L61+10^$G$4*EXP(-($I$4+$Q$2*$H$4)*1000/8.314/L61)</f>
        <v>2.9674509960048306E-3</v>
      </c>
      <c r="R61" s="14">
        <f>10^$D$6*EXP(-($F$6+$R$2*$E$6)*1000/8.314/L61)/L61+10^$G$6*EXP(-($I$6+$R$2*$H$6)*1000/8.314/L61)</f>
        <v>2.57857395244254E-3</v>
      </c>
      <c r="S61" s="15">
        <f>10^$D$6*EXP(-($F$6+$S$2*$E$6)*1000/8.314/L61)/L61+10^$G$6*EXP(-($I$6+$S$2*$H$6)*1000/8.314/L61)</f>
        <v>2.4790295649046298E-3</v>
      </c>
      <c r="T61" s="15">
        <f>10^$D$6*EXP(-($F$6+$T$2*$E$6)*1000/8.314/L61)/L61+10^$G$6*EXP(-($I$6+$T$2*$H$6)*1000/8.314/L61)</f>
        <v>2.4533891681373749E-3</v>
      </c>
      <c r="U61" s="15">
        <f>10^$D$6*EXP(-($F$6+$U$2*$E$6)*1000/8.314/L61)/L61+10^$G$6*EXP(-($I$6+$U$2*$H$6)*1000/8.314/L61)</f>
        <v>2.4743167147702021E-3</v>
      </c>
      <c r="V61" s="14">
        <f>10^$D$9*EXP(-($F$9+$V$2*$E$9)*1000/8.314/L61)/L61+10^$G$9*EXP(-($I$9+$V$2*$H$9)*1000/8.314/L61)</f>
        <v>1.4152345171539783E-2</v>
      </c>
      <c r="W61" s="15">
        <f>10^$D$9*EXP(-($F$9+$W$2*$E$9)*1000/8.314/L61)/L61+10^$G$9*EXP(-($I$9+$W$2*$H$9)*1000/8.314/L61)</f>
        <v>1.2448695867692941E-2</v>
      </c>
      <c r="X61" s="15">
        <f>10^$D$9*EXP(-($F$9+$X$2*$E$9)*1000/8.314/L61)/L61+10^$G$9*EXP(-($I$9+$X$2*$H$9)*1000/8.314/L61)</f>
        <v>1.1172087945328429E-2</v>
      </c>
      <c r="Y61" s="18">
        <f>10^$D$9*EXP(-($F$9+$Y$2*$E$9)*1000/8.314/L61)/L61+10^$G$9*EXP(-($I$9+$Y$2*$H$9)*1000/8.314/L61)</f>
        <v>1.0150716338299679E-2</v>
      </c>
      <c r="Z61" s="16">
        <f>10^$D$10*EXP(-($F$10+$Z$2*$E$10)*1000/8.314/L61)/L61+10^$G$10*EXP(-($I$10+$Z$2*$H$10)*1000/8.314/L61)</f>
        <v>6.5551421759667119E-2</v>
      </c>
      <c r="AA61" s="16">
        <f>10^$D$10*EXP(-($F$10+$AA$2*$E$10)*1000/8.314/L61)/L61+10^$G$10*EXP(-($I$10+$AA$2*$H$10)*1000/8.314/L61)</f>
        <v>4.0709056619183642E-2</v>
      </c>
      <c r="AB61" s="16">
        <f>10^$D$10*EXP(-($F$10+$AB$2*$E$10)*1000/8.314/L61)/L61+10^$G$10*EXP(-($I$10+$AB$2*$H$10)*1000/8.314/L61)</f>
        <v>2.9589592027160466E-2</v>
      </c>
      <c r="AC61" s="16">
        <f>10^$D$10*EXP(-($F$10+$AC$2*$E$10)*1000/8.314/L61)/L61+10^$G$10*EXP(-($I$10+$AC$2*$H$10)*1000/8.314/L61)</f>
        <v>2.4544906704051336E-2</v>
      </c>
      <c r="AD61" s="21">
        <f>10^$D$11*EXP(-($F$11+$AE$2*$E$11)*1000/8.314/L61)/L61+10^$G$11*EXP(-($I$11+$AE$2*$H$11)*1000/8.314/L61)</f>
        <v>1.5836884585589611E-2</v>
      </c>
      <c r="AE61" s="16">
        <f>10^$D$7*EXP(-($F$7+$AE$2*$E$7)*1000/8.314/L61)/L61+10^$G$7*EXP(-($I$7+$AE$2*$H$7)*1000/8.314/L61)</f>
        <v>3.593114138829262E-2</v>
      </c>
      <c r="AF61" s="16">
        <f>10^$D$7*EXP(-($F$7+$AF$2*$E$7)*1000/8.314/L61)/L61+10^$G$7*EXP(-($I$7+$AF$2*$H$7)*1000/8.314/L61)</f>
        <v>2.4101299723087097E-2</v>
      </c>
    </row>
    <row r="62" spans="1:32" x14ac:dyDescent="0.2">
      <c r="A62" s="4"/>
      <c r="B62" s="4"/>
      <c r="C62" s="4"/>
      <c r="D62" s="4"/>
      <c r="L62" s="4">
        <f t="shared" si="1"/>
        <v>1580</v>
      </c>
      <c r="M62" s="3">
        <f t="shared" si="2"/>
        <v>0.63291139240506333</v>
      </c>
      <c r="N62" s="14">
        <f>10^$D$4*EXP(-($F$4+$N$2*$E$4)*1000/8.314/L62)/L62+10^$G$4*EXP(-($I$4+$N$2*$H$4)*1000/8.314/L62)</f>
        <v>4.7579678920940316E-3</v>
      </c>
      <c r="O62" s="15">
        <f>10^$D$4*EXP(-($F$4+$O$2*$E$4)*1000/8.314/L62)/L62+10^$G$4*EXP(-($I$4+$O$2*$H$4)*1000/8.314/L62)</f>
        <v>4.0272957200989945E-3</v>
      </c>
      <c r="P62" s="15">
        <f>10^$D$4*EXP(-($F$4+$P$2*$E$4)*1000/8.314/L62)/L62+10^$G$4*EXP(-($I$4+$P$2*$H$4)*1000/8.314/L62)</f>
        <v>3.5290653885843865E-3</v>
      </c>
      <c r="Q62" s="15">
        <f>10^$D$4*EXP(-($F$4+$Q$2*$E$4)*1000/8.314/L62)/L62+10^$G$4*EXP(-($I$4+$Q$2*$H$4)*1000/8.314/L62)</f>
        <v>3.1624516487299636E-3</v>
      </c>
      <c r="R62" s="14">
        <f>10^$D$6*EXP(-($F$6+$R$2*$E$6)*1000/8.314/L62)/L62+10^$G$6*EXP(-($I$6+$R$2*$H$6)*1000/8.314/L62)</f>
        <v>2.8483826818042849E-3</v>
      </c>
      <c r="S62" s="15">
        <f>10^$D$6*EXP(-($F$6+$S$2*$E$6)*1000/8.314/L62)/L62+10^$G$6*EXP(-($I$6+$S$2*$H$6)*1000/8.314/L62)</f>
        <v>2.7183295674141237E-3</v>
      </c>
      <c r="T62" s="15">
        <f>10^$D$6*EXP(-($F$6+$T$2*$E$6)*1000/8.314/L62)/L62+10^$G$6*EXP(-($I$6+$T$2*$H$6)*1000/8.314/L62)</f>
        <v>2.6762302914582984E-3</v>
      </c>
      <c r="U62" s="15">
        <f>10^$D$6*EXP(-($F$6+$U$2*$E$6)*1000/8.314/L62)/L62+10^$G$6*EXP(-($I$6+$U$2*$H$6)*1000/8.314/L62)</f>
        <v>2.6895441032304922E-3</v>
      </c>
      <c r="V62" s="14">
        <f>10^$D$9*EXP(-($F$9+$V$2*$E$9)*1000/8.314/L62)/L62+10^$G$9*EXP(-($I$9+$V$2*$H$9)*1000/8.314/L62)</f>
        <v>1.5360909644192126E-2</v>
      </c>
      <c r="W62" s="15">
        <f>10^$D$9*EXP(-($F$9+$W$2*$E$9)*1000/8.314/L62)/L62+10^$G$9*EXP(-($I$9+$W$2*$H$9)*1000/8.314/L62)</f>
        <v>1.3447236818040425E-2</v>
      </c>
      <c r="X62" s="15">
        <f>10^$D$9*EXP(-($F$9+$X$2*$E$9)*1000/8.314/L62)/L62+10^$G$9*EXP(-($I$9+$X$2*$H$9)*1000/8.314/L62)</f>
        <v>1.2032859426324182E-2</v>
      </c>
      <c r="Y62" s="18">
        <f>10^$D$9*EXP(-($F$9+$Y$2*$E$9)*1000/8.314/L62)/L62+10^$G$9*EXP(-($I$9+$Y$2*$H$9)*1000/8.314/L62)</f>
        <v>1.0914733267793292E-2</v>
      </c>
      <c r="Z62" s="16">
        <f>10^$D$10*EXP(-($F$10+$Z$2*$E$10)*1000/8.314/L62)/L62+10^$G$10*EXP(-($I$10+$Z$2*$H$10)*1000/8.314/L62)</f>
        <v>7.2287469953446037E-2</v>
      </c>
      <c r="AA62" s="16">
        <f>10^$D$10*EXP(-($F$10+$AA$2*$E$10)*1000/8.314/L62)/L62+10^$G$10*EXP(-($I$10+$AA$2*$H$10)*1000/8.314/L62)</f>
        <v>4.4303995845299482E-2</v>
      </c>
      <c r="AB62" s="16">
        <f>10^$D$10*EXP(-($F$10+$AB$2*$E$10)*1000/8.314/L62)/L62+10^$G$10*EXP(-($I$10+$AB$2*$H$10)*1000/8.314/L62)</f>
        <v>3.172632078154123E-2</v>
      </c>
      <c r="AC62" s="16">
        <f>10^$D$10*EXP(-($F$10+$AC$2*$E$10)*1000/8.314/L62)/L62+10^$G$10*EXP(-($I$10+$AC$2*$H$10)*1000/8.314/L62)</f>
        <v>2.6003538837691118E-2</v>
      </c>
      <c r="AD62" s="21">
        <f>10^$D$11*EXP(-($F$11+$AE$2*$E$11)*1000/8.314/L62)/L62+10^$G$11*EXP(-($I$11+$AE$2*$H$11)*1000/8.314/L62)</f>
        <v>1.6946309073019021E-2</v>
      </c>
      <c r="AE62" s="16">
        <f>10^$D$7*EXP(-($F$7+$AE$2*$E$7)*1000/8.314/L62)/L62+10^$G$7*EXP(-($I$7+$AE$2*$H$7)*1000/8.314/L62)</f>
        <v>4.2137681241597287E-2</v>
      </c>
      <c r="AF62" s="16">
        <f>10^$D$7*EXP(-($F$7+$AF$2*$E$7)*1000/8.314/L62)/L62+10^$G$7*EXP(-($I$7+$AF$2*$H$7)*1000/8.314/L62)</f>
        <v>2.7479223992994975E-2</v>
      </c>
    </row>
    <row r="63" spans="1:32" x14ac:dyDescent="0.2">
      <c r="L63" s="4">
        <f t="shared" si="1"/>
        <v>1590</v>
      </c>
      <c r="M63" s="3">
        <f t="shared" si="2"/>
        <v>0.62893081761006286</v>
      </c>
      <c r="N63" s="14">
        <f>10^$D$4*EXP(-($F$4+$N$2*$E$4)*1000/8.314/L63)/L63+10^$G$4*EXP(-($I$4+$N$2*$H$4)*1000/8.314/L63)</f>
        <v>5.1447704960815707E-3</v>
      </c>
      <c r="O63" s="15">
        <f>10^$D$4*EXP(-($F$4+$O$2*$E$4)*1000/8.314/L63)/L63+10^$G$4*EXP(-($I$4+$O$2*$H$4)*1000/8.314/L63)</f>
        <v>4.3241648864368503E-3</v>
      </c>
      <c r="P63" s="15">
        <f>10^$D$4*EXP(-($F$4+$P$2*$E$4)*1000/8.314/L63)/L63+10^$G$4*EXP(-($I$4+$P$2*$H$4)*1000/8.314/L63)</f>
        <v>3.7711986976091448E-3</v>
      </c>
      <c r="Q63" s="15">
        <f>10^$D$4*EXP(-($F$4+$Q$2*$E$4)*1000/8.314/L63)/L63+10^$G$4*EXP(-($I$4+$Q$2*$H$4)*1000/8.314/L63)</f>
        <v>3.3694563549639288E-3</v>
      </c>
      <c r="R63" s="14">
        <f>10^$D$6*EXP(-($F$6+$R$2*$E$6)*1000/8.314/L63)/L63+10^$G$6*EXP(-($I$6+$R$2*$H$6)*1000/8.314/L63)</f>
        <v>3.1483913208201716E-3</v>
      </c>
      <c r="S63" s="15">
        <f>10^$D$6*EXP(-($F$6+$S$2*$E$6)*1000/8.314/L63)/L63+10^$G$6*EXP(-($I$6+$S$2*$H$6)*1000/8.314/L63)</f>
        <v>2.9814349316897295E-3</v>
      </c>
      <c r="T63" s="15">
        <f>10^$D$6*EXP(-($F$6+$T$2*$E$6)*1000/8.314/L63)/L63+10^$G$6*EXP(-($I$6+$T$2*$H$6)*1000/8.314/L63)</f>
        <v>2.9189613714749683E-3</v>
      </c>
      <c r="U63" s="15">
        <f>10^$D$6*EXP(-($F$6+$U$2*$E$6)*1000/8.314/L63)/L63+10^$G$6*EXP(-($I$6+$U$2*$H$6)*1000/8.314/L63)</f>
        <v>2.922327173217379E-3</v>
      </c>
      <c r="V63" s="14">
        <f>10^$D$9*EXP(-($F$9+$V$2*$E$9)*1000/8.314/L63)/L63+10^$G$9*EXP(-($I$9+$V$2*$H$9)*1000/8.314/L63)</f>
        <v>1.6680138065306042E-2</v>
      </c>
      <c r="W63" s="15">
        <f>10^$D$9*EXP(-($F$9+$W$2*$E$9)*1000/8.314/L63)/L63+10^$G$9*EXP(-($I$9+$W$2*$H$9)*1000/8.314/L63)</f>
        <v>1.4526491205182306E-2</v>
      </c>
      <c r="X63" s="15">
        <f>10^$D$9*EXP(-($F$9+$X$2*$E$9)*1000/8.314/L63)/L63+10^$G$9*EXP(-($I$9+$X$2*$H$9)*1000/8.314/L63)</f>
        <v>1.2956449522148418E-2</v>
      </c>
      <c r="Y63" s="18">
        <f>10^$D$9*EXP(-($F$9+$Y$2*$E$9)*1000/8.314/L63)/L63+10^$G$9*EXP(-($I$9+$Y$2*$H$9)*1000/8.314/L63)</f>
        <v>1.1730497859217287E-2</v>
      </c>
      <c r="Z63" s="16">
        <f>10^$D$10*EXP(-($F$10+$Z$2*$E$10)*1000/8.314/L63)/L63+10^$G$10*EXP(-($I$10+$Z$2*$H$10)*1000/8.314/L63)</f>
        <v>7.97282695597374E-2</v>
      </c>
      <c r="AA63" s="16">
        <f>10^$D$10*EXP(-($F$10+$AA$2*$E$10)*1000/8.314/L63)/L63+10^$G$10*EXP(-($I$10+$AA$2*$H$10)*1000/8.314/L63)</f>
        <v>4.8254276235293929E-2</v>
      </c>
      <c r="AB63" s="16">
        <f>10^$D$10*EXP(-($F$10+$AB$2*$E$10)*1000/8.314/L63)/L63+10^$G$10*EXP(-($I$10+$AB$2*$H$10)*1000/8.314/L63)</f>
        <v>3.4048245668262443E-2</v>
      </c>
      <c r="AC63" s="16">
        <f>10^$D$10*EXP(-($F$10+$AC$2*$E$10)*1000/8.314/L63)/L63+10^$G$10*EXP(-($I$10+$AC$2*$H$10)*1000/8.314/L63)</f>
        <v>2.7564790227975977E-2</v>
      </c>
      <c r="AD63" s="21">
        <f>10^$D$11*EXP(-($F$11+$AE$2*$E$11)*1000/8.314/L63)/L63+10^$G$11*EXP(-($I$11+$AE$2*$H$11)*1000/8.314/L63)</f>
        <v>1.8147099037234035E-2</v>
      </c>
      <c r="AE63" s="16">
        <f>10^$D$7*EXP(-($F$7+$AE$2*$E$7)*1000/8.314/L63)/L63+10^$G$7*EXP(-($I$7+$AE$2*$H$7)*1000/8.314/L63)</f>
        <v>4.9518169860188352E-2</v>
      </c>
      <c r="AF63" s="16">
        <f>10^$D$7*EXP(-($F$7+$AF$2*$E$7)*1000/8.314/L63)/L63+10^$G$7*EXP(-($I$7+$AF$2*$H$7)*1000/8.314/L63)</f>
        <v>3.1455478436048005E-2</v>
      </c>
    </row>
    <row r="64" spans="1:32" x14ac:dyDescent="0.2">
      <c r="L64" s="4">
        <f t="shared" si="1"/>
        <v>1600</v>
      </c>
      <c r="M64" s="3">
        <f t="shared" si="2"/>
        <v>0.625</v>
      </c>
      <c r="N64" s="14">
        <f>10^$D$4*EXP(-($F$4+$N$2*$E$4)*1000/8.314/L64)/L64+10^$G$4*EXP(-($I$4+$N$2*$H$4)*1000/8.314/L64)</f>
        <v>5.5673560766023597E-3</v>
      </c>
      <c r="O64" s="15">
        <f>10^$D$4*EXP(-($F$4+$O$2*$E$4)*1000/8.314/L64)/L64+10^$G$4*EXP(-($I$4+$O$2*$H$4)*1000/8.314/L64)</f>
        <v>4.6449050776509329E-3</v>
      </c>
      <c r="P64" s="15">
        <f>10^$D$4*EXP(-($F$4+$P$2*$E$4)*1000/8.314/L64)/L64+10^$G$4*EXP(-($I$4+$P$2*$H$4)*1000/8.314/L64)</f>
        <v>4.0302897082808318E-3</v>
      </c>
      <c r="Q64" s="15">
        <f>10^$D$4*EXP(-($F$4+$Q$2*$E$4)*1000/8.314/L64)/L64+10^$G$4*EXP(-($I$4+$Q$2*$H$4)*1000/8.314/L64)</f>
        <v>3.5893354190538723E-3</v>
      </c>
      <c r="R64" s="14">
        <f>10^$D$6*EXP(-($F$6+$R$2*$E$6)*1000/8.314/L64)/L64+10^$G$6*EXP(-($I$6+$R$2*$H$6)*1000/8.314/L64)</f>
        <v>3.4824248246435336E-3</v>
      </c>
      <c r="S64" s="15">
        <f>10^$D$6*EXP(-($F$6+$S$2*$E$6)*1000/8.314/L64)/L64+10^$G$6*EXP(-($I$6+$S$2*$H$6)*1000/8.314/L64)</f>
        <v>3.2710563179323133E-3</v>
      </c>
      <c r="T64" s="15">
        <f>10^$D$6*EXP(-($F$6+$T$2*$E$6)*1000/8.314/L64)/L64+10^$G$6*EXP(-($I$6+$T$2*$H$6)*1000/8.314/L64)</f>
        <v>3.1835760107204033E-3</v>
      </c>
      <c r="U64" s="15">
        <f>10^$D$6*EXP(-($F$6+$U$2*$E$6)*1000/8.314/L64)/L64+10^$G$6*EXP(-($I$6+$U$2*$H$6)*1000/8.314/L64)</f>
        <v>3.1742009174305901E-3</v>
      </c>
      <c r="V64" s="14">
        <f>10^$D$9*EXP(-($F$9+$V$2*$E$9)*1000/8.314/L64)/L64+10^$G$9*EXP(-($I$9+$V$2*$H$9)*1000/8.314/L64)</f>
        <v>1.8122381346031734E-2</v>
      </c>
      <c r="W64" s="15">
        <f>10^$D$9*EXP(-($F$9+$W$2*$E$9)*1000/8.314/L64)/L64+10^$G$9*EXP(-($I$9+$W$2*$H$9)*1000/8.314/L64)</f>
        <v>1.5694321838962393E-2</v>
      </c>
      <c r="X64" s="15">
        <f>10^$D$9*EXP(-($F$9+$X$2*$E$9)*1000/8.314/L64)/L64+10^$G$9*EXP(-($I$9+$X$2*$H$9)*1000/8.314/L64)</f>
        <v>1.3948099858289861E-2</v>
      </c>
      <c r="Y64" s="18">
        <f>10^$D$9*EXP(-($F$9+$Y$2*$E$9)*1000/8.314/L64)/L64+10^$G$9*EXP(-($I$9+$Y$2*$H$9)*1000/8.314/L64)</f>
        <v>1.2601709585407354E-2</v>
      </c>
      <c r="Z64" s="16">
        <f>10^$D$10*EXP(-($F$10+$Z$2*$E$10)*1000/8.314/L64)/L64+10^$G$10*EXP(-($I$10+$Z$2*$H$10)*1000/8.314/L64)</f>
        <v>8.7942215825473166E-2</v>
      </c>
      <c r="AA64" s="16">
        <f>10^$D$10*EXP(-($F$10+$AA$2*$E$10)*1000/8.314/L64)/L64+10^$G$10*EXP(-($I$10+$AA$2*$H$10)*1000/8.314/L64)</f>
        <v>5.2595124885223402E-2</v>
      </c>
      <c r="AB64" s="16">
        <f>10^$D$10*EXP(-($F$10+$AB$2*$E$10)*1000/8.314/L64)/L64+10^$G$10*EXP(-($I$10+$AB$2*$H$10)*1000/8.314/L64)</f>
        <v>3.6573481303876706E-2</v>
      </c>
      <c r="AC64" s="16">
        <f>10^$D$10*EXP(-($F$10+$AC$2*$E$10)*1000/8.314/L64)/L64+10^$G$10*EXP(-($I$10+$AC$2*$H$10)*1000/8.314/L64)</f>
        <v>2.9238007405507971E-2</v>
      </c>
      <c r="AD64" s="21">
        <f>10^$D$11*EXP(-($F$11+$AE$2*$E$11)*1000/8.314/L64)/L64+10^$G$11*EXP(-($I$11+$AE$2*$H$11)*1000/8.314/L64)</f>
        <v>1.9448580133713228E-2</v>
      </c>
      <c r="AE64" s="16">
        <f>10^$D$7*EXP(-($F$7+$AE$2*$E$7)*1000/8.314/L64)/L64+10^$G$7*EXP(-($I$7+$AE$2*$H$7)*1000/8.314/L64)</f>
        <v>5.8288263120557932E-2</v>
      </c>
      <c r="AF64" s="16">
        <f>10^$D$7*EXP(-($F$7+$AF$2*$E$7)*1000/8.314/L64)/L64+10^$G$7*EXP(-($I$7+$AF$2*$H$7)*1000/8.314/L64)</f>
        <v>3.6140853343151536E-2</v>
      </c>
    </row>
    <row r="65" spans="12:32" x14ac:dyDescent="0.2">
      <c r="L65" s="4">
        <f t="shared" si="1"/>
        <v>1610</v>
      </c>
      <c r="M65" s="3">
        <f t="shared" si="2"/>
        <v>0.6211180124223602</v>
      </c>
      <c r="N65" s="14">
        <f>10^$D$4*EXP(-($F$4+$N$2*$E$4)*1000/8.314/L65)/L65+10^$G$4*EXP(-($I$4+$N$2*$H$4)*1000/8.314/L65)</f>
        <v>6.0296367086837121E-3</v>
      </c>
      <c r="O65" s="15">
        <f>10^$D$4*EXP(-($F$4+$O$2*$E$4)*1000/8.314/L65)/L65+10^$G$4*EXP(-($I$4+$O$2*$H$4)*1000/8.314/L65)</f>
        <v>4.9918958110702731E-3</v>
      </c>
      <c r="P65" s="15">
        <f>10^$D$4*EXP(-($F$4+$P$2*$E$4)*1000/8.314/L65)/L65+10^$G$4*EXP(-($I$4+$P$2*$H$4)*1000/8.314/L65)</f>
        <v>4.3078217332094236E-3</v>
      </c>
      <c r="Q65" s="15">
        <f>10^$D$4*EXP(-($F$4+$Q$2*$E$4)*1000/8.314/L65)/L65+10^$G$4*EXP(-($I$4+$Q$2*$H$4)*1000/8.314/L65)</f>
        <v>3.8230476111380729E-3</v>
      </c>
      <c r="R65" s="14">
        <f>10^$D$6*EXP(-($F$6+$R$2*$E$6)*1000/8.314/L65)/L65+10^$G$6*EXP(-($I$6+$R$2*$H$6)*1000/8.314/L65)</f>
        <v>3.8548305920326912E-3</v>
      </c>
      <c r="S65" s="15">
        <f>10^$D$6*EXP(-($F$6+$S$2*$E$6)*1000/8.314/L65)/L65+10^$G$6*EXP(-($I$6+$S$2*$H$6)*1000/8.314/L65)</f>
        <v>3.5902583924650165E-3</v>
      </c>
      <c r="T65" s="15">
        <f>10^$D$6*EXP(-($F$6+$T$2*$E$6)*1000/8.314/L65)/L65+10^$G$6*EXP(-($I$6+$T$2*$H$6)*1000/8.314/L65)</f>
        <v>3.4723100153707586E-3</v>
      </c>
      <c r="U65" s="15">
        <f>10^$D$6*EXP(-($F$6+$U$2*$E$6)*1000/8.314/L65)/L65+10^$G$6*EXP(-($I$6+$U$2*$H$6)*1000/8.314/L65)</f>
        <v>3.4468684826021475E-3</v>
      </c>
      <c r="V65" s="14">
        <f>10^$D$9*EXP(-($F$9+$V$2*$E$9)*1000/8.314/L65)/L65+10^$G$9*EXP(-($I$9+$V$2*$H$9)*1000/8.314/L65)</f>
        <v>1.9701596381531673E-2</v>
      </c>
      <c r="W65" s="15">
        <f>10^$D$9*EXP(-($F$9+$W$2*$E$9)*1000/8.314/L65)/L65+10^$G$9*EXP(-($I$9+$W$2*$H$9)*1000/8.314/L65)</f>
        <v>1.6959560216786337E-2</v>
      </c>
      <c r="X65" s="15">
        <f>10^$D$9*EXP(-($F$9+$X$2*$E$9)*1000/8.314/L65)/L65+10^$G$9*EXP(-($I$9+$X$2*$H$9)*1000/8.314/L65)</f>
        <v>1.5013641727271501E-2</v>
      </c>
      <c r="Y65" s="18">
        <f>10^$D$9*EXP(-($F$9+$Y$2*$E$9)*1000/8.314/L65)/L65+10^$G$9*EXP(-($I$9+$Y$2*$H$9)*1000/8.314/L65)</f>
        <v>1.3532432546449513E-2</v>
      </c>
      <c r="Z65" s="16">
        <f>10^$D$10*EXP(-($F$10+$Z$2*$E$10)*1000/8.314/L65)/L65+10^$G$10*EXP(-($I$10+$Z$2*$H$10)*1000/8.314/L65)</f>
        <v>9.7003367905259985E-2</v>
      </c>
      <c r="AA65" s="16">
        <f>10^$D$10*EXP(-($F$10+$AA$2*$E$10)*1000/8.314/L65)/L65+10^$G$10*EXP(-($I$10+$AA$2*$H$10)*1000/8.314/L65)</f>
        <v>5.7364868388300953E-2</v>
      </c>
      <c r="AB65" s="16">
        <f>10^$D$10*EXP(-($F$10+$AB$2*$E$10)*1000/8.314/L65)/L65+10^$G$10*EXP(-($I$10+$AB$2*$H$10)*1000/8.314/L65)</f>
        <v>3.9321820036912238E-2</v>
      </c>
      <c r="AC65" s="16">
        <f>10^$D$10*EXP(-($F$10+$AC$2*$E$10)*1000/8.314/L65)/L65+10^$G$10*EXP(-($I$10+$AC$2*$H$10)*1000/8.314/L65)</f>
        <v>3.1033435612753731E-2</v>
      </c>
      <c r="AD65" s="21">
        <f>10^$D$11*EXP(-($F$11+$AE$2*$E$11)*1000/8.314/L65)/L65+10^$G$11*EXP(-($I$11+$AE$2*$H$11)*1000/8.314/L65)</f>
        <v>2.0861075841760099E-2</v>
      </c>
      <c r="AE65" s="16">
        <f>10^$D$7*EXP(-($F$7+$AE$2*$E$7)*1000/8.314/L65)/L65+10^$G$7*EXP(-($I$7+$AE$2*$H$7)*1000/8.314/L65)</f>
        <v>6.8700028315878972E-2</v>
      </c>
      <c r="AF65" s="16">
        <f>10^$D$7*EXP(-($F$7+$AF$2*$E$7)*1000/8.314/L65)/L65+10^$G$7*EXP(-($I$7+$AF$2*$H$7)*1000/8.314/L65)</f>
        <v>4.1665397087268852E-2</v>
      </c>
    </row>
    <row r="66" spans="12:32" x14ac:dyDescent="0.2">
      <c r="L66" s="4">
        <f t="shared" si="1"/>
        <v>1620</v>
      </c>
      <c r="M66" s="3">
        <f t="shared" ref="M66:M121" si="3">1000/L66</f>
        <v>0.61728395061728392</v>
      </c>
      <c r="N66" s="14">
        <f>10^$D$4*EXP(-($F$4+$N$2*$E$4)*1000/8.314/L66)/L66+10^$G$4*EXP(-($I$4+$N$2*$H$4)*1000/8.314/L66)</f>
        <v>6.5359714142062889E-3</v>
      </c>
      <c r="O66" s="15">
        <f>10^$D$4*EXP(-($F$4+$O$2*$E$4)*1000/8.314/L66)/L66+10^$G$4*EXP(-($I$4+$O$2*$H$4)*1000/8.314/L66)</f>
        <v>5.3677865788279979E-3</v>
      </c>
      <c r="P66" s="15">
        <f>10^$D$4*EXP(-($F$4+$P$2*$E$4)*1000/8.314/L66)/L66+10^$G$4*EXP(-($I$4+$P$2*$H$4)*1000/8.314/L66)</f>
        <v>4.6054411112027398E-3</v>
      </c>
      <c r="Q66" s="15">
        <f>10^$D$4*EXP(-($F$4+$Q$2*$E$4)*1000/8.314/L66)/L66+10^$G$4*EXP(-($I$4+$Q$2*$H$4)*1000/8.314/L66)</f>
        <v>4.071650332381006E-3</v>
      </c>
      <c r="R66" s="14">
        <f>10^$D$6*EXP(-($F$6+$R$2*$E$6)*1000/8.314/L66)/L66+10^$G$6*EXP(-($I$6+$R$2*$H$6)*1000/8.314/L66)</f>
        <v>4.2705477865894771E-3</v>
      </c>
      <c r="S66" s="15">
        <f>10^$D$6*EXP(-($F$6+$S$2*$E$6)*1000/8.314/L66)/L66+10^$G$6*EXP(-($I$6+$S$2*$H$6)*1000/8.314/L66)</f>
        <v>3.9425070482371205E-3</v>
      </c>
      <c r="T66" s="15">
        <f>10^$D$6*EXP(-($F$6+$T$2*$E$6)*1000/8.314/L66)/L66+10^$G$6*EXP(-($I$6+$T$2*$H$6)*1000/8.314/L66)</f>
        <v>3.7876735251832E-3</v>
      </c>
      <c r="U66" s="15">
        <f>10^$D$6*EXP(-($F$6+$U$2*$E$6)*1000/8.314/L66)/L66+10^$G$6*EXP(-($I$6+$U$2*$H$6)*1000/8.314/L66)</f>
        <v>3.7422230172799594E-3</v>
      </c>
      <c r="V66" s="14">
        <f>10^$D$9*EXP(-($F$9+$V$2*$E$9)*1000/8.314/L66)/L66+10^$G$9*EXP(-($I$9+$V$2*$H$9)*1000/8.314/L66)</f>
        <v>2.1433553208155001E-2</v>
      </c>
      <c r="W66" s="15">
        <f>10^$D$9*EXP(-($F$9+$W$2*$E$9)*1000/8.314/L66)/L66+10^$G$9*EXP(-($I$9+$W$2*$H$9)*1000/8.314/L66)</f>
        <v>1.8332133306944005E-2</v>
      </c>
      <c r="X66" s="15">
        <f>10^$D$9*EXP(-($F$9+$X$2*$E$9)*1000/8.314/L66)/L66+10^$G$9*EXP(-($I$9+$X$2*$H$9)*1000/8.314/L66)</f>
        <v>1.615957342098823E-2</v>
      </c>
      <c r="Y66" s="18">
        <f>10^$D$9*EXP(-($F$9+$Y$2*$E$9)*1000/8.314/L66)/L66+10^$G$9*EXP(-($I$9+$Y$2*$H$9)*1000/8.314/L66)</f>
        <v>1.4527142494293391E-2</v>
      </c>
      <c r="Z66" s="16">
        <f>10^$D$10*EXP(-($F$10+$Z$2*$E$10)*1000/8.314/L66)/L66+10^$G$10*EXP(-($I$10+$Z$2*$H$10)*1000/8.314/L66)</f>
        <v>0.10699181531171124</v>
      </c>
      <c r="AA66" s="16">
        <f>10^$D$10*EXP(-($F$10+$AA$2*$E$10)*1000/8.314/L66)/L66+10^$G$10*EXP(-($I$10+$AA$2*$H$10)*1000/8.314/L66)</f>
        <v>6.2605151752851862E-2</v>
      </c>
      <c r="AB66" s="16">
        <f>10^$D$10*EXP(-($F$10+$AB$2*$E$10)*1000/8.314/L66)/L66+10^$G$10*EXP(-($I$10+$AB$2*$H$10)*1000/8.314/L66)</f>
        <v>4.2314860417603087E-2</v>
      </c>
      <c r="AC66" s="16">
        <f>10^$D$10*EXP(-($F$10+$AC$2*$E$10)*1000/8.314/L66)/L66+10^$G$10*EXP(-($I$10+$AC$2*$H$10)*1000/8.314/L66)</f>
        <v>3.2962293022615767E-2</v>
      </c>
      <c r="AD66" s="21">
        <f>10^$D$11*EXP(-($F$11+$AE$2*$E$11)*1000/8.314/L66)/L66+10^$G$11*EXP(-($I$11+$AE$2*$H$11)*1000/8.314/L66)</f>
        <v>2.2396001974825368E-2</v>
      </c>
      <c r="AE66" s="16">
        <f>10^$D$7*EXP(-($F$7+$AE$2*$E$7)*1000/8.314/L66)/L66+10^$G$7*EXP(-($I$7+$AE$2*$H$7)*1000/8.314/L66)</f>
        <v>8.1047447693499544E-2</v>
      </c>
      <c r="AF66" s="16">
        <f>10^$D$7*EXP(-($F$7+$AF$2*$E$7)*1000/8.314/L66)/L66+10^$G$7*EXP(-($I$7+$AF$2*$H$7)*1000/8.314/L66)</f>
        <v>4.8181432304655991E-2</v>
      </c>
    </row>
    <row r="67" spans="12:32" x14ac:dyDescent="0.2">
      <c r="L67" s="4">
        <f t="shared" si="1"/>
        <v>1630</v>
      </c>
      <c r="M67" s="3">
        <f t="shared" si="3"/>
        <v>0.61349693251533743</v>
      </c>
      <c r="N67" s="14">
        <f>10^$D$4*EXP(-($F$4+$N$2*$E$4)*1000/8.314/L67)/L67+10^$G$4*EXP(-($I$4+$N$2*$H$4)*1000/8.314/L67)</f>
        <v>7.0912125301023669E-3</v>
      </c>
      <c r="O67" s="15">
        <f>10^$D$4*EXP(-($F$4+$O$2*$E$4)*1000/8.314/L67)/L67+10^$G$4*EXP(-($I$4+$O$2*$H$4)*1000/8.314/L67)</f>
        <v>5.7755258899171687E-3</v>
      </c>
      <c r="P67" s="15">
        <f>10^$D$4*EXP(-($F$4+$P$2*$E$4)*1000/8.314/L67)/L67+10^$G$4*EXP(-($I$4+$P$2*$H$4)*1000/8.314/L67)</f>
        <v>4.9249752948702166E-3</v>
      </c>
      <c r="Q67" s="15">
        <f>10^$D$4*EXP(-($F$4+$Q$2*$E$4)*1000/8.314/L67)/L67+10^$G$4*EXP(-($I$4+$Q$2*$H$4)*1000/8.314/L67)</f>
        <v>4.3363108162053224E-3</v>
      </c>
      <c r="R67" s="14">
        <f>10^$D$6*EXP(-($F$6+$R$2*$E$6)*1000/8.314/L67)/L67+10^$G$6*EXP(-($I$6+$R$2*$H$6)*1000/8.314/L67)</f>
        <v>4.7351848581903347E-3</v>
      </c>
      <c r="S67" s="15">
        <f>10^$D$6*EXP(-($F$6+$S$2*$E$6)*1000/8.314/L67)/L67+10^$G$6*EXP(-($I$6+$S$2*$H$6)*1000/8.314/L67)</f>
        <v>4.3317223641219666E-3</v>
      </c>
      <c r="T67" s="15">
        <f>10^$D$6*EXP(-($F$6+$T$2*$E$6)*1000/8.314/L67)/L67+10^$G$6*EXP(-($I$6+$T$2*$H$6)*1000/8.314/L67)</f>
        <v>4.1324871469078546E-3</v>
      </c>
      <c r="U67" s="15">
        <f>10^$D$6*EXP(-($F$6+$U$2*$E$6)*1000/8.314/L67)/L67+10^$G$6*EXP(-($I$6+$U$2*$H$6)*1000/8.314/L67)</f>
        <v>4.0623723034881598E-3</v>
      </c>
      <c r="V67" s="14">
        <f>10^$D$9*EXP(-($F$9+$V$2*$E$9)*1000/8.314/L67)/L67+10^$G$9*EXP(-($I$9+$V$2*$H$9)*1000/8.314/L67)</f>
        <v>2.3336065781115245E-2</v>
      </c>
      <c r="W67" s="15">
        <f>10^$D$9*EXP(-($F$9+$W$2*$E$9)*1000/8.314/L67)/L67+10^$G$9*EXP(-($I$9+$W$2*$H$9)*1000/8.314/L67)</f>
        <v>1.9823205360498287E-2</v>
      </c>
      <c r="X67" s="15">
        <f>10^$D$9*EXP(-($F$9+$X$2*$E$9)*1000/8.314/L67)/L67+10^$G$9*EXP(-($I$9+$X$2*$H$9)*1000/8.314/L67)</f>
        <v>1.7393147074334127E-2</v>
      </c>
      <c r="Y67" s="18">
        <f>10^$D$9*EXP(-($F$9+$Y$2*$E$9)*1000/8.314/L67)/L67+10^$G$9*EXP(-($I$9+$Y$2*$H$9)*1000/8.314/L67)</f>
        <v>1.559077984524938E-2</v>
      </c>
      <c r="Z67" s="16">
        <f>10^$D$10*EXP(-($F$10+$Z$2*$E$10)*1000/8.314/L67)/L67+10^$G$10*EXP(-($I$10+$Z$2*$H$10)*1000/8.314/L67)</f>
        <v>0.11799405999083469</v>
      </c>
      <c r="AA67" s="16">
        <f>10^$D$10*EXP(-($F$10+$AA$2*$E$10)*1000/8.314/L67)/L67+10^$G$10*EXP(-($I$10+$AA$2*$H$10)*1000/8.314/L67)</f>
        <v>6.8361168096785357E-2</v>
      </c>
      <c r="AB67" s="16">
        <f>10^$D$10*EXP(-($F$10+$AB$2*$E$10)*1000/8.314/L67)/L67+10^$G$10*EXP(-($I$10+$AB$2*$H$10)*1000/8.314/L67)</f>
        <v>4.5576142818307644E-2</v>
      </c>
      <c r="AC67" s="16">
        <f>10^$D$10*EXP(-($F$10+$AC$2*$E$10)*1000/8.314/L67)/L67+10^$G$10*EXP(-($I$10+$AC$2*$H$10)*1000/8.314/L67)</f>
        <v>3.503684955892368E-2</v>
      </c>
      <c r="AD67" s="21">
        <f>10^$D$11*EXP(-($F$11+$AE$2*$E$11)*1000/8.314/L67)/L67+10^$G$11*EXP(-($I$11+$AE$2*$H$11)*1000/8.314/L67)</f>
        <v>2.4065968308188964E-2</v>
      </c>
      <c r="AE67" s="16">
        <f>10^$D$7*EXP(-($F$7+$AE$2*$E$7)*1000/8.314/L67)/L67+10^$G$7*EXP(-($I$7+$AE$2*$H$7)*1000/8.314/L67)</f>
        <v>9.5672650186186273E-2</v>
      </c>
      <c r="AF67" s="16">
        <f>10^$D$7*EXP(-($F$7+$AF$2*$E$7)*1000/8.314/L67)/L67+10^$G$7*EXP(-($I$7+$AF$2*$H$7)*1000/8.314/L67)</f>
        <v>5.5866987736617017E-2</v>
      </c>
    </row>
    <row r="68" spans="12:32" x14ac:dyDescent="0.2">
      <c r="L68" s="4">
        <f t="shared" si="1"/>
        <v>1640</v>
      </c>
      <c r="M68" s="3">
        <f t="shared" si="3"/>
        <v>0.6097560975609756</v>
      </c>
      <c r="N68" s="14">
        <f>10^$D$4*EXP(-($F$4+$N$2*$E$4)*1000/8.314/L68)/L68+10^$G$4*EXP(-($I$4+$N$2*$H$4)*1000/8.314/L68)</f>
        <v>7.7007560457151613E-3</v>
      </c>
      <c r="O68" s="15">
        <f>10^$D$4*EXP(-($F$4+$O$2*$E$4)*1000/8.314/L68)/L68+10^$G$4*EXP(-($I$4+$O$2*$H$4)*1000/8.314/L68)</f>
        <v>6.2183929351031083E-3</v>
      </c>
      <c r="P68" s="15">
        <f>10^$D$4*EXP(-($F$4+$P$2*$E$4)*1000/8.314/L68)/L68+10^$G$4*EXP(-($I$4+$P$2*$H$4)*1000/8.314/L68)</f>
        <v>5.268452657862588E-3</v>
      </c>
      <c r="Q68" s="15">
        <f>10^$D$4*EXP(-($F$4+$Q$2*$E$4)*1000/8.314/L68)/L68+10^$G$4*EXP(-($I$4+$Q$2*$H$4)*1000/8.314/L68)</f>
        <v>4.6183184487590418E-3</v>
      </c>
      <c r="R68" s="14">
        <f>10^$D$6*EXP(-($F$6+$R$2*$E$6)*1000/8.314/L68)/L68+10^$G$6*EXP(-($I$6+$R$2*$H$6)*1000/8.314/L68)</f>
        <v>5.2551060744498975E-3</v>
      </c>
      <c r="S68" s="15">
        <f>10^$D$6*EXP(-($F$6+$S$2*$E$6)*1000/8.314/L68)/L68+10^$G$6*EXP(-($I$6+$S$2*$H$6)*1000/8.314/L68)</f>
        <v>4.7623378912587354E-3</v>
      </c>
      <c r="T68" s="15">
        <f>10^$D$6*EXP(-($F$6+$T$2*$E$6)*1000/8.314/L68)/L68+10^$G$6*EXP(-($I$6+$T$2*$H$6)*1000/8.314/L68)</f>
        <v>4.5099225166593737E-3</v>
      </c>
      <c r="U68" s="15">
        <f>10^$D$6*EXP(-($F$6+$U$2*$E$6)*1000/8.314/L68)/L68+10^$G$6*EXP(-($I$6+$U$2*$H$6)*1000/8.314/L68)</f>
        <v>4.4096664787895059E-3</v>
      </c>
      <c r="V68" s="14">
        <f>10^$D$9*EXP(-($F$9+$V$2*$E$9)*1000/8.314/L68)/L68+10^$G$9*EXP(-($I$9+$V$2*$H$9)*1000/8.314/L68)</f>
        <v>2.5429248587471642E-2</v>
      </c>
      <c r="W68" s="15">
        <f>10^$D$9*EXP(-($F$9+$W$2*$E$9)*1000/8.314/L68)/L68+10^$G$9*EXP(-($I$9+$W$2*$H$9)*1000/8.314/L68)</f>
        <v>2.1445336233428751E-2</v>
      </c>
      <c r="X68" s="15">
        <f>10^$D$9*EXP(-($F$9+$X$2*$E$9)*1000/8.314/L68)/L68+10^$G$9*EXP(-($I$9+$X$2*$H$9)*1000/8.314/L68)</f>
        <v>1.8722466004125245E-2</v>
      </c>
      <c r="Y68" s="18">
        <f>10^$D$9*EXP(-($F$9+$Y$2*$E$9)*1000/8.314/L68)/L68+10^$G$9*EXP(-($I$9+$Y$2*$H$9)*1000/8.314/L68)</f>
        <v>1.6728809329459533E-2</v>
      </c>
      <c r="Z68" s="16">
        <f>10^$D$10*EXP(-($F$10+$Z$2*$E$10)*1000/8.314/L68)/L68+10^$G$10*EXP(-($I$10+$Z$2*$H$10)*1000/8.314/L68)</f>
        <v>0.13010341418635499</v>
      </c>
      <c r="AA68" s="16">
        <f>10^$D$10*EXP(-($F$10+$AA$2*$E$10)*1000/8.314/L68)/L68+10^$G$10*EXP(-($I$10+$AA$2*$H$10)*1000/8.314/L68)</f>
        <v>7.4681899334957669E-2</v>
      </c>
      <c r="AB68" s="16">
        <f>10^$D$10*EXP(-($F$10+$AB$2*$E$10)*1000/8.314/L68)/L68+10^$G$10*EXP(-($I$10+$AB$2*$H$10)*1000/8.314/L68)</f>
        <v>4.9131292408907366E-2</v>
      </c>
      <c r="AC68" s="16">
        <f>10^$D$10*EXP(-($F$10+$AC$2*$E$10)*1000/8.314/L68)/L68+10^$G$10*EXP(-($I$10+$AC$2*$H$10)*1000/8.314/L68)</f>
        <v>3.7270510486107328E-2</v>
      </c>
      <c r="AD68" s="21">
        <f>10^$D$11*EXP(-($F$11+$AE$2*$E$11)*1000/8.314/L68)/L68+10^$G$11*EXP(-($I$11+$AE$2*$H$11)*1000/8.314/L68)</f>
        <v>2.5884887693188578E-2</v>
      </c>
      <c r="AE68" s="16">
        <f>10^$D$7*EXP(-($F$7+$AE$2*$E$7)*1000/8.314/L68)/L68+10^$G$7*EXP(-($I$7+$AE$2*$H$7)*1000/8.314/L68)</f>
        <v>0.11297295310566806</v>
      </c>
      <c r="AF68" s="16">
        <f>10^$D$7*EXP(-($F$7+$AF$2*$E$7)*1000/8.314/L68)/L68+10^$G$7*EXP(-($I$7+$AF$2*$H$7)*1000/8.314/L68)</f>
        <v>6.4929694725094647E-2</v>
      </c>
    </row>
    <row r="69" spans="12:32" x14ac:dyDescent="0.2">
      <c r="L69" s="4">
        <f t="shared" si="1"/>
        <v>1650</v>
      </c>
      <c r="M69" s="3">
        <f t="shared" si="3"/>
        <v>0.60606060606060608</v>
      </c>
      <c r="N69" s="14">
        <f>10^$D$4*EXP(-($F$4+$N$2*$E$4)*1000/8.314/L69)/L69+10^$G$4*EXP(-($I$4+$N$2*$H$4)*1000/8.314/L69)</f>
        <v>8.3705961615903237E-3</v>
      </c>
      <c r="O69" s="15">
        <f>10^$D$4*EXP(-($F$4+$O$2*$E$4)*1000/8.314/L69)/L69+10^$G$4*EXP(-($I$4+$O$2*$H$4)*1000/8.314/L69)</f>
        <v>6.7000320545199717E-3</v>
      </c>
      <c r="P69" s="15">
        <f>10^$D$4*EXP(-($F$4+$P$2*$E$4)*1000/8.314/L69)/L69+10^$G$4*EXP(-($I$4+$P$2*$H$4)*1000/8.314/L69)</f>
        <v>5.6381241481755712E-3</v>
      </c>
      <c r="Q69" s="15">
        <f>10^$D$4*EXP(-($F$4+$Q$2*$E$4)*1000/8.314/L69)/L69+10^$G$4*EXP(-($I$4+$Q$2*$H$4)*1000/8.314/L69)</f>
        <v>4.9190982964317917E-3</v>
      </c>
      <c r="R69" s="14">
        <f>10^$D$6*EXP(-($F$6+$R$2*$E$6)*1000/8.314/L69)/L69+10^$G$6*EXP(-($I$6+$R$2*$H$6)*1000/8.314/L69)</f>
        <v>5.8375279334322034E-3</v>
      </c>
      <c r="S69" s="15">
        <f>10^$D$6*EXP(-($F$6+$S$2*$E$6)*1000/8.314/L69)/L69+10^$G$6*EXP(-($I$6+$S$2*$H$6)*1000/8.314/L69)</f>
        <v>5.2393669016132854E-3</v>
      </c>
      <c r="T69" s="15">
        <f>10^$D$6*EXP(-($F$6+$T$2*$E$6)*1000/8.314/L69)/L69+10^$G$6*EXP(-($I$6+$T$2*$H$6)*1000/8.314/L69)</f>
        <v>4.923547752358164E-3</v>
      </c>
      <c r="U69" s="15">
        <f>10^$D$6*EXP(-($F$6+$U$2*$E$6)*1000/8.314/L69)/L69+10^$G$6*EXP(-($I$6+$U$2*$H$6)*1000/8.314/L69)</f>
        <v>4.7867291821462842E-3</v>
      </c>
      <c r="V69" s="14">
        <f>10^$D$9*EXP(-($F$9+$V$2*$E$9)*1000/8.314/L69)/L69+10^$G$9*EXP(-($I$9+$V$2*$H$9)*1000/8.314/L69)</f>
        <v>2.7735801464767104E-2</v>
      </c>
      <c r="W69" s="15">
        <f>10^$D$9*EXP(-($F$9+$W$2*$E$9)*1000/8.314/L69)/L69+10^$G$9*EXP(-($I$9+$W$2*$H$9)*1000/8.314/L69)</f>
        <v>2.3212657812405054E-2</v>
      </c>
      <c r="X69" s="15">
        <f>10^$D$9*EXP(-($F$9+$X$2*$E$9)*1000/8.314/L69)/L69+10^$G$9*EXP(-($I$9+$X$2*$H$9)*1000/8.314/L69)</f>
        <v>2.0156593606486185E-2</v>
      </c>
      <c r="Y69" s="18">
        <f>10^$D$9*EXP(-($F$9+$Y$2*$E$9)*1000/8.314/L69)/L69+10^$G$9*EXP(-($I$9+$Y$2*$H$9)*1000/8.314/L69)</f>
        <v>1.7947286981903829E-2</v>
      </c>
      <c r="Z69" s="16">
        <f>10^$D$10*EXP(-($F$10+$Z$2*$E$10)*1000/8.314/L69)/L69+10^$G$10*EXP(-($I$10+$Z$2*$H$10)*1000/8.314/L69)</f>
        <v>0.14342041423179791</v>
      </c>
      <c r="AA69" s="16">
        <f>10^$D$10*EXP(-($F$10+$AA$2*$E$10)*1000/8.314/L69)/L69+10^$G$10*EXP(-($I$10+$AA$2*$H$10)*1000/8.314/L69)</f>
        <v>8.1620368062694779E-2</v>
      </c>
      <c r="AB69" s="16">
        <f>10^$D$10*EXP(-($F$10+$AB$2*$E$10)*1000/8.314/L69)/L69+10^$G$10*EXP(-($I$10+$AB$2*$H$10)*1000/8.314/L69)</f>
        <v>5.3008169685932617E-2</v>
      </c>
      <c r="AC69" s="16">
        <f>10^$D$10*EXP(-($F$10+$AC$2*$E$10)*1000/8.314/L69)/L69+10^$G$10*EXP(-($I$10+$AC$2*$H$10)*1000/8.314/L69)</f>
        <v>3.9677904934033788E-2</v>
      </c>
      <c r="AD69" s="21">
        <f>10^$D$11*EXP(-($F$11+$AE$2*$E$11)*1000/8.314/L69)/L69+10^$G$11*EXP(-($I$11+$AE$2*$H$11)*1000/8.314/L69)</f>
        <v>2.786809303427051E-2</v>
      </c>
      <c r="AE69" s="16">
        <f>10^$D$7*EXP(-($F$7+$AE$2*$E$7)*1000/8.314/L69)/L69+10^$G$7*EXP(-($I$7+$AE$2*$H$7)*1000/8.314/L69)</f>
        <v>0.13340880294956275</v>
      </c>
      <c r="AF69" s="16">
        <f>10^$D$7*EXP(-($F$7+$AF$2*$E$7)*1000/8.314/L69)/L69+10^$G$7*EXP(-($I$7+$AF$2*$H$7)*1000/8.314/L69)</f>
        <v>7.5611202065706637E-2</v>
      </c>
    </row>
    <row r="70" spans="12:32" x14ac:dyDescent="0.2">
      <c r="L70" s="4">
        <f t="shared" ref="L70:L121" si="4">L69+10</f>
        <v>1660</v>
      </c>
      <c r="M70" s="3">
        <f t="shared" si="3"/>
        <v>0.60240963855421692</v>
      </c>
      <c r="N70" s="14">
        <f>10^$D$4*EXP(-($F$4+$N$2*$E$4)*1000/8.314/L70)/L70+10^$G$4*EXP(-($I$4+$N$2*$H$4)*1000/8.314/L70)</f>
        <v>9.1073843308922368E-3</v>
      </c>
      <c r="O70" s="15">
        <f>10^$D$4*EXP(-($F$4+$O$2*$E$4)*1000/8.314/L70)/L70+10^$G$4*EXP(-($I$4+$O$2*$H$4)*1000/8.314/L70)</f>
        <v>7.2244901952531913E-3</v>
      </c>
      <c r="P70" s="15">
        <f>10^$D$4*EXP(-($F$4+$P$2*$E$4)*1000/8.314/L70)/L70+10^$G$4*EXP(-($I$4+$P$2*$H$4)*1000/8.314/L70)</f>
        <v>6.0364869199441163E-3</v>
      </c>
      <c r="Q70" s="15">
        <f>10^$D$4*EXP(-($F$4+$Q$2*$E$4)*1000/8.314/L70)/L70+10^$G$4*EXP(-($I$4+$Q$2*$H$4)*1000/8.314/L70)</f>
        <v>5.2402259328956776E-3</v>
      </c>
      <c r="R70" s="14">
        <f>10^$D$6*EXP(-($F$6+$R$2*$E$6)*1000/8.314/L70)/L70+10^$G$6*EXP(-($I$6+$R$2*$H$6)*1000/8.314/L70)</f>
        <v>6.4906263930884136E-3</v>
      </c>
      <c r="S70" s="15">
        <f>10^$D$6*EXP(-($F$6+$S$2*$E$6)*1000/8.314/L70)/L70+10^$G$6*EXP(-($I$6+$S$2*$H$6)*1000/8.314/L70)</f>
        <v>5.7684762832938396E-3</v>
      </c>
      <c r="T70" s="15">
        <f>10^$D$6*EXP(-($F$6+$T$2*$E$6)*1000/8.314/L70)/L70+10^$G$6*EXP(-($I$6+$T$2*$H$6)*1000/8.314/L70)</f>
        <v>5.3773782949906052E-3</v>
      </c>
      <c r="U70" s="15">
        <f>10^$D$6*EXP(-($F$6+$U$2*$E$6)*1000/8.314/L70)/L70+10^$G$6*EXP(-($I$6+$U$2*$H$6)*1000/8.314/L70)</f>
        <v>5.1964924854879611E-3</v>
      </c>
      <c r="V70" s="14">
        <f>10^$D$9*EXP(-($F$9+$V$2*$E$9)*1000/8.314/L70)/L70+10^$G$9*EXP(-($I$9+$V$2*$H$9)*1000/8.314/L70)</f>
        <v>3.0281325157466753E-2</v>
      </c>
      <c r="W70" s="15">
        <f>10^$D$9*EXP(-($F$9+$W$2*$E$9)*1000/8.314/L70)/L70+10^$G$9*EXP(-($I$9+$W$2*$H$9)*1000/8.314/L70)</f>
        <v>2.5141070254458091E-2</v>
      </c>
      <c r="X70" s="15">
        <f>10^$D$9*EXP(-($F$9+$X$2*$E$9)*1000/8.314/L70)/L70+10^$G$9*EXP(-($I$9+$X$2*$H$9)*1000/8.314/L70)</f>
        <v>2.1705674959207208E-2</v>
      </c>
      <c r="Y70" s="18">
        <f>10^$D$9*EXP(-($F$9+$Y$2*$E$9)*1000/8.314/L70)/L70+10^$G$9*EXP(-($I$9+$Y$2*$H$9)*1000/8.314/L70)</f>
        <v>1.9252935238228672E-2</v>
      </c>
      <c r="Z70" s="16">
        <f>10^$D$10*EXP(-($F$10+$Z$2*$E$10)*1000/8.314/L70)/L70+10^$G$10*EXP(-($I$10+$Z$2*$H$10)*1000/8.314/L70)</f>
        <v>0.15805325038331094</v>
      </c>
      <c r="AA70" s="16">
        <f>10^$D$10*EXP(-($F$10+$AA$2*$E$10)*1000/8.314/L70)/L70+10^$G$10*EXP(-($I$10+$AA$2*$H$10)*1000/8.314/L70)</f>
        <v>8.9233900824821841E-2</v>
      </c>
      <c r="AB70" s="16">
        <f>10^$D$10*EXP(-($F$10+$AB$2*$E$10)*1000/8.314/L70)/L70+10^$G$10*EXP(-($I$10+$AB$2*$H$10)*1000/8.314/L70)</f>
        <v>5.7237028747966157E-2</v>
      </c>
      <c r="AC70" s="16">
        <f>10^$D$10*EXP(-($F$10+$AC$2*$E$10)*1000/8.314/L70)/L70+10^$G$10*EXP(-($I$10+$AC$2*$H$10)*1000/8.314/L70)</f>
        <v>4.2274979522250206E-2</v>
      </c>
      <c r="AD70" s="21">
        <f>10^$D$11*EXP(-($F$11+$AE$2*$E$11)*1000/8.314/L70)/L70+10^$G$11*EXP(-($I$11+$AE$2*$H$11)*1000/8.314/L70)</f>
        <v>3.0032462511601556E-2</v>
      </c>
      <c r="AE70" s="16">
        <f>10^$D$7*EXP(-($F$7+$AE$2*$E$7)*1000/8.314/L70)/L70+10^$G$7*EXP(-($I$7+$AE$2*$H$7)*1000/8.314/L70)</f>
        <v>0.15751271233041522</v>
      </c>
      <c r="AF70" s="16">
        <f>10^$D$7*EXP(-($F$7+$AF$2*$E$7)*1000/8.314/L70)/L70+10^$G$7*EXP(-($I$7+$AF$2*$H$7)*1000/8.314/L70)</f>
        <v>8.8192167966453558E-2</v>
      </c>
    </row>
    <row r="71" spans="12:32" x14ac:dyDescent="0.2">
      <c r="L71" s="4">
        <f t="shared" si="4"/>
        <v>1670</v>
      </c>
      <c r="M71" s="3">
        <f t="shared" si="3"/>
        <v>0.59880239520958078</v>
      </c>
      <c r="N71" s="14">
        <f>10^$D$4*EXP(-($F$4+$N$2*$E$4)*1000/8.314/L71)/L71+10^$G$4*EXP(-($I$4+$N$2*$H$4)*1000/8.314/L71)</f>
        <v>9.9184930533916943E-3</v>
      </c>
      <c r="O71" s="15">
        <f>10^$D$4*EXP(-($F$4+$O$2*$E$4)*1000/8.314/L71)/L71+10^$G$4*EXP(-($I$4+$O$2*$H$4)*1000/8.314/L71)</f>
        <v>7.7962575536492645E-3</v>
      </c>
      <c r="P71" s="15">
        <f>10^$D$4*EXP(-($F$4+$P$2*$E$4)*1000/8.314/L71)/L71+10^$G$4*EXP(-($I$4+$P$2*$H$4)*1000/8.314/L71)</f>
        <v>6.4663100821933921E-3</v>
      </c>
      <c r="Q71" s="15">
        <f>10^$D$4*EXP(-($F$4+$Q$2*$E$4)*1000/8.314/L71)/L71+10^$G$4*EXP(-($I$4+$Q$2*$H$4)*1000/8.314/L71)</f>
        <v>5.5834436628848022E-3</v>
      </c>
      <c r="R71" s="14">
        <f>10^$D$6*EXP(-($F$6+$R$2*$E$6)*1000/8.314/L71)/L71+10^$G$6*EXP(-($I$6+$R$2*$H$6)*1000/8.314/L71)</f>
        <v>7.223655920048349E-3</v>
      </c>
      <c r="S71" s="15">
        <f>10^$D$6*EXP(-($F$6+$S$2*$E$6)*1000/8.314/L71)/L71+10^$G$6*EXP(-($I$6+$S$2*$H$6)*1000/8.314/L71)</f>
        <v>6.3560688189712479E-3</v>
      </c>
      <c r="T71" s="15">
        <f>10^$D$6*EXP(-($F$6+$T$2*$E$6)*1000/8.314/L71)/L71+10^$G$6*EXP(-($I$6+$T$2*$H$6)*1000/8.314/L71)</f>
        <v>5.8759336771224552E-3</v>
      </c>
      <c r="U71" s="15">
        <f>10^$D$6*EXP(-($F$6+$U$2*$E$6)*1000/8.314/L71)/L71+10^$G$6*EXP(-($I$6+$U$2*$H$6)*1000/8.314/L71)</f>
        <v>5.642236003084492E-3</v>
      </c>
      <c r="V71" s="14">
        <f>10^$D$9*EXP(-($F$9+$V$2*$E$9)*1000/8.314/L71)/L71+10^$G$9*EXP(-($I$9+$V$2*$H$9)*1000/8.314/L71)</f>
        <v>3.3094670311270363E-2</v>
      </c>
      <c r="W71" s="15">
        <f>10^$D$9*EXP(-($F$9+$W$2*$E$9)*1000/8.314/L71)/L71+10^$G$9*EXP(-($I$9+$W$2*$H$9)*1000/8.314/L71)</f>
        <v>2.7248459872903107E-2</v>
      </c>
      <c r="X71" s="15">
        <f>10^$D$9*EXP(-($F$9+$X$2*$E$9)*1000/8.314/L71)/L71+10^$G$9*EXP(-($I$9+$X$2*$H$9)*1000/8.314/L71)</f>
        <v>2.3381072363136163E-2</v>
      </c>
      <c r="Y71" s="18">
        <f>10^$D$9*EXP(-($F$9+$Y$2*$E$9)*1000/8.314/L71)/L71+10^$G$9*EXP(-($I$9+$Y$2*$H$9)*1000/8.314/L71)</f>
        <v>2.065322696072731E-2</v>
      </c>
      <c r="Z71" s="16">
        <f>10^$D$10*EXP(-($F$10+$Z$2*$E$10)*1000/8.314/L71)/L71+10^$G$10*EXP(-($I$10+$Z$2*$H$10)*1000/8.314/L71)</f>
        <v>0.17411821277958703</v>
      </c>
      <c r="AA71" s="16">
        <f>10^$D$10*EXP(-($F$10+$AA$2*$E$10)*1000/8.314/L71)/L71+10^$G$10*EXP(-($I$10+$AA$2*$H$10)*1000/8.314/L71)</f>
        <v>9.7584402944835752E-2</v>
      </c>
      <c r="AB71" s="16">
        <f>10^$D$10*EXP(-($F$10+$AB$2*$E$10)*1000/8.314/L71)/L71+10^$G$10*EXP(-($I$10+$AB$2*$H$10)*1000/8.314/L71)</f>
        <v>6.1850683503030579E-2</v>
      </c>
      <c r="AC71" s="16">
        <f>10^$D$10*EXP(-($F$10+$AC$2*$E$10)*1000/8.314/L71)/L71+10^$G$10*EXP(-($I$10+$AC$2*$H$10)*1000/8.314/L71)</f>
        <v>4.5079097245676707E-2</v>
      </c>
      <c r="AD71" s="21">
        <f>10^$D$11*EXP(-($F$11+$AE$2*$E$11)*1000/8.314/L71)/L71+10^$G$11*EXP(-($I$11+$AE$2*$H$11)*1000/8.314/L71)</f>
        <v>3.239655343778329E-2</v>
      </c>
      <c r="AE71" s="16">
        <f>10^$D$7*EXP(-($F$7+$AE$2*$E$7)*1000/8.314/L71)/L71+10^$G$7*EXP(-($I$7+$AE$2*$H$7)*1000/8.314/L71)</f>
        <v>0.18589929838153049</v>
      </c>
      <c r="AF71" s="16">
        <f>10^$D$7*EXP(-($F$7+$AF$2*$E$7)*1000/8.314/L71)/L71+10^$G$7*EXP(-($I$7+$AF$2*$H$7)*1000/8.314/L71)</f>
        <v>0.10299789325177218</v>
      </c>
    </row>
    <row r="72" spans="12:32" x14ac:dyDescent="0.2">
      <c r="L72" s="4">
        <f t="shared" si="4"/>
        <v>1680</v>
      </c>
      <c r="M72" s="3">
        <f t="shared" si="3"/>
        <v>0.59523809523809523</v>
      </c>
      <c r="N72" s="14">
        <f>10^$D$4*EXP(-($F$4+$N$2*$E$4)*1000/8.314/L72)/L72+10^$G$4*EXP(-($I$4+$N$2*$H$4)*1000/8.314/L72)</f>
        <v>1.0812084700522886E-2</v>
      </c>
      <c r="O72" s="15">
        <f>10^$D$4*EXP(-($F$4+$O$2*$E$4)*1000/8.314/L72)/L72+10^$G$4*EXP(-($I$4+$O$2*$H$4)*1000/8.314/L72)</f>
        <v>8.4203116044765276E-3</v>
      </c>
      <c r="P72" s="15">
        <f>10^$D$4*EXP(-($F$4+$P$2*$E$4)*1000/8.314/L72)/L72+10^$G$4*EXP(-($I$4+$P$2*$H$4)*1000/8.314/L72)</f>
        <v>6.9306627090768343E-3</v>
      </c>
      <c r="Q72" s="15">
        <f>10^$D$4*EXP(-($F$4+$Q$2*$E$4)*1000/8.314/L72)/L72+10^$G$4*EXP(-($I$4+$Q$2*$H$4)*1000/8.314/L72)</f>
        <v>5.9506782447313906E-3</v>
      </c>
      <c r="R72" s="14">
        <f>10^$D$6*EXP(-($F$6+$R$2*$E$6)*1000/8.314/L72)/L72+10^$G$6*EXP(-($I$6+$R$2*$H$6)*1000/8.314/L72)</f>
        <v>8.0470814304085397E-3</v>
      </c>
      <c r="S72" s="15">
        <f>10^$D$6*EXP(-($F$6+$S$2*$E$6)*1000/8.314/L72)/L72+10^$G$6*EXP(-($I$6+$S$2*$H$6)*1000/8.314/L72)</f>
        <v>7.0093746380315292E-3</v>
      </c>
      <c r="T72" s="15">
        <f>10^$D$6*EXP(-($F$6+$T$2*$E$6)*1000/8.314/L72)/L72+10^$G$6*EXP(-($I$6+$T$2*$H$6)*1000/8.314/L72)</f>
        <v>6.4243007988571636E-3</v>
      </c>
      <c r="U72" s="15">
        <f>10^$D$6*EXP(-($F$6+$U$2*$E$6)*1000/8.314/L72)/L72+10^$G$6*EXP(-($I$6+$U$2*$H$6)*1000/8.314/L72)</f>
        <v>6.1276306027265521E-3</v>
      </c>
      <c r="V72" s="14">
        <f>10^$D$9*EXP(-($F$9+$V$2*$E$9)*1000/8.314/L72)/L72+10^$G$9*EXP(-($I$9+$V$2*$H$9)*1000/8.314/L72)</f>
        <v>3.6208322779293256E-2</v>
      </c>
      <c r="W72" s="15">
        <f>10^$D$9*EXP(-($F$9+$W$2*$E$9)*1000/8.314/L72)/L72+10^$G$9*EXP(-($I$9+$W$2*$H$9)*1000/8.314/L72)</f>
        <v>2.95549406291147E-2</v>
      </c>
      <c r="X72" s="15">
        <f>10^$D$9*EXP(-($F$9+$X$2*$E$9)*1000/8.314/L72)/L72+10^$G$9*EXP(-($I$9+$X$2*$H$9)*1000/8.314/L72)</f>
        <v>2.5195516148464915E-2</v>
      </c>
      <c r="Y72" s="18">
        <f>10^$D$9*EXP(-($F$9+$Y$2*$E$9)*1000/8.314/L72)/L72+10^$G$9*EXP(-($I$9+$Y$2*$H$9)*1000/8.314/L72)</f>
        <v>2.2156479285215878E-2</v>
      </c>
      <c r="Z72" s="16">
        <f>10^$D$10*EXP(-($F$10+$Z$2*$E$10)*1000/8.314/L72)/L72+10^$G$10*EXP(-($I$10+$Z$2*$H$10)*1000/8.314/L72)</f>
        <v>0.19174015358800459</v>
      </c>
      <c r="AA72" s="16">
        <f>10^$D$10*EXP(-($F$10+$AA$2*$E$10)*1000/8.314/L72)/L72+10^$G$10*EXP(-($I$10+$AA$2*$H$10)*1000/8.314/L72)</f>
        <v>0.10673864507341047</v>
      </c>
      <c r="AB72" s="16">
        <f>10^$D$10*EXP(-($F$10+$AB$2*$E$10)*1000/8.314/L72)/L72+10^$G$10*EXP(-($I$10+$AB$2*$H$10)*1000/8.314/L72)</f>
        <v>6.6884681986191491E-2</v>
      </c>
      <c r="AC72" s="16">
        <f>10^$D$10*EXP(-($F$10+$AC$2*$E$10)*1000/8.314/L72)/L72+10^$G$10*EXP(-($I$10+$AC$2*$H$10)*1000/8.314/L72)</f>
        <v>4.8109141781130182E-2</v>
      </c>
      <c r="AD72" s="21">
        <f>10^$D$11*EXP(-($F$11+$AE$2*$E$11)*1000/8.314/L72)/L72+10^$G$11*EXP(-($I$11+$AE$2*$H$11)*1000/8.314/L72)</f>
        <v>3.4980745142310053E-2</v>
      </c>
      <c r="AE72" s="16">
        <f>10^$D$7*EXP(-($F$7+$AE$2*$E$7)*1000/8.314/L72)/L72+10^$G$7*EXP(-($I$7+$AE$2*$H$7)*1000/8.314/L72)</f>
        <v>0.21927653684087953</v>
      </c>
      <c r="AF72" s="16">
        <f>10^$D$7*EXP(-($F$7+$AF$2*$E$7)*1000/8.314/L72)/L72+10^$G$7*EXP(-($I$7+$AF$2*$H$7)*1000/8.314/L72)</f>
        <v>0.12040466570187106</v>
      </c>
    </row>
    <row r="73" spans="12:32" x14ac:dyDescent="0.2">
      <c r="L73" s="4">
        <f t="shared" si="4"/>
        <v>1690</v>
      </c>
      <c r="M73" s="3">
        <f t="shared" si="3"/>
        <v>0.59171597633136097</v>
      </c>
      <c r="N73" s="14">
        <f>10^$D$4*EXP(-($F$4+$N$2*$E$4)*1000/8.314/L73)/L73+10^$G$4*EXP(-($I$4+$N$2*$H$4)*1000/8.314/L73)</f>
        <v>1.1797185658324267E-2</v>
      </c>
      <c r="O73" s="15">
        <f>10^$D$4*EXP(-($F$4+$O$2*$E$4)*1000/8.314/L73)/L73+10^$G$4*EXP(-($I$4+$O$2*$H$4)*1000/8.314/L73)</f>
        <v>9.1021647263595865E-3</v>
      </c>
      <c r="P73" s="15">
        <f>10^$D$4*EXP(-($F$4+$P$2*$E$4)*1000/8.314/L73)/L73+10^$G$4*EXP(-($I$4+$P$2*$H$4)*1000/8.314/L73)</f>
        <v>7.4329442622024997E-3</v>
      </c>
      <c r="Q73" s="15">
        <f>10^$D$4*EXP(-($F$4+$Q$2*$E$4)*1000/8.314/L73)/L73+10^$G$4*EXP(-($I$4+$Q$2*$H$4)*1000/8.314/L73)</f>
        <v>6.3440602185347557E-3</v>
      </c>
      <c r="R73" s="14">
        <f>10^$D$6*EXP(-($F$6+$R$2*$E$6)*1000/8.314/L73)/L73+10^$G$6*EXP(-($I$6+$R$2*$H$6)*1000/8.314/L73)</f>
        <v>8.9727242680149762E-3</v>
      </c>
      <c r="S73" s="15">
        <f>10^$D$6*EXP(-($F$6+$S$2*$E$6)*1000/8.314/L73)/L73+10^$G$6*EXP(-($I$6+$S$2*$H$6)*1000/8.314/L73)</f>
        <v>7.7365526898309604E-3</v>
      </c>
      <c r="T73" s="15">
        <f>10^$D$6*EXP(-($F$6+$T$2*$E$6)*1000/8.314/L73)/L73+10^$G$6*EXP(-($I$6+$T$2*$H$6)*1000/8.314/L73)</f>
        <v>7.028204335279036E-3</v>
      </c>
      <c r="U73" s="15">
        <f>10^$D$6*EXP(-($F$6+$U$2*$E$6)*1000/8.314/L73)/L73+10^$G$6*EXP(-($I$6+$U$2*$H$6)*1000/8.314/L73)</f>
        <v>6.6567871763586169E-3</v>
      </c>
      <c r="V73" s="14">
        <f>10^$D$9*EXP(-($F$9+$V$2*$E$9)*1000/8.314/L73)/L73+10^$G$9*EXP(-($I$9+$V$2*$H$9)*1000/8.314/L73)</f>
        <v>3.9658828293858986E-2</v>
      </c>
      <c r="W73" s="15">
        <f>10^$D$9*EXP(-($F$9+$W$2*$E$9)*1000/8.314/L73)/L73+10^$G$9*EXP(-($I$9+$W$2*$H$9)*1000/8.314/L73)</f>
        <v>3.2083121322100019E-2</v>
      </c>
      <c r="X73" s="15">
        <f>10^$D$9*EXP(-($F$9+$X$2*$E$9)*1000/8.314/L73)/L73+10^$G$9*EXP(-($I$9+$X$2*$H$9)*1000/8.314/L73)</f>
        <v>2.7163272167819615E-2</v>
      </c>
      <c r="Y73" s="18">
        <f>10^$D$9*EXP(-($F$9+$Y$2*$E$9)*1000/8.314/L73)/L73+10^$G$9*EXP(-($I$9+$Y$2*$H$9)*1000/8.314/L73)</f>
        <v>2.3771958248377554E-2</v>
      </c>
      <c r="Z73" s="16">
        <f>10^$D$10*EXP(-($F$10+$Z$2*$E$10)*1000/8.314/L73)/L73+10^$G$10*EXP(-($I$10+$Z$2*$H$10)*1000/8.314/L73)</f>
        <v>0.21105296536824517</v>
      </c>
      <c r="AA73" s="16">
        <f>10^$D$10*EXP(-($F$10+$AA$2*$E$10)*1000/8.314/L73)/L73+10^$G$10*EXP(-($I$10+$AA$2*$H$10)*1000/8.314/L73)</f>
        <v>0.11676856159926725</v>
      </c>
      <c r="AB73" s="16">
        <f>10^$D$10*EXP(-($F$10+$AB$2*$E$10)*1000/8.314/L73)/L73+10^$G$10*EXP(-($I$10+$AB$2*$H$10)*1000/8.314/L73)</f>
        <v>7.2377488957509034E-2</v>
      </c>
      <c r="AC73" s="16">
        <f>10^$D$10*EXP(-($F$10+$AC$2*$E$10)*1000/8.314/L73)/L73+10^$G$10*EXP(-($I$10+$AC$2*$H$10)*1000/8.314/L73)</f>
        <v>5.1385627370934064E-2</v>
      </c>
      <c r="AD73" s="21">
        <f>10^$D$11*EXP(-($F$11+$AE$2*$E$11)*1000/8.314/L73)/L73+10^$G$11*EXP(-($I$11+$AE$2*$H$11)*1000/8.314/L73)</f>
        <v>3.7807391281774329E-2</v>
      </c>
      <c r="AE73" s="16">
        <f>10^$D$7*EXP(-($F$7+$AE$2*$E$7)*1000/8.314/L73)/L73+10^$G$7*EXP(-($I$7+$AE$2*$H$7)*1000/8.314/L73)</f>
        <v>0.25845835537265677</v>
      </c>
      <c r="AF73" s="16">
        <f>10^$D$7*EXP(-($F$7+$AF$2*$E$7)*1000/8.314/L73)/L73+10^$G$7*EXP(-($I$7+$AF$2*$H$7)*1000/8.314/L73)</f>
        <v>0.14084689153788865</v>
      </c>
    </row>
    <row r="74" spans="12:32" x14ac:dyDescent="0.2">
      <c r="L74" s="4">
        <f t="shared" si="4"/>
        <v>1700</v>
      </c>
      <c r="M74" s="3">
        <f t="shared" si="3"/>
        <v>0.58823529411764708</v>
      </c>
      <c r="N74" s="14">
        <f>10^$D$4*EXP(-($F$4+$N$2*$E$4)*1000/8.314/L74)/L74+10^$G$4*EXP(-($I$4+$N$2*$H$4)*1000/8.314/L74)</f>
        <v>1.2883766083123513E-2</v>
      </c>
      <c r="O74" s="15">
        <f>10^$D$4*EXP(-($F$4+$O$2*$E$4)*1000/8.314/L74)/L74+10^$G$4*EXP(-($I$4+$O$2*$H$4)*1000/8.314/L74)</f>
        <v>9.8479156401005616E-3</v>
      </c>
      <c r="P74" s="15">
        <f>10^$D$4*EXP(-($F$4+$P$2*$E$4)*1000/8.314/L74)/L74+10^$G$4*EXP(-($I$4+$P$2*$H$4)*1000/8.314/L74)</f>
        <v>7.976917581709167E-3</v>
      </c>
      <c r="Q74" s="15">
        <f>10^$D$4*EXP(-($F$4+$Q$2*$E$4)*1000/8.314/L74)/L74+10^$G$4*EXP(-($I$4+$Q$2*$H$4)*1000/8.314/L74)</f>
        <v>6.7659449517395521E-3</v>
      </c>
      <c r="R74" s="14">
        <f>10^$D$6*EXP(-($F$6+$R$2*$E$6)*1000/8.314/L74)/L74+10^$G$6*EXP(-($I$6+$R$2*$H$6)*1000/8.314/L74)</f>
        <v>1.0013923441392417E-2</v>
      </c>
      <c r="S74" s="15">
        <f>10^$D$6*EXP(-($F$6+$S$2*$E$6)*1000/8.314/L74)/L74+10^$G$6*EXP(-($I$6+$S$2*$H$6)*1000/8.314/L74)</f>
        <v>8.5468031446239105E-3</v>
      </c>
      <c r="T74" s="15">
        <f>10^$D$6*EXP(-($F$6+$T$2*$E$6)*1000/8.314/L74)/L74+10^$G$6*EXP(-($I$6+$T$2*$H$6)*1000/8.314/L74)</f>
        <v>7.6940849453735142E-3</v>
      </c>
      <c r="U74" s="15">
        <f>10^$D$6*EXP(-($F$6+$U$2*$E$6)*1000/8.314/L74)/L74+10^$G$6*EXP(-($I$6+$U$2*$H$6)*1000/8.314/L74)</f>
        <v>7.2343109632204651E-3</v>
      </c>
      <c r="V74" s="14">
        <f>10^$D$9*EXP(-($F$9+$V$2*$E$9)*1000/8.314/L74)/L74+10^$G$9*EXP(-($I$9+$V$2*$H$9)*1000/8.314/L74)</f>
        <v>4.348725974302671E-2</v>
      </c>
      <c r="W74" s="15">
        <f>10^$D$9*EXP(-($F$9+$W$2*$E$9)*1000/8.314/L74)/L74+10^$G$9*EXP(-($I$9+$W$2*$H$9)*1000/8.314/L74)</f>
        <v>3.4858400705191785E-2</v>
      </c>
      <c r="X74" s="15">
        <f>10^$D$9*EXP(-($F$9+$X$2*$E$9)*1000/8.314/L74)/L74+10^$G$9*EXP(-($I$9+$X$2*$H$9)*1000/8.314/L74)</f>
        <v>2.9300327498356836E-2</v>
      </c>
      <c r="Y74" s="18">
        <f>10^$D$9*EXP(-($F$9+$Y$2*$E$9)*1000/8.314/L74)/L74+10^$G$9*EXP(-($I$9+$Y$2*$H$9)*1000/8.314/L74)</f>
        <v>2.5509995227425787E-2</v>
      </c>
      <c r="Z74" s="16">
        <f>10^$D$10*EXP(-($F$10+$Z$2*$E$10)*1000/8.314/L74)/L74+10^$G$10*EXP(-($I$10+$Z$2*$H$10)*1000/8.314/L74)</f>
        <v>0.23220007565630668</v>
      </c>
      <c r="AA74" s="16">
        <f>10^$D$10*EXP(-($F$10+$AA$2*$E$10)*1000/8.314/L74)/L74+10^$G$10*EXP(-($I$10+$AA$2*$H$10)*1000/8.314/L74)</f>
        <v>0.12775156104862295</v>
      </c>
      <c r="AB74" s="16">
        <f>10^$D$10*EXP(-($F$10+$AB$2*$E$10)*1000/8.314/L74)/L74+10^$G$10*EXP(-($I$10+$AB$2*$H$10)*1000/8.314/L74)</f>
        <v>7.8370676941773548E-2</v>
      </c>
      <c r="AC74" s="16">
        <f>10^$D$10*EXP(-($F$10+$AC$2*$E$10)*1000/8.314/L74)/L74+10^$G$10*EXP(-($I$10+$AC$2*$H$10)*1000/8.314/L74)</f>
        <v>5.4930814436279313E-2</v>
      </c>
      <c r="AD74" s="21">
        <f>10^$D$11*EXP(-($F$11+$AE$2*$E$11)*1000/8.314/L74)/L74+10^$G$11*EXP(-($I$11+$AE$2*$H$11)*1000/8.314/L74)</f>
        <v>4.090098197741554E-2</v>
      </c>
      <c r="AE74" s="16">
        <f>10^$D$7*EXP(-($F$7+$AE$2*$E$7)*1000/8.314/L74)/L74+10^$G$7*EXP(-($I$7+$AE$2*$H$7)*1000/8.314/L74)</f>
        <v>0.30437869956600627</v>
      </c>
      <c r="AF74" s="16">
        <f>10^$D$7*EXP(-($F$7+$AF$2*$E$7)*1000/8.314/L74)/L74+10^$G$7*EXP(-($I$7+$AF$2*$H$7)*1000/8.314/L74)</f>
        <v>0.16482509656517474</v>
      </c>
    </row>
    <row r="75" spans="12:32" x14ac:dyDescent="0.2">
      <c r="L75" s="4">
        <f t="shared" si="4"/>
        <v>1710</v>
      </c>
      <c r="M75" s="3">
        <f t="shared" si="3"/>
        <v>0.58479532163742687</v>
      </c>
      <c r="N75" s="14">
        <f>10^$D$4*EXP(-($F$4+$N$2*$E$4)*1000/8.314/L75)/L75+10^$G$4*EXP(-($I$4+$N$2*$H$4)*1000/8.314/L75)</f>
        <v>1.4082825572568559E-2</v>
      </c>
      <c r="O75" s="15">
        <f>10^$D$4*EXP(-($F$4+$O$2*$E$4)*1000/8.314/L75)/L75+10^$G$4*EXP(-($I$4+$O$2*$H$4)*1000/8.314/L75)</f>
        <v>1.0664304883555683E-2</v>
      </c>
      <c r="P75" s="15">
        <f>10^$D$4*EXP(-($F$4+$P$2*$E$4)*1000/8.314/L75)/L75+10^$G$4*EXP(-($I$4+$P$2*$H$4)*1000/8.314/L75)</f>
        <v>8.5667446087830945E-3</v>
      </c>
      <c r="Q75" s="15">
        <f>10^$D$4*EXP(-($F$4+$Q$2*$E$4)*1000/8.314/L75)/L75+10^$G$4*EXP(-($I$4+$Q$2*$H$4)*1000/8.314/L75)</f>
        <v>7.2189355188297406E-3</v>
      </c>
      <c r="R75" s="14">
        <f>10^$D$6*EXP(-($F$6+$R$2*$E$6)*1000/8.314/L75)/L75+10^$G$6*EXP(-($I$6+$R$2*$H$6)*1000/8.314/L75)</f>
        <v>1.1185713418872036E-2</v>
      </c>
      <c r="S75" s="15">
        <f>10^$D$6*EXP(-($F$6+$S$2*$E$6)*1000/8.314/L75)/L75+10^$G$6*EXP(-($I$6+$S$2*$H$6)*1000/8.314/L75)</f>
        <v>9.4504916903724659E-3</v>
      </c>
      <c r="T75" s="15">
        <f>10^$D$6*EXP(-($F$6+$T$2*$E$6)*1000/8.314/L75)/L75+10^$G$6*EXP(-($I$6+$T$2*$H$6)*1000/8.314/L75)</f>
        <v>8.4291860004782337E-3</v>
      </c>
      <c r="U75" s="15">
        <f>10^$D$6*EXP(-($F$6+$U$2*$E$6)*1000/8.314/L75)/L75+10^$G$6*EXP(-($I$6+$U$2*$H$6)*1000/8.314/L75)</f>
        <v>7.8653619557484886E-3</v>
      </c>
      <c r="V75" s="14">
        <f>10^$D$9*EXP(-($F$9+$V$2*$E$9)*1000/8.314/L75)/L75+10^$G$9*EXP(-($I$9+$V$2*$H$9)*1000/8.314/L75)</f>
        <v>4.7739730481750578E-2</v>
      </c>
      <c r="W75" s="15">
        <f>10^$D$9*EXP(-($F$9+$W$2*$E$9)*1000/8.314/L75)/L75+10^$G$9*EXP(-($I$9+$W$2*$H$9)*1000/8.314/L75)</f>
        <v>3.7909292901475898E-2</v>
      </c>
      <c r="X75" s="15">
        <f>10^$D$9*EXP(-($F$9+$X$2*$E$9)*1000/8.314/L75)/L75+10^$G$9*EXP(-($I$9+$X$2*$H$9)*1000/8.314/L75)</f>
        <v>3.1624595979585772E-2</v>
      </c>
      <c r="Y75" s="18">
        <f>10^$D$9*EXP(-($F$9+$Y$2*$E$9)*1000/8.314/L75)/L75+10^$G$9*EXP(-($I$9+$Y$2*$H$9)*1000/8.314/L75)</f>
        <v>2.7382116299688716E-2</v>
      </c>
      <c r="Z75" s="16">
        <f>10^$D$10*EXP(-($F$10+$Z$2*$E$10)*1000/8.314/L75)/L75+10^$G$10*EXP(-($I$10+$Z$2*$H$10)*1000/8.314/L75)</f>
        <v>0.25533495774306297</v>
      </c>
      <c r="AA75" s="16">
        <f>10^$D$10*EXP(-($F$10+$AA$2*$E$10)*1000/8.314/L75)/L75+10^$G$10*EXP(-($I$10+$AA$2*$H$10)*1000/8.314/L75)</f>
        <v>0.13977084858199576</v>
      </c>
      <c r="AB75" s="16">
        <f>10^$D$10*EXP(-($F$10+$AB$2*$E$10)*1000/8.314/L75)/L75+10^$G$10*EXP(-($I$10+$AB$2*$H$10)*1000/8.314/L75)</f>
        <v>8.4909125862174639E-2</v>
      </c>
      <c r="AC75" s="16">
        <f>10^$D$10*EXP(-($F$10+$AC$2*$E$10)*1000/8.314/L75)/L75+10^$G$10*EXP(-($I$10+$AC$2*$H$10)*1000/8.314/L75)</f>
        <v>5.8768831068953239E-2</v>
      </c>
      <c r="AD75" s="21">
        <f>10^$D$11*EXP(-($F$11+$AE$2*$E$11)*1000/8.314/L75)/L75+10^$G$11*EXP(-($I$11+$AE$2*$H$11)*1000/8.314/L75)</f>
        <v>4.4288316184396076E-2</v>
      </c>
      <c r="AE75" s="16">
        <f>10^$D$7*EXP(-($F$7+$AE$2*$E$7)*1000/8.314/L75)/L75+10^$G$7*EXP(-($I$7+$AE$2*$H$7)*1000/8.314/L75)</f>
        <v>0.35810721546050384</v>
      </c>
      <c r="AF75" s="16">
        <f>10^$D$7*EXP(-($F$7+$AF$2*$E$7)*1000/8.314/L75)/L75+10^$G$7*EXP(-($I$7+$AF$2*$H$7)*1000/8.314/L75)</f>
        <v>0.19291488638006274</v>
      </c>
    </row>
    <row r="76" spans="12:32" x14ac:dyDescent="0.2">
      <c r="L76" s="4">
        <f t="shared" si="4"/>
        <v>1720</v>
      </c>
      <c r="M76" s="3">
        <f t="shared" si="3"/>
        <v>0.58139534883720934</v>
      </c>
      <c r="N76" s="14">
        <f>10^$D$4*EXP(-($F$4+$N$2*$E$4)*1000/8.314/L76)/L76+10^$G$4*EXP(-($I$4+$N$2*$H$4)*1000/8.314/L76)</f>
        <v>1.5406485062011463E-2</v>
      </c>
      <c r="O76" s="15">
        <f>10^$D$4*EXP(-($F$4+$O$2*$E$4)*1000/8.314/L76)/L76+10^$G$4*EXP(-($I$4+$O$2*$H$4)*1000/8.314/L76)</f>
        <v>1.1558774553630937E-2</v>
      </c>
      <c r="P76" s="15">
        <f>10^$D$4*EXP(-($F$4+$P$2*$E$4)*1000/8.314/L76)/L76+10^$G$4*EXP(-($I$4+$P$2*$H$4)*1000/8.314/L76)</f>
        <v>9.2070250082881347E-3</v>
      </c>
      <c r="Q76" s="15">
        <f>10^$D$4*EXP(-($F$4+$Q$2*$E$4)*1000/8.314/L76)/L76+10^$G$4*EXP(-($I$4+$Q$2*$H$4)*1000/8.314/L76)</f>
        <v>7.7059075367903419E-3</v>
      </c>
      <c r="R76" s="14">
        <f>10^$D$6*EXP(-($F$6+$R$2*$E$6)*1000/8.314/L76)/L76+10^$G$6*EXP(-($I$6+$R$2*$H$6)*1000/8.314/L76)</f>
        <v>1.2505019862549243E-2</v>
      </c>
      <c r="S76" s="15">
        <f>10^$D$6*EXP(-($F$6+$S$2*$E$6)*1000/8.314/L76)/L76+10^$G$6*EXP(-($I$6+$S$2*$H$6)*1000/8.314/L76)</f>
        <v>1.0459286757697809E-2</v>
      </c>
      <c r="T76" s="15">
        <f>10^$D$6*EXP(-($F$6+$T$2*$E$6)*1000/8.314/L76)/L76+10^$G$6*EXP(-($I$6+$T$2*$H$6)*1000/8.314/L76)</f>
        <v>9.2416496004868991E-3</v>
      </c>
      <c r="U76" s="15">
        <f>10^$D$6*EXP(-($F$6+$U$2*$E$6)*1000/8.314/L76)/L76+10^$G$6*EXP(-($I$6+$U$2*$H$6)*1000/8.314/L76)</f>
        <v>8.5557219574818287E-3</v>
      </c>
      <c r="V76" s="14">
        <f>10^$D$9*EXP(-($F$9+$V$2*$E$9)*1000/8.314/L76)/L76+10^$G$9*EXP(-($I$9+$V$2*$H$9)*1000/8.314/L76)</f>
        <v>5.2467957303488494E-2</v>
      </c>
      <c r="W76" s="15">
        <f>10^$D$9*EXP(-($F$9+$W$2*$E$9)*1000/8.314/L76)/L76+10^$G$9*EXP(-($I$9+$W$2*$H$9)*1000/8.314/L76)</f>
        <v>4.1267785636667914E-2</v>
      </c>
      <c r="X76" s="15">
        <f>10^$D$9*EXP(-($F$9+$X$2*$E$9)*1000/8.314/L76)/L76+10^$G$9*EXP(-($I$9+$X$2*$H$9)*1000/8.314/L76)</f>
        <v>3.4156145322339376E-2</v>
      </c>
      <c r="Y76" s="18">
        <f>10^$D$9*EXP(-($F$9+$Y$2*$E$9)*1000/8.314/L76)/L76+10^$G$9*EXP(-($I$9+$Y$2*$H$9)*1000/8.314/L76)</f>
        <v>2.9401185708951633E-2</v>
      </c>
      <c r="Z76" s="16">
        <f>10^$D$10*EXP(-($F$10+$Z$2*$E$10)*1000/8.314/L76)/L76+10^$G$10*EXP(-($I$10+$Z$2*$H$10)*1000/8.314/L76)</f>
        <v>0.28062165759241076</v>
      </c>
      <c r="AA76" s="16">
        <f>10^$D$10*EXP(-($F$10+$AA$2*$E$10)*1000/8.314/L76)/L76+10^$G$10*EXP(-($I$10+$AA$2*$H$10)*1000/8.314/L76)</f>
        <v>0.15291576067913371</v>
      </c>
      <c r="AB76" s="16">
        <f>10^$D$10*EXP(-($F$10+$AB$2*$E$10)*1000/8.314/L76)/L76+10^$G$10*EXP(-($I$10+$AB$2*$H$10)*1000/8.314/L76)</f>
        <v>9.2041231410201055E-2</v>
      </c>
      <c r="AC76" s="16">
        <f>10^$D$10*EXP(-($F$10+$AC$2*$E$10)*1000/8.314/L76)/L76+10^$G$10*EXP(-($I$10+$AC$2*$H$10)*1000/8.314/L76)</f>
        <v>6.2925800545547264E-2</v>
      </c>
      <c r="AD76" s="21">
        <f>10^$D$11*EXP(-($F$11+$AE$2*$E$11)*1000/8.314/L76)/L76+10^$G$11*EXP(-($I$11+$AE$2*$H$11)*1000/8.314/L76)</f>
        <v>4.7998684699145436E-2</v>
      </c>
      <c r="AE76" s="16">
        <f>10^$D$7*EXP(-($F$7+$AE$2*$E$7)*1000/8.314/L76)/L76+10^$G$7*EXP(-($I$7+$AE$2*$H$7)*1000/8.314/L76)</f>
        <v>0.42086670339530952</v>
      </c>
      <c r="AF76" s="16">
        <f>10^$D$7*EXP(-($F$7+$AF$2*$E$7)*1000/8.314/L76)/L76+10^$G$7*EXP(-($I$7+$AF$2*$H$7)*1000/8.314/L76)</f>
        <v>0.22577696233921754</v>
      </c>
    </row>
    <row r="77" spans="12:32" x14ac:dyDescent="0.2">
      <c r="L77" s="4">
        <f t="shared" si="4"/>
        <v>1730</v>
      </c>
      <c r="M77" s="3">
        <f t="shared" si="3"/>
        <v>0.5780346820809249</v>
      </c>
      <c r="N77" s="14">
        <f>10^$D$4*EXP(-($F$4+$N$2*$E$4)*1000/8.314/L77)/L77+10^$G$4*EXP(-($I$4+$N$2*$H$4)*1000/8.314/L77)</f>
        <v>1.6868085263284528E-2</v>
      </c>
      <c r="O77" s="15">
        <f>10^$D$4*EXP(-($F$4+$O$2*$E$4)*1000/8.314/L77)/L77+10^$G$4*EXP(-($I$4+$O$2*$H$4)*1000/8.314/L77)</f>
        <v>1.2539532552667975E-2</v>
      </c>
      <c r="P77" s="15">
        <f>10^$D$4*EXP(-($F$4+$P$2*$E$4)*1000/8.314/L77)/L77+10^$G$4*EXP(-($I$4+$P$2*$H$4)*1000/8.314/L77)</f>
        <v>9.902837866093599E-3</v>
      </c>
      <c r="Q77" s="15">
        <f>10^$D$4*EXP(-($F$4+$Q$2*$E$4)*1000/8.314/L77)/L77+10^$G$4*EXP(-($I$4+$Q$2*$H$4)*1000/8.314/L77)</f>
        <v>8.2300360829377656E-3</v>
      </c>
      <c r="R77" s="14">
        <f>10^$D$6*EXP(-($F$6+$R$2*$E$6)*1000/8.314/L77)/L77+10^$G$6*EXP(-($I$6+$R$2*$H$6)*1000/8.314/L77)</f>
        <v>1.3990874765384097E-2</v>
      </c>
      <c r="S77" s="15">
        <f>10^$D$6*EXP(-($F$6+$S$2*$E$6)*1000/8.314/L77)/L77+10^$G$6*EXP(-($I$6+$S$2*$H$6)*1000/8.314/L77)</f>
        <v>1.1586310771658042E-2</v>
      </c>
      <c r="T77" s="15">
        <f>10^$D$6*EXP(-($F$6+$T$2*$E$6)*1000/8.314/L77)/L77+10^$G$6*EXP(-($I$6+$T$2*$H$6)*1000/8.314/L77)</f>
        <v>1.0140622698293557E-2</v>
      </c>
      <c r="U77" s="15">
        <f>10^$D$6*EXP(-($F$6+$U$2*$E$6)*1000/8.314/L77)/L77+10^$G$6*EXP(-($I$6+$U$2*$H$6)*1000/8.314/L77)</f>
        <v>9.311868903020026E-3</v>
      </c>
      <c r="V77" s="14">
        <f>10^$D$9*EXP(-($F$9+$V$2*$E$9)*1000/8.314/L77)/L77+10^$G$9*EXP(-($I$9+$V$2*$H$9)*1000/8.314/L77)</f>
        <v>5.772987689884411E-2</v>
      </c>
      <c r="W77" s="15">
        <f>10^$D$9*EXP(-($F$9+$W$2*$E$9)*1000/8.314/L77)/L77+10^$G$9*EXP(-($I$9+$W$2*$H$9)*1000/8.314/L77)</f>
        <v>4.4969733959898665E-2</v>
      </c>
      <c r="X77" s="15">
        <f>10^$D$9*EXP(-($F$9+$X$2*$E$9)*1000/8.314/L77)/L77+10^$G$9*EXP(-($I$9+$X$2*$H$9)*1000/8.314/L77)</f>
        <v>3.6917447637148236E-2</v>
      </c>
      <c r="Y77" s="18">
        <f>10^$D$9*EXP(-($F$9+$Y$2*$E$9)*1000/8.314/L77)/L77+10^$G$9*EXP(-($I$9+$Y$2*$H$9)*1000/8.314/L77)</f>
        <v>3.1581564708111853E-2</v>
      </c>
      <c r="Z77" s="16">
        <f>10^$D$10*EXP(-($F$10+$Z$2*$E$10)*1000/8.314/L77)/L77+10^$G$10*EXP(-($I$10+$Z$2*$H$10)*1000/8.314/L77)</f>
        <v>0.30823533681469573</v>
      </c>
      <c r="AA77" s="16">
        <f>10^$D$10*EXP(-($F$10+$AA$2*$E$10)*1000/8.314/L77)/L77+10^$G$10*EXP(-($I$10+$AA$2*$H$10)*1000/8.314/L77)</f>
        <v>0.16728211208430854</v>
      </c>
      <c r="AB77" s="16">
        <f>10^$D$10*EXP(-($F$10+$AB$2*$E$10)*1000/8.314/L77)/L77+10^$G$10*EXP(-($I$10+$AB$2*$H$10)*1000/8.314/L77)</f>
        <v>9.9819122283678202E-2</v>
      </c>
      <c r="AC77" s="16">
        <f>10^$D$10*EXP(-($F$10+$AC$2*$E$10)*1000/8.314/L77)/L77+10^$G$10*EXP(-($I$10+$AC$2*$H$10)*1000/8.314/L77)</f>
        <v>6.7429975003300544E-2</v>
      </c>
      <c r="AD77" s="21">
        <f>10^$D$11*EXP(-($F$11+$AE$2*$E$11)*1000/8.314/L77)/L77+10^$G$11*EXP(-($I$11+$AE$2*$H$11)*1000/8.314/L77)</f>
        <v>5.2064064212209812E-2</v>
      </c>
      <c r="AE77" s="16">
        <f>10^$D$7*EXP(-($F$7+$AE$2*$E$7)*1000/8.314/L77)/L77+10^$G$7*EXP(-($I$7+$AE$2*$H$7)*1000/8.314/L77)</f>
        <v>0.4940525094689972</v>
      </c>
      <c r="AF77" s="16">
        <f>10^$D$7*EXP(-($F$7+$AF$2*$E$7)*1000/8.314/L77)/L77+10^$G$7*EXP(-($I$7+$AF$2*$H$7)*1000/8.314/L77)</f>
        <v>0.2641682976934589</v>
      </c>
    </row>
    <row r="78" spans="12:32" x14ac:dyDescent="0.2">
      <c r="L78" s="4">
        <f t="shared" si="4"/>
        <v>1740</v>
      </c>
      <c r="M78" s="3">
        <f t="shared" si="3"/>
        <v>0.57471264367816088</v>
      </c>
      <c r="N78" s="14">
        <f>10^$D$4*EXP(-($F$4+$N$2*$E$4)*1000/8.314/L78)/L78+10^$G$4*EXP(-($I$4+$N$2*$H$4)*1000/8.314/L78)</f>
        <v>1.8482291969538114E-2</v>
      </c>
      <c r="O78" s="15">
        <f>10^$D$4*EXP(-($F$4+$O$2*$E$4)*1000/8.314/L78)/L78+10^$G$4*EXP(-($I$4+$O$2*$H$4)*1000/8.314/L78)</f>
        <v>1.3615621582986138E-2</v>
      </c>
      <c r="P78" s="15">
        <f>10^$D$4*EXP(-($F$4+$P$2*$E$4)*1000/8.314/L78)/L78+10^$G$4*EXP(-($I$4+$P$2*$H$4)*1000/8.314/L78)</f>
        <v>1.0659786641509073E-2</v>
      </c>
      <c r="Q78" s="15">
        <f>10^$D$4*EXP(-($F$4+$Q$2*$E$4)*1000/8.314/L78)/L78+10^$G$4*EXP(-($I$4+$Q$2*$H$4)*1000/8.314/L78)</f>
        <v>8.7948248266556551E-3</v>
      </c>
      <c r="R78" s="14">
        <f>10^$D$6*EXP(-($F$6+$R$2*$E$6)*1000/8.314/L78)/L78+10^$G$6*EXP(-($I$6+$R$2*$H$6)*1000/8.314/L78)</f>
        <v>1.566465254194873E-2</v>
      </c>
      <c r="S78" s="15">
        <f>10^$D$6*EXP(-($F$6+$S$2*$E$6)*1000/8.314/L78)/L78+10^$G$6*EXP(-($I$6+$S$2*$H$6)*1000/8.314/L78)</f>
        <v>1.2846306597787358E-2</v>
      </c>
      <c r="T78" s="15">
        <f>10^$D$6*EXP(-($F$6+$T$2*$E$6)*1000/8.314/L78)/L78+10^$G$6*EXP(-($I$6+$T$2*$H$6)*1000/8.314/L78)</f>
        <v>1.1136374207309303E-2</v>
      </c>
      <c r="U78" s="15">
        <f>10^$D$6*EXP(-($F$6+$U$2*$E$6)*1000/8.314/L78)/L78+10^$G$6*EXP(-($I$6+$U$2*$H$6)*1000/8.314/L78)</f>
        <v>1.0141059092688125E-2</v>
      </c>
      <c r="V78" s="14">
        <f>10^$D$9*EXP(-($F$9+$V$2*$E$9)*1000/8.314/L78)/L78+10^$G$9*EXP(-($I$9+$V$2*$H$9)*1000/8.314/L78)</f>
        <v>6.3590319833129016E-2</v>
      </c>
      <c r="W78" s="15">
        <f>10^$D$9*EXP(-($F$9+$W$2*$E$9)*1000/8.314/L78)/L78+10^$G$9*EXP(-($I$9+$W$2*$H$9)*1000/8.314/L78)</f>
        <v>4.9055292279100396E-2</v>
      </c>
      <c r="X78" s="15">
        <f>10^$D$9*EXP(-($F$9+$X$2*$E$9)*1000/8.314/L78)/L78+10^$G$9*EXP(-($I$9+$X$2*$H$9)*1000/8.314/L78)</f>
        <v>3.9933655347160091E-2</v>
      </c>
      <c r="Y78" s="18">
        <f>10^$D$9*EXP(-($F$9+$Y$2*$E$9)*1000/8.314/L78)/L78+10^$G$9*EXP(-($I$9+$Y$2*$H$9)*1000/8.314/L78)</f>
        <v>3.3939287133890376E-2</v>
      </c>
      <c r="Z78" s="16">
        <f>10^$D$10*EXP(-($F$10+$Z$2*$E$10)*1000/8.314/L78)/L78+10^$G$10*EXP(-($I$10+$Z$2*$H$10)*1000/8.314/L78)</f>
        <v>0.33836283158156782</v>
      </c>
      <c r="AA78" s="16">
        <f>10^$D$10*EXP(-($F$10+$AA$2*$E$10)*1000/8.314/L78)/L78+10^$G$10*EXP(-($I$10+$AA$2*$H$10)*1000/8.314/L78)</f>
        <v>0.18297255506520621</v>
      </c>
      <c r="AB78" s="16">
        <f>10^$D$10*EXP(-($F$10+$AB$2*$E$10)*1000/8.314/L78)/L78+10^$G$10*EXP(-($I$10+$AB$2*$H$10)*1000/8.314/L78)</f>
        <v>0.10829888641393923</v>
      </c>
      <c r="AC78" s="16">
        <f>10^$D$10*EXP(-($F$10+$AC$2*$E$10)*1000/8.314/L78)/L78+10^$G$10*EXP(-($I$10+$AC$2*$H$10)*1000/8.314/L78)</f>
        <v>7.2311875411339183E-2</v>
      </c>
      <c r="AD78" s="21">
        <f>10^$D$11*EXP(-($F$11+$AE$2*$E$11)*1000/8.314/L78)/L78+10^$G$11*EXP(-($I$11+$AE$2*$H$11)*1000/8.314/L78)</f>
        <v>5.6519322814258463E-2</v>
      </c>
      <c r="AE78" s="16">
        <f>10^$D$7*EXP(-($F$7+$AE$2*$E$7)*1000/8.314/L78)/L78+10^$G$7*EXP(-($I$7+$AE$2*$H$7)*1000/8.314/L78)</f>
        <v>0.57925403293383526</v>
      </c>
      <c r="AF78" s="16">
        <f>10^$D$7*EXP(-($F$7+$AF$2*$E$7)*1000/8.314/L78)/L78+10^$G$7*EXP(-($I$7+$AF$2*$H$7)*1000/8.314/L78)</f>
        <v>0.30895458640738316</v>
      </c>
    </row>
    <row r="79" spans="12:32" x14ac:dyDescent="0.2">
      <c r="L79" s="4">
        <f t="shared" si="4"/>
        <v>1750</v>
      </c>
      <c r="M79" s="3">
        <f t="shared" si="3"/>
        <v>0.5714285714285714</v>
      </c>
      <c r="N79" s="14">
        <f>10^$D$4*EXP(-($F$4+$N$2*$E$4)*1000/8.314/L79)/L79+10^$G$4*EXP(-($I$4+$N$2*$H$4)*1000/8.314/L79)</f>
        <v>2.0265208556004E-2</v>
      </c>
      <c r="O79" s="15">
        <f>10^$D$4*EXP(-($F$4+$O$2*$E$4)*1000/8.314/L79)/L79+10^$G$4*EXP(-($I$4+$O$2*$H$4)*1000/8.314/L79)</f>
        <v>1.4796993139601112E-2</v>
      </c>
      <c r="P79" s="15">
        <f>10^$D$4*EXP(-($F$4+$P$2*$E$4)*1000/8.314/L79)/L79+10^$G$4*EXP(-($I$4+$P$2*$H$4)*1000/8.314/L79)</f>
        <v>1.1484047560950575E-2</v>
      </c>
      <c r="Q79" s="15">
        <f>10^$D$4*EXP(-($F$4+$Q$2*$E$4)*1000/8.314/L79)/L79+10^$G$4*EXP(-($I$4+$Q$2*$H$4)*1000/8.314/L79)</f>
        <v>9.4041375114840495E-3</v>
      </c>
      <c r="R79" s="14">
        <f>10^$D$6*EXP(-($F$6+$R$2*$E$6)*1000/8.314/L79)/L79+10^$G$6*EXP(-($I$6+$R$2*$H$6)*1000/8.314/L79)</f>
        <v>1.7550328711920075E-2</v>
      </c>
      <c r="S79" s="15">
        <f>10^$D$6*EXP(-($F$6+$S$2*$E$6)*1000/8.314/L79)/L79+10^$G$6*EXP(-($I$6+$S$2*$H$6)*1000/8.314/L79)</f>
        <v>1.4255820420849644E-2</v>
      </c>
      <c r="T79" s="15">
        <f>10^$D$6*EXP(-($F$6+$T$2*$E$6)*1000/8.314/L79)/L79+10^$G$6*EXP(-($I$6+$T$2*$H$6)*1000/8.314/L79)</f>
        <v>1.2240424023280596E-2</v>
      </c>
      <c r="U79" s="15">
        <f>10^$D$6*EXP(-($F$6+$U$2*$E$6)*1000/8.314/L79)/L79+10^$G$6*EXP(-($I$6+$U$2*$H$6)*1000/8.314/L79)</f>
        <v>1.1051418038979868E-2</v>
      </c>
      <c r="V79" s="14">
        <f>10^$D$9*EXP(-($F$9+$V$2*$E$9)*1000/8.314/L79)/L79+10^$G$9*EXP(-($I$9+$V$2*$H$9)*1000/8.314/L79)</f>
        <v>7.0121746284213499E-2</v>
      </c>
      <c r="W79" s="15">
        <f>10^$D$9*EXP(-($F$9+$W$2*$E$9)*1000/8.314/L79)/L79+10^$G$9*EXP(-($I$9+$W$2*$H$9)*1000/8.314/L79)</f>
        <v>5.3569387698199897E-2</v>
      </c>
      <c r="X79" s="15">
        <f>10^$D$9*EXP(-($F$9+$X$2*$E$9)*1000/8.314/L79)/L79+10^$G$9*EXP(-($I$9+$X$2*$H$9)*1000/8.314/L79)</f>
        <v>4.3232904571598077E-2</v>
      </c>
      <c r="Y79" s="18">
        <f>10^$D$9*EXP(-($F$9+$Y$2*$E$9)*1000/8.314/L79)/L79+10^$G$9*EXP(-($I$9+$Y$2*$H$9)*1000/8.314/L79)</f>
        <v>3.6492253158973989E-2</v>
      </c>
      <c r="Z79" s="16">
        <f>10^$D$10*EXP(-($F$10+$Z$2*$E$10)*1000/8.314/L79)/L79+10^$G$10*EXP(-($I$10+$Z$2*$H$10)*1000/8.314/L79)</f>
        <v>0.37120322733879552</v>
      </c>
      <c r="AA79" s="16">
        <f>10^$D$10*EXP(-($F$10+$AA$2*$E$10)*1000/8.314/L79)/L79+10^$G$10*EXP(-($I$10+$AA$2*$H$10)*1000/8.314/L79)</f>
        <v>0.20009695101921934</v>
      </c>
      <c r="AB79" s="16">
        <f>10^$D$10*EXP(-($F$10+$AB$2*$E$10)*1000/8.314/L79)/L79+10^$G$10*EXP(-($I$10+$AB$2*$H$10)*1000/8.314/L79)</f>
        <v>0.11754080629171615</v>
      </c>
      <c r="AC79" s="16">
        <f>10^$D$10*EXP(-($F$10+$AC$2*$E$10)*1000/8.314/L79)/L79+10^$G$10*EXP(-($I$10+$AC$2*$H$10)*1000/8.314/L79)</f>
        <v>7.7604437965244133E-2</v>
      </c>
      <c r="AD79" s="21">
        <f>10^$D$11*EXP(-($F$11+$AE$2*$E$11)*1000/8.314/L79)/L79+10^$G$11*EXP(-($I$11+$AE$2*$H$11)*1000/8.314/L79)</f>
        <v>6.1402437362210405E-2</v>
      </c>
      <c r="AE79" s="16">
        <f>10^$D$7*EXP(-($F$7+$AE$2*$E$7)*1000/8.314/L79)/L79+10^$G$7*EXP(-($I$7+$AE$2*$H$7)*1000/8.314/L79)</f>
        <v>0.6782785404338556</v>
      </c>
      <c r="AF79" s="16">
        <f>10^$D$7*EXP(-($F$7+$AF$2*$E$7)*1000/8.314/L79)/L79+10^$G$7*EXP(-($I$7+$AF$2*$H$7)*1000/8.314/L79)</f>
        <v>0.36112408572860116</v>
      </c>
    </row>
    <row r="80" spans="12:32" x14ac:dyDescent="0.2">
      <c r="L80" s="4">
        <f t="shared" si="4"/>
        <v>1760</v>
      </c>
      <c r="M80" s="3">
        <f t="shared" si="3"/>
        <v>0.56818181818181823</v>
      </c>
      <c r="N80" s="14">
        <f>10^$D$4*EXP(-($F$4+$N$2*$E$4)*1000/8.314/L80)/L80+10^$G$4*EXP(-($I$4+$N$2*$H$4)*1000/8.314/L80)</f>
        <v>2.2234496012275014E-2</v>
      </c>
      <c r="O80" s="15">
        <f>10^$D$4*EXP(-($F$4+$O$2*$E$4)*1000/8.314/L80)/L80+10^$G$4*EXP(-($I$4+$O$2*$H$4)*1000/8.314/L80)</f>
        <v>1.6094586757130457E-2</v>
      </c>
      <c r="P80" s="15">
        <f>10^$D$4*EXP(-($F$4+$P$2*$E$4)*1000/8.314/L80)/L80+10^$G$4*EXP(-($I$4+$P$2*$H$4)*1000/8.314/L80)</f>
        <v>1.2382421644549274E-2</v>
      </c>
      <c r="Q80" s="15">
        <f>10^$D$4*EXP(-($F$4+$Q$2*$E$4)*1000/8.314/L80)/L80+10^$G$4*EXP(-($I$4+$Q$2*$H$4)*1000/8.314/L80)</f>
        <v>1.0062231928877534E-2</v>
      </c>
      <c r="R80" s="14">
        <f>10^$D$6*EXP(-($F$6+$R$2*$E$6)*1000/8.314/L80)/L80+10^$G$6*EXP(-($I$6+$R$2*$H$6)*1000/8.314/L80)</f>
        <v>1.9674762906300679E-2</v>
      </c>
      <c r="S80" s="15">
        <f>10^$D$6*EXP(-($F$6+$S$2*$E$6)*1000/8.314/L80)/L80+10^$G$6*EXP(-($I$6+$S$2*$H$6)*1000/8.314/L80)</f>
        <v>1.5833402367973398E-2</v>
      </c>
      <c r="T80" s="15">
        <f>10^$D$6*EXP(-($F$6+$T$2*$E$6)*1000/8.314/L80)/L80+10^$G$6*EXP(-($I$6+$T$2*$H$6)*1000/8.314/L80)</f>
        <v>1.3465684950053096E-2</v>
      </c>
      <c r="U80" s="15">
        <f>10^$D$6*EXP(-($F$6+$U$2*$E$6)*1000/8.314/L80)/L80+10^$G$6*EXP(-($I$6+$U$2*$H$6)*1000/8.314/L80)</f>
        <v>1.2052040668056253E-2</v>
      </c>
      <c r="V80" s="14">
        <f>10^$D$9*EXP(-($F$9+$V$2*$E$9)*1000/8.314/L80)/L80+10^$G$9*EXP(-($I$9+$V$2*$H$9)*1000/8.314/L80)</f>
        <v>7.7405047995329157E-2</v>
      </c>
      <c r="W80" s="15">
        <f>10^$D$9*EXP(-($F$9+$W$2*$E$9)*1000/8.314/L80)/L80+10^$G$9*EXP(-($I$9+$W$2*$H$9)*1000/8.314/L80)</f>
        <v>5.8562237807911144E-2</v>
      </c>
      <c r="X80" s="15">
        <f>10^$D$9*EXP(-($F$9+$X$2*$E$9)*1000/8.314/L80)/L80+10^$G$9*EXP(-($I$9+$X$2*$H$9)*1000/8.314/L80)</f>
        <v>4.6846648190458653E-2</v>
      </c>
      <c r="Y80" s="18">
        <f>10^$D$9*EXP(-($F$9+$Y$2*$E$9)*1000/8.314/L80)/L80+10^$G$9*EXP(-($I$9+$Y$2*$H$9)*1000/8.314/L80)</f>
        <v>3.9260442760000833E-2</v>
      </c>
      <c r="Z80" s="16">
        <f>10^$D$10*EXP(-($F$10+$Z$2*$E$10)*1000/8.314/L80)/L80+10^$G$10*EXP(-($I$10+$Z$2*$H$10)*1000/8.314/L80)</f>
        <v>0.40696844914396019</v>
      </c>
      <c r="AA80" s="16">
        <f>10^$D$10*EXP(-($F$10+$AA$2*$E$10)*1000/8.314/L80)/L80+10^$G$10*EXP(-($I$10+$AA$2*$H$10)*1000/8.314/L80)</f>
        <v>0.2187727544411564</v>
      </c>
      <c r="AB80" s="16">
        <f>10^$D$10*EXP(-($F$10+$AB$2*$E$10)*1000/8.314/L80)/L80+10^$G$10*EXP(-($I$10+$AB$2*$H$10)*1000/8.314/L80)</f>
        <v>0.12760960348947981</v>
      </c>
      <c r="AC80" s="16">
        <f>10^$D$10*EXP(-($F$10+$AC$2*$E$10)*1000/8.314/L80)/L80+10^$G$10*EXP(-($I$10+$AC$2*$H$10)*1000/8.314/L80)</f>
        <v>8.3343167026624768E-2</v>
      </c>
      <c r="AD80" s="21">
        <f>10^$D$11*EXP(-($F$11+$AE$2*$E$11)*1000/8.314/L80)/L80+10^$G$11*EXP(-($I$11+$AE$2*$H$11)*1000/8.314/L80)</f>
        <v>6.6754723110830791E-2</v>
      </c>
      <c r="AE80" s="16">
        <f>10^$D$7*EXP(-($F$7+$AE$2*$E$7)*1000/8.314/L80)/L80+10^$G$7*EXP(-($I$7+$AE$2*$H$7)*1000/8.314/L80)</f>
        <v>0.79317749113079672</v>
      </c>
      <c r="AF80" s="16">
        <f>10^$D$7*EXP(-($F$7+$AF$2*$E$7)*1000/8.314/L80)/L80+10^$G$7*EXP(-($I$7+$AF$2*$H$7)*1000/8.314/L80)</f>
        <v>0.42180298254130555</v>
      </c>
    </row>
    <row r="81" spans="12:32" x14ac:dyDescent="0.2">
      <c r="L81" s="4">
        <f t="shared" si="4"/>
        <v>1770</v>
      </c>
      <c r="M81" s="3">
        <f t="shared" si="3"/>
        <v>0.56497175141242939</v>
      </c>
      <c r="N81" s="14">
        <f>10^$D$4*EXP(-($F$4+$N$2*$E$4)*1000/8.314/L81)/L81+10^$G$4*EXP(-($I$4+$N$2*$H$4)*1000/8.314/L81)</f>
        <v>2.4409500846922918E-2</v>
      </c>
      <c r="O81" s="15">
        <f>10^$D$4*EXP(-($F$4+$O$2*$E$4)*1000/8.314/L81)/L81+10^$G$4*EXP(-($I$4+$O$2*$H$4)*1000/8.314/L81)</f>
        <v>1.7520414772594209E-2</v>
      </c>
      <c r="P81" s="15">
        <f>10^$D$4*EXP(-($F$4+$P$2*$E$4)*1000/8.314/L81)/L81+10^$G$4*EXP(-($I$4+$P$2*$H$4)*1000/8.314/L81)</f>
        <v>1.3362390562852058E-2</v>
      </c>
      <c r="Q81" s="15">
        <f>10^$D$4*EXP(-($F$4+$Q$2*$E$4)*1000/8.314/L81)/L81+10^$G$4*EXP(-($I$4+$Q$2*$H$4)*1000/8.314/L81)</f>
        <v>1.0773796529761575E-2</v>
      </c>
      <c r="R81" s="14">
        <f>10^$D$6*EXP(-($F$6+$R$2*$E$6)*1000/8.314/L81)/L81+10^$G$6*EXP(-($I$6+$R$2*$H$6)*1000/8.314/L81)</f>
        <v>2.2068008019387367E-2</v>
      </c>
      <c r="S81" s="15">
        <f>10^$D$6*EXP(-($F$6+$S$2*$E$6)*1000/8.314/L81)/L81+10^$G$6*EXP(-($I$6+$S$2*$H$6)*1000/8.314/L81)</f>
        <v>1.7599826263168358E-2</v>
      </c>
      <c r="T81" s="15">
        <f>10^$D$6*EXP(-($F$6+$T$2*$E$6)*1000/8.314/L81)/L81+10^$G$6*EXP(-($I$6+$T$2*$H$6)*1000/8.314/L81)</f>
        <v>1.4826618579314561E-2</v>
      </c>
      <c r="U81" s="15">
        <f>10^$D$6*EXP(-($F$6+$U$2*$E$6)*1000/8.314/L81)/L81+10^$G$6*EXP(-($I$6+$U$2*$H$6)*1000/8.314/L81)</f>
        <v>1.3153101667560351E-2</v>
      </c>
      <c r="V81" s="14">
        <f>10^$D$9*EXP(-($F$9+$V$2*$E$9)*1000/8.314/L81)/L81+10^$G$9*EXP(-($I$9+$V$2*$H$9)*1000/8.314/L81)</f>
        <v>8.5530421114175928E-2</v>
      </c>
      <c r="W81" s="15">
        <f>10^$D$9*EXP(-($F$9+$W$2*$E$9)*1000/8.314/L81)/L81+10^$G$9*EXP(-($I$9+$W$2*$H$9)*1000/8.314/L81)</f>
        <v>6.4089916250327117E-2</v>
      </c>
      <c r="X81" s="15">
        <f>10^$D$9*EXP(-($F$9+$X$2*$E$9)*1000/8.314/L81)/L81+10^$G$9*EXP(-($I$9+$X$2*$H$9)*1000/8.314/L81)</f>
        <v>5.0810020929578779E-2</v>
      </c>
      <c r="Y81" s="18">
        <f>10^$D$9*EXP(-($F$9+$Y$2*$E$9)*1000/8.314/L81)/L81+10^$G$9*EXP(-($I$9+$Y$2*$H$9)*1000/8.314/L81)</f>
        <v>4.2266150536185626E-2</v>
      </c>
      <c r="Z81" s="16">
        <f>10^$D$10*EXP(-($F$10+$Z$2*$E$10)*1000/8.314/L81)/L81+10^$G$10*EXP(-($I$10+$Z$2*$H$10)*1000/8.314/L81)</f>
        <v>0.44588386742637287</v>
      </c>
      <c r="AA81" s="16">
        <f>10^$D$10*EXP(-($F$10+$AA$2*$E$10)*1000/8.314/L81)/L81+10^$G$10*EXP(-($I$10+$AA$2*$H$10)*1000/8.314/L81)</f>
        <v>0.23912540924625875</v>
      </c>
      <c r="AB81" s="16">
        <f>10^$D$10*EXP(-($F$10+$AB$2*$E$10)*1000/8.314/L81)/L81+10^$G$10*EXP(-($I$10+$AB$2*$H$10)*1000/8.314/L81)</f>
        <v>0.13857469246564261</v>
      </c>
      <c r="AC81" s="16">
        <f>10^$D$10*EXP(-($F$10+$AC$2*$E$10)*1000/8.314/L81)/L81+10^$G$10*EXP(-($I$10+$AC$2*$H$10)*1000/8.314/L81)</f>
        <v>8.9566294722722331E-2</v>
      </c>
      <c r="AD81" s="21">
        <f>10^$D$11*EXP(-($F$11+$AE$2*$E$11)*1000/8.314/L81)/L81+10^$G$11*EXP(-($I$11+$AE$2*$H$11)*1000/8.314/L81)</f>
        <v>7.2621076012597596E-2</v>
      </c>
      <c r="AE81" s="16">
        <f>10^$D$7*EXP(-($F$7+$AE$2*$E$7)*1000/8.314/L81)/L81+10^$G$7*EXP(-($I$7+$AE$2*$H$7)*1000/8.314/L81)</f>
        <v>0.92627559044433494</v>
      </c>
      <c r="AF81" s="16">
        <f>10^$D$7*EXP(-($F$7+$AF$2*$E$7)*1000/8.314/L81)/L81+10^$G$7*EXP(-($I$7+$AF$2*$H$7)*1000/8.314/L81)</f>
        <v>0.4922724229423428</v>
      </c>
    </row>
    <row r="82" spans="12:32" x14ac:dyDescent="0.2">
      <c r="L82" s="4">
        <f t="shared" si="4"/>
        <v>1780</v>
      </c>
      <c r="M82" s="3">
        <f t="shared" si="3"/>
        <v>0.5617977528089888</v>
      </c>
      <c r="N82" s="14">
        <f>10^$D$4*EXP(-($F$4+$N$2*$E$4)*1000/8.314/L82)/L82+10^$G$4*EXP(-($I$4+$N$2*$H$4)*1000/8.314/L82)</f>
        <v>2.6811391209983052E-2</v>
      </c>
      <c r="O82" s="15">
        <f>10^$D$4*EXP(-($F$4+$O$2*$E$4)*1000/8.314/L82)/L82+10^$G$4*EXP(-($I$4+$O$2*$H$4)*1000/8.314/L82)</f>
        <v>1.9087652871200986E-2</v>
      </c>
      <c r="P82" s="15">
        <f>10^$D$4*EXP(-($F$4+$P$2*$E$4)*1000/8.314/L82)/L82+10^$G$4*EXP(-($I$4+$P$2*$H$4)*1000/8.314/L82)</f>
        <v>1.4432176526030826E-2</v>
      </c>
      <c r="Q82" s="15">
        <f>10^$D$4*EXP(-($F$4+$Q$2*$E$4)*1000/8.314/L82)/L82+10^$G$4*EXP(-($I$4+$Q$2*$H$4)*1000/8.314/L82)</f>
        <v>1.1543989824754707E-2</v>
      </c>
      <c r="R82" s="14">
        <f>10^$D$6*EXP(-($F$6+$R$2*$E$6)*1000/8.314/L82)/L82+10^$G$6*EXP(-($I$6+$R$2*$H$6)*1000/8.314/L82)</f>
        <v>2.4763647424559346E-2</v>
      </c>
      <c r="S82" s="15">
        <f>10^$D$6*EXP(-($F$6+$S$2*$E$6)*1000/8.314/L82)/L82+10^$G$6*EXP(-($I$6+$S$2*$H$6)*1000/8.314/L82)</f>
        <v>1.9578329977580997E-2</v>
      </c>
      <c r="T82" s="15">
        <f>10^$D$6*EXP(-($F$6+$T$2*$E$6)*1000/8.314/L82)/L82+10^$G$6*EXP(-($I$6+$T$2*$H$6)*1000/8.314/L82)</f>
        <v>1.6339406236660192E-2</v>
      </c>
      <c r="U82" s="15">
        <f>10^$D$6*EXP(-($F$6+$U$2*$E$6)*1000/8.314/L82)/L82+10^$G$6*EXP(-($I$6+$U$2*$H$6)*1000/8.314/L82)</f>
        <v>1.436597682174115E-2</v>
      </c>
      <c r="V82" s="14">
        <f>10^$D$9*EXP(-($F$9+$V$2*$E$9)*1000/8.314/L82)/L82+10^$G$9*EXP(-($I$9+$V$2*$H$9)*1000/8.314/L82)</f>
        <v>9.459831480934866E-2</v>
      </c>
      <c r="W82" s="15">
        <f>10^$D$9*EXP(-($F$9+$W$2*$E$9)*1000/8.314/L82)/L82+10^$G$9*EXP(-($I$9+$W$2*$H$9)*1000/8.314/L82)</f>
        <v>7.0214969549487666E-2</v>
      </c>
      <c r="X82" s="15">
        <f>10^$D$9*EXP(-($F$9+$X$2*$E$9)*1000/8.314/L82)/L82+10^$G$9*EXP(-($I$9+$X$2*$H$9)*1000/8.314/L82)</f>
        <v>5.5162238937218194E-2</v>
      </c>
      <c r="Y82" s="18">
        <f>10^$D$9*EXP(-($F$9+$Y$2*$E$9)*1000/8.314/L82)/L82+10^$G$9*EXP(-($I$9+$Y$2*$H$9)*1000/8.314/L82)</f>
        <v>4.5534243613052361E-2</v>
      </c>
      <c r="Z82" s="16">
        <f>10^$D$10*EXP(-($F$10+$Z$2*$E$10)*1000/8.314/L82)/L82+10^$G$10*EXP(-($I$10+$Z$2*$H$10)*1000/8.314/L82)</f>
        <v>0.48818891893717331</v>
      </c>
      <c r="AA82" s="16">
        <f>10^$D$10*EXP(-($F$10+$AA$2*$E$10)*1000/8.314/L82)/L82+10^$G$10*EXP(-($I$10+$AA$2*$H$10)*1000/8.314/L82)</f>
        <v>0.26128875742205243</v>
      </c>
      <c r="AB82" s="16">
        <f>10^$D$10*EXP(-($F$10+$AB$2*$E$10)*1000/8.314/L82)/L82+10^$G$10*EXP(-($I$10+$AB$2*$H$10)*1000/8.314/L82)</f>
        <v>0.15051044372333408</v>
      </c>
      <c r="AC82" s="16">
        <f>10^$D$10*EXP(-($F$10+$AC$2*$E$10)*1000/8.314/L82)/L82+10^$G$10*EXP(-($I$10+$AC$2*$H$10)*1000/8.314/L82)</f>
        <v>9.6314947314000754E-2</v>
      </c>
      <c r="AD82" s="21">
        <f>10^$D$11*EXP(-($F$11+$AE$2*$E$11)*1000/8.314/L82)/L82+10^$G$11*EXP(-($I$11+$AE$2*$H$11)*1000/8.314/L82)</f>
        <v>7.9050228085141061E-2</v>
      </c>
      <c r="AE82" s="16">
        <f>10^$D$7*EXP(-($F$7+$AE$2*$E$7)*1000/8.314/L82)/L82+10^$G$7*EXP(-($I$7+$AE$2*$H$7)*1000/8.314/L82)</f>
        <v>1.0802028043594019</v>
      </c>
      <c r="AF82" s="16">
        <f>10^$D$7*EXP(-($F$7+$AF$2*$E$7)*1000/8.314/L82)/L82+10^$G$7*EXP(-($I$7+$AF$2*$H$7)*1000/8.314/L82)</f>
        <v>0.57398735431690628</v>
      </c>
    </row>
    <row r="83" spans="12:32" x14ac:dyDescent="0.2">
      <c r="L83" s="4">
        <f t="shared" si="4"/>
        <v>1790</v>
      </c>
      <c r="M83" s="3">
        <f t="shared" si="3"/>
        <v>0.55865921787709494</v>
      </c>
      <c r="N83" s="14">
        <f>10^$D$4*EXP(-($F$4+$N$2*$E$4)*1000/8.314/L83)/L83+10^$G$4*EXP(-($I$4+$N$2*$H$4)*1000/8.314/L83)</f>
        <v>2.946330158298479E-2</v>
      </c>
      <c r="O83" s="15">
        <f>10^$D$4*EXP(-($F$4+$O$2*$E$4)*1000/8.314/L83)/L83+10^$G$4*EXP(-($I$4+$O$2*$H$4)*1000/8.314/L83)</f>
        <v>2.0810736687251558E-2</v>
      </c>
      <c r="P83" s="15">
        <f>10^$D$4*EXP(-($F$4+$P$2*$E$4)*1000/8.314/L83)/L83+10^$G$4*EXP(-($I$4+$P$2*$H$4)*1000/8.314/L83)</f>
        <v>1.5600806413096113E-2</v>
      </c>
      <c r="Q83" s="15">
        <f>10^$D$4*EXP(-($F$4+$Q$2*$E$4)*1000/8.314/L83)/L83+10^$G$4*EXP(-($I$4+$Q$2*$H$4)*1000/8.314/L83)</f>
        <v>1.237848272857817E-2</v>
      </c>
      <c r="R83" s="14">
        <f>10^$D$6*EXP(-($F$6+$R$2*$E$6)*1000/8.314/L83)/L83+10^$G$6*EXP(-($I$6+$R$2*$H$6)*1000/8.314/L83)</f>
        <v>2.7799162268864492E-2</v>
      </c>
      <c r="S83" s="15">
        <f>10^$D$6*EXP(-($F$6+$S$2*$E$6)*1000/8.314/L83)/L83+10^$G$6*EXP(-($I$6+$S$2*$H$6)*1000/8.314/L83)</f>
        <v>2.1794877919128992E-2</v>
      </c>
      <c r="T83" s="15">
        <f>10^$D$6*EXP(-($F$6+$T$2*$E$6)*1000/8.314/L83)/L83+10^$G$6*EXP(-($I$6+$T$2*$H$6)*1000/8.314/L83)</f>
        <v>1.8022136170496011E-2</v>
      </c>
      <c r="U83" s="15">
        <f>10^$D$6*EXP(-($F$6+$U$2*$E$6)*1000/8.314/L83)/L83+10^$G$6*EXP(-($I$6+$U$2*$H$6)*1000/8.314/L83)</f>
        <v>1.570337622633234E-2</v>
      </c>
      <c r="V83" s="14">
        <f>10^$D$9*EXP(-($F$9+$V$2*$E$9)*1000/8.314/L83)/L83+10^$G$9*EXP(-($I$9+$V$2*$H$9)*1000/8.314/L83)</f>
        <v>0.10472046077727357</v>
      </c>
      <c r="W83" s="15">
        <f>10^$D$9*EXP(-($F$9+$W$2*$E$9)*1000/8.314/L83)/L83+10^$G$9*EXP(-($I$9+$W$2*$H$9)*1000/8.314/L83)</f>
        <v>7.700708887534076E-2</v>
      </c>
      <c r="X83" s="15">
        <f>10^$D$9*EXP(-($F$9+$X$2*$E$9)*1000/8.314/L83)/L83+10^$G$9*EXP(-($I$9+$X$2*$H$9)*1000/8.314/L83)</f>
        <v>5.9947036458721209E-2</v>
      </c>
      <c r="Y83" s="18">
        <f>10^$D$9*EXP(-($F$9+$Y$2*$E$9)*1000/8.314/L83)/L83+10^$G$9*EXP(-($I$9+$Y$2*$H$9)*1000/8.314/L83)</f>
        <v>4.909244446861076E-2</v>
      </c>
      <c r="Z83" s="16">
        <f>10^$D$10*EXP(-($F$10+$Z$2*$E$10)*1000/8.314/L83)/L83+10^$G$10*EXP(-($I$10+$Z$2*$H$10)*1000/8.314/L83)</f>
        <v>0.53413774262840019</v>
      </c>
      <c r="AA83" s="16">
        <f>10^$D$10*EXP(-($F$10+$AA$2*$E$10)*1000/8.314/L83)/L83+10^$G$10*EXP(-($I$10+$AA$2*$H$10)*1000/8.314/L83)</f>
        <v>0.28540545996196209</v>
      </c>
      <c r="AB83" s="16">
        <f>10^$D$10*EXP(-($F$10+$AB$2*$E$10)*1000/8.314/L83)/L83+10^$G$10*EXP(-($I$10+$AB$2*$H$10)*1000/8.314/L83)</f>
        <v>0.16349645638338045</v>
      </c>
      <c r="AC83" s="16">
        <f>10^$D$10*EXP(-($F$10+$AC$2*$E$10)*1000/8.314/L83)/L83+10^$G$10*EXP(-($I$10+$AC$2*$H$10)*1000/8.314/L83)</f>
        <v>0.10363331843025336</v>
      </c>
      <c r="AD83" s="21">
        <f>10^$D$11*EXP(-($F$11+$AE$2*$E$11)*1000/8.314/L83)/L83+10^$G$11*EXP(-($I$11+$AE$2*$H$11)*1000/8.314/L83)</f>
        <v>8.6095016241096917E-2</v>
      </c>
      <c r="AE83" s="16">
        <f>10^$D$7*EXP(-($F$7+$AE$2*$E$7)*1000/8.314/L83)/L83+10^$G$7*EXP(-($I$7+$AE$2*$H$7)*1000/8.314/L83)</f>
        <v>1.257929581018286</v>
      </c>
      <c r="AF83" s="16">
        <f>10^$D$7*EXP(-($F$7+$AF$2*$E$7)*1000/8.314/L83)/L83+10^$G$7*EXP(-($I$7+$AF$2*$H$7)*1000/8.314/L83)</f>
        <v>0.66859733946690447</v>
      </c>
    </row>
    <row r="84" spans="12:32" x14ac:dyDescent="0.2">
      <c r="L84" s="4">
        <f t="shared" si="4"/>
        <v>1800</v>
      </c>
      <c r="M84" s="3">
        <f t="shared" si="3"/>
        <v>0.55555555555555558</v>
      </c>
      <c r="N84" s="14">
        <f>10^$D$4*EXP(-($F$4+$N$2*$E$4)*1000/8.314/L84)/L84+10^$G$4*EXP(-($I$4+$N$2*$H$4)*1000/8.314/L84)</f>
        <v>3.2390486389781897E-2</v>
      </c>
      <c r="O84" s="15">
        <f>10^$D$4*EXP(-($F$4+$O$2*$E$4)*1000/8.314/L84)/L84+10^$G$4*EXP(-($I$4+$O$2*$H$4)*1000/8.314/L84)</f>
        <v>2.27054647369671E-2</v>
      </c>
      <c r="P84" s="15">
        <f>10^$D$4*EXP(-($F$4+$P$2*$E$4)*1000/8.314/L84)/L84+10^$G$4*EXP(-($I$4+$P$2*$H$4)*1000/8.314/L84)</f>
        <v>1.6878180353479488E-2</v>
      </c>
      <c r="Q84" s="15">
        <f>10^$D$4*EXP(-($F$4+$Q$2*$E$4)*1000/8.314/L84)/L84+10^$G$4*EXP(-($I$4+$Q$2*$H$4)*1000/8.314/L84)</f>
        <v>1.3283504008721714E-2</v>
      </c>
      <c r="R84" s="14">
        <f>10^$D$6*EXP(-($F$6+$R$2*$E$6)*1000/8.314/L84)/L84+10^$G$6*EXP(-($I$6+$R$2*$H$6)*1000/8.314/L84)</f>
        <v>3.1216330959976474E-2</v>
      </c>
      <c r="S84" s="15">
        <f>10^$D$6*EXP(-($F$6+$S$2*$E$6)*1000/8.314/L84)/L84+10^$G$6*EXP(-($I$6+$S$2*$H$6)*1000/8.314/L84)</f>
        <v>2.427844728624853E-2</v>
      </c>
      <c r="T84" s="15">
        <f>10^$D$6*EXP(-($F$6+$T$2*$E$6)*1000/8.314/L84)/L84+10^$G$6*EXP(-($I$6+$T$2*$H$6)*1000/8.314/L84)</f>
        <v>1.989500822625654E-2</v>
      </c>
      <c r="U84" s="15">
        <f>10^$D$6*EXP(-($F$6+$U$2*$E$6)*1000/8.314/L84)/L84+10^$G$6*EXP(-($I$6+$U$2*$H$6)*1000/8.314/L84)</f>
        <v>1.7179490328761395E-2</v>
      </c>
      <c r="V84" s="14">
        <f>10^$D$9*EXP(-($F$9+$V$2*$E$9)*1000/8.314/L84)/L84+10^$G$9*EXP(-($I$9+$V$2*$H$9)*1000/8.314/L84)</f>
        <v>0.11602098897704557</v>
      </c>
      <c r="W84" s="15">
        <f>10^$D$9*EXP(-($F$9+$W$2*$E$9)*1000/8.314/L84)/L84+10^$G$9*EXP(-($I$9+$W$2*$H$9)*1000/8.314/L84)</f>
        <v>8.4543840586729729E-2</v>
      </c>
      <c r="X84" s="15">
        <f>10^$D$9*EXP(-($F$9+$X$2*$E$9)*1000/8.314/L84)/L84+10^$G$9*EXP(-($I$9+$X$2*$H$9)*1000/8.314/L84)</f>
        <v>6.5213142354481501E-2</v>
      </c>
      <c r="Y84" s="18">
        <f>10^$D$9*EXP(-($F$9+$Y$2*$E$9)*1000/8.314/L84)/L84+10^$G$9*EXP(-($I$9+$Y$2*$H$9)*1000/8.314/L84)</f>
        <v>5.297164062528753E-2</v>
      </c>
      <c r="Z84" s="16">
        <f>10^$D$10*EXP(-($F$10+$Z$2*$E$10)*1000/8.314/L84)/L84+10^$G$10*EXP(-($I$10+$Z$2*$H$10)*1000/8.314/L84)</f>
        <v>0.58399983017096779</v>
      </c>
      <c r="AA84" s="16">
        <f>10^$D$10*EXP(-($F$10+$AA$2*$E$10)*1000/8.314/L84)/L84+10^$G$10*EXP(-($I$10+$AA$2*$H$10)*1000/8.314/L84)</f>
        <v>0.31162743001289023</v>
      </c>
      <c r="AB84" s="16">
        <f>10^$D$10*EXP(-($F$10+$AB$2*$E$10)*1000/8.314/L84)/L84+10^$G$10*EXP(-($I$10+$AB$2*$H$10)*1000/8.314/L84)</f>
        <v>0.17761784021768473</v>
      </c>
      <c r="AC84" s="16">
        <f>10^$D$10*EXP(-($F$10+$AC$2*$E$10)*1000/8.314/L84)/L84+10^$G$10*EXP(-($I$10+$AC$2*$H$10)*1000/8.314/L84)</f>
        <v>0.11156884926794533</v>
      </c>
      <c r="AD84" s="21">
        <f>10^$D$11*EXP(-($F$11+$AE$2*$E$11)*1000/8.314/L84)/L84+10^$G$11*EXP(-($I$11+$AE$2*$H$11)*1000/8.314/L84)</f>
        <v>9.3812664969795956E-2</v>
      </c>
      <c r="AE84" s="16">
        <f>10^$D$7*EXP(-($F$7+$AE$2*$E$7)*1000/8.314/L84)/L84+10^$G$7*EXP(-($I$7+$AE$2*$H$7)*1000/8.314/L84)</f>
        <v>1.4628055416110457</v>
      </c>
      <c r="AF84" s="16">
        <f>10^$D$7*EXP(-($F$7+$AF$2*$E$7)*1000/8.314/L84)/L84+10^$G$7*EXP(-($I$7+$AF$2*$H$7)*1000/8.314/L84)</f>
        <v>0.77796951305824502</v>
      </c>
    </row>
    <row r="85" spans="12:32" x14ac:dyDescent="0.2">
      <c r="L85" s="4">
        <f t="shared" si="4"/>
        <v>1810</v>
      </c>
      <c r="M85" s="3">
        <f t="shared" si="3"/>
        <v>0.5524861878453039</v>
      </c>
      <c r="N85" s="14">
        <f>10^$D$4*EXP(-($F$4+$N$2*$E$4)*1000/8.314/L85)/L85+10^$G$4*EXP(-($I$4+$N$2*$H$4)*1000/8.314/L85)</f>
        <v>3.5620482884405516E-2</v>
      </c>
      <c r="O85" s="15">
        <f>10^$D$4*EXP(-($F$4+$O$2*$E$4)*1000/8.314/L85)/L85+10^$G$4*EXP(-($I$4+$O$2*$H$4)*1000/8.314/L85)</f>
        <v>2.4789107964339308E-2</v>
      </c>
      <c r="P85" s="15">
        <f>10^$D$4*EXP(-($F$4+$P$2*$E$4)*1000/8.314/L85)/L85+10^$G$4*EXP(-($I$4+$P$2*$H$4)*1000/8.314/L85)</f>
        <v>1.8275144977987379E-2</v>
      </c>
      <c r="Q85" s="15">
        <f>10^$D$4*EXP(-($F$4+$Q$2*$E$4)*1000/8.314/L85)/L85+10^$G$4*EXP(-($I$4+$Q$2*$H$4)*1000/8.314/L85)</f>
        <v>1.4265889002864639E-2</v>
      </c>
      <c r="R85" s="14">
        <f>10^$D$6*EXP(-($F$6+$R$2*$E$6)*1000/8.314/L85)/L85+10^$G$6*EXP(-($I$6+$R$2*$H$6)*1000/8.314/L85)</f>
        <v>3.5061663059197792E-2</v>
      </c>
      <c r="S85" s="15">
        <f>10^$D$6*EXP(-($F$6+$S$2*$E$6)*1000/8.314/L85)/L85+10^$G$6*EXP(-($I$6+$S$2*$H$6)*1000/8.314/L85)</f>
        <v>2.7061339793269901E-2</v>
      </c>
      <c r="T85" s="15">
        <f>10^$D$6*EXP(-($F$6+$T$2*$E$6)*1000/8.314/L85)/L85+10^$G$6*EXP(-($I$6+$T$2*$H$6)*1000/8.314/L85)</f>
        <v>2.1980557316085284E-2</v>
      </c>
      <c r="U85" s="15">
        <f>10^$D$6*EXP(-($F$6+$U$2*$E$6)*1000/8.314/L85)/L85+10^$G$6*EXP(-($I$6+$U$2*$H$6)*1000/8.314/L85)</f>
        <v>1.8810149794028862E-2</v>
      </c>
      <c r="V85" s="14">
        <f>10^$D$9*EXP(-($F$9+$V$2*$E$9)*1000/8.314/L85)/L85+10^$G$9*EXP(-($I$9+$V$2*$H$9)*1000/8.314/L85)</f>
        <v>0.12863763515628254</v>
      </c>
      <c r="W85" s="15">
        <f>10^$D$9*EXP(-($F$9+$W$2*$E$9)*1000/8.314/L85)/L85+10^$G$9*EXP(-($I$9+$W$2*$H$9)*1000/8.314/L85)</f>
        <v>9.2911459579879146E-2</v>
      </c>
      <c r="X85" s="15">
        <f>10^$D$9*EXP(-($F$9+$X$2*$E$9)*1000/8.314/L85)/L85+10^$G$9*EXP(-($I$9+$X$2*$H$9)*1000/8.314/L85)</f>
        <v>7.1014799348113888E-2</v>
      </c>
      <c r="Y85" s="18">
        <f>10^$D$9*EXP(-($F$9+$Y$2*$E$9)*1000/8.314/L85)/L85+10^$G$9*EXP(-($I$9+$Y$2*$H$9)*1000/8.314/L85)</f>
        <v>5.7206223259889229E-2</v>
      </c>
      <c r="Z85" s="16">
        <f>10^$D$10*EXP(-($F$10+$Z$2*$E$10)*1000/8.314/L85)/L85+10^$G$10*EXP(-($I$10+$Z$2*$H$10)*1000/8.314/L85)</f>
        <v>0.63806069079300176</v>
      </c>
      <c r="AA85" s="16">
        <f>10^$D$10*EXP(-($F$10+$AA$2*$E$10)*1000/8.314/L85)/L85+10^$G$10*EXP(-($I$10+$AA$2*$H$10)*1000/8.314/L85)</f>
        <v>0.3401162781481073</v>
      </c>
      <c r="AB85" s="16">
        <f>10^$D$10*EXP(-($F$10+$AB$2*$E$10)*1000/8.314/L85)/L85+10^$G$10*EXP(-($I$10+$AB$2*$H$10)*1000/8.314/L85)</f>
        <v>0.19296550717548611</v>
      </c>
      <c r="AC85" s="16">
        <f>10^$D$10*EXP(-($F$10+$AC$2*$E$10)*1000/8.314/L85)/L85+10^$G$10*EXP(-($I$10+$AC$2*$H$10)*1000/8.314/L85)</f>
        <v>0.12017241583335933</v>
      </c>
      <c r="AD85" s="21">
        <f>10^$D$11*EXP(-($F$11+$AE$2*$E$11)*1000/8.314/L85)/L85+10^$G$11*EXP(-($I$11+$AE$2*$H$11)*1000/8.314/L85)</f>
        <v>0.10226508325381434</v>
      </c>
      <c r="AE85" s="16">
        <f>10^$D$7*EXP(-($F$7+$AE$2*$E$7)*1000/8.314/L85)/L85+10^$G$7*EXP(-($I$7+$AE$2*$H$7)*1000/8.314/L85)</f>
        <v>1.6986019183946464</v>
      </c>
      <c r="AF85" s="16">
        <f>10^$D$7*EXP(-($F$7+$AF$2*$E$7)*1000/8.314/L85)/L85+10^$G$7*EXP(-($I$7+$AF$2*$H$7)*1000/8.314/L85)</f>
        <v>0.90421386180236818</v>
      </c>
    </row>
    <row r="86" spans="12:32" x14ac:dyDescent="0.2">
      <c r="L86" s="4">
        <f t="shared" si="4"/>
        <v>1820</v>
      </c>
      <c r="M86" s="3">
        <f t="shared" si="3"/>
        <v>0.5494505494505495</v>
      </c>
      <c r="N86" s="14">
        <f>10^$D$4*EXP(-($F$4+$N$2*$E$4)*1000/8.314/L86)/L86+10^$G$4*EXP(-($I$4+$N$2*$H$4)*1000/8.314/L86)</f>
        <v>3.9183283674502585E-2</v>
      </c>
      <c r="O86" s="15">
        <f>10^$D$4*EXP(-($F$4+$O$2*$E$4)*1000/8.314/L86)/L86+10^$G$4*EXP(-($I$4+$O$2*$H$4)*1000/8.314/L86)</f>
        <v>2.7080526184975386E-2</v>
      </c>
      <c r="P86" s="15">
        <f>10^$D$4*EXP(-($F$4+$P$2*$E$4)*1000/8.314/L86)/L86+10^$G$4*EXP(-($I$4+$P$2*$H$4)*1000/8.314/L86)</f>
        <v>1.9803571560518957E-2</v>
      </c>
      <c r="Q86" s="15">
        <f>10^$D$4*EXP(-($F$4+$Q$2*$E$4)*1000/8.314/L86)/L86+10^$G$4*EXP(-($I$4+$Q$2*$H$4)*1000/8.314/L86)</f>
        <v>1.5333131773844114E-2</v>
      </c>
      <c r="R86" s="14">
        <f>10^$D$6*EXP(-($F$6+$R$2*$E$6)*1000/8.314/L86)/L86+10^$G$6*EXP(-($I$6+$R$2*$H$6)*1000/8.314/L86)</f>
        <v>3.9386869895598836E-2</v>
      </c>
      <c r="S86" s="15">
        <f>10^$D$6*EXP(-($F$6+$S$2*$E$6)*1000/8.314/L86)/L86+10^$G$6*EXP(-($I$6+$S$2*$H$6)*1000/8.314/L86)</f>
        <v>3.0179520659274019E-2</v>
      </c>
      <c r="T86" s="15">
        <f>10^$D$6*EXP(-($F$6+$T$2*$E$6)*1000/8.314/L86)/L86+10^$G$6*EXP(-($I$6+$T$2*$H$6)*1000/8.314/L86)</f>
        <v>2.4303897063421953E-2</v>
      </c>
      <c r="U86" s="15">
        <f>10^$D$6*EXP(-($F$6+$U$2*$E$6)*1000/8.314/L86)/L86+10^$G$6*EXP(-($I$6+$U$2*$H$6)*1000/8.314/L86)</f>
        <v>2.0613000252938708E-2</v>
      </c>
      <c r="V86" s="14">
        <f>10^$D$9*EXP(-($F$9+$V$2*$E$9)*1000/8.314/L86)/L86+10^$G$9*EXP(-($I$9+$V$2*$H$9)*1000/8.314/L86)</f>
        <v>0.14272304595783133</v>
      </c>
      <c r="W86" s="15">
        <f>10^$D$9*EXP(-($F$9+$W$2*$E$9)*1000/8.314/L86)/L86+10^$G$9*EXP(-($I$9+$W$2*$H$9)*1000/8.314/L86)</f>
        <v>0.10220570965197991</v>
      </c>
      <c r="X86" s="15">
        <f>10^$D$9*EXP(-($F$9+$X$2*$E$9)*1000/8.314/L86)/L86+10^$G$9*EXP(-($I$9+$X$2*$H$9)*1000/8.314/L86)</f>
        <v>7.7412329036225885E-2</v>
      </c>
      <c r="Y86" s="18">
        <f>10^$D$9*EXP(-($F$9+$Y$2*$E$9)*1000/8.314/L86)/L86+10^$G$9*EXP(-($I$9+$Y$2*$H$9)*1000/8.314/L86)</f>
        <v>6.18344568957096E-2</v>
      </c>
      <c r="Z86" s="16">
        <f>10^$D$10*EXP(-($F$10+$Z$2*$E$10)*1000/8.314/L86)/L86+10^$G$10*EXP(-($I$10+$Z$2*$H$10)*1000/8.314/L86)</f>
        <v>0.6966225300919493</v>
      </c>
      <c r="AA86" s="16">
        <f>10^$D$10*EXP(-($F$10+$AA$2*$E$10)*1000/8.314/L86)/L86+10^$G$10*EXP(-($I$10+$AA$2*$H$10)*1000/8.314/L86)</f>
        <v>0.37104376965591845</v>
      </c>
      <c r="AB86" s="16">
        <f>10^$D$10*EXP(-($F$10+$AB$2*$E$10)*1000/8.314/L86)/L86+10^$G$10*EXP(-($I$10+$AB$2*$H$10)*1000/8.314/L86)</f>
        <v>0.20963647242096237</v>
      </c>
      <c r="AC86" s="16">
        <f>10^$D$10*EXP(-($F$10+$AC$2*$E$10)*1000/8.314/L86)/L86+10^$G$10*EXP(-($I$10+$AC$2*$H$10)*1000/8.314/L86)</f>
        <v>0.12949852330763756</v>
      </c>
      <c r="AD86" s="21">
        <f>10^$D$11*EXP(-($F$11+$AE$2*$E$11)*1000/8.314/L86)/L86+10^$G$11*EXP(-($I$11+$AE$2*$H$11)*1000/8.314/L86)</f>
        <v>0.11151917609605648</v>
      </c>
      <c r="AE86" s="16">
        <f>10^$D$7*EXP(-($F$7+$AE$2*$E$7)*1000/8.314/L86)/L86+10^$G$7*EXP(-($I$7+$AE$2*$H$7)*1000/8.314/L86)</f>
        <v>1.9695580339972687</v>
      </c>
      <c r="AF86" s="16">
        <f>10^$D$7*EXP(-($F$7+$AF$2*$E$7)*1000/8.314/L86)/L86+10^$G$7*EXP(-($I$7+$AF$2*$H$7)*1000/8.314/L86)</f>
        <v>1.049711021369707</v>
      </c>
    </row>
    <row r="87" spans="12:32" x14ac:dyDescent="0.2">
      <c r="L87" s="4">
        <f t="shared" si="4"/>
        <v>1830</v>
      </c>
      <c r="M87" s="3">
        <f t="shared" si="3"/>
        <v>0.54644808743169404</v>
      </c>
      <c r="N87" s="14">
        <f>10^$D$4*EXP(-($F$4+$N$2*$E$4)*1000/8.314/L87)/L87+10^$G$4*EXP(-($I$4+$N$2*$H$4)*1000/8.314/L87)</f>
        <v>4.3111519240619955E-2</v>
      </c>
      <c r="O87" s="15">
        <f>10^$D$4*EXP(-($F$4+$O$2*$E$4)*1000/8.314/L87)/L87+10^$G$4*EXP(-($I$4+$O$2*$H$4)*1000/8.314/L87)</f>
        <v>2.9600291716358262E-2</v>
      </c>
      <c r="P87" s="15">
        <f>10^$D$4*EXP(-($F$4+$P$2*$E$4)*1000/8.314/L87)/L87+10^$G$4*EXP(-($I$4+$P$2*$H$4)*1000/8.314/L87)</f>
        <v>2.1476439276062048E-2</v>
      </c>
      <c r="Q87" s="15">
        <f>10^$D$4*EXP(-($F$4+$Q$2*$E$4)*1000/8.314/L87)/L87+10^$G$4*EXP(-($I$4+$Q$2*$H$4)*1000/8.314/L87)</f>
        <v>1.6493440875105916E-2</v>
      </c>
      <c r="R87" s="14">
        <f>10^$D$6*EXP(-($F$6+$R$2*$E$6)*1000/8.314/L87)/L87+10^$G$6*EXP(-($I$6+$R$2*$H$6)*1000/8.314/L87)</f>
        <v>4.424937431891246E-2</v>
      </c>
      <c r="S87" s="15">
        <f>10^$D$6*EXP(-($F$6+$S$2*$E$6)*1000/8.314/L87)/L87+10^$G$6*EXP(-($I$6+$S$2*$H$6)*1000/8.314/L87)</f>
        <v>3.3672986738030347E-2</v>
      </c>
      <c r="T87" s="15">
        <f>10^$D$6*EXP(-($F$6+$T$2*$E$6)*1000/8.314/L87)/L87+10^$G$6*EXP(-($I$6+$T$2*$H$6)*1000/8.314/L87)</f>
        <v>2.6892985072759397E-2</v>
      </c>
      <c r="U87" s="15">
        <f>10^$D$6*EXP(-($F$6+$U$2*$E$6)*1000/8.314/L87)/L87+10^$G$6*EXP(-($I$6+$U$2*$H$6)*1000/8.314/L87)</f>
        <v>2.2607693047220226E-2</v>
      </c>
      <c r="V87" s="14">
        <f>10^$D$9*EXP(-($F$9+$V$2*$E$9)*1000/8.314/L87)/L87+10^$G$9*EXP(-($I$9+$V$2*$H$9)*1000/8.314/L87)</f>
        <v>0.15844618762433396</v>
      </c>
      <c r="W87" s="15">
        <f>10^$D$9*EXP(-($F$9+$W$2*$E$9)*1000/8.314/L87)/L87+10^$G$9*EXP(-($I$9+$W$2*$H$9)*1000/8.314/L87)</f>
        <v>0.11253281527450282</v>
      </c>
      <c r="X87" s="15">
        <f>10^$D$9*EXP(-($F$9+$X$2*$E$9)*1000/8.314/L87)/L87+10^$G$9*EXP(-($I$9+$X$2*$H$9)*1000/8.314/L87)</f>
        <v>8.4472745838244295E-2</v>
      </c>
      <c r="Y87" s="18">
        <f>10^$D$9*EXP(-($F$9+$Y$2*$E$9)*1000/8.314/L87)/L87+10^$G$9*EXP(-($I$9+$Y$2*$H$9)*1000/8.314/L87)</f>
        <v>6.6898882455452766E-2</v>
      </c>
      <c r="Z87" s="16">
        <f>10^$D$10*EXP(-($F$10+$Z$2*$E$10)*1000/8.314/L87)/L87+10^$G$10*EXP(-($I$10+$Z$2*$H$10)*1000/8.314/L87)</f>
        <v>0.76000494244642935</v>
      </c>
      <c r="AA87" s="16">
        <f>10^$D$10*EXP(-($F$10+$AA$2*$E$10)*1000/8.314/L87)/L87+10^$G$10*EXP(-($I$10+$AA$2*$H$10)*1000/8.314/L87)</f>
        <v>0.4045922937136982</v>
      </c>
      <c r="AB87" s="16">
        <f>10^$D$10*EXP(-($F$10+$AB$2*$E$10)*1000/8.314/L87)/L87+10^$G$10*EXP(-($I$10+$AB$2*$H$10)*1000/8.314/L87)</f>
        <v>0.22773416488640333</v>
      </c>
      <c r="AC87" s="16">
        <f>10^$D$10*EXP(-($F$10+$AC$2*$E$10)*1000/8.314/L87)/L87+10^$G$10*EXP(-($I$10+$AC$2*$H$10)*1000/8.314/L87)</f>
        <v>0.13960550760101112</v>
      </c>
      <c r="AD87" s="21">
        <f>10^$D$11*EXP(-($F$11+$AE$2*$E$11)*1000/8.314/L87)/L87+10^$G$11*EXP(-($I$11+$AE$2*$H$11)*1000/8.314/L87)</f>
        <v>0.12164717102471156</v>
      </c>
      <c r="AE87" s="16">
        <f>10^$D$7*EXP(-($F$7+$AE$2*$E$7)*1000/8.314/L87)/L87+10^$G$7*EXP(-($I$7+$AE$2*$H$7)*1000/8.314/L87)</f>
        <v>2.2804321329855877</v>
      </c>
      <c r="AF87" s="16">
        <f>10^$D$7*EXP(-($F$7+$AF$2*$E$7)*1000/8.314/L87)/L87+10^$G$7*EXP(-($I$7+$AF$2*$H$7)*1000/8.314/L87)</f>
        <v>1.2171427950439033</v>
      </c>
    </row>
    <row r="88" spans="12:32" x14ac:dyDescent="0.2">
      <c r="L88" s="4">
        <f t="shared" si="4"/>
        <v>1840</v>
      </c>
      <c r="M88" s="3">
        <f t="shared" si="3"/>
        <v>0.54347826086956519</v>
      </c>
      <c r="N88" s="14">
        <f>10^$D$4*EXP(-($F$4+$N$2*$E$4)*1000/8.314/L88)/L88+10^$G$4*EXP(-($I$4+$N$2*$H$4)*1000/8.314/L88)</f>
        <v>4.7440650812615205E-2</v>
      </c>
      <c r="O88" s="15">
        <f>10^$D$4*EXP(-($F$4+$O$2*$E$4)*1000/8.314/L88)/L88+10^$G$4*EXP(-($I$4+$O$2*$H$4)*1000/8.314/L88)</f>
        <v>3.2370820485934967E-2</v>
      </c>
      <c r="P88" s="15">
        <f>10^$D$4*EXP(-($F$4+$P$2*$E$4)*1000/8.314/L88)/L88+10^$G$4*EXP(-($I$4+$P$2*$H$4)*1000/8.314/L88)</f>
        <v>2.3307923804314904E-2</v>
      </c>
      <c r="Q88" s="15">
        <f>10^$D$4*EXP(-($F$4+$Q$2*$E$4)*1000/8.314/L88)/L88+10^$G$4*EXP(-($I$4+$Q$2*$H$4)*1000/8.314/L88)</f>
        <v>1.77557989035485E-2</v>
      </c>
      <c r="R88" s="14">
        <f>10^$D$6*EXP(-($F$6+$R$2*$E$6)*1000/8.314/L88)/L88+10^$G$6*EXP(-($I$6+$R$2*$H$6)*1000/8.314/L88)</f>
        <v>4.9712862112226135E-2</v>
      </c>
      <c r="S88" s="15">
        <f>10^$D$6*EXP(-($F$6+$S$2*$E$6)*1000/8.314/L88)/L88+10^$G$6*EXP(-($I$6+$S$2*$H$6)*1000/8.314/L88)</f>
        <v>3.758616575362117E-2</v>
      </c>
      <c r="T88" s="15">
        <f>10^$D$6*EXP(-($F$6+$T$2*$E$6)*1000/8.314/L88)/L88+10^$G$6*EXP(-($I$6+$T$2*$H$6)*1000/8.314/L88)</f>
        <v>2.9778911347075207E-2</v>
      </c>
      <c r="U88" s="15">
        <f>10^$D$6*EXP(-($F$6+$U$2*$E$6)*1000/8.314/L88)/L88+10^$G$6*EXP(-($I$6+$U$2*$H$6)*1000/8.314/L88)</f>
        <v>2.4816093145387831E-2</v>
      </c>
      <c r="V88" s="14">
        <f>10^$D$9*EXP(-($F$9+$V$2*$E$9)*1000/8.314/L88)/L88+10^$G$9*EXP(-($I$9+$V$2*$H$9)*1000/8.314/L88)</f>
        <v>0.17599386454469446</v>
      </c>
      <c r="W88" s="15">
        <f>10^$D$9*EXP(-($F$9+$W$2*$E$9)*1000/8.314/L88)/L88+10^$G$9*EXP(-($I$9+$W$2*$H$9)*1000/8.314/L88)</f>
        <v>0.12401046935742896</v>
      </c>
      <c r="X88" s="15">
        <f>10^$D$9*EXP(-($F$9+$X$2*$E$9)*1000/8.314/L88)/L88+10^$G$9*EXP(-($I$9+$X$2*$H$9)*1000/8.314/L88)</f>
        <v>9.2270423214122765E-2</v>
      </c>
      <c r="Y88" s="18">
        <f>10^$D$9*EXP(-($F$9+$Y$2*$E$9)*1000/8.314/L88)/L88+10^$G$9*EXP(-($I$9+$Y$2*$H$9)*1000/8.314/L88)</f>
        <v>7.2446756070780077E-2</v>
      </c>
      <c r="Z88" s="16">
        <f>10^$D$10*EXP(-($F$10+$Z$2*$E$10)*1000/8.314/L88)/L88+10^$G$10*EXP(-($I$10+$Z$2*$H$10)*1000/8.314/L88)</f>
        <v>0.82854561662681336</v>
      </c>
      <c r="AA88" s="16">
        <f>10^$D$10*EXP(-($F$10+$AA$2*$E$10)*1000/8.314/L88)/L88+10^$G$10*EXP(-($I$10+$AA$2*$H$10)*1000/8.314/L88)</f>
        <v>0.44095534429603717</v>
      </c>
      <c r="AB88" s="16">
        <f>10^$D$10*EXP(-($F$10+$AB$2*$E$10)*1000/8.314/L88)/L88+10^$G$10*EXP(-($I$10+$AB$2*$H$10)*1000/8.314/L88)</f>
        <v>0.24736874733073816</v>
      </c>
      <c r="AC88" s="16">
        <f>10^$D$10*EXP(-($F$10+$AC$2*$E$10)*1000/8.314/L88)/L88+10^$G$10*EXP(-($I$10+$AC$2*$H$10)*1000/8.314/L88)</f>
        <v>0.15055574415443859</v>
      </c>
      <c r="AD88" s="21">
        <f>10^$D$11*EXP(-($F$11+$AE$2*$E$11)*1000/8.314/L88)/L88+10^$G$11*EXP(-($I$11+$AE$2*$H$11)*1000/8.314/L88)</f>
        <v>0.13272695993414718</v>
      </c>
      <c r="AE88" s="16">
        <f>10^$D$7*EXP(-($F$7+$AE$2*$E$7)*1000/8.314/L88)/L88+10^$G$7*EXP(-($I$7+$AE$2*$H$7)*1000/8.314/L88)</f>
        <v>2.6365568939724784</v>
      </c>
      <c r="AF88" s="16">
        <f>10^$D$7*EXP(-($F$7+$AF$2*$E$7)*1000/8.314/L88)/L88+10^$G$7*EXP(-($I$7+$AF$2*$H$7)*1000/8.314/L88)</f>
        <v>1.4095256115598236</v>
      </c>
    </row>
    <row r="89" spans="12:32" x14ac:dyDescent="0.2">
      <c r="L89" s="4">
        <f t="shared" si="4"/>
        <v>1850</v>
      </c>
      <c r="M89" s="3">
        <f t="shared" si="3"/>
        <v>0.54054054054054057</v>
      </c>
      <c r="N89" s="14">
        <f>10^$D$4*EXP(-($F$4+$N$2*$E$4)*1000/8.314/L89)/L89+10^$G$4*EXP(-($I$4+$N$2*$H$4)*1000/8.314/L89)</f>
        <v>5.2209173964816641E-2</v>
      </c>
      <c r="O89" s="15">
        <f>10^$D$4*EXP(-($F$4+$O$2*$E$4)*1000/8.314/L89)/L89+10^$G$4*EXP(-($I$4+$O$2*$H$4)*1000/8.314/L89)</f>
        <v>3.5416510910968632E-2</v>
      </c>
      <c r="P89" s="15">
        <f>10^$D$4*EXP(-($F$4+$P$2*$E$4)*1000/8.314/L89)/L89+10^$G$4*EXP(-($I$4+$P$2*$H$4)*1000/8.314/L89)</f>
        <v>2.5313491511811378E-2</v>
      </c>
      <c r="Q89" s="15">
        <f>10^$D$4*EXP(-($F$4+$Q$2*$E$4)*1000/8.314/L89)/L89+10^$G$4*EXP(-($I$4+$Q$2*$H$4)*1000/8.314/L89)</f>
        <v>1.9130026020465013E-2</v>
      </c>
      <c r="R89" s="14">
        <f>10^$D$6*EXP(-($F$6+$R$2*$E$6)*1000/8.314/L89)/L89+10^$G$6*EXP(-($I$6+$R$2*$H$6)*1000/8.314/L89)</f>
        <v>5.584787768961498E-2</v>
      </c>
      <c r="S89" s="15">
        <f>10^$D$6*EXP(-($F$6+$S$2*$E$6)*1000/8.314/L89)/L89+10^$G$6*EXP(-($I$6+$S$2*$H$6)*1000/8.314/L89)</f>
        <v>4.1968348694459659E-2</v>
      </c>
      <c r="T89" s="15">
        <f>10^$D$6*EXP(-($F$6+$T$2*$E$6)*1000/8.314/L89)/L89+10^$G$6*EXP(-($I$6+$T$2*$H$6)*1000/8.314/L89)</f>
        <v>3.2996211448987581E-2</v>
      </c>
      <c r="U89" s="15">
        <f>10^$D$6*EXP(-($F$6+$U$2*$E$6)*1000/8.314/L89)/L89+10^$G$6*EXP(-($I$6+$U$2*$H$6)*1000/8.314/L89)</f>
        <v>2.7262505463864675E-2</v>
      </c>
      <c r="V89" s="14">
        <f>10^$D$9*EXP(-($F$9+$V$2*$E$9)*1000/8.314/L89)/L89+10^$G$9*EXP(-($I$9+$V$2*$H$9)*1000/8.314/L89)</f>
        <v>0.19557235411285179</v>
      </c>
      <c r="W89" s="15">
        <f>10^$D$9*EXP(-($F$9+$W$2*$E$9)*1000/8.314/L89)/L89+10^$G$9*EXP(-($I$9+$W$2*$H$9)*1000/8.314/L89)</f>
        <v>0.13676892177324101</v>
      </c>
      <c r="X89" s="15">
        <f>10^$D$9*EXP(-($F$9+$X$2*$E$9)*1000/8.314/L89)/L89+10^$G$9*EXP(-($I$9+$X$2*$H$9)*1000/8.314/L89)</f>
        <v>0.10088781562917926</v>
      </c>
      <c r="Y89" s="18">
        <f>10^$D$9*EXP(-($F$9+$Y$2*$E$9)*1000/8.314/L89)/L89+10^$G$9*EXP(-($I$9+$Y$2*$H$9)*1000/8.314/L89)</f>
        <v>7.8530526163821585E-2</v>
      </c>
      <c r="Z89" s="16">
        <f>10^$D$10*EXP(-($F$10+$Z$2*$E$10)*1000/8.314/L89)/L89+10^$G$10*EXP(-($I$10+$Z$2*$H$10)*1000/8.314/L89)</f>
        <v>0.90260105417732706</v>
      </c>
      <c r="AA89" s="16">
        <f>10^$D$10*EXP(-($F$10+$AA$2*$E$10)*1000/8.314/L89)/L89+10^$G$10*EXP(-($I$10+$AA$2*$H$10)*1000/8.314/L89)</f>
        <v>0.48033801264506615</v>
      </c>
      <c r="AB89" s="16">
        <f>10^$D$10*EXP(-($F$10+$AB$2*$E$10)*1000/8.314/L89)/L89+10^$G$10*EXP(-($I$10+$AB$2*$H$10)*1000/8.314/L89)</f>
        <v>0.2686574458785787</v>
      </c>
      <c r="AC89" s="16">
        <f>10^$D$10*EXP(-($F$10+$AC$2*$E$10)*1000/8.314/L89)/L89+10^$G$10*EXP(-($I$10+$AC$2*$H$10)*1000/8.314/L89)</f>
        <v>0.1624158640375104</v>
      </c>
      <c r="AD89" s="21">
        <f>10^$D$11*EXP(-($F$11+$AE$2*$E$11)*1000/8.314/L89)/L89+10^$G$11*EXP(-($I$11+$AE$2*$H$11)*1000/8.314/L89)</f>
        <v>0.14484245660956629</v>
      </c>
      <c r="AE89" s="16">
        <f>10^$D$7*EXP(-($F$7+$AE$2*$E$7)*1000/8.314/L89)/L89+10^$G$7*EXP(-($I$7+$AE$2*$H$7)*1000/8.314/L89)</f>
        <v>3.0438999683030397</v>
      </c>
      <c r="AF89" s="16">
        <f>10^$D$7*EXP(-($F$7+$AF$2*$E$7)*1000/8.314/L89)/L89+10^$G$7*EXP(-($I$7+$AF$2*$H$7)*1000/8.314/L89)</f>
        <v>1.6302471524181339</v>
      </c>
    </row>
    <row r="90" spans="12:32" x14ac:dyDescent="0.2">
      <c r="L90" s="4">
        <f t="shared" si="4"/>
        <v>1860</v>
      </c>
      <c r="M90" s="3">
        <f t="shared" si="3"/>
        <v>0.5376344086021505</v>
      </c>
      <c r="N90" s="14">
        <f>10^$D$4*EXP(-($F$4+$N$2*$E$4)*1000/8.314/L90)/L90+10^$G$4*EXP(-($I$4+$N$2*$H$4)*1000/8.314/L90)</f>
        <v>5.7458833291190857E-2</v>
      </c>
      <c r="O90" s="15">
        <f>10^$D$4*EXP(-($F$4+$O$2*$E$4)*1000/8.314/L90)/L90+10^$G$4*EXP(-($I$4+$O$2*$H$4)*1000/8.314/L90)</f>
        <v>3.8763890846121099E-2</v>
      </c>
      <c r="P90" s="15">
        <f>10^$D$4*EXP(-($F$4+$P$2*$E$4)*1000/8.314/L90)/L90+10^$G$4*EXP(-($I$4+$P$2*$H$4)*1000/8.314/L90)</f>
        <v>2.7509999448632909E-2</v>
      </c>
      <c r="Q90" s="15">
        <f>10^$D$4*EXP(-($F$4+$Q$2*$E$4)*1000/8.314/L90)/L90+10^$G$4*EXP(-($I$4+$Q$2*$H$4)*1000/8.314/L90)</f>
        <v>2.0626847624883655E-2</v>
      </c>
      <c r="R90" s="14">
        <f>10^$D$6*EXP(-($F$6+$R$2*$E$6)*1000/8.314/L90)/L90+10^$G$6*EXP(-($I$6+$R$2*$H$6)*1000/8.314/L90)</f>
        <v>6.2732466808396808E-2</v>
      </c>
      <c r="S90" s="15">
        <f>10^$D$6*EXP(-($F$6+$S$2*$E$6)*1000/8.314/L90)/L90+10^$G$6*EXP(-($I$6+$S$2*$H$6)*1000/8.314/L90)</f>
        <v>4.6874157507427031E-2</v>
      </c>
      <c r="T90" s="15">
        <f>10^$D$6*EXP(-($F$6+$T$2*$E$6)*1000/8.314/L90)/L90+10^$G$6*EXP(-($I$6+$T$2*$H$6)*1000/8.314/L90)</f>
        <v>3.6583206076413466E-2</v>
      </c>
      <c r="U90" s="15">
        <f>10^$D$6*EXP(-($F$6+$U$2*$E$6)*1000/8.314/L90)/L90+10^$G$6*EXP(-($I$6+$U$2*$H$6)*1000/8.314/L90)</f>
        <v>2.9973920889860523E-2</v>
      </c>
      <c r="V90" s="14">
        <f>10^$D$9*EXP(-($F$9+$V$2*$E$9)*1000/8.314/L90)/L90+10^$G$9*EXP(-($I$9+$V$2*$H$9)*1000/8.314/L90)</f>
        <v>0.217409164594283</v>
      </c>
      <c r="W90" s="15">
        <f>10^$D$9*EXP(-($F$9+$W$2*$E$9)*1000/8.314/L90)/L90+10^$G$9*EXP(-($I$9+$W$2*$H$9)*1000/8.314/L90)</f>
        <v>0.15095215359787459</v>
      </c>
      <c r="X90" s="15">
        <f>10^$D$9*EXP(-($F$9+$X$2*$E$9)*1000/8.314/L90)/L90+10^$G$9*EXP(-($I$9+$X$2*$H$9)*1000/8.314/L90)</f>
        <v>0.11041623989848197</v>
      </c>
      <c r="Y90" s="18">
        <f>10^$D$9*EXP(-($F$9+$Y$2*$E$9)*1000/8.314/L90)/L90+10^$G$9*EXP(-($I$9+$Y$2*$H$9)*1000/8.314/L90)</f>
        <v>8.5208351437751406E-2</v>
      </c>
      <c r="Z90" s="16">
        <f>10^$D$10*EXP(-($F$10+$Z$2*$E$10)*1000/8.314/L90)/L90+10^$G$10*EXP(-($I$10+$Z$2*$H$10)*1000/8.314/L90)</f>
        <v>0.98254730011690994</v>
      </c>
      <c r="AA90" s="16">
        <f>10^$D$10*EXP(-($F$10+$AA$2*$E$10)*1000/8.314/L90)/L90+10^$G$10*EXP(-($I$10+$AA$2*$H$10)*1000/8.314/L90)</f>
        <v>0.52295749111044598</v>
      </c>
      <c r="AB90" s="16">
        <f>10^$D$10*EXP(-($F$10+$AB$2*$E$10)*1000/8.314/L90)/L90+10^$G$10*EXP(-($I$10+$AB$2*$H$10)*1000/8.314/L90)</f>
        <v>0.29172488900021298</v>
      </c>
      <c r="AC90" s="16">
        <f>10^$D$10*EXP(-($F$10+$AC$2*$E$10)*1000/8.314/L90)/L90+10^$G$10*EXP(-($I$10+$AC$2*$H$10)*1000/8.314/L90)</f>
        <v>0.17525697738189461</v>
      </c>
      <c r="AD90" s="21">
        <f>10^$D$11*EXP(-($F$11+$AE$2*$E$11)*1000/8.314/L90)/L90+10^$G$11*EXP(-($I$11+$AE$2*$H$11)*1000/8.314/L90)</f>
        <v>0.15808397027208942</v>
      </c>
      <c r="AE90" s="16">
        <f>10^$D$7*EXP(-($F$7+$AE$2*$E$7)*1000/8.314/L90)/L90+10^$G$7*EXP(-($I$7+$AE$2*$H$7)*1000/8.314/L90)</f>
        <v>3.5091299095562212</v>
      </c>
      <c r="AF90" s="16">
        <f>10^$D$7*EXP(-($F$7+$AF$2*$E$7)*1000/8.314/L90)/L90+10^$G$7*EXP(-($I$7+$AF$2*$H$7)*1000/8.314/L90)</f>
        <v>1.8831063922251907</v>
      </c>
    </row>
    <row r="91" spans="12:32" x14ac:dyDescent="0.2">
      <c r="L91" s="4">
        <f t="shared" si="4"/>
        <v>1870</v>
      </c>
      <c r="M91" s="3">
        <f t="shared" si="3"/>
        <v>0.53475935828877008</v>
      </c>
      <c r="N91" s="14">
        <f>10^$D$4*EXP(-($F$4+$N$2*$E$4)*1000/8.314/L91)/L91+10^$G$4*EXP(-($I$4+$N$2*$H$4)*1000/8.314/L91)</f>
        <v>6.3234848520698494E-2</v>
      </c>
      <c r="O91" s="15">
        <f>10^$D$4*EXP(-($F$4+$O$2*$E$4)*1000/8.314/L91)/L91+10^$G$4*EXP(-($I$4+$O$2*$H$4)*1000/8.314/L91)</f>
        <v>4.2441772896259153E-2</v>
      </c>
      <c r="P91" s="15">
        <f>10^$D$4*EXP(-($F$4+$P$2*$E$4)*1000/8.314/L91)/L91+10^$G$4*EXP(-($I$4+$P$2*$H$4)*1000/8.314/L91)</f>
        <v>2.9915801398659327E-2</v>
      </c>
      <c r="Q91" s="15">
        <f>10^$D$4*EXP(-($F$4+$Q$2*$E$4)*1000/8.314/L91)/L91+10^$G$4*EXP(-($I$4+$Q$2*$H$4)*1000/8.314/L91)</f>
        <v>2.2257966366990768E-2</v>
      </c>
      <c r="R91" s="14">
        <f>10^$D$6*EXP(-($F$6+$R$2*$E$6)*1000/8.314/L91)/L91+10^$G$6*EXP(-($I$6+$R$2*$H$6)*1000/8.314/L91)</f>
        <v>7.0452869130428086E-2</v>
      </c>
      <c r="S91" s="15">
        <f>10^$D$6*EXP(-($F$6+$S$2*$E$6)*1000/8.314/L91)/L91+10^$G$6*EXP(-($I$6+$S$2*$H$6)*1000/8.314/L91)</f>
        <v>5.2364050323622041E-2</v>
      </c>
      <c r="T91" s="15">
        <f>10^$D$6*EXP(-($F$6+$T$2*$E$6)*1000/8.314/L91)/L91+10^$G$6*EXP(-($I$6+$T$2*$H$6)*1000/8.314/L91)</f>
        <v>4.0582368799288213E-2</v>
      </c>
      <c r="U91" s="15">
        <f>10^$D$6*EXP(-($F$6+$U$2*$E$6)*1000/8.314/L91)/L91+10^$G$6*EXP(-($I$6+$U$2*$H$6)*1000/8.314/L91)</f>
        <v>3.2980283365658544E-2</v>
      </c>
      <c r="V91" s="14">
        <f>10^$D$9*EXP(-($F$9+$V$2*$E$9)*1000/8.314/L91)/L91+10^$G$9*EXP(-($I$9+$V$2*$H$9)*1000/8.314/L91)</f>
        <v>0.24175492291880954</v>
      </c>
      <c r="W91" s="15">
        <f>10^$D$9*EXP(-($F$9+$W$2*$E$9)*1000/8.314/L91)/L91+10^$G$9*EXP(-($I$9+$W$2*$H$9)*1000/8.314/L91)</f>
        <v>0.16671914221440587</v>
      </c>
      <c r="X91" s="15">
        <f>10^$D$9*EXP(-($F$9+$X$2*$E$9)*1000/8.314/L91)/L91+10^$G$9*EXP(-($I$9+$X$2*$H$9)*1000/8.314/L91)</f>
        <v>0.12095671969783447</v>
      </c>
      <c r="Y91" s="18">
        <f>10^$D$9*EXP(-($F$9+$Y$2*$E$9)*1000/8.314/L91)/L91+10^$G$9*EXP(-($I$9+$Y$2*$H$9)*1000/8.314/L91)</f>
        <v>9.2544662537305977E-2</v>
      </c>
      <c r="Z91" s="16">
        <f>10^$D$10*EXP(-($F$10+$Z$2*$E$10)*1000/8.314/L91)/L91+10^$G$10*EXP(-($I$10+$Z$2*$H$10)*1000/8.314/L91)</f>
        <v>1.0687806854812392</v>
      </c>
      <c r="AA91" s="16">
        <f>10^$D$10*EXP(-($F$10+$AA$2*$E$10)*1000/8.314/L91)/L91+10^$G$10*EXP(-($I$10+$AA$2*$H$10)*1000/8.314/L91)</f>
        <v>0.56904358814617462</v>
      </c>
      <c r="AB91" s="16">
        <f>10^$D$10*EXP(-($F$10+$AB$2*$E$10)*1000/8.314/L91)/L91+10^$G$10*EXP(-($I$10+$AB$2*$H$10)*1000/8.314/L91)</f>
        <v>0.31670345587813103</v>
      </c>
      <c r="AC91" s="16">
        <f>10^$D$10*EXP(-($F$10+$AC$2*$E$10)*1000/8.314/L91)/L91+10^$G$10*EXP(-($I$10+$AC$2*$H$10)*1000/8.314/L91)</f>
        <v>0.18915490417975361</v>
      </c>
      <c r="AD91" s="21">
        <f>10^$D$11*EXP(-($F$11+$AE$2*$E$11)*1000/8.314/L91)/L91+10^$G$11*EXP(-($I$11+$AE$2*$H$11)*1000/8.314/L91)</f>
        <v>0.17254859546882553</v>
      </c>
      <c r="AE91" s="16">
        <f>10^$D$7*EXP(-($F$7+$AE$2*$E$7)*1000/8.314/L91)/L91+10^$G$7*EXP(-($I$7+$AE$2*$H$7)*1000/8.314/L91)</f>
        <v>4.0396878767154876</v>
      </c>
      <c r="AF91" s="16">
        <f>10^$D$7*EXP(-($F$7+$AF$2*$E$7)*1000/8.314/L91)/L91+10^$G$7*EXP(-($I$7+$AF$2*$H$7)*1000/8.314/L91)</f>
        <v>2.1723573092586506</v>
      </c>
    </row>
    <row r="92" spans="12:32" x14ac:dyDescent="0.2">
      <c r="L92" s="4">
        <f t="shared" si="4"/>
        <v>1880</v>
      </c>
      <c r="M92" s="3">
        <f t="shared" si="3"/>
        <v>0.53191489361702127</v>
      </c>
      <c r="N92" s="14">
        <f>10^$D$4*EXP(-($F$4+$N$2*$E$4)*1000/8.314/L92)/L92+10^$G$4*EXP(-($I$4+$N$2*$H$4)*1000/8.314/L92)</f>
        <v>6.9586152431209525E-2</v>
      </c>
      <c r="O92" s="15">
        <f>10^$D$4*EXP(-($F$4+$O$2*$E$4)*1000/8.314/L92)/L92+10^$G$4*EXP(-($I$4+$O$2*$H$4)*1000/8.314/L92)</f>
        <v>4.648141839297934E-2</v>
      </c>
      <c r="P92" s="15">
        <f>10^$D$4*EXP(-($F$4+$P$2*$E$4)*1000/8.314/L92)/L92+10^$G$4*EXP(-($I$4+$P$2*$H$4)*1000/8.314/L92)</f>
        <v>3.2550860224821364E-2</v>
      </c>
      <c r="Q92" s="15">
        <f>10^$D$4*EXP(-($F$4+$Q$2*$E$4)*1000/8.314/L92)/L92+10^$G$4*EXP(-($I$4+$Q$2*$H$4)*1000/8.314/L92)</f>
        <v>2.4036138692477768E-2</v>
      </c>
      <c r="R92" s="14">
        <f>10^$D$6*EXP(-($F$6+$R$2*$E$6)*1000/8.314/L92)/L92+10^$G$6*EXP(-($I$6+$R$2*$H$6)*1000/8.314/L92)</f>
        <v>7.9104263571542821E-2</v>
      </c>
      <c r="S92" s="15">
        <f>10^$D$6*EXP(-($F$6+$S$2*$E$6)*1000/8.314/L92)/L92+10^$G$6*EXP(-($I$6+$S$2*$H$6)*1000/8.314/L92)</f>
        <v>5.8504866537529204E-2</v>
      </c>
      <c r="T92" s="15">
        <f>10^$D$6*EXP(-($F$6+$T$2*$E$6)*1000/8.314/L92)/L92+10^$G$6*EXP(-($I$6+$T$2*$H$6)*1000/8.314/L92)</f>
        <v>4.5040723780599881E-2</v>
      </c>
      <c r="U92" s="15">
        <f>10^$D$6*EXP(-($F$6+$U$2*$E$6)*1000/8.314/L92)/L92+10^$G$6*EXP(-($I$6+$U$2*$H$6)*1000/8.314/L92)</f>
        <v>3.6314779458226941E-2</v>
      </c>
      <c r="V92" s="14">
        <f>10^$D$9*EXP(-($F$9+$V$2*$E$9)*1000/8.314/L92)/L92+10^$G$9*EXP(-($I$9+$V$2*$H$9)*1000/8.314/L92)</f>
        <v>0.26888539953885515</v>
      </c>
      <c r="W92" s="15">
        <f>10^$D$9*EXP(-($F$9+$W$2*$E$9)*1000/8.314/L92)/L92+10^$G$9*EXP(-($I$9+$W$2*$H$9)*1000/8.314/L92)</f>
        <v>0.18424522261365162</v>
      </c>
      <c r="X92" s="15">
        <f>10^$D$9*EXP(-($F$9+$X$2*$E$9)*1000/8.314/L92)/L92+10^$G$9*EXP(-($I$9+$X$2*$H$9)*1000/8.314/L92)</f>
        <v>0.13262089718416686</v>
      </c>
      <c r="Y92" s="18">
        <f>10^$D$9*EXP(-($F$9+$Y$2*$E$9)*1000/8.314/L92)/L92+10^$G$9*EXP(-($I$9+$Y$2*$H$9)*1000/8.314/L92)</f>
        <v>0.10061077026571277</v>
      </c>
      <c r="Z92" s="16">
        <f>10^$D$10*EXP(-($F$10+$Z$2*$E$10)*1000/8.314/L92)/L92+10^$G$10*EXP(-($I$10+$Z$2*$H$10)*1000/8.314/L92)</f>
        <v>1.1617185812045188</v>
      </c>
      <c r="AA92" s="16">
        <f>10^$D$10*EXP(-($F$10+$AA$2*$E$10)*1000/8.314/L92)/L92+10^$G$10*EXP(-($I$10+$AA$2*$H$10)*1000/8.314/L92)</f>
        <v>0.61883925423132136</v>
      </c>
      <c r="AB92" s="16">
        <f>10^$D$10*EXP(-($F$10+$AB$2*$E$10)*1000/8.314/L92)/L92+10^$G$10*EXP(-($I$10+$AB$2*$H$10)*1000/8.314/L92)</f>
        <v>0.34373363409077223</v>
      </c>
      <c r="AC92" s="16">
        <f>10^$D$10*EXP(-($F$10+$AC$2*$E$10)*1000/8.314/L92)/L92+10^$G$10*EXP(-($I$10+$AC$2*$H$10)*1000/8.314/L92)</f>
        <v>0.204190412466562</v>
      </c>
      <c r="AD92" s="21">
        <f>10^$D$11*EXP(-($F$11+$AE$2*$E$11)*1000/8.314/L92)/L92+10^$G$11*EXP(-($I$11+$AE$2*$H$11)*1000/8.314/L92)</f>
        <v>0.18834061861950738</v>
      </c>
      <c r="AE92" s="16">
        <f>10^$D$7*EXP(-($F$7+$AE$2*$E$7)*1000/8.314/L92)/L92+10^$G$7*EXP(-($I$7+$AE$2*$H$7)*1000/8.314/L92)</f>
        <v>4.6438655128696213</v>
      </c>
      <c r="AF92" s="16">
        <f>10^$D$7*EXP(-($F$7+$AF$2*$E$7)*1000/8.314/L92)/L92+10^$G$7*EXP(-($I$7+$AF$2*$H$7)*1000/8.314/L92)</f>
        <v>2.502756537493922</v>
      </c>
    </row>
    <row r="93" spans="12:32" x14ac:dyDescent="0.2">
      <c r="L93" s="4">
        <f t="shared" si="4"/>
        <v>1890</v>
      </c>
      <c r="M93" s="3">
        <f t="shared" si="3"/>
        <v>0.52910052910052907</v>
      </c>
      <c r="N93" s="14">
        <f>10^$D$4*EXP(-($F$4+$N$2*$E$4)*1000/8.314/L93)/L93+10^$G$4*EXP(-($I$4+$N$2*$H$4)*1000/8.314/L93)</f>
        <v>7.6565640917807432E-2</v>
      </c>
      <c r="O93" s="15">
        <f>10^$D$4*EXP(-($F$4+$O$2*$E$4)*1000/8.314/L93)/L93+10^$G$4*EXP(-($I$4+$O$2*$H$4)*1000/8.314/L93)</f>
        <v>5.0916710333815736E-2</v>
      </c>
      <c r="P93" s="15">
        <f>10^$D$4*EXP(-($F$4+$P$2*$E$4)*1000/8.314/L93)/L93+10^$G$4*EXP(-($I$4+$P$2*$H$4)*1000/8.314/L93)</f>
        <v>3.5436866752960587E-2</v>
      </c>
      <c r="Q93" s="15">
        <f>10^$D$4*EXP(-($F$4+$Q$2*$E$4)*1000/8.314/L93)/L93+10^$G$4*EXP(-($I$4+$Q$2*$H$4)*1000/8.314/L93)</f>
        <v>2.5975256111568298E-2</v>
      </c>
      <c r="R93" s="14">
        <f>10^$D$6*EXP(-($F$6+$R$2*$E$6)*1000/8.314/L93)/L93+10^$G$6*EXP(-($I$6+$R$2*$H$6)*1000/8.314/L93)</f>
        <v>8.8791569482620319E-2</v>
      </c>
      <c r="S93" s="15">
        <f>10^$D$6*EXP(-($F$6+$S$2*$E$6)*1000/8.314/L93)/L93+10^$G$6*EXP(-($I$6+$S$2*$H$6)*1000/8.314/L93)</f>
        <v>6.5370414152083903E-2</v>
      </c>
      <c r="T93" s="15">
        <f>10^$D$6*EXP(-($F$6+$T$2*$E$6)*1000/8.314/L93)/L93+10^$G$6*EXP(-($I$6+$T$2*$H$6)*1000/8.314/L93)</f>
        <v>5.0010275382449842E-2</v>
      </c>
      <c r="U93" s="15">
        <f>10^$D$6*EXP(-($F$6+$U$2*$E$6)*1000/8.314/L93)/L93+10^$G$6*EXP(-($I$6+$U$2*$H$6)*1000/8.314/L93)</f>
        <v>4.0014151903326287E-2</v>
      </c>
      <c r="V93" s="14">
        <f>10^$D$9*EXP(-($F$9+$V$2*$E$9)*1000/8.314/L93)/L93+10^$G$9*EXP(-($I$9+$V$2*$H$9)*1000/8.314/L93)</f>
        <v>0.2991036777097531</v>
      </c>
      <c r="W93" s="15">
        <f>10^$D$9*EXP(-($F$9+$W$2*$E$9)*1000/8.314/L93)/L93+10^$G$9*EXP(-($I$9+$W$2*$H$9)*1000/8.314/L93)</f>
        <v>0.20372355041353768</v>
      </c>
      <c r="X93" s="15">
        <f>10^$D$9*EXP(-($F$9+$X$2*$E$9)*1000/8.314/L93)/L93+10^$G$9*EXP(-($I$9+$X$2*$H$9)*1000/8.314/L93)</f>
        <v>0.14553201582471786</v>
      </c>
      <c r="Y93" s="18">
        <f>10^$D$9*EXP(-($F$9+$Y$2*$E$9)*1000/8.314/L93)/L93+10^$G$9*EXP(-($I$9+$Y$2*$H$9)*1000/8.314/L93)</f>
        <v>0.10948552337168438</v>
      </c>
      <c r="Z93" s="16">
        <f>10^$D$10*EXP(-($F$10+$Z$2*$E$10)*1000/8.314/L93)/L93+10^$G$10*EXP(-($I$10+$Z$2*$H$10)*1000/8.314/L93)</f>
        <v>1.2618001628163962</v>
      </c>
      <c r="AA93" s="16">
        <f>10^$D$10*EXP(-($F$10+$AA$2*$E$10)*1000/8.314/L93)/L93+10^$G$10*EXP(-($I$10+$AA$2*$H$10)*1000/8.314/L93)</f>
        <v>0.67260111846195147</v>
      </c>
      <c r="AB93" s="16">
        <f>10^$D$10*EXP(-($F$10+$AB$2*$E$10)*1000/8.314/L93)/L93+10^$G$10*EXP(-($I$10+$AB$2*$H$10)*1000/8.314/L93)</f>
        <v>0.37296438652925556</v>
      </c>
      <c r="AC93" s="16">
        <f>10^$D$10*EXP(-($F$10+$AC$2*$E$10)*1000/8.314/L93)/L93+10^$G$10*EXP(-($I$10+$AC$2*$H$10)*1000/8.314/L93)</f>
        <v>0.22044946389752132</v>
      </c>
      <c r="AD93" s="21">
        <f>10^$D$11*EXP(-($F$11+$AE$2*$E$11)*1000/8.314/L93)/L93+10^$G$11*EXP(-($I$11+$AE$2*$H$11)*1000/8.314/L93)</f>
        <v>0.20557194151737651</v>
      </c>
      <c r="AE93" s="16">
        <f>10^$D$7*EXP(-($F$7+$AE$2*$E$7)*1000/8.314/L93)/L93+10^$G$7*EXP(-($I$7+$AE$2*$H$7)*1000/8.314/L93)</f>
        <v>5.3308894206758772</v>
      </c>
      <c r="AF93" s="16">
        <f>10^$D$7*EXP(-($F$7+$AF$2*$E$7)*1000/8.314/L93)/L93+10^$G$7*EXP(-($I$7+$AF$2*$H$7)*1000/8.314/L93)</f>
        <v>2.8796152457298616</v>
      </c>
    </row>
    <row r="94" spans="12:32" x14ac:dyDescent="0.2">
      <c r="L94" s="4">
        <f t="shared" si="4"/>
        <v>1900</v>
      </c>
      <c r="M94" s="3">
        <f t="shared" si="3"/>
        <v>0.52631578947368418</v>
      </c>
      <c r="N94" s="14">
        <f>10^$D$4*EXP(-($F$4+$N$2*$E$4)*1000/8.314/L94)/L94+10^$G$4*EXP(-($I$4+$N$2*$H$4)*1000/8.314/L94)</f>
        <v>8.4230435568017958E-2</v>
      </c>
      <c r="O94" s="15">
        <f>10^$D$4*EXP(-($F$4+$O$2*$E$4)*1000/8.314/L94)/L94+10^$G$4*EXP(-($I$4+$O$2*$H$4)*1000/8.314/L94)</f>
        <v>5.5784335583008382E-2</v>
      </c>
      <c r="P94" s="15">
        <f>10^$D$4*EXP(-($F$4+$P$2*$E$4)*1000/8.314/L94)/L94+10^$G$4*EXP(-($I$4+$P$2*$H$4)*1000/8.314/L94)</f>
        <v>3.8597365439659567E-2</v>
      </c>
      <c r="Q94" s="15">
        <f>10^$D$4*EXP(-($F$4+$Q$2*$E$4)*1000/8.314/L94)/L94+10^$G$4*EXP(-($I$4+$Q$2*$H$4)*1000/8.314/L94)</f>
        <v>2.8090431389142821E-2</v>
      </c>
      <c r="R94" s="14">
        <f>10^$D$6*EXP(-($F$6+$R$2*$E$6)*1000/8.314/L94)/L94+10^$G$6*EXP(-($I$6+$R$2*$H$6)*1000/8.314/L94)</f>
        <v>9.9630306809559907E-2</v>
      </c>
      <c r="S94" s="15">
        <f>10^$D$6*EXP(-($F$6+$S$2*$E$6)*1000/8.314/L94)/L94+10^$G$6*EXP(-($I$6+$S$2*$H$6)*1000/8.314/L94)</f>
        <v>7.3042101892936029E-2</v>
      </c>
      <c r="T94" s="15">
        <f>10^$D$6*EXP(-($F$6+$T$2*$E$6)*1000/8.314/L94)/L94+10^$G$6*EXP(-($I$6+$T$2*$H$6)*1000/8.314/L94)</f>
        <v>5.5548471635931247E-2</v>
      </c>
      <c r="U94" s="15">
        <f>10^$D$6*EXP(-($F$6+$U$2*$E$6)*1000/8.314/L94)/L94+10^$G$6*EXP(-($I$6+$U$2*$H$6)*1000/8.314/L94)</f>
        <v>4.4119038679421907E-2</v>
      </c>
      <c r="V94" s="14">
        <f>10^$D$9*EXP(-($F$9+$V$2*$E$9)*1000/8.314/L94)/L94+10^$G$9*EXP(-($I$9+$V$2*$H$9)*1000/8.314/L94)</f>
        <v>0.3327424747622979</v>
      </c>
      <c r="W94" s="15">
        <f>10^$D$9*EXP(-($F$9+$W$2*$E$9)*1000/8.314/L94)/L94+10^$G$9*EXP(-($I$9+$W$2*$H$9)*1000/8.314/L94)</f>
        <v>0.22536667230565174</v>
      </c>
      <c r="X94" s="15">
        <f>10^$D$9*EXP(-($F$9+$X$2*$E$9)*1000/8.314/L94)/L94+10^$G$9*EXP(-($I$9+$X$2*$H$9)*1000/8.314/L94)</f>
        <v>0.15982597869140625</v>
      </c>
      <c r="Y94" s="18">
        <f>10^$D$9*EXP(-($F$9+$Y$2*$E$9)*1000/8.314/L94)/L94+10^$G$9*EXP(-($I$9+$Y$2*$H$9)*1000/8.314/L94)</f>
        <v>0.11925601904866406</v>
      </c>
      <c r="Z94" s="16">
        <f>10^$D$10*EXP(-($F$10+$Z$2*$E$10)*1000/8.314/L94)/L94+10^$G$10*EXP(-($I$10+$Z$2*$H$10)*1000/8.314/L94)</f>
        <v>1.3694871854073742</v>
      </c>
      <c r="AA94" s="16">
        <f>10^$D$10*EXP(-($F$10+$AA$2*$E$10)*1000/8.314/L94)/L94+10^$G$10*EXP(-($I$10+$AA$2*$H$10)*1000/8.314/L94)</f>
        <v>0.73060003554218489</v>
      </c>
      <c r="AB94" s="16">
        <f>10^$D$10*EXP(-($F$10+$AB$2*$E$10)*1000/8.314/L94)/L94+10^$G$10*EXP(-($I$10+$AB$2*$H$10)*1000/8.314/L94)</f>
        <v>0.40455352744796513</v>
      </c>
      <c r="AC94" s="16">
        <f>10^$D$10*EXP(-($F$10+$AC$2*$E$10)*1000/8.314/L94)/L94+10^$G$10*EXP(-($I$10+$AC$2*$H$10)*1000/8.314/L94)</f>
        <v>0.23802346671643346</v>
      </c>
      <c r="AD94" s="21">
        <f>10^$D$11*EXP(-($F$11+$AE$2*$E$11)*1000/8.314/L94)/L94+10^$G$11*EXP(-($I$11+$AE$2*$H$11)*1000/8.314/L94)</f>
        <v>0.22436252206727791</v>
      </c>
      <c r="AE94" s="16">
        <f>10^$D$7*EXP(-($F$7+$AE$2*$E$7)*1000/8.314/L94)/L94+10^$G$7*EXP(-($I$7+$AE$2*$H$7)*1000/8.314/L94)</f>
        <v>6.1110126755245888</v>
      </c>
      <c r="AF94" s="16">
        <f>10^$D$7*EXP(-($F$7+$AF$2*$E$7)*1000/8.314/L94)/L94+10^$G$7*EXP(-($I$7+$AF$2*$H$7)*1000/8.314/L94)</f>
        <v>3.3088555442091305</v>
      </c>
    </row>
    <row r="95" spans="12:32" x14ac:dyDescent="0.2">
      <c r="L95" s="4">
        <f t="shared" si="4"/>
        <v>1910</v>
      </c>
      <c r="M95" s="3">
        <f t="shared" si="3"/>
        <v>0.52356020942408377</v>
      </c>
      <c r="N95" s="14">
        <f>10^$D$4*EXP(-($F$4+$N$2*$E$4)*1000/8.314/L95)/L95+10^$G$4*EXP(-($I$4+$N$2*$H$4)*1000/8.314/L95)</f>
        <v>9.2642159092463761E-2</v>
      </c>
      <c r="O95" s="15">
        <f>10^$D$4*EXP(-($F$4+$O$2*$E$4)*1000/8.314/L95)/L95+10^$G$4*EXP(-($I$4+$O$2*$H$4)*1000/8.314/L95)</f>
        <v>6.1123976632072474E-2</v>
      </c>
      <c r="P95" s="15">
        <f>10^$D$4*EXP(-($F$4+$P$2*$E$4)*1000/8.314/L95)/L95+10^$G$4*EXP(-($I$4+$P$2*$H$4)*1000/8.314/L95)</f>
        <v>4.2057887070762523E-2</v>
      </c>
      <c r="Q95" s="15">
        <f>10^$D$4*EXP(-($F$4+$Q$2*$E$4)*1000/8.314/L95)/L95+10^$G$4*EXP(-($I$4+$Q$2*$H$4)*1000/8.314/L95)</f>
        <v>3.0398089854771014E-2</v>
      </c>
      <c r="R95" s="14">
        <f>10^$D$6*EXP(-($F$6+$R$2*$E$6)*1000/8.314/L95)/L95+10^$G$6*EXP(-($I$6+$R$2*$H$6)*1000/8.314/L95)</f>
        <v>0.11174751848241439</v>
      </c>
      <c r="S95" s="15">
        <f>10^$D$6*EXP(-($F$6+$S$2*$E$6)*1000/8.314/L95)/L95+10^$G$6*EXP(-($I$6+$S$2*$H$6)*1000/8.314/L95)</f>
        <v>8.160961868597863E-2</v>
      </c>
      <c r="T95" s="15">
        <f>10^$D$6*EXP(-($F$6+$T$2*$E$6)*1000/8.314/L95)/L95+10^$G$6*EXP(-($I$6+$T$2*$H$6)*1000/8.314/L95)</f>
        <v>6.1718703632138799E-2</v>
      </c>
      <c r="U95" s="15">
        <f>10^$D$6*EXP(-($F$6+$U$2*$E$6)*1000/8.314/L95)/L95+10^$G$6*EXP(-($I$6+$U$2*$H$6)*1000/8.314/L95)</f>
        <v>4.8674339233611391E-2</v>
      </c>
      <c r="V95" s="14">
        <f>10^$D$9*EXP(-($F$9+$V$2*$E$9)*1000/8.314/L95)/L95+10^$G$9*EXP(-($I$9+$V$2*$H$9)*1000/8.314/L95)</f>
        <v>0.37016662314693838</v>
      </c>
      <c r="W95" s="15">
        <f>10^$D$9*EXP(-($F$9+$W$2*$E$9)*1000/8.314/L95)/L95+10^$G$9*EXP(-($I$9+$W$2*$H$9)*1000/8.314/L95)</f>
        <v>0.24940820982228912</v>
      </c>
      <c r="X95" s="15">
        <f>10^$D$9*EXP(-($F$9+$X$2*$E$9)*1000/8.314/L95)/L95+10^$G$9*EXP(-($I$9+$X$2*$H$9)*1000/8.314/L95)</f>
        <v>0.17565248663393956</v>
      </c>
      <c r="Y95" s="18">
        <f>10^$D$9*EXP(-($F$9+$Y$2*$E$9)*1000/8.314/L95)/L95+10^$G$9*EXP(-($I$9+$Y$2*$H$9)*1000/8.314/L95)</f>
        <v>0.13001836941815242</v>
      </c>
      <c r="Z95" s="16">
        <f>10^$D$10*EXP(-($F$10+$Z$2*$E$10)*1000/8.314/L95)/L95+10^$G$10*EXP(-($I$10+$Z$2*$H$10)*1000/8.314/L95)</f>
        <v>1.4852647682947853</v>
      </c>
      <c r="AA95" s="16">
        <f>10^$D$10*EXP(-($F$10+$AA$2*$E$10)*1000/8.314/L95)/L95+10^$G$10*EXP(-($I$10+$AA$2*$H$10)*1000/8.314/L95)</f>
        <v>0.79312164288319087</v>
      </c>
      <c r="AB95" s="16">
        <f>10^$D$10*EXP(-($F$10+$AB$2*$E$10)*1000/8.314/L95)/L95+10^$G$10*EXP(-($I$10+$AB$2*$H$10)*1000/8.314/L95)</f>
        <v>0.43866810753495566</v>
      </c>
      <c r="AC95" s="16">
        <f>10^$D$10*EXP(-($F$10+$AC$2*$E$10)*1000/8.314/L95)/L95+10^$G$10*EXP(-($I$10+$AC$2*$H$10)*1000/8.314/L95)</f>
        <v>0.25700953610538346</v>
      </c>
      <c r="AD95" s="21">
        <f>10^$D$11*EXP(-($F$11+$AE$2*$E$11)*1000/8.314/L95)/L95+10^$G$11*EXP(-($I$11+$AE$2*$H$11)*1000/8.314/L95)</f>
        <v>0.24484083252833067</v>
      </c>
      <c r="AE95" s="16">
        <f>10^$D$7*EXP(-($F$7+$AE$2*$E$7)*1000/8.314/L95)/L95+10^$G$7*EXP(-($I$7+$AE$2*$H$7)*1000/8.314/L95)</f>
        <v>6.9956138373533454</v>
      </c>
      <c r="AF95" s="16">
        <f>10^$D$7*EXP(-($F$7+$AF$2*$E$7)*1000/8.314/L95)/L95+10^$G$7*EXP(-($I$7+$AF$2*$H$7)*1000/8.314/L95)</f>
        <v>3.7970717342201854</v>
      </c>
    </row>
    <row r="96" spans="12:32" x14ac:dyDescent="0.2">
      <c r="L96" s="4">
        <f t="shared" si="4"/>
        <v>1920</v>
      </c>
      <c r="M96" s="3">
        <f t="shared" si="3"/>
        <v>0.52083333333333337</v>
      </c>
      <c r="N96" s="14">
        <f>10^$D$4*EXP(-($F$4+$N$2*$E$4)*1000/8.314/L96)/L96+10^$G$4*EXP(-($I$4+$N$2*$H$4)*1000/8.314/L96)</f>
        <v>0.10186722395463822</v>
      </c>
      <c r="O96" s="15">
        <f>10^$D$4*EXP(-($F$4+$O$2*$E$4)*1000/8.314/L96)/L96+10^$G$4*EXP(-($I$4+$O$2*$H$4)*1000/8.314/L96)</f>
        <v>6.6978513217189978E-2</v>
      </c>
      <c r="P96" s="15">
        <f>10^$D$4*EXP(-($F$4+$P$2*$E$4)*1000/8.314/L96)/L96+10^$G$4*EXP(-($I$4+$P$2*$H$4)*1000/8.314/L96)</f>
        <v>4.5846088738259003E-2</v>
      </c>
      <c r="Q96" s="15">
        <f>10^$D$4*EXP(-($F$4+$Q$2*$E$4)*1000/8.314/L96)/L96+10^$G$4*EXP(-($I$4+$Q$2*$H$4)*1000/8.314/L96)</f>
        <v>3.2916066033574332E-2</v>
      </c>
      <c r="R96" s="14">
        <f>10^$D$6*EXP(-($F$6+$R$2*$E$6)*1000/8.314/L96)/L96+10^$G$6*EXP(-($I$6+$R$2*$H$6)*1000/8.314/L96)</f>
        <v>0.12528275838577213</v>
      </c>
      <c r="S96" s="15">
        <f>10^$D$6*EXP(-($F$6+$S$2*$E$6)*1000/8.314/L96)/L96+10^$G$6*EXP(-($I$6+$S$2*$H$6)*1000/8.314/L96)</f>
        <v>9.1171663182692306E-2</v>
      </c>
      <c r="T96" s="15">
        <f>10^$D$6*EXP(-($F$6+$T$2*$E$6)*1000/8.314/L96)/L96+10^$G$6*EXP(-($I$6+$T$2*$H$6)*1000/8.314/L96)</f>
        <v>6.8590842970444738E-2</v>
      </c>
      <c r="U96" s="15">
        <f>10^$D$6*EXP(-($F$6+$U$2*$E$6)*1000/8.314/L96)/L96+10^$G$6*EXP(-($I$6+$U$2*$H$6)*1000/8.314/L96)</f>
        <v>5.3729609549318311E-2</v>
      </c>
      <c r="V96" s="14">
        <f>10^$D$9*EXP(-($F$9+$V$2*$E$9)*1000/8.314/L96)/L96+10^$G$9*EXP(-($I$9+$V$2*$H$9)*1000/8.314/L96)</f>
        <v>0.41177571923308592</v>
      </c>
      <c r="W96" s="15">
        <f>10^$D$9*EXP(-($F$9+$W$2*$E$9)*1000/8.314/L96)/L96+10^$G$9*EXP(-($I$9+$W$2*$H$9)*1000/8.314/L96)</f>
        <v>0.27610466250004623</v>
      </c>
      <c r="X96" s="15">
        <f>10^$D$9*EXP(-($F$9+$X$2*$E$9)*1000/8.314/L96)/L96+10^$G$9*EXP(-($I$9+$X$2*$H$9)*1000/8.314/L96)</f>
        <v>0.19317626090206377</v>
      </c>
      <c r="Y96" s="18">
        <f>10^$D$9*EXP(-($F$9+$Y$2*$E$9)*1000/8.314/L96)/L96+10^$G$9*EXP(-($I$9+$Y$2*$H$9)*1000/8.314/L96)</f>
        <v>0.14187852739943646</v>
      </c>
      <c r="Z96" s="16">
        <f>10^$D$10*EXP(-($F$10+$Z$2*$E$10)*1000/8.314/L96)/L96+10^$G$10*EXP(-($I$10+$Z$2*$H$10)*1000/8.314/L96)</f>
        <v>1.609642188801351</v>
      </c>
      <c r="AA96" s="16">
        <f>10^$D$10*EXP(-($F$10+$AA$2*$E$10)*1000/8.314/L96)/L96+10^$G$10*EXP(-($I$10+$AA$2*$H$10)*1000/8.314/L96)</f>
        <v>0.8604669275004615</v>
      </c>
      <c r="AB96" s="16">
        <f>10^$D$10*EXP(-($F$10+$AB$2*$E$10)*1000/8.314/L96)/L96+10^$G$10*EXP(-($I$10+$AB$2*$H$10)*1000/8.314/L96)</f>
        <v>0.47548480787341663</v>
      </c>
      <c r="AC96" s="16">
        <f>10^$D$10*EXP(-($F$10+$AC$2*$E$10)*1000/8.314/L96)/L96+10^$G$10*EXP(-($I$10+$AC$2*$H$10)*1000/8.314/L96)</f>
        <v>0.27751076189299528</v>
      </c>
      <c r="AD96" s="21">
        <f>10^$D$11*EXP(-($F$11+$AE$2*$E$11)*1000/8.314/L96)/L96+10^$G$11*EXP(-($I$11+$AE$2*$H$11)*1000/8.314/L96)</f>
        <v>0.26714433551217354</v>
      </c>
      <c r="AE96" s="16">
        <f>10^$D$7*EXP(-($F$7+$AE$2*$E$7)*1000/8.314/L96)/L96+10^$G$7*EXP(-($I$7+$AE$2*$H$7)*1000/8.314/L96)</f>
        <v>7.9973039423383199</v>
      </c>
      <c r="AF96" s="16">
        <f>10^$D$7*EXP(-($F$7+$AF$2*$E$7)*1000/8.314/L96)/L96+10^$G$7*EXP(-($I$7+$AF$2*$H$7)*1000/8.314/L96)</f>
        <v>4.3515967315766266</v>
      </c>
    </row>
    <row r="97" spans="12:32" x14ac:dyDescent="0.2">
      <c r="L97" s="4">
        <f t="shared" si="4"/>
        <v>1930</v>
      </c>
      <c r="M97" s="3">
        <f t="shared" si="3"/>
        <v>0.51813471502590669</v>
      </c>
      <c r="N97" s="14">
        <f>10^$D$4*EXP(-($F$4+$N$2*$E$4)*1000/8.314/L97)/L97+10^$G$4*EXP(-($I$4+$N$2*$H$4)*1000/8.314/L97)</f>
        <v>0.11197713453795659</v>
      </c>
      <c r="O97" s="15">
        <f>10^$D$4*EXP(-($F$4+$O$2*$E$4)*1000/8.314/L97)/L97+10^$G$4*EXP(-($I$4+$O$2*$H$4)*1000/8.314/L97)</f>
        <v>7.3394234088658333E-2</v>
      </c>
      <c r="P97" s="15">
        <f>10^$D$4*EXP(-($F$4+$P$2*$E$4)*1000/8.314/L97)/L97+10^$G$4*EXP(-($I$4+$P$2*$H$4)*1000/8.314/L97)</f>
        <v>4.9991901343725248E-2</v>
      </c>
      <c r="Q97" s="15">
        <f>10^$D$4*EXP(-($F$4+$Q$2*$E$4)*1000/8.314/L97)/L97+10^$G$4*EXP(-($I$4+$Q$2*$H$4)*1000/8.314/L97)</f>
        <v>3.5663705800660528E-2</v>
      </c>
      <c r="R97" s="14">
        <f>10^$D$6*EXP(-($F$6+$R$2*$E$6)*1000/8.314/L97)/L97+10^$G$6*EXP(-($I$6+$R$2*$H$6)*1000/8.314/L97)</f>
        <v>0.14038914836293023</v>
      </c>
      <c r="S97" s="15">
        <f>10^$D$6*EXP(-($F$6+$S$2*$E$6)*1000/8.314/L97)/L97+10^$G$6*EXP(-($I$6+$S$2*$H$6)*1000/8.314/L97)</f>
        <v>0.10183672610785498</v>
      </c>
      <c r="T97" s="15">
        <f>10^$D$6*EXP(-($F$6+$T$2*$E$6)*1000/8.314/L97)/L97+10^$G$6*EXP(-($I$6+$T$2*$H$6)*1000/8.314/L97)</f>
        <v>7.6241819479103023E-2</v>
      </c>
      <c r="U97" s="15">
        <f>10^$D$6*EXP(-($F$6+$U$2*$E$6)*1000/8.314/L97)/L97+10^$G$6*EXP(-($I$6+$U$2*$H$6)*1000/8.314/L97)</f>
        <v>5.9339487813553679E-2</v>
      </c>
      <c r="V97" s="14">
        <f>10^$D$9*EXP(-($F$9+$V$2*$E$9)*1000/8.314/L97)/L97+10^$G$9*EXP(-($I$9+$V$2*$H$9)*1000/8.314/L97)</f>
        <v>0.45800694804535702</v>
      </c>
      <c r="W97" s="15">
        <f>10^$D$9*EXP(-($F$9+$W$2*$E$9)*1000/8.314/L97)/L97+10^$G$9*EXP(-($I$9+$W$2*$H$9)*1000/8.314/L97)</f>
        <v>0.30573733669614162</v>
      </c>
      <c r="X97" s="15">
        <f>10^$D$9*EXP(-($F$9+$X$2*$E$9)*1000/8.314/L97)/L97+10^$G$9*EXP(-($I$9+$X$2*$H$9)*1000/8.314/L97)</f>
        <v>0.21257835494360339</v>
      </c>
      <c r="Y97" s="18">
        <f>10^$D$9*EXP(-($F$9+$Y$2*$E$9)*1000/8.314/L97)/L97+10^$G$9*EXP(-($I$9+$Y$2*$H$9)*1000/8.314/L97)</f>
        <v>0.15495317549911194</v>
      </c>
      <c r="Z97" s="16">
        <f>10^$D$10*EXP(-($F$10+$Z$2*$E$10)*1000/8.314/L97)/L97+10^$G$10*EXP(-($I$10+$Z$2*$H$10)*1000/8.314/L97)</f>
        <v>1.743153684539094</v>
      </c>
      <c r="AA97" s="16">
        <f>10^$D$10*EXP(-($F$10+$AA$2*$E$10)*1000/8.314/L97)/L97+10^$G$10*EXP(-($I$10+$AA$2*$H$10)*1000/8.314/L97)</f>
        <v>0.9329528023814555</v>
      </c>
      <c r="AB97" s="16">
        <f>10^$D$10*EXP(-($F$10+$AB$2*$E$10)*1000/8.314/L97)/L97+10^$G$10*EXP(-($I$10+$AB$2*$H$10)*1000/8.314/L97)</f>
        <v>0.51519034265070229</v>
      </c>
      <c r="AC97" s="16">
        <f>10^$D$10*EXP(-($F$10+$AC$2*$E$10)*1000/8.314/L97)/L97+10^$G$10*EXP(-($I$10+$AC$2*$H$10)*1000/8.314/L97)</f>
        <v>0.29963648358832423</v>
      </c>
      <c r="AD97" s="21">
        <f>10^$D$11*EXP(-($F$11+$AE$2*$E$11)*1000/8.314/L97)/L97+10^$G$11*EXP(-($I$11+$AE$2*$H$11)*1000/8.314/L97)</f>
        <v>0.29141997797061908</v>
      </c>
      <c r="AE97" s="16">
        <f>10^$D$7*EXP(-($F$7+$AE$2*$E$7)*1000/8.314/L97)/L97+10^$G$7*EXP(-($I$7+$AE$2*$H$7)*1000/8.314/L97)</f>
        <v>9.1300419762041489</v>
      </c>
      <c r="AF97" s="16">
        <f>10^$D$7*EXP(-($F$7+$AF$2*$E$7)*1000/8.314/L97)/L97+10^$G$7*EXP(-($I$7+$AF$2*$H$7)*1000/8.314/L97)</f>
        <v>4.9805740105732426</v>
      </c>
    </row>
    <row r="98" spans="12:32" x14ac:dyDescent="0.2">
      <c r="L98" s="4">
        <f t="shared" si="4"/>
        <v>1940</v>
      </c>
      <c r="M98" s="3">
        <f t="shared" si="3"/>
        <v>0.51546391752577314</v>
      </c>
      <c r="N98" s="14">
        <f>10^$D$4*EXP(-($F$4+$N$2*$E$4)*1000/8.314/L98)/L98+10^$G$4*EXP(-($I$4+$N$2*$H$4)*1000/8.314/L98)</f>
        <v>0.12304880318191652</v>
      </c>
      <c r="O98" s="15">
        <f>10^$D$4*EXP(-($F$4+$O$2*$E$4)*1000/8.314/L98)/L98+10^$G$4*EXP(-($I$4+$O$2*$H$4)*1000/8.314/L98)</f>
        <v>8.04210592252496E-2</v>
      </c>
      <c r="P98" s="15">
        <f>10^$D$4*EXP(-($F$4+$P$2*$E$4)*1000/8.314/L98)/L98+10^$G$4*EXP(-($I$4+$P$2*$H$4)*1000/8.314/L98)</f>
        <v>5.4527684876618437E-2</v>
      </c>
      <c r="Q98" s="15">
        <f>10^$D$4*EXP(-($F$4+$Q$2*$E$4)*1000/8.314/L98)/L98+10^$G$4*EXP(-($I$4+$Q$2*$H$4)*1000/8.314/L98)</f>
        <v>3.8661974263389368E-2</v>
      </c>
      <c r="R98" s="14">
        <f>10^$D$6*EXP(-($F$6+$R$2*$E$6)*1000/8.314/L98)/L98+10^$G$6*EXP(-($I$6+$R$2*$H$6)*1000/8.314/L98)</f>
        <v>0.15723450780518519</v>
      </c>
      <c r="S98" s="15">
        <f>10^$D$6*EXP(-($F$6+$S$2*$E$6)*1000/8.314/L98)/L98+10^$G$6*EXP(-($I$6+$S$2*$H$6)*1000/8.314/L98)</f>
        <v>0.11372392829342662</v>
      </c>
      <c r="T98" s="15">
        <f>10^$D$6*EXP(-($F$6+$T$2*$E$6)*1000/8.314/L98)/L98+10^$G$6*EXP(-($I$6+$T$2*$H$6)*1000/8.314/L98)</f>
        <v>8.4756241502114402E-2</v>
      </c>
      <c r="U98" s="15">
        <f>10^$D$6*EXP(-($F$6+$U$2*$E$6)*1000/8.314/L98)/L98+10^$G$6*EXP(-($I$6+$U$2*$H$6)*1000/8.314/L98)</f>
        <v>6.5564152509971246E-2</v>
      </c>
      <c r="V98" s="14">
        <f>10^$D$9*EXP(-($F$9+$V$2*$E$9)*1000/8.314/L98)/L98+10^$G$9*EXP(-($I$9+$V$2*$H$9)*1000/8.314/L98)</f>
        <v>0.50933809231057436</v>
      </c>
      <c r="W98" s="15">
        <f>10^$D$9*EXP(-($F$9+$W$2*$E$9)*1000/8.314/L98)/L98+10^$G$9*EXP(-($I$9+$W$2*$H$9)*1000/8.314/L98)</f>
        <v>0.33861440649058649</v>
      </c>
      <c r="X98" s="15">
        <f>10^$D$9*EXP(-($F$9+$X$2*$E$9)*1000/8.314/L98)/L98+10^$G$9*EXP(-($I$9+$X$2*$H$9)*1000/8.314/L98)</f>
        <v>0.23405756026013744</v>
      </c>
      <c r="Y98" s="18">
        <f>10^$D$9*EXP(-($F$9+$Y$2*$E$9)*1000/8.314/L98)/L98+10^$G$9*EXP(-($I$9+$Y$2*$H$9)*1000/8.314/L98)</f>
        <v>0.16937068118515103</v>
      </c>
      <c r="Z98" s="16">
        <f>10^$D$10*EXP(-($F$10+$Z$2*$E$10)*1000/8.314/L98)/L98+10^$G$10*EXP(-($I$10+$Z$2*$H$10)*1000/8.314/L98)</f>
        <v>1.8863592635734192</v>
      </c>
      <c r="AA98" s="16">
        <f>10^$D$10*EXP(-($F$10+$AA$2*$E$10)*1000/8.314/L98)/L98+10^$G$10*EXP(-($I$10+$AA$2*$H$10)*1000/8.314/L98)</f>
        <v>1.0109126919782652</v>
      </c>
      <c r="AB98" s="16">
        <f>10^$D$10*EXP(-($F$10+$AB$2*$E$10)*1000/8.314/L98)/L98+10^$G$10*EXP(-($I$10+$AB$2*$H$10)*1000/8.314/L98)</f>
        <v>0.55798187045697345</v>
      </c>
      <c r="AC98" s="16">
        <f>10^$D$10*EXP(-($F$10+$AC$2*$E$10)*1000/8.314/L98)/L98+10^$G$10*EXP(-($I$10+$AC$2*$H$10)*1000/8.314/L98)</f>
        <v>0.32350257269673466</v>
      </c>
      <c r="AD98" s="21">
        <f>10^$D$11*EXP(-($F$11+$AE$2*$E$11)*1000/8.314/L98)/L98+10^$G$11*EXP(-($I$11+$AE$2*$H$11)*1000/8.314/L98)</f>
        <v>0.31782470338864877</v>
      </c>
      <c r="AE98" s="16">
        <f>10^$D$7*EXP(-($F$7+$AE$2*$E$7)*1000/8.314/L98)/L98+10^$G$7*EXP(-($I$7+$AE$2*$H$7)*1000/8.314/L98)</f>
        <v>10.409259351604895</v>
      </c>
      <c r="AF98" s="16">
        <f>10^$D$7*EXP(-($F$7+$AF$2*$E$7)*1000/8.314/L98)/L98+10^$G$7*EXP(-($I$7+$AF$2*$H$7)*1000/8.314/L98)</f>
        <v>5.6930354309949616</v>
      </c>
    </row>
    <row r="99" spans="12:32" x14ac:dyDescent="0.2">
      <c r="L99" s="4">
        <f t="shared" si="4"/>
        <v>1950</v>
      </c>
      <c r="M99" s="3">
        <f t="shared" si="3"/>
        <v>0.51282051282051277</v>
      </c>
      <c r="N99" s="14">
        <f>10^$D$4*EXP(-($F$4+$N$2*$E$4)*1000/8.314/L99)/L99+10^$G$4*EXP(-($I$4+$N$2*$H$4)*1000/8.314/L99)</f>
        <v>0.13516488041216002</v>
      </c>
      <c r="O99" s="15">
        <f>10^$D$4*EXP(-($F$4+$O$2*$E$4)*1000/8.314/L99)/L99+10^$G$4*EXP(-($I$4+$O$2*$H$4)*1000/8.314/L99)</f>
        <v>8.8112772783371027E-2</v>
      </c>
      <c r="P99" s="15">
        <f>10^$D$4*EXP(-($F$4+$P$2*$E$4)*1000/8.314/L99)/L99+10^$G$4*EXP(-($I$4+$P$2*$H$4)*1000/8.314/L99)</f>
        <v>5.9488391715367808E-2</v>
      </c>
      <c r="Q99" s="15">
        <f>10^$D$4*EXP(-($F$4+$Q$2*$E$4)*1000/8.314/L99)/L99+10^$G$4*EXP(-($I$4+$Q$2*$H$4)*1000/8.314/L99)</f>
        <v>4.1933569576928773E-2</v>
      </c>
      <c r="R99" s="14">
        <f>10^$D$6*EXP(-($F$6+$R$2*$E$6)*1000/8.314/L99)/L99+10^$G$6*EXP(-($I$6+$R$2*$H$6)*1000/8.314/L99)</f>
        <v>0.17600255947436974</v>
      </c>
      <c r="S99" s="15">
        <f>10^$D$6*EXP(-($F$6+$S$2*$E$6)*1000/8.314/L99)/L99+10^$G$6*EXP(-($I$6+$S$2*$H$6)*1000/8.314/L99)</f>
        <v>0.12696391735073637</v>
      </c>
      <c r="T99" s="15">
        <f>10^$D$6*EXP(-($F$6+$T$2*$E$6)*1000/8.314/L99)/L99+10^$G$6*EXP(-($I$6+$T$2*$H$6)*1000/8.314/L99)</f>
        <v>9.4227061124903824E-2</v>
      </c>
      <c r="U99" s="15">
        <f>10^$D$6*EXP(-($F$6+$U$2*$E$6)*1000/8.314/L99)/L99+10^$G$6*EXP(-($I$6+$U$2*$H$6)*1000/8.314/L99)</f>
        <v>7.2469814832595514E-2</v>
      </c>
      <c r="V99" s="14">
        <f>10^$D$9*EXP(-($F$9+$V$2*$E$9)*1000/8.314/L99)/L99+10^$G$9*EXP(-($I$9+$V$2*$H$9)*1000/8.314/L99)</f>
        <v>0.5662907343742708</v>
      </c>
      <c r="W99" s="15">
        <f>10^$D$9*EXP(-($F$9+$W$2*$E$9)*1000/8.314/L99)/L99+10^$G$9*EXP(-($I$9+$W$2*$H$9)*1000/8.314/L99)</f>
        <v>0.37507311328061133</v>
      </c>
      <c r="X99" s="15">
        <f>10^$D$9*EXP(-($F$9+$X$2*$E$9)*1000/8.314/L99)/L99+10^$G$9*EXP(-($I$9+$X$2*$H$9)*1000/8.314/L99)</f>
        <v>0.25783191135597189</v>
      </c>
      <c r="Y99" s="18">
        <f>10^$D$9*EXP(-($F$9+$Y$2*$E$9)*1000/8.314/L99)/L99+10^$G$9*EXP(-($I$9+$Y$2*$H$9)*1000/8.314/L99)</f>
        <v>0.18527212264165738</v>
      </c>
      <c r="Z99" s="16">
        <f>10^$D$10*EXP(-($F$10+$Z$2*$E$10)*1000/8.314/L99)/L99+10^$G$10*EXP(-($I$10+$Z$2*$H$10)*1000/8.314/L99)</f>
        <v>2.0398455218251619</v>
      </c>
      <c r="AA99" s="16">
        <f>10^$D$10*EXP(-($F$10+$AA$2*$E$10)*1000/8.314/L99)/L99+10^$G$10*EXP(-($I$10+$AA$2*$H$10)*1000/8.314/L99)</f>
        <v>1.0946971264627581</v>
      </c>
      <c r="AB99" s="16">
        <f>10^$D$10*EXP(-($F$10+$AB$2*$E$10)*1000/8.314/L99)/L99+10^$G$10*EXP(-($I$10+$AB$2*$H$10)*1000/8.314/L99)</f>
        <v>0.60406741400108821</v>
      </c>
      <c r="AC99" s="16">
        <f>10^$D$10*EXP(-($F$10+$AC$2*$E$10)*1000/8.314/L99)/L99+10^$G$10*EXP(-($I$10+$AC$2*$H$10)*1000/8.314/L99)</f>
        <v>0.34923172226330035</v>
      </c>
      <c r="AD99" s="21">
        <f>10^$D$11*EXP(-($F$11+$AE$2*$E$11)*1000/8.314/L99)/L99+10^$G$11*EXP(-($I$11+$AE$2*$H$11)*1000/8.314/L99)</f>
        <v>0.34652598238007043</v>
      </c>
      <c r="AE99" s="16">
        <f>10^$D$7*EXP(-($F$7+$AE$2*$E$7)*1000/8.314/L99)/L99+10^$G$7*EXP(-($I$7+$AE$2*$H$7)*1000/8.314/L99)</f>
        <v>11.851993932897038</v>
      </c>
      <c r="AF99" s="16">
        <f>10^$D$7*EXP(-($F$7+$AF$2*$E$7)*1000/8.314/L99)/L99+10^$G$7*EXP(-($I$7+$AF$2*$H$7)*1000/8.314/L99)</f>
        <v>6.4989853269805398</v>
      </c>
    </row>
    <row r="100" spans="12:32" x14ac:dyDescent="0.2">
      <c r="L100" s="4">
        <f t="shared" si="4"/>
        <v>1960</v>
      </c>
      <c r="M100" s="3">
        <f t="shared" si="3"/>
        <v>0.51020408163265307</v>
      </c>
      <c r="N100" s="14">
        <f>10^$D$4*EXP(-($F$4+$N$2*$E$4)*1000/8.314/L100)/L100+10^$G$4*EXP(-($I$4+$N$2*$H$4)*1000/8.314/L100)</f>
        <v>0.14841409968140054</v>
      </c>
      <c r="O100" s="15">
        <f>10^$D$4*EXP(-($F$4+$O$2*$E$4)*1000/8.314/L100)/L100+10^$G$4*EXP(-($I$4+$O$2*$H$4)*1000/8.314/L100)</f>
        <v>9.6527267067351832E-2</v>
      </c>
      <c r="P100" s="15">
        <f>10^$D$4*EXP(-($F$4+$P$2*$E$4)*1000/8.314/L100)/L100+10^$G$4*EXP(-($I$4+$P$2*$H$4)*1000/8.314/L100)</f>
        <v>6.4911738198415586E-2</v>
      </c>
      <c r="Q100" s="15">
        <f>10^$D$4*EXP(-($F$4+$Q$2*$E$4)*1000/8.314/L100)/L100+10^$G$4*EXP(-($I$4+$Q$2*$H$4)*1000/8.314/L100)</f>
        <v>4.550304289943892E-2</v>
      </c>
      <c r="R100" s="14">
        <f>10^$D$6*EXP(-($F$6+$R$2*$E$6)*1000/8.314/L100)/L100+10^$G$6*EXP(-($I$6+$R$2*$H$6)*1000/8.314/L100)</f>
        <v>0.19689421530136378</v>
      </c>
      <c r="S100" s="15">
        <f>10^$D$6*EXP(-($F$6+$S$2*$E$6)*1000/8.314/L100)/L100+10^$G$6*EXP(-($I$6+$S$2*$H$6)*1000/8.314/L100)</f>
        <v>0.14169982602022824</v>
      </c>
      <c r="T100" s="15">
        <f>10^$D$6*EXP(-($F$6+$T$2*$E$6)*1000/8.314/L100)/L100+10^$G$6*EXP(-($I$6+$T$2*$H$6)*1000/8.314/L100)</f>
        <v>0.10475628678955715</v>
      </c>
      <c r="U100" s="15">
        <f>10^$D$6*EXP(-($F$6+$U$2*$E$6)*1000/8.314/L100)/L100+10^$G$6*EXP(-($I$6+$U$2*$H$6)*1000/8.314/L100)</f>
        <v>8.0129247383848468E-2</v>
      </c>
      <c r="V100" s="14">
        <f>10^$D$9*EXP(-($F$9+$V$2*$E$9)*1000/8.314/L100)/L100+10^$G$9*EXP(-($I$9+$V$2*$H$9)*1000/8.314/L100)</f>
        <v>0.62943365972279697</v>
      </c>
      <c r="W100" s="15">
        <f>10^$D$9*EXP(-($F$9+$W$2*$E$9)*1000/8.314/L100)/L100+10^$G$9*EXP(-($I$9+$W$2*$H$9)*1000/8.314/L100)</f>
        <v>0.41548211084287612</v>
      </c>
      <c r="X100" s="15">
        <f>10^$D$9*EXP(-($F$9+$X$2*$E$9)*1000/8.314/L100)/L100+10^$G$9*EXP(-($I$9+$X$2*$H$9)*1000/8.314/L100)</f>
        <v>0.28414029496802146</v>
      </c>
      <c r="Y100" s="18">
        <f>10^$D$9*EXP(-($F$9+$Y$2*$E$9)*1000/8.314/L100)/L100+10^$G$9*EXP(-($I$9+$Y$2*$H$9)*1000/8.314/L100)</f>
        <v>0.20281238883153524</v>
      </c>
      <c r="Z100" s="16">
        <f>10^$D$10*EXP(-($F$10+$Z$2*$E$10)*1000/8.314/L100)/L100+10^$G$10*EXP(-($I$10+$Z$2*$H$10)*1000/8.314/L100)</f>
        <v>2.2042264670526399</v>
      </c>
      <c r="AA100" s="16">
        <f>10^$D$10*EXP(-($F$10+$AA$2*$E$10)*1000/8.314/L100)/L100+10^$G$10*EXP(-($I$10+$AA$2*$H$10)*1000/8.314/L100)</f>
        <v>1.1846743443652994</v>
      </c>
      <c r="AB100" s="16">
        <f>10^$D$10*EXP(-($F$10+$AB$2*$E$10)*1000/8.314/L100)/L100+10^$G$10*EXP(-($I$10+$AB$2*$H$10)*1000/8.314/L100)</f>
        <v>0.65366628805732263</v>
      </c>
      <c r="AC100" s="16">
        <f>10^$D$10*EXP(-($F$10+$AC$2*$E$10)*1000/8.314/L100)/L100+10^$G$10*EXP(-($I$10+$AC$2*$H$10)*1000/8.314/L100)</f>
        <v>0.37695374357851003</v>
      </c>
      <c r="AD100" s="21">
        <f>10^$D$11*EXP(-($F$11+$AE$2*$E$11)*1000/8.314/L100)/L100+10^$G$11*EXP(-($I$11+$AE$2*$H$11)*1000/8.314/L100)</f>
        <v>0.37770236186385964</v>
      </c>
      <c r="AE100" s="16">
        <f>10^$D$7*EXP(-($F$7+$AE$2*$E$7)*1000/8.314/L100)/L100+10^$G$7*EXP(-($I$7+$AE$2*$H$7)*1000/8.314/L100)</f>
        <v>13.47703417261388</v>
      </c>
      <c r="AF100" s="16">
        <f>10^$D$7*EXP(-($F$7+$AF$2*$E$7)*1000/8.314/L100)/L100+10^$G$7*EXP(-($I$7+$AF$2*$H$7)*1000/8.314/L100)</f>
        <v>7.4094912529924937</v>
      </c>
    </row>
    <row r="101" spans="12:32" x14ac:dyDescent="0.2">
      <c r="L101" s="4">
        <f t="shared" si="4"/>
        <v>1970</v>
      </c>
      <c r="M101" s="3">
        <f t="shared" si="3"/>
        <v>0.50761421319796951</v>
      </c>
      <c r="N101" s="14">
        <f>10^$D$4*EXP(-($F$4+$N$2*$E$4)*1000/8.314/L101)/L101+10^$G$4*EXP(-($I$4+$N$2*$H$4)*1000/8.314/L101)</f>
        <v>0.16289163692965578</v>
      </c>
      <c r="O101" s="15">
        <f>10^$D$4*EXP(-($F$4+$O$2*$E$4)*1000/8.314/L101)/L101+10^$G$4*EXP(-($I$4+$O$2*$H$4)*1000/8.314/L101)</f>
        <v>0.10572679780302972</v>
      </c>
      <c r="P101" s="15">
        <f>10^$D$4*EXP(-($F$4+$P$2*$E$4)*1000/8.314/L101)/L101+10^$G$4*EXP(-($I$4+$P$2*$H$4)*1000/8.314/L101)</f>
        <v>7.0838384711105984E-2</v>
      </c>
      <c r="Q101" s="15">
        <f>10^$D$4*EXP(-($F$4+$Q$2*$E$4)*1000/8.314/L101)/L101+10^$G$4*EXP(-($I$4+$Q$2*$H$4)*1000/8.314/L101)</f>
        <v>4.9396924693767094E-2</v>
      </c>
      <c r="R101" s="14">
        <f>10^$D$6*EXP(-($F$6+$R$2*$E$6)*1000/8.314/L101)/L101+10^$G$6*EXP(-($I$6+$R$2*$H$6)*1000/8.314/L101)</f>
        <v>0.2201289459953307</v>
      </c>
      <c r="S101" s="15">
        <f>10^$D$6*EXP(-($F$6+$S$2*$E$6)*1000/8.314/L101)/L101+10^$G$6*EXP(-($I$6+$S$2*$H$6)*1000/8.314/L101)</f>
        <v>0.1580882953237189</v>
      </c>
      <c r="T101" s="15">
        <f>10^$D$6*EXP(-($F$6+$T$2*$E$6)*1000/8.314/L101)/L101+10^$G$6*EXP(-($I$6+$T$2*$H$6)*1000/8.314/L101)</f>
        <v>0.11645574582792693</v>
      </c>
      <c r="U101" s="15">
        <f>10^$D$6*EXP(-($F$6+$U$2*$E$6)*1000/8.314/L101)/L101+10^$G$6*EXP(-($I$6+$U$2*$H$6)*1000/8.314/L101)</f>
        <v>8.8622351189175455E-2</v>
      </c>
      <c r="V101" s="14">
        <f>10^$D$9*EXP(-($F$9+$V$2*$E$9)*1000/8.314/L101)/L101+10^$G$9*EXP(-($I$9+$V$2*$H$9)*1000/8.314/L101)</f>
        <v>0.69938647101616014</v>
      </c>
      <c r="W101" s="15">
        <f>10^$D$9*EXP(-($F$9+$W$2*$E$9)*1000/8.314/L101)/L101+10^$G$9*EXP(-($I$9+$W$2*$H$9)*1000/8.314/L101)</f>
        <v>0.46024396280339214</v>
      </c>
      <c r="X101" s="15">
        <f>10^$D$9*EXP(-($F$9+$X$2*$E$9)*1000/8.314/L101)/L101+10^$G$9*EXP(-($I$9+$X$2*$H$9)*1000/8.314/L101)</f>
        <v>0.31324416891400791</v>
      </c>
      <c r="Y101" s="18">
        <f>10^$D$9*EXP(-($F$9+$Y$2*$E$9)*1000/8.314/L101)/L101+10^$G$9*EXP(-($I$9+$Y$2*$H$9)*1000/8.314/L101)</f>
        <v>0.22216135792480712</v>
      </c>
      <c r="Z101" s="16">
        <f>10^$D$10*EXP(-($F$10+$Z$2*$E$10)*1000/8.314/L101)/L101+10^$G$10*EXP(-($I$10+$Z$2*$H$10)*1000/8.314/L101)</f>
        <v>2.3801443487410796</v>
      </c>
      <c r="AA101" s="16">
        <f>10^$D$10*EXP(-($F$10+$AA$2*$E$10)*1000/8.314/L101)/L101+10^$G$10*EXP(-($I$10+$AA$2*$H$10)*1000/8.314/L101)</f>
        <v>1.2812309032022815</v>
      </c>
      <c r="AB101" s="16">
        <f>10^$D$10*EXP(-($F$10+$AB$2*$E$10)*1000/8.314/L101)/L101+10^$G$10*EXP(-($I$10+$AB$2*$H$10)*1000/8.314/L101)</f>
        <v>0.7070095354425171</v>
      </c>
      <c r="AC101" s="16">
        <f>10^$D$10*EXP(-($F$10+$AC$2*$E$10)*1000/8.314/L101)/L101+10^$G$10*EXP(-($I$10+$AC$2*$H$10)*1000/8.314/L101)</f>
        <v>0.40680586997025353</v>
      </c>
      <c r="AD101" s="21">
        <f>10^$D$11*EXP(-($F$11+$AE$2*$E$11)*1000/8.314/L101)/L101+10^$G$11*EXP(-($I$11+$AE$2*$H$11)*1000/8.314/L101)</f>
        <v>0.41154403297932113</v>
      </c>
      <c r="AE101" s="16">
        <f>10^$D$7*EXP(-($F$7+$AE$2*$E$7)*1000/8.314/L101)/L101+10^$G$7*EXP(-($I$7+$AE$2*$H$7)*1000/8.314/L101)</f>
        <v>15.305073945010765</v>
      </c>
      <c r="AF101" s="16">
        <f>10^$D$7*EXP(-($F$7+$AF$2*$E$7)*1000/8.314/L101)/L101+10^$G$7*EXP(-($I$7+$AF$2*$H$7)*1000/8.314/L101)</f>
        <v>8.4367817987896636</v>
      </c>
    </row>
    <row r="102" spans="12:32" x14ac:dyDescent="0.2">
      <c r="L102" s="4">
        <f t="shared" si="4"/>
        <v>1980</v>
      </c>
      <c r="M102" s="3">
        <f t="shared" si="3"/>
        <v>0.50505050505050508</v>
      </c>
      <c r="N102" s="14">
        <f>10^$D$4*EXP(-($F$4+$N$2*$E$4)*1000/8.314/L102)/L102+10^$G$4*EXP(-($I$4+$N$2*$H$4)*1000/8.314/L102)</f>
        <v>0.17869948526292337</v>
      </c>
      <c r="O102" s="15">
        <f>10^$D$4*EXP(-($F$4+$O$2*$E$4)*1000/8.314/L102)/L102+10^$G$4*EXP(-($I$4+$O$2*$H$4)*1000/8.314/L102)</f>
        <v>0.11577825099205273</v>
      </c>
      <c r="P102" s="15">
        <f>10^$D$4*EXP(-($F$4+$P$2*$E$4)*1000/8.314/L102)/L102+10^$G$4*EXP(-($I$4+$P$2*$H$4)*1000/8.314/L102)</f>
        <v>7.7312124532610452E-2</v>
      </c>
      <c r="Q102" s="15">
        <f>10^$D$4*EXP(-($F$4+$Q$2*$E$4)*1000/8.314/L102)/L102+10^$G$4*EXP(-($I$4+$Q$2*$H$4)*1000/8.314/L102)</f>
        <v>5.3643857582736272E-2</v>
      </c>
      <c r="R102" s="14">
        <f>10^$D$6*EXP(-($F$6+$R$2*$E$6)*1000/8.314/L102)/L102+10^$G$6*EXP(-($I$6+$R$2*$H$6)*1000/8.314/L102)</f>
        <v>0.24594623838770127</v>
      </c>
      <c r="S102" s="15">
        <f>10^$D$6*EXP(-($F$6+$S$2*$E$6)*1000/8.314/L102)/L102+10^$G$6*EXP(-($I$6+$S$2*$H$6)*1000/8.314/L102)</f>
        <v>0.1763005657281696</v>
      </c>
      <c r="T102" s="15">
        <f>10^$D$6*EXP(-($F$6+$T$2*$E$6)*1000/8.314/L102)/L102+10^$G$6*EXP(-($I$6+$T$2*$H$6)*1000/8.314/L102)</f>
        <v>0.12944789951766936</v>
      </c>
      <c r="U102" s="15">
        <f>10^$D$6*EXP(-($F$6+$U$2*$E$6)*1000/8.314/L102)/L102+10^$G$6*EXP(-($I$6+$U$2*$H$6)*1000/8.314/L102)</f>
        <v>9.8036763129030993E-2</v>
      </c>
      <c r="V102" s="14">
        <f>10^$D$9*EXP(-($F$9+$V$2*$E$9)*1000/8.314/L102)/L102+10^$G$9*EXP(-($I$9+$V$2*$H$9)*1000/8.314/L102)</f>
        <v>0.77682342169688368</v>
      </c>
      <c r="W102" s="15">
        <f>10^$D$9*EXP(-($F$9+$W$2*$E$9)*1000/8.314/L102)/L102+10^$G$9*EXP(-($I$9+$W$2*$H$9)*1000/8.314/L102)</f>
        <v>0.50979779961429872</v>
      </c>
      <c r="X102" s="15">
        <f>10^$D$9*EXP(-($F$9+$X$2*$E$9)*1000/8.314/L102)/L102+10^$G$9*EXP(-($I$9+$X$2*$H$9)*1000/8.314/L102)</f>
        <v>0.34542939604349987</v>
      </c>
      <c r="Y102" s="18">
        <f>10^$D$9*EXP(-($F$9+$Y$2*$E$9)*1000/8.314/L102)/L102+10^$G$9*EXP(-($I$9+$Y$2*$H$9)*1000/8.314/L102)</f>
        <v>0.24350515827991864</v>
      </c>
      <c r="Z102" s="16">
        <f>10^$D$10*EXP(-($F$10+$Z$2*$E$10)*1000/8.314/L102)/L102+10^$G$10*EXP(-($I$10+$Z$2*$H$10)*1000/8.314/L102)</f>
        <v>2.5682704932132356</v>
      </c>
      <c r="AA102" s="16">
        <f>10^$D$10*EXP(-($F$10+$AA$2*$E$10)*1000/8.314/L102)/L102+10^$G$10*EXP(-($I$10+$AA$2*$H$10)*1000/8.314/L102)</f>
        <v>1.3847722976824393</v>
      </c>
      <c r="AB102" s="16">
        <f>10^$D$10*EXP(-($F$10+$AB$2*$E$10)*1000/8.314/L102)/L102+10^$G$10*EXP(-($I$10+$AB$2*$H$10)*1000/8.314/L102)</f>
        <v>0.76434037080972195</v>
      </c>
      <c r="AC102" s="16">
        <f>10^$D$10*EXP(-($F$10+$AC$2*$E$10)*1000/8.314/L102)/L102+10^$G$10*EXP(-($I$10+$AC$2*$H$10)*1000/8.314/L102)</f>
        <v>0.43893306759535217</v>
      </c>
      <c r="AD102" s="21">
        <f>10^$D$11*EXP(-($F$11+$AE$2*$E$11)*1000/8.314/L102)/L102+10^$G$11*EXP(-($I$11+$AE$2*$H$11)*1000/8.314/L102)</f>
        <v>0.44825341787763484</v>
      </c>
      <c r="AE102" s="16">
        <f>10^$D$7*EXP(-($F$7+$AE$2*$E$7)*1000/8.314/L102)/L102+10^$G$7*EXP(-($I$7+$AE$2*$H$7)*1000/8.314/L102)</f>
        <v>17.358878683146585</v>
      </c>
      <c r="AF102" s="16">
        <f>10^$D$7*EXP(-($F$7+$AF$2*$E$7)*1000/8.314/L102)/L102+10^$G$7*EXP(-($I$7+$AF$2*$H$7)*1000/8.314/L102)</f>
        <v>9.5943519021128942</v>
      </c>
    </row>
    <row r="103" spans="12:32" x14ac:dyDescent="0.2">
      <c r="L103" s="4">
        <f t="shared" si="4"/>
        <v>1990</v>
      </c>
      <c r="M103" s="3">
        <f t="shared" si="3"/>
        <v>0.50251256281407031</v>
      </c>
      <c r="N103" s="14">
        <f>10^$D$4*EXP(-($F$4+$N$2*$E$4)*1000/8.314/L103)/L103+10^$G$4*EXP(-($I$4+$N$2*$H$4)*1000/8.314/L103)</f>
        <v>0.19594684503945675</v>
      </c>
      <c r="O103" s="15">
        <f>10^$D$4*EXP(-($F$4+$O$2*$E$4)*1000/8.314/L103)/L103+10^$G$4*EXP(-($I$4+$O$2*$H$4)*1000/8.314/L103)</f>
        <v>0.12675342161897027</v>
      </c>
      <c r="P103" s="15">
        <f>10^$D$4*EXP(-($F$4+$P$2*$E$4)*1000/8.314/L103)/L103+10^$G$4*EXP(-($I$4+$P$2*$H$4)*1000/8.314/L103)</f>
        <v>8.438008168489497E-2</v>
      </c>
      <c r="Q103" s="15">
        <f>10^$D$4*EXP(-($F$4+$Q$2*$E$4)*1000/8.314/L103)/L103+10^$G$4*EXP(-($I$4+$Q$2*$H$4)*1000/8.314/L103)</f>
        <v>5.8274735964966254E-2</v>
      </c>
      <c r="R103" s="14">
        <f>10^$D$6*EXP(-($F$6+$R$2*$E$6)*1000/8.314/L103)/L103+10^$G$6*EXP(-($I$6+$R$2*$H$6)*1000/8.314/L103)</f>
        <v>0.27460714452103924</v>
      </c>
      <c r="S103" s="15">
        <f>10^$D$6*EXP(-($F$6+$S$2*$E$6)*1000/8.314/L103)/L103+10^$G$6*EXP(-($I$6+$S$2*$H$6)*1000/8.314/L103)</f>
        <v>0.19652363961211289</v>
      </c>
      <c r="T103" s="15">
        <f>10^$D$6*EXP(-($F$6+$T$2*$E$6)*1000/8.314/L103)/L103+10^$G$6*EXP(-($I$6+$T$2*$H$6)*1000/8.314/L103)</f>
        <v>0.14386671334200962</v>
      </c>
      <c r="U103" s="15">
        <f>10^$D$6*EXP(-($F$6+$U$2*$E$6)*1000/8.314/L103)/L103+10^$G$6*EXP(-($I$6+$U$2*$H$6)*1000/8.314/L103)</f>
        <v>0.10846850595707005</v>
      </c>
      <c r="V103" s="14">
        <f>10^$D$9*EXP(-($F$9+$V$2*$E$9)*1000/8.314/L103)/L103+10^$G$9*EXP(-($I$9+$V$2*$H$9)*1000/8.314/L103)</f>
        <v>0.86247747839087729</v>
      </c>
      <c r="W103" s="15">
        <f>10^$D$9*EXP(-($F$9+$W$2*$E$9)*1000/8.314/L103)/L103+10^$G$9*EXP(-($I$9+$W$2*$H$9)*1000/8.314/L103)</f>
        <v>0.5646221422901434</v>
      </c>
      <c r="X103" s="15">
        <f>10^$D$9*EXP(-($F$9+$X$2*$E$9)*1000/8.314/L103)/L103+10^$G$9*EXP(-($I$9+$X$2*$H$9)*1000/8.314/L103)</f>
        <v>0.38100819892042448</v>
      </c>
      <c r="Y103" s="18">
        <f>10^$D$9*EXP(-($F$9+$Y$2*$E$9)*1000/8.314/L103)/L103+10^$G$9*EXP(-($I$9+$Y$2*$H$9)*1000/8.314/L103)</f>
        <v>0.26704751629375345</v>
      </c>
      <c r="Z103" s="16">
        <f>10^$D$10*EXP(-($F$10+$Z$2*$E$10)*1000/8.314/L103)/L103+10^$G$10*EXP(-($I$10+$Z$2*$H$10)*1000/8.314/L103)</f>
        <v>2.7693061432627419</v>
      </c>
      <c r="AA103" s="16">
        <f>10^$D$10*EXP(-($F$10+$AA$2*$E$10)*1000/8.314/L103)/L103+10^$G$10*EXP(-($I$10+$AA$2*$H$10)*1000/8.314/L103)</f>
        <v>1.4957235850675019</v>
      </c>
      <c r="AB103" s="16">
        <f>10^$D$10*EXP(-($F$10+$AB$2*$E$10)*1000/8.314/L103)/L103+10^$G$10*EXP(-($I$10+$AB$2*$H$10)*1000/8.314/L103)</f>
        <v>0.82591463203098547</v>
      </c>
      <c r="AC103" s="16">
        <f>10^$D$10*EXP(-($F$10+$AC$2*$E$10)*1000/8.314/L103)/L103+10^$G$10*EXP(-($I$10+$AC$2*$H$10)*1000/8.314/L103)</f>
        <v>0.47348835313318571</v>
      </c>
      <c r="AD103" s="21">
        <f>10^$D$11*EXP(-($F$11+$AE$2*$E$11)*1000/8.314/L103)/L103+10^$G$11*EXP(-($I$11+$AE$2*$H$11)*1000/8.314/L103)</f>
        <v>0.48804577550633732</v>
      </c>
      <c r="AE103" s="16">
        <f>10^$D$7*EXP(-($F$7+$AE$2*$E$7)*1000/8.314/L103)/L103+10^$G$7*EXP(-($I$7+$AE$2*$H$7)*1000/8.314/L103)</f>
        <v>19.663463447046048</v>
      </c>
      <c r="AF103" s="16">
        <f>10^$D$7*EXP(-($F$7+$AF$2*$E$7)*1000/8.314/L103)/L103+10^$G$7*EXP(-($I$7+$AF$2*$H$7)*1000/8.314/L103)</f>
        <v>10.897076104745777</v>
      </c>
    </row>
    <row r="104" spans="12:32" x14ac:dyDescent="0.2">
      <c r="L104" s="4">
        <f t="shared" si="4"/>
        <v>2000</v>
      </c>
      <c r="M104" s="3">
        <f t="shared" si="3"/>
        <v>0.5</v>
      </c>
      <c r="N104" s="14">
        <f>10^$D$4*EXP(-($F$4+$N$2*$E$4)*1000/8.314/L104)/L104+10^$G$4*EXP(-($I$4+$N$2*$H$4)*1000/8.314/L104)</f>
        <v>0.21475052964207664</v>
      </c>
      <c r="O104" s="15">
        <f>10^$D$4*EXP(-($F$4+$O$2*$E$4)*1000/8.314/L104)/L104+10^$G$4*EXP(-($I$4+$O$2*$H$4)*1000/8.314/L104)</f>
        <v>0.13872930447723941</v>
      </c>
      <c r="P104" s="15">
        <f>10^$D$4*EXP(-($F$4+$P$2*$E$4)*1000/8.314/L104)/L104+10^$G$4*EXP(-($I$4+$P$2*$H$4)*1000/8.314/L104)</f>
        <v>9.2092918023090345E-2</v>
      </c>
      <c r="Q104" s="15">
        <f>10^$D$4*EXP(-($F$4+$Q$2*$E$4)*1000/8.314/L104)/L104+10^$G$4*EXP(-($I$4+$Q$2*$H$4)*1000/8.314/L104)</f>
        <v>6.3322852597663612E-2</v>
      </c>
      <c r="R104" s="14">
        <f>10^$D$6*EXP(-($F$6+$R$2*$E$6)*1000/8.314/L104)/L104+10^$G$6*EXP(-($I$6+$R$2*$H$6)*1000/8.314/L104)</f>
        <v>0.30639592657573822</v>
      </c>
      <c r="S104" s="15">
        <f>10^$D$6*EXP(-($F$6+$S$2*$E$6)*1000/8.314/L104)/L104+10^$G$6*EXP(-($I$6+$S$2*$H$6)*1000/8.314/L104)</f>
        <v>0.21896151840588041</v>
      </c>
      <c r="T104" s="15">
        <f>10^$D$6*EXP(-($F$6+$T$2*$E$6)*1000/8.314/L104)/L104+10^$G$6*EXP(-($I$6+$T$2*$H$6)*1000/8.314/L104)</f>
        <v>0.15985858520855817</v>
      </c>
      <c r="U104" s="15">
        <f>10^$D$6*EXP(-($F$6+$U$2*$E$6)*1000/8.314/L104)/L104+10^$G$6*EXP(-($I$6+$U$2*$H$6)*1000/8.314/L104)</f>
        <v>0.1200226831409358</v>
      </c>
      <c r="V104" s="14">
        <f>10^$D$9*EXP(-($F$9+$V$2*$E$9)*1000/8.314/L104)/L104+10^$G$9*EXP(-($I$9+$V$2*$H$9)*1000/8.314/L104)</f>
        <v>0.95714462145695123</v>
      </c>
      <c r="W104" s="15">
        <f>10^$D$9*EXP(-($F$9+$W$2*$E$9)*1000/8.314/L104)/L104+10^$G$9*EXP(-($I$9+$W$2*$H$9)*1000/8.314/L104)</f>
        <v>0.62523790030358595</v>
      </c>
      <c r="X104" s="15">
        <f>10^$D$9*EXP(-($F$9+$X$2*$E$9)*1000/8.314/L104)/L104+10^$G$9*EXP(-($I$9+$X$2*$H$9)*1000/8.314/L104)</f>
        <v>0.42032124100636414</v>
      </c>
      <c r="Y104" s="18">
        <f>10^$D$9*EXP(-($F$9+$Y$2*$E$9)*1000/8.314/L104)/L104+10^$G$9*EXP(-($I$9+$Y$2*$H$9)*1000/8.314/L104)</f>
        <v>0.29301119556293287</v>
      </c>
      <c r="Z104" s="16">
        <f>10^$D$10*EXP(-($F$10+$Z$2*$E$10)*1000/8.314/L104)/L104+10^$G$10*EXP(-($I$10+$Z$2*$H$10)*1000/8.314/L104)</f>
        <v>2.9839833016007224</v>
      </c>
      <c r="AA104" s="16">
        <f>10^$D$10*EXP(-($F$10+$AA$2*$E$10)*1000/8.314/L104)/L104+10^$G$10*EXP(-($I$10+$AA$2*$H$10)*1000/8.314/L104)</f>
        <v>1.6145300172488077</v>
      </c>
      <c r="AB104" s="16">
        <f>10^$D$10*EXP(-($F$10+$AB$2*$E$10)*1000/8.314/L104)/L104+10^$G$10*EXP(-($I$10+$AB$2*$H$10)*1000/8.314/L104)</f>
        <v>0.89200123892902294</v>
      </c>
      <c r="AC104" s="16">
        <f>10^$D$10*EXP(-($F$10+$AC$2*$E$10)*1000/8.314/L104)/L104+10^$G$10*EXP(-($I$10+$AC$2*$H$10)*1000/8.314/L104)</f>
        <v>0.51063311827340663</v>
      </c>
      <c r="AD104" s="21">
        <f>10^$D$11*EXP(-($F$11+$AE$2*$E$11)*1000/8.314/L104)/L104+10^$G$11*EXP(-($I$11+$AE$2*$H$11)*1000/8.314/L104)</f>
        <v>0.53114982648164832</v>
      </c>
      <c r="AE104" s="16">
        <f>10^$D$7*EXP(-($F$7+$AE$2*$E$7)*1000/8.314/L104)/L104+10^$G$7*EXP(-($I$7+$AE$2*$H$7)*1000/8.314/L104)</f>
        <v>22.246283571509377</v>
      </c>
      <c r="AF104" s="16">
        <f>10^$D$7*EXP(-($F$7+$AF$2*$E$7)*1000/8.314/L104)/L104+10^$G$7*EXP(-($I$7+$AF$2*$H$7)*1000/8.314/L104)</f>
        <v>12.361330214670685</v>
      </c>
    </row>
    <row r="105" spans="12:32" x14ac:dyDescent="0.2">
      <c r="L105" s="4">
        <f t="shared" si="4"/>
        <v>2010</v>
      </c>
      <c r="M105" s="3">
        <f t="shared" si="3"/>
        <v>0.49751243781094528</v>
      </c>
      <c r="N105" s="14">
        <f>10^$D$4*EXP(-($F$4+$N$2*$E$4)*1000/8.314/L105)/L105+10^$G$4*EXP(-($I$4+$N$2*$H$4)*1000/8.314/L105)</f>
        <v>0.2352353872035689</v>
      </c>
      <c r="O105" s="15">
        <f>10^$D$4*EXP(-($F$4+$O$2*$E$4)*1000/8.314/L105)/L105+10^$G$4*EXP(-($I$4+$O$2*$H$4)*1000/8.314/L105)</f>
        <v>0.15178839737375996</v>
      </c>
      <c r="P105" s="15">
        <f>10^$D$4*EXP(-($F$4+$P$2*$E$4)*1000/8.314/L105)/L105+10^$G$4*EXP(-($I$4+$P$2*$H$4)*1000/8.314/L105)</f>
        <v>0.10050504980349996</v>
      </c>
      <c r="Q105" s="15">
        <f>10^$D$4*EXP(-($F$4+$Q$2*$E$4)*1000/8.314/L105)/L105+10^$G$4*EXP(-($I$4+$Q$2*$H$4)*1000/8.314/L105)</f>
        <v>6.8824052351952283E-2</v>
      </c>
      <c r="R105" s="14">
        <f>10^$D$6*EXP(-($F$6+$R$2*$E$6)*1000/8.314/L105)/L105+10^$G$6*EXP(-($I$6+$R$2*$H$6)*1000/8.314/L105)</f>
        <v>0.34162180180659091</v>
      </c>
      <c r="S105" s="15">
        <f>10^$D$6*EXP(-($F$6+$S$2*$E$6)*1000/8.314/L105)/L105+10^$G$6*EXP(-($I$6+$S$2*$H$6)*1000/8.314/L105)</f>
        <v>0.24383651785440738</v>
      </c>
      <c r="T105" s="15">
        <f>10^$D$6*EXP(-($F$6+$T$2*$E$6)*1000/8.314/L105)/L105+10^$G$6*EXP(-($I$6+$T$2*$H$6)*1000/8.314/L105)</f>
        <v>0.17758333445560848</v>
      </c>
      <c r="U105" s="15">
        <f>10^$D$6*EXP(-($F$6+$U$2*$E$6)*1000/8.314/L105)/L105+10^$G$6*EXP(-($I$6+$U$2*$H$6)*1000/8.314/L105)</f>
        <v>0.13281422082887598</v>
      </c>
      <c r="V105" s="14">
        <f>10^$D$9*EXP(-($F$9+$V$2*$E$9)*1000/8.314/L105)/L105+10^$G$9*EXP(-($I$9+$V$2*$H$9)*1000/8.314/L105)</f>
        <v>1.061688393171534</v>
      </c>
      <c r="W105" s="15">
        <f>10^$D$9*EXP(-($F$9+$W$2*$E$9)*1000/8.314/L105)/L105+10^$G$9*EXP(-($I$9+$W$2*$H$9)*1000/8.314/L105)</f>
        <v>0.69221155118102384</v>
      </c>
      <c r="X105" s="15">
        <f>10^$D$9*EXP(-($F$9+$X$2*$E$9)*1000/8.314/L105)/L105+10^$G$9*EXP(-($I$9+$X$2*$H$9)*1000/8.314/L105)</f>
        <v>0.46373984025071208</v>
      </c>
      <c r="Y105" s="18">
        <f>10^$D$9*EXP(-($F$9+$Y$2*$E$9)*1000/8.314/L105)/L105+10^$G$9*EXP(-($I$9+$Y$2*$H$9)*1000/8.314/L105)</f>
        <v>0.32163953192396555</v>
      </c>
      <c r="Z105" s="16">
        <f>10^$D$10*EXP(-($F$10+$Z$2*$E$10)*1000/8.314/L105)/L105+10^$G$10*EXP(-($I$10+$Z$2*$H$10)*1000/8.314/L105)</f>
        <v>3.2130655773960699</v>
      </c>
      <c r="AA105" s="16">
        <f>10^$D$10*EXP(-($F$10+$AA$2*$E$10)*1000/8.314/L105)/L105+10^$G$10*EXP(-($I$10+$AA$2*$H$10)*1000/8.314/L105)</f>
        <v>1.7416576790884211</v>
      </c>
      <c r="AB105" s="16">
        <f>10^$D$10*EXP(-($F$10+$AB$2*$E$10)*1000/8.314/L105)/L105+10^$G$10*EXP(-($I$10+$AB$2*$H$10)*1000/8.314/L105)</f>
        <v>0.96288265910476367</v>
      </c>
      <c r="AC105" s="16">
        <f>10^$D$10*EXP(-($F$10+$AC$2*$E$10)*1000/8.314/L105)/L105+10^$G$10*EXP(-($I$10+$AC$2*$H$10)*1000/8.314/L105)</f>
        <v>0.55053746087918376</v>
      </c>
      <c r="AD105" s="21">
        <f>10^$D$11*EXP(-($F$11+$AE$2*$E$11)*1000/8.314/L105)/L105+10^$G$11*EXP(-($I$11+$AE$2*$H$11)*1000/8.314/L105)</f>
        <v>0.57780839712155085</v>
      </c>
      <c r="AE105" s="16">
        <f>10^$D$7*EXP(-($F$7+$AE$2*$E$7)*1000/8.314/L105)/L105+10^$G$7*EXP(-($I$7+$AE$2*$H$7)*1000/8.314/L105)</f>
        <v>25.137438563049486</v>
      </c>
      <c r="AF105" s="16">
        <f>10^$D$7*EXP(-($F$7+$AF$2*$E$7)*1000/8.314/L105)/L105+10^$G$7*EXP(-($I$7+$AF$2*$H$7)*1000/8.314/L105)</f>
        <v>14.005121854173291</v>
      </c>
    </row>
    <row r="106" spans="12:32" x14ac:dyDescent="0.2">
      <c r="L106" s="4">
        <f t="shared" si="4"/>
        <v>2020</v>
      </c>
      <c r="M106" s="3">
        <f t="shared" si="3"/>
        <v>0.49504950495049505</v>
      </c>
      <c r="N106" s="14">
        <f>10^$D$4*EXP(-($F$4+$N$2*$E$4)*1000/8.314/L106)/L106+10^$G$4*EXP(-($I$4+$N$2*$H$4)*1000/8.314/L106)</f>
        <v>0.25753473854012793</v>
      </c>
      <c r="O106" s="15">
        <f>10^$D$4*EXP(-($F$4+$O$2*$E$4)*1000/8.314/L106)/L106+10^$G$4*EXP(-($I$4+$O$2*$H$4)*1000/8.314/L106)</f>
        <v>0.16601901696442675</v>
      </c>
      <c r="P106" s="15">
        <f>10^$D$4*EXP(-($F$4+$P$2*$E$4)*1000/8.314/L106)/L106+10^$G$4*EXP(-($I$4+$P$2*$H$4)*1000/8.314/L106)</f>
        <v>0.10967487396189386</v>
      </c>
      <c r="Q106" s="15">
        <f>10^$D$4*EXP(-($F$4+$Q$2*$E$4)*1000/8.314/L106)/L106+10^$G$4*EXP(-($I$4+$Q$2*$H$4)*1000/8.314/L106)</f>
        <v>7.4816893345088967E-2</v>
      </c>
      <c r="R106" s="14">
        <f>10^$D$6*EXP(-($F$6+$R$2*$E$6)*1000/8.314/L106)/L106+10^$G$6*EXP(-($I$6+$R$2*$H$6)*1000/8.314/L106)</f>
        <v>0.38062079173651059</v>
      </c>
      <c r="S106" s="15">
        <f>10^$D$6*EXP(-($F$6+$S$2*$E$6)*1000/8.314/L106)/L106+10^$G$6*EXP(-($I$6+$S$2*$H$6)*1000/8.314/L106)</f>
        <v>0.27139066492639968</v>
      </c>
      <c r="T106" s="15">
        <f>10^$D$6*EXP(-($F$6+$T$2*$E$6)*1000/8.314/L106)/L106+10^$G$6*EXP(-($I$6+$T$2*$H$6)*1000/8.314/L106)</f>
        <v>0.19721525454585026</v>
      </c>
      <c r="U106" s="15">
        <f>10^$D$6*EXP(-($F$6+$U$2*$E$6)*1000/8.314/L106)/L106+10^$G$6*EXP(-($I$6+$U$2*$H$6)*1000/8.314/L106)</f>
        <v>0.14696865931139852</v>
      </c>
      <c r="V106" s="14">
        <f>10^$D$9*EXP(-($F$9+$V$2*$E$9)*1000/8.314/L106)/L106+10^$G$9*EXP(-($I$9+$V$2*$H$9)*1000/8.314/L106)</f>
        <v>1.1770447031540601</v>
      </c>
      <c r="W106" s="15">
        <f>10^$D$9*EXP(-($F$9+$W$2*$E$9)*1000/8.314/L106)/L106+10^$G$9*EXP(-($I$9+$W$2*$H$9)*1000/8.314/L106)</f>
        <v>0.76615850947200836</v>
      </c>
      <c r="X106" s="15">
        <f>10^$D$9*EXP(-($F$9+$X$2*$E$9)*1000/8.314/L106)/L106+10^$G$9*EXP(-($I$9+$X$2*$H$9)*1000/8.314/L106)</f>
        <v>0.51166832112636562</v>
      </c>
      <c r="Y106" s="18">
        <f>10^$D$9*EXP(-($F$9+$Y$2*$E$9)*1000/8.314/L106)/L106+10^$G$9*EXP(-($I$9+$Y$2*$H$9)*1000/8.314/L106)</f>
        <v>0.35319806906259854</v>
      </c>
      <c r="Z106" s="16">
        <f>10^$D$10*EXP(-($F$10+$Z$2*$E$10)*1000/8.314/L106)/L106+10^$G$10*EXP(-($I$10+$Z$2*$H$10)*1000/8.314/L106)</f>
        <v>3.4573490351813843</v>
      </c>
      <c r="AA106" s="16">
        <f>10^$D$10*EXP(-($F$10+$AA$2*$E$10)*1000/8.314/L106)/L106+10^$G$10*EXP(-($I$10+$AA$2*$H$10)*1000/8.314/L106)</f>
        <v>1.8775941325610073</v>
      </c>
      <c r="AB106" s="16">
        <f>10^$D$10*EXP(-($F$10+$AB$2*$E$10)*1000/8.314/L106)/L106+10^$G$10*EXP(-($I$10+$AB$2*$H$10)*1000/8.314/L106)</f>
        <v>1.0388553805955489</v>
      </c>
      <c r="AC106" s="16">
        <f>10^$D$10*EXP(-($F$10+$AC$2*$E$10)*1000/8.314/L106)/L106+10^$G$10*EXP(-($I$10+$AC$2*$H$10)*1000/8.314/L106)</f>
        <v>0.5933805226971125</v>
      </c>
      <c r="AD106" s="21">
        <f>10^$D$11*EXP(-($F$11+$AE$2*$E$11)*1000/8.314/L106)/L106+10^$G$11*EXP(-($I$11+$AE$2*$H$11)*1000/8.314/L106)</f>
        <v>0.62827908269000188</v>
      </c>
      <c r="AE106" s="16">
        <f>10^$D$7*EXP(-($F$7+$AE$2*$E$7)*1000/8.314/L106)/L106+10^$G$7*EXP(-($I$7+$AE$2*$H$7)*1000/8.314/L106)</f>
        <v>28.369889936197428</v>
      </c>
      <c r="AF106" s="16">
        <f>10^$D$7*EXP(-($F$7+$AF$2*$E$7)*1000/8.314/L106)/L106+10^$G$7*EXP(-($I$7+$AF$2*$H$7)*1000/8.314/L106)</f>
        <v>15.848230390924336</v>
      </c>
    </row>
    <row r="107" spans="12:32" x14ac:dyDescent="0.2">
      <c r="L107" s="4">
        <f t="shared" si="4"/>
        <v>2030</v>
      </c>
      <c r="M107" s="3">
        <f t="shared" si="3"/>
        <v>0.49261083743842365</v>
      </c>
      <c r="N107" s="14">
        <f>10^$D$4*EXP(-($F$4+$N$2*$E$4)*1000/8.314/L107)/L107+10^$G$4*EXP(-($I$4+$N$2*$H$4)*1000/8.314/L107)</f>
        <v>0.28179083153507961</v>
      </c>
      <c r="O107" s="15">
        <f>10^$D$4*EXP(-($F$4+$O$2*$E$4)*1000/8.314/L107)/L107+10^$G$4*EXP(-($I$4+$O$2*$H$4)*1000/8.314/L107)</f>
        <v>0.18151562746551822</v>
      </c>
      <c r="P107" s="15">
        <f>10^$D$4*EXP(-($F$4+$P$2*$E$4)*1000/8.314/L107)/L107+10^$G$4*EXP(-($I$4+$P$2*$H$4)*1000/8.314/L107)</f>
        <v>0.11966500433066496</v>
      </c>
      <c r="Q107" s="15">
        <f>10^$D$4*EXP(-($F$4+$Q$2*$E$4)*1000/8.314/L107)/L107+10^$G$4*EXP(-($I$4+$Q$2*$H$4)*1000/8.314/L107)</f>
        <v>8.1342815652306069E-2</v>
      </c>
      <c r="R107" s="14">
        <f>10^$D$6*EXP(-($F$6+$R$2*$E$6)*1000/8.314/L107)/L107+10^$G$6*EXP(-($I$6+$R$2*$H$6)*1000/8.314/L107)</f>
        <v>0.4237576799257109</v>
      </c>
      <c r="S107" s="15">
        <f>10^$D$6*EXP(-($F$6+$S$2*$E$6)*1000/8.314/L107)/L107+10^$G$6*EXP(-($I$6+$S$2*$H$6)*1000/8.314/L107)</f>
        <v>0.30188717996581343</v>
      </c>
      <c r="T107" s="15">
        <f>10^$D$6*EXP(-($F$6+$T$2*$E$6)*1000/8.314/L107)/L107+10^$G$6*EXP(-($I$6+$T$2*$H$6)*1000/8.314/L107)</f>
        <v>0.21894423241710409</v>
      </c>
      <c r="U107" s="15">
        <f>10^$D$6*EXP(-($F$6+$U$2*$E$6)*1000/8.314/L107)/L107+10^$G$6*EXP(-($I$6+$U$2*$H$6)*1000/8.314/L107)</f>
        <v>0.16262299641211669</v>
      </c>
      <c r="V107" s="14">
        <f>10^$D$9*EXP(-($F$9+$V$2*$E$9)*1000/8.314/L107)/L107+10^$G$9*EXP(-($I$9+$V$2*$H$9)*1000/8.314/L107)</f>
        <v>1.3042269007455418</v>
      </c>
      <c r="W107" s="15">
        <f>10^$D$9*EXP(-($F$9+$W$2*$E$9)*1000/8.314/L107)/L107+10^$G$9*EXP(-($I$9+$W$2*$H$9)*1000/8.314/L107)</f>
        <v>0.8477466928920242</v>
      </c>
      <c r="X107" s="15">
        <f>10^$D$9*EXP(-($F$9+$X$2*$E$9)*1000/8.314/L107)/L107+10^$G$9*EXP(-($I$9+$X$2*$H$9)*1000/8.314/L107)</f>
        <v>0.56454651127742217</v>
      </c>
      <c r="Y107" s="18">
        <f>10^$D$9*EXP(-($F$9+$Y$2*$E$9)*1000/8.314/L107)/L107+10^$G$9*EXP(-($I$9+$Y$2*$H$9)*1000/8.314/L107)</f>
        <v>0.38797629950301393</v>
      </c>
      <c r="Z107" s="16">
        <f>10^$D$10*EXP(-($F$10+$Z$2*$E$10)*1000/8.314/L107)/L107+10^$G$10*EXP(-($I$10+$Z$2*$H$10)*1000/8.314/L107)</f>
        <v>3.7176630453887922</v>
      </c>
      <c r="AA107" s="16">
        <f>10^$D$10*EXP(-($F$10+$AA$2*$E$10)*1000/8.314/L107)/L107+10^$G$10*EXP(-($I$10+$AA$2*$H$10)*1000/8.314/L107)</f>
        <v>2.0228490662208989</v>
      </c>
      <c r="AB107" s="16">
        <f>10^$D$10*EXP(-($F$10+$AB$2*$E$10)*1000/8.314/L107)/L107+10^$G$10*EXP(-($I$10+$AB$2*$H$10)*1000/8.314/L107)</f>
        <v>1.1202303910868696</v>
      </c>
      <c r="AC107" s="16">
        <f>10^$D$10*EXP(-($F$10+$AC$2*$E$10)*1000/8.314/L107)/L107+10^$G$10*EXP(-($I$10+$AC$2*$H$10)*1000/8.314/L107)</f>
        <v>0.63935083347462851</v>
      </c>
      <c r="AD107" s="21">
        <f>10^$D$11*EXP(-($F$11+$AE$2*$E$11)*1000/8.314/L107)/L107+10^$G$11*EXP(-($I$11+$AE$2*$H$11)*1000/8.314/L107)</f>
        <v>0.68283492987984595</v>
      </c>
      <c r="AE107" s="16">
        <f>10^$D$7*EXP(-($F$7+$AE$2*$E$7)*1000/8.314/L107)/L107+10^$G$7*EXP(-($I$7+$AE$2*$H$7)*1000/8.314/L107)</f>
        <v>31.979693699969939</v>
      </c>
      <c r="AF107" s="16">
        <f>10^$D$7*EXP(-($F$7+$AF$2*$E$7)*1000/8.314/L107)/L107+10^$G$7*EXP(-($I$7+$AF$2*$H$7)*1000/8.314/L107)</f>
        <v>17.912356766245711</v>
      </c>
    </row>
    <row r="108" spans="12:32" x14ac:dyDescent="0.2">
      <c r="L108" s="4">
        <f t="shared" si="4"/>
        <v>2040</v>
      </c>
      <c r="M108" s="3">
        <f t="shared" si="3"/>
        <v>0.49019607843137253</v>
      </c>
      <c r="N108" s="14">
        <f>10^$D$4*EXP(-($F$4+$N$2*$E$4)*1000/8.314/L108)/L108+10^$G$4*EXP(-($I$4+$N$2*$H$4)*1000/8.314/L108)</f>
        <v>0.30815531220175629</v>
      </c>
      <c r="O108" s="15">
        <f>10^$D$4*EXP(-($F$4+$O$2*$E$4)*1000/8.314/L108)/L108+10^$G$4*EXP(-($I$4+$O$2*$H$4)*1000/8.314/L108)</f>
        <v>0.19837918247749137</v>
      </c>
      <c r="P108" s="15">
        <f>10^$D$4*EXP(-($F$4+$P$2*$E$4)*1000/8.314/L108)/L108+10^$G$4*EXP(-($I$4+$P$2*$H$4)*1000/8.314/L108)</f>
        <v>0.13054251801889633</v>
      </c>
      <c r="Q108" s="15">
        <f>10^$D$4*EXP(-($F$4+$Q$2*$E$4)*1000/8.314/L108)/L108+10^$G$4*EXP(-($I$4+$Q$2*$H$4)*1000/8.314/L108)</f>
        <v>8.8446317799054944E-2</v>
      </c>
      <c r="R108" s="14">
        <f>10^$D$6*EXP(-($F$6+$R$2*$E$6)*1000/8.314/L108)/L108+10^$G$6*EXP(-($I$6+$R$2*$H$6)*1000/8.314/L108)</f>
        <v>0.47142808270119385</v>
      </c>
      <c r="S108" s="15">
        <f>10^$D$6*EXP(-($F$6+$S$2*$E$6)*1000/8.314/L108)/L108+10^$G$6*EXP(-($I$6+$S$2*$H$6)*1000/8.314/L108)</f>
        <v>0.33561204775068987</v>
      </c>
      <c r="T108" s="15">
        <f>10^$D$6*EXP(-($F$6+$T$2*$E$6)*1000/8.314/L108)/L108+10^$G$6*EXP(-($I$6+$T$2*$H$6)*1000/8.314/L108)</f>
        <v>0.24297693752736441</v>
      </c>
      <c r="U108" s="15">
        <f>10^$D$6*EXP(-($F$6+$U$2*$E$6)*1000/8.314/L108)/L108+10^$G$6*EXP(-($I$6+$U$2*$H$6)*1000/8.314/L108)</f>
        <v>0.1799265853056721</v>
      </c>
      <c r="V108" s="14">
        <f>10^$D$9*EXP(-($F$9+$V$2*$E$9)*1000/8.314/L108)/L108+10^$G$9*EXP(-($I$9+$V$2*$H$9)*1000/8.314/L108)</f>
        <v>1.4443311241477454</v>
      </c>
      <c r="W108" s="15">
        <f>10^$D$9*EXP(-($F$9+$W$2*$E$9)*1000/8.314/L108)/L108+10^$G$9*EXP(-($I$9+$W$2*$H$9)*1000/8.314/L108)</f>
        <v>0.93770029355574558</v>
      </c>
      <c r="X108" s="15">
        <f>10^$D$9*EXP(-($F$9+$X$2*$E$9)*1000/8.314/L108)/L108+10^$G$9*EXP(-($I$9+$X$2*$H$9)*1000/8.314/L108)</f>
        <v>0.62285238906822304</v>
      </c>
      <c r="Y108" s="18">
        <f>10^$D$9*EXP(-($F$9+$Y$2*$E$9)*1000/8.314/L108)/L108+10^$G$9*EXP(-($I$9+$Y$2*$H$9)*1000/8.314/L108)</f>
        <v>0.42628951590493647</v>
      </c>
      <c r="Z108" s="16">
        <f>10^$D$10*EXP(-($F$10+$Z$2*$E$10)*1000/8.314/L108)/L108+10^$G$10*EXP(-($I$10+$Z$2*$H$10)*1000/8.314/L108)</f>
        <v>3.9948711357737596</v>
      </c>
      <c r="AA108" s="16">
        <f>10^$D$10*EXP(-($F$10+$AA$2*$E$10)*1000/8.314/L108)/L108+10^$G$10*EXP(-($I$10+$AA$2*$H$10)*1000/8.314/L108)</f>
        <v>2.1779549495082193</v>
      </c>
      <c r="AB108" s="16">
        <f>10^$D$10*EXP(-($F$10+$AB$2*$E$10)*1000/8.314/L108)/L108+10^$G$10*EXP(-($I$10+$AB$2*$H$10)*1000/8.314/L108)</f>
        <v>1.20733366338899</v>
      </c>
      <c r="AC108" s="16">
        <f>10^$D$10*EXP(-($F$10+$AC$2*$E$10)*1000/8.314/L108)/L108+10^$G$10*EXP(-($I$10+$AC$2*$H$10)*1000/8.314/L108)</f>
        <v>0.6886466613357799</v>
      </c>
      <c r="AD108" s="21">
        <f>10^$D$11*EXP(-($F$11+$AE$2*$E$11)*1000/8.314/L108)/L108+10^$G$11*EXP(-($I$11+$AE$2*$H$11)*1000/8.314/L108)</f>
        <v>0.74176513853874682</v>
      </c>
      <c r="AE108" s="16">
        <f>10^$D$7*EXP(-($F$7+$AE$2*$E$7)*1000/8.314/L108)/L108+10^$G$7*EXP(-($I$7+$AE$2*$H$7)*1000/8.314/L108)</f>
        <v>36.006248225595677</v>
      </c>
      <c r="AF108" s="16">
        <f>10^$D$7*EXP(-($F$7+$AF$2*$E$7)*1000/8.314/L108)/L108+10^$G$7*EXP(-($I$7+$AF$2*$H$7)*1000/8.314/L108)</f>
        <v>20.2212837519224</v>
      </c>
    </row>
    <row r="109" spans="12:32" x14ac:dyDescent="0.2">
      <c r="L109" s="4">
        <f t="shared" si="4"/>
        <v>2050</v>
      </c>
      <c r="M109" s="3">
        <f t="shared" si="3"/>
        <v>0.48780487804878048</v>
      </c>
      <c r="N109" s="14">
        <f>10^$D$4*EXP(-($F$4+$N$2*$E$4)*1000/8.314/L109)/L109+10^$G$4*EXP(-($I$4+$N$2*$H$4)*1000/8.314/L109)</f>
        <v>0.33678971264037277</v>
      </c>
      <c r="O109" s="15">
        <f>10^$D$4*EXP(-($F$4+$O$2*$E$4)*1000/8.314/L109)/L109+10^$G$4*EXP(-($I$4+$O$2*$H$4)*1000/8.314/L109)</f>
        <v>0.21671748014894218</v>
      </c>
      <c r="P109" s="15">
        <f>10^$D$4*EXP(-($F$4+$P$2*$E$4)*1000/8.314/L109)/L109+10^$G$4*EXP(-($I$4+$P$2*$H$4)*1000/8.314/L109)</f>
        <v>0.14237921217437199</v>
      </c>
      <c r="Q109" s="15">
        <f>10^$D$4*EXP(-($F$4+$Q$2*$E$4)*1000/8.314/L109)/L109+10^$G$4*EXP(-($I$4+$Q$2*$H$4)*1000/8.314/L109)</f>
        <v>9.6175141232070299E-2</v>
      </c>
      <c r="R109" s="14">
        <f>10^$D$6*EXP(-($F$6+$R$2*$E$6)*1000/8.314/L109)/L109+10^$G$6*EXP(-($I$6+$R$2*$H$6)*1000/8.314/L109)</f>
        <v>0.52406063729334107</v>
      </c>
      <c r="S109" s="15">
        <f>10^$D$6*EXP(-($F$6+$S$2*$E$6)*1000/8.314/L109)/L109+10^$G$6*EXP(-($I$6+$S$2*$H$6)*1000/8.314/L109)</f>
        <v>0.37287568119014852</v>
      </c>
      <c r="T109" s="15">
        <f>10^$D$6*EXP(-($F$6+$T$2*$E$6)*1000/8.314/L109)/L109+10^$G$6*EXP(-($I$6+$T$2*$H$6)*1000/8.314/L109)</f>
        <v>0.26953808369687299</v>
      </c>
      <c r="U109" s="15">
        <f>10^$D$6*EXP(-($F$6+$U$2*$E$6)*1000/8.314/L109)/L109+10^$G$6*EXP(-($I$6+$U$2*$H$6)*1000/8.314/L109)</f>
        <v>0.19904208932297951</v>
      </c>
      <c r="V109" s="14">
        <f>10^$D$9*EXP(-($F$9+$V$2*$E$9)*1000/8.314/L109)/L109+10^$G$9*EXP(-($I$9+$V$2*$H$9)*1000/8.314/L109)</f>
        <v>1.5985419362126598</v>
      </c>
      <c r="W109" s="15">
        <f>10^$D$9*EXP(-($F$9+$W$2*$E$9)*1000/8.314/L109)/L109+10^$G$9*EXP(-($I$9+$W$2*$H$9)*1000/8.314/L109)</f>
        <v>1.0368037623268684</v>
      </c>
      <c r="X109" s="15">
        <f>10^$D$9*EXP(-($F$9+$X$2*$E$9)*1000/8.314/L109)/L109+10^$G$9*EXP(-($I$9+$X$2*$H$9)*1000/8.314/L109)</f>
        <v>0.68710488844034479</v>
      </c>
      <c r="Y109" s="18">
        <f>10^$D$9*EXP(-($F$9+$Y$2*$E$9)*1000/8.314/L109)/L109+10^$G$9*EXP(-($I$9+$Y$2*$H$9)*1000/8.314/L109)</f>
        <v>0.46848077771095853</v>
      </c>
      <c r="Z109" s="16">
        <f>10^$D$10*EXP(-($F$10+$Z$2*$E$10)*1000/8.314/L109)/L109+10^$G$10*EXP(-($I$10+$Z$2*$H$10)*1000/8.314/L109)</f>
        <v>4.2898718429799905</v>
      </c>
      <c r="AA109" s="16">
        <f>10^$D$10*EXP(-($F$10+$AA$2*$E$10)*1000/8.314/L109)/L109+10^$G$10*EXP(-($I$10+$AA$2*$H$10)*1000/8.314/L109)</f>
        <v>2.3434676913976715</v>
      </c>
      <c r="AB109" s="16">
        <f>10^$D$10*EXP(-($F$10+$AB$2*$E$10)*1000/8.314/L109)/L109+10^$G$10*EXP(-($I$10+$AB$2*$H$10)*1000/8.314/L109)</f>
        <v>1.300506646878888</v>
      </c>
      <c r="AC109" s="16">
        <f>10^$D$10*EXP(-($F$10+$AC$2*$E$10)*1000/8.314/L109)/L109+10^$G$10*EXP(-($I$10+$AC$2*$H$10)*1000/8.314/L109)</f>
        <v>0.74147636925626825</v>
      </c>
      <c r="AD109" s="21">
        <f>10^$D$11*EXP(-($F$11+$AE$2*$E$11)*1000/8.314/L109)/L109+10^$G$11*EXP(-($I$11+$AE$2*$H$11)*1000/8.314/L109)</f>
        <v>0.8053757826190211</v>
      </c>
      <c r="AE109" s="16">
        <f>10^$D$7*EXP(-($F$7+$AE$2*$E$7)*1000/8.314/L109)/L109+10^$G$7*EXP(-($I$7+$AE$2*$H$7)*1000/8.314/L109)</f>
        <v>40.492558246593703</v>
      </c>
      <c r="AF109" s="16">
        <f>10^$D$7*EXP(-($F$7+$AF$2*$E$7)*1000/8.314/L109)/L109+10^$G$7*EXP(-($I$7+$AF$2*$H$7)*1000/8.314/L109)</f>
        <v>22.801047184006645</v>
      </c>
    </row>
    <row r="110" spans="12:32" x14ac:dyDescent="0.2">
      <c r="L110" s="4">
        <f t="shared" si="4"/>
        <v>2060</v>
      </c>
      <c r="M110" s="3">
        <f t="shared" si="3"/>
        <v>0.4854368932038835</v>
      </c>
      <c r="N110" s="14">
        <f>10^$D$4*EXP(-($F$4+$N$2*$E$4)*1000/8.314/L110)/L110+10^$G$4*EXP(-($I$4+$N$2*$H$4)*1000/8.314/L110)</f>
        <v>0.36786595608922718</v>
      </c>
      <c r="O110" s="15">
        <f>10^$D$4*EXP(-($F$4+$O$2*$E$4)*1000/8.314/L110)/L110+10^$G$4*EXP(-($I$4+$O$2*$H$4)*1000/8.314/L110)</f>
        <v>0.23664553189916213</v>
      </c>
      <c r="P110" s="15">
        <f>10^$D$4*EXP(-($F$4+$P$2*$E$4)*1000/8.314/L110)/L110+10^$G$4*EXP(-($I$4+$P$2*$H$4)*1000/8.314/L110)</f>
        <v>0.15525187134111013</v>
      </c>
      <c r="Q110" s="15">
        <f>10^$D$4*EXP(-($F$4+$Q$2*$E$4)*1000/8.314/L110)/L110+10^$G$4*EXP(-($I$4+$Q$2*$H$4)*1000/8.314/L110)</f>
        <v>0.10458046296495579</v>
      </c>
      <c r="R110" s="14">
        <f>10^$D$6*EXP(-($F$6+$R$2*$E$6)*1000/8.314/L110)/L110+10^$G$6*EXP(-($I$6+$R$2*$H$6)*1000/8.314/L110)</f>
        <v>0.58211931188329213</v>
      </c>
      <c r="S110" s="15">
        <f>10^$D$6*EXP(-($F$6+$S$2*$E$6)*1000/8.314/L110)/L110+10^$G$6*EXP(-($I$6+$S$2*$H$6)*1000/8.314/L110)</f>
        <v>0.41401468145259851</v>
      </c>
      <c r="T110" s="15">
        <f>10^$D$6*EXP(-($F$6+$T$2*$E$6)*1000/8.314/L110)/L110+10^$G$6*EXP(-($I$6+$T$2*$H$6)*1000/8.314/L110)</f>
        <v>0.29887176691299716</v>
      </c>
      <c r="U110" s="15">
        <f>10^$D$6*EXP(-($F$6+$U$2*$E$6)*1000/8.314/L110)/L110+10^$G$6*EXP(-($I$6+$U$2*$H$6)*1000/8.314/L110)</f>
        <v>0.22014649636486147</v>
      </c>
      <c r="V110" s="14">
        <f>10^$D$9*EXP(-($F$9+$V$2*$E$9)*1000/8.314/L110)/L110+10^$G$9*EXP(-($I$9+$V$2*$H$9)*1000/8.314/L110)</f>
        <v>1.7681382568408797</v>
      </c>
      <c r="W110" s="15">
        <f>10^$D$9*EXP(-($F$9+$W$2*$E$9)*1000/8.314/L110)/L110+10^$G$9*EXP(-($I$9+$W$2*$H$9)*1000/8.314/L110)</f>
        <v>1.1459060144104991</v>
      </c>
      <c r="X110" s="15">
        <f>10^$D$9*EXP(-($F$9+$X$2*$E$9)*1000/8.314/L110)/L110+10^$G$9*EXP(-($I$9+$X$2*$H$9)*1000/8.314/L110)</f>
        <v>0.75786686759566435</v>
      </c>
      <c r="Y110" s="18">
        <f>10^$D$9*EXP(-($F$9+$Y$2*$E$9)*1000/8.314/L110)/L110+10^$G$9*EXP(-($I$9+$Y$2*$H$9)*1000/8.314/L110)</f>
        <v>0.51492299829715327</v>
      </c>
      <c r="Z110" s="16">
        <f>10^$D$10*EXP(-($F$10+$Z$2*$E$10)*1000/8.314/L110)/L110+10^$G$10*EXP(-($I$10+$Z$2*$H$10)*1000/8.314/L110)</f>
        <v>4.6035995634944884</v>
      </c>
      <c r="AA110" s="16">
        <f>10^$D$10*EXP(-($F$10+$AA$2*$E$10)*1000/8.314/L110)/L110+10^$G$10*EXP(-($I$10+$AA$2*$H$10)*1000/8.314/L110)</f>
        <v>2.519967302884305</v>
      </c>
      <c r="AB110" s="16">
        <f>10^$D$10*EXP(-($F$10+$AB$2*$E$10)*1000/8.314/L110)/L110+10^$G$10*EXP(-($I$10+$AB$2*$H$10)*1000/8.314/L110)</f>
        <v>1.4001067645972503</v>
      </c>
      <c r="AC110" s="16">
        <f>10^$D$10*EXP(-($F$10+$AC$2*$E$10)*1000/8.314/L110)/L110+10^$G$10*EXP(-($I$10+$AC$2*$H$10)*1000/8.314/L110)</f>
        <v>0.7980587774690493</v>
      </c>
      <c r="AD110" s="21">
        <f>10^$D$11*EXP(-($F$11+$AE$2*$E$11)*1000/8.314/L110)/L110+10^$G$11*EXP(-($I$11+$AE$2*$H$11)*1000/8.314/L110)</f>
        <v>0.87399055030853312</v>
      </c>
      <c r="AE110" s="16">
        <f>10^$D$7*EXP(-($F$7+$AE$2*$E$7)*1000/8.314/L110)/L110+10^$G$7*EXP(-($I$7+$AE$2*$H$7)*1000/8.314/L110)</f>
        <v>45.485515761937869</v>
      </c>
      <c r="AF110" s="16">
        <f>10^$D$7*EXP(-($F$7+$AF$2*$E$7)*1000/8.314/L110)/L110+10^$G$7*EXP(-($I$7+$AF$2*$H$7)*1000/8.314/L110)</f>
        <v>25.680118739044595</v>
      </c>
    </row>
    <row r="111" spans="12:32" x14ac:dyDescent="0.2">
      <c r="L111" s="4">
        <f t="shared" si="4"/>
        <v>2070</v>
      </c>
      <c r="M111" s="3">
        <f t="shared" si="3"/>
        <v>0.48309178743961351</v>
      </c>
      <c r="N111" s="14">
        <f>10^$D$4*EXP(-($F$4+$N$2*$E$4)*1000/8.314/L111)/L111+10^$G$4*EXP(-($I$4+$N$2*$H$4)*1000/8.314/L111)</f>
        <v>0.40156687925534335</v>
      </c>
      <c r="O111" s="15">
        <f>10^$D$4*EXP(-($F$4+$O$2*$E$4)*1000/8.314/L111)/L111+10^$G$4*EXP(-($I$4+$O$2*$H$4)*1000/8.314/L111)</f>
        <v>0.2582859449078313</v>
      </c>
      <c r="P111" s="15">
        <f>10^$D$4*EXP(-($F$4+$P$2*$E$4)*1000/8.314/L111)/L111+10^$G$4*EXP(-($I$4+$P$2*$H$4)*1000/8.314/L111)</f>
        <v>0.16924254562006188</v>
      </c>
      <c r="Q111" s="15">
        <f>10^$D$4*EXP(-($F$4+$Q$2*$E$4)*1000/8.314/L111)/L111+10^$G$4*EXP(-($I$4+$Q$2*$H$4)*1000/8.314/L111)</f>
        <v>0.11371709659089106</v>
      </c>
      <c r="R111" s="14">
        <f>10^$D$6*EXP(-($F$6+$R$2*$E$6)*1000/8.314/L111)/L111+10^$G$6*EXP(-($I$6+$R$2*$H$6)*1000/8.314/L111)</f>
        <v>0.64610584211658018</v>
      </c>
      <c r="S111" s="15">
        <f>10^$D$6*EXP(-($F$6+$S$2*$E$6)*1000/8.314/L111)/L111+10^$G$6*EXP(-($I$6+$S$2*$H$6)*1000/8.314/L111)</f>
        <v>0.45939369837669775</v>
      </c>
      <c r="T111" s="15">
        <f>10^$D$6*EXP(-($F$6+$T$2*$E$6)*1000/8.314/L111)/L111+10^$G$6*EXP(-($I$6+$T$2*$H$6)*1000/8.314/L111)</f>
        <v>0.33124288232410787</v>
      </c>
      <c r="U111" s="15">
        <f>10^$D$6*EXP(-($F$6+$U$2*$E$6)*1000/8.314/L111)/L111+10^$G$6*EXP(-($I$6+$U$2*$H$6)*1000/8.314/L111)</f>
        <v>0.24343219560424309</v>
      </c>
      <c r="V111" s="14">
        <f>10^$D$9*EXP(-($F$9+$V$2*$E$9)*1000/8.314/L111)/L111+10^$G$9*EXP(-($I$9+$V$2*$H$9)*1000/8.314/L111)</f>
        <v>1.9544996020031418</v>
      </c>
      <c r="W111" s="15">
        <f>10^$D$9*EXP(-($F$9+$W$2*$E$9)*1000/8.314/L111)/L111+10^$G$9*EXP(-($I$9+$W$2*$H$9)*1000/8.314/L111)</f>
        <v>1.2659248644046104</v>
      </c>
      <c r="X111" s="15">
        <f>10^$D$9*EXP(-($F$9+$X$2*$E$9)*1000/8.314/L111)/L111+10^$G$9*EXP(-($I$9+$X$2*$H$9)*1000/8.314/L111)</f>
        <v>0.83574824812879556</v>
      </c>
      <c r="Y111" s="18">
        <f>10^$D$9*EXP(-($F$9+$Y$2*$E$9)*1000/8.314/L111)/L111+10^$G$9*EXP(-($I$9+$Y$2*$H$9)*1000/8.314/L111)</f>
        <v>0.56602115788692187</v>
      </c>
      <c r="Z111" s="16">
        <f>10^$D$10*EXP(-($F$10+$Z$2*$E$10)*1000/8.314/L111)/L111+10^$G$10*EXP(-($I$10+$Z$2*$H$10)*1000/8.314/L111)</f>
        <v>4.9370254032391783</v>
      </c>
      <c r="AA111" s="16">
        <f>10^$D$10*EXP(-($F$10+$AA$2*$E$10)*1000/8.314/L111)/L111+10^$G$10*EXP(-($I$10+$AA$2*$H$10)*1000/8.314/L111)</f>
        <v>2.7080585627924658</v>
      </c>
      <c r="AB111" s="16">
        <f>10^$D$10*EXP(-($F$10+$AB$2*$E$10)*1000/8.314/L111)/L111+10^$G$10*EXP(-($I$10+$AB$2*$H$10)*1000/8.314/L111)</f>
        <v>1.5065079156802648</v>
      </c>
      <c r="AC111" s="16">
        <f>10^$D$10*EXP(-($F$10+$AC$2*$E$10)*1000/8.314/L111)/L111+10^$G$10*EXP(-($I$10+$AC$2*$H$10)*1000/8.314/L111)</f>
        <v>0.85862353162232752</v>
      </c>
      <c r="AD111" s="21">
        <f>10^$D$11*EXP(-($F$11+$AE$2*$E$11)*1000/8.314/L111)/L111+10^$G$11*EXP(-($I$11+$AE$2*$H$11)*1000/8.314/L111)</f>
        <v>0.94795150327581734</v>
      </c>
      <c r="AE111" s="16">
        <f>10^$D$7*EXP(-($F$7+$AE$2*$E$7)*1000/8.314/L111)/L111+10^$G$7*EXP(-($I$7+$AE$2*$H$7)*1000/8.314/L111)</f>
        <v>51.036198632279067</v>
      </c>
      <c r="AF111" s="16">
        <f>10^$D$7*EXP(-($F$7+$AF$2*$E$7)*1000/8.314/L111)/L111+10^$G$7*EXP(-($I$7+$AF$2*$H$7)*1000/8.314/L111)</f>
        <v>28.889600835000316</v>
      </c>
    </row>
    <row r="112" spans="12:32" x14ac:dyDescent="0.2">
      <c r="L112" s="4">
        <f t="shared" si="4"/>
        <v>2080</v>
      </c>
      <c r="M112" s="3">
        <f t="shared" si="3"/>
        <v>0.48076923076923078</v>
      </c>
      <c r="N112" s="14">
        <f>10^$D$4*EXP(-($F$4+$N$2*$E$4)*1000/8.314/L112)/L112+10^$G$4*EXP(-($I$4+$N$2*$H$4)*1000/8.314/L112)</f>
        <v>0.43808677209401214</v>
      </c>
      <c r="O112" s="15">
        <f>10^$D$4*EXP(-($F$4+$O$2*$E$4)*1000/8.314/L112)/L112+10^$G$4*EXP(-($I$4+$O$2*$H$4)*1000/8.314/L112)</f>
        <v>0.28176931857001286</v>
      </c>
      <c r="P112" s="15">
        <f>10^$D$4*EXP(-($F$4+$P$2*$E$4)*1000/8.314/L112)/L112+10^$G$4*EXP(-($I$4+$P$2*$H$4)*1000/8.314/L112)</f>
        <v>0.18443883983423476</v>
      </c>
      <c r="Q112" s="15">
        <f>10^$D$4*EXP(-($F$4+$Q$2*$E$4)*1000/8.314/L112)/L112+10^$G$4*EXP(-($I$4+$Q$2*$H$4)*1000/8.314/L112)</f>
        <v>0.12364370185157689</v>
      </c>
      <c r="R112" s="14">
        <f>10^$D$6*EXP(-($F$6+$R$2*$E$6)*1000/8.314/L112)/L112+10^$G$6*EXP(-($I$6+$R$2*$H$6)*1000/8.314/L112)</f>
        <v>0.71656229868485788</v>
      </c>
      <c r="S112" s="15">
        <f>10^$D$6*EXP(-($F$6+$S$2*$E$6)*1000/8.314/L112)/L112+10^$G$6*EXP(-($I$6+$S$2*$H$6)*1000/8.314/L112)</f>
        <v>0.50940739507113253</v>
      </c>
      <c r="T112" s="15">
        <f>10^$D$6*EXP(-($F$6+$T$2*$E$6)*1000/8.314/L112)/L112+10^$G$6*EXP(-($I$6+$T$2*$H$6)*1000/8.314/L112)</f>
        <v>0.36693862370627145</v>
      </c>
      <c r="U112" s="15">
        <f>10^$D$6*EXP(-($F$6+$U$2*$E$6)*1000/8.314/L112)/L112+10^$G$6*EXP(-($I$6+$U$2*$H$6)*1000/8.314/L112)</f>
        <v>0.26910811921428979</v>
      </c>
      <c r="V112" s="14">
        <f>10^$D$9*EXP(-($F$9+$V$2*$E$9)*1000/8.314/L112)/L112+10^$G$9*EXP(-($I$9+$V$2*$H$9)*1000/8.314/L112)</f>
        <v>2.159112639440695</v>
      </c>
      <c r="W112" s="15">
        <f>10^$D$9*EXP(-($F$9+$W$2*$E$9)*1000/8.314/L112)/L112+10^$G$9*EXP(-($I$9+$W$2*$H$9)*1000/8.314/L112)</f>
        <v>1.3978516991076129</v>
      </c>
      <c r="X112" s="15">
        <f>10^$D$9*EXP(-($F$9+$X$2*$E$9)*1000/8.314/L112)/L112+10^$G$9*EXP(-($I$9+$X$2*$H$9)*1000/8.314/L112)</f>
        <v>0.92140933133080627</v>
      </c>
      <c r="Y112" s="18">
        <f>10^$D$9*EXP(-($F$9+$Y$2*$E$9)*1000/8.314/L112)/L112+10^$G$9*EXP(-($I$9+$Y$2*$H$9)*1000/8.314/L112)</f>
        <v>0.62221464759081113</v>
      </c>
      <c r="Z112" s="16">
        <f>10^$D$10*EXP(-($F$10+$Z$2*$E$10)*1000/8.314/L112)/L112+10^$G$10*EXP(-($I$10+$Z$2*$H$10)*1000/8.314/L112)</f>
        <v>5.2911580250442132</v>
      </c>
      <c r="AA112" s="16">
        <f>10^$D$10*EXP(-($F$10+$AA$2*$E$10)*1000/8.314/L112)/L112+10^$G$10*EXP(-($I$10+$AA$2*$H$10)*1000/8.314/L112)</f>
        <v>2.9083716863859435</v>
      </c>
      <c r="AB112" s="16">
        <f>10^$D$10*EXP(-($F$10+$AB$2*$E$10)*1000/8.314/L112)/L112+10^$G$10*EXP(-($I$10+$AB$2*$H$10)*1000/8.314/L112)</f>
        <v>1.6201009827962209</v>
      </c>
      <c r="AC112" s="16">
        <f>10^$D$10*EXP(-($F$10+$AC$2*$E$10)*1000/8.314/L112)/L112+10^$G$10*EXP(-($I$10+$AC$2*$H$10)*1000/8.314/L112)</f>
        <v>0.92341147650254696</v>
      </c>
      <c r="AD112" s="21">
        <f>10^$D$11*EXP(-($F$11+$AE$2*$E$11)*1000/8.314/L112)/L112+10^$G$11*EXP(-($I$11+$AE$2*$H$11)*1000/8.314/L112)</f>
        <v>1.0276198549386526</v>
      </c>
      <c r="AE112" s="16">
        <f>10^$D$7*EXP(-($F$7+$AE$2*$E$7)*1000/8.314/L112)/L112+10^$G$7*EXP(-($I$7+$AE$2*$H$7)*1000/8.314/L112)</f>
        <v>57.200187677977134</v>
      </c>
      <c r="AF112" s="16">
        <f>10^$D$7*EXP(-($F$7+$AF$2*$E$7)*1000/8.314/L112)/L112+10^$G$7*EXP(-($I$7+$AF$2*$H$7)*1000/8.314/L112)</f>
        <v>32.463434255815109</v>
      </c>
    </row>
    <row r="113" spans="12:32" x14ac:dyDescent="0.2">
      <c r="L113" s="4">
        <f t="shared" si="4"/>
        <v>2090</v>
      </c>
      <c r="M113" s="3">
        <f t="shared" si="3"/>
        <v>0.4784688995215311</v>
      </c>
      <c r="N113" s="14">
        <f>10^$D$4*EXP(-($F$4+$N$2*$E$4)*1000/8.314/L113)/L113+10^$G$4*EXP(-($I$4+$N$2*$H$4)*1000/8.314/L113)</f>
        <v>0.47763193519048275</v>
      </c>
      <c r="O113" s="15">
        <f>10^$D$4*EXP(-($F$4+$O$2*$E$4)*1000/8.314/L113)/L113+10^$G$4*EXP(-($I$4+$O$2*$H$4)*1000/8.314/L113)</f>
        <v>0.30723465510370801</v>
      </c>
      <c r="P113" s="15">
        <f>10^$D$4*EXP(-($F$4+$P$2*$E$4)*1000/8.314/L113)/L113+10^$G$4*EXP(-($I$4+$P$2*$H$4)*1000/8.314/L113)</f>
        <v>0.20093421389269095</v>
      </c>
      <c r="Q113" s="15">
        <f>10^$D$4*EXP(-($F$4+$Q$2*$E$4)*1000/8.314/L113)/L113+10^$G$4*EXP(-($I$4+$Q$2*$H$4)*1000/8.314/L113)</f>
        <v>0.1344230029476953</v>
      </c>
      <c r="R113" s="14">
        <f>10^$D$6*EXP(-($F$6+$R$2*$E$6)*1000/8.314/L113)/L113+10^$G$6*EXP(-($I$6+$R$2*$H$6)*1000/8.314/L113)</f>
        <v>0.79407379061824446</v>
      </c>
      <c r="S113" s="15">
        <f>10^$D$6*EXP(-($F$6+$S$2*$E$6)*1000/8.314/L113)/L113+10^$G$6*EXP(-($I$6+$S$2*$H$6)*1000/8.314/L113)</f>
        <v>0.56448252065960991</v>
      </c>
      <c r="T113" s="15">
        <f>10^$D$6*EXP(-($F$6+$T$2*$E$6)*1000/8.314/L113)/L113+10^$G$6*EXP(-($I$6+$T$2*$H$6)*1000/8.314/L113)</f>
        <v>0.40627006874122573</v>
      </c>
      <c r="U113" s="15">
        <f>10^$D$6*EXP(-($F$6+$U$2*$E$6)*1000/8.314/L113)/L113+10^$G$6*EXP(-($I$6+$U$2*$H$6)*1000/8.314/L113)</f>
        <v>0.29740095191505705</v>
      </c>
      <c r="V113" s="14">
        <f>10^$D$9*EXP(-($F$9+$V$2*$E$9)*1000/8.314/L113)/L113+10^$G$9*EXP(-($I$9+$V$2*$H$9)*1000/8.314/L113)</f>
        <v>2.3835780711273125</v>
      </c>
      <c r="W113" s="15">
        <f>10^$D$9*EXP(-($F$9+$W$2*$E$9)*1000/8.314/L113)/L113+10^$G$9*EXP(-($I$9+$W$2*$H$9)*1000/8.314/L113)</f>
        <v>1.5427563964495405</v>
      </c>
      <c r="X113" s="15">
        <f>10^$D$9*EXP(-($F$9+$X$2*$E$9)*1000/8.314/L113)/L113+10^$G$9*EXP(-($I$9+$X$2*$H$9)*1000/8.314/L113)</f>
        <v>1.0155642984778273</v>
      </c>
      <c r="Y113" s="18">
        <f>10^$D$9*EXP(-($F$9+$Y$2*$E$9)*1000/8.314/L113)/L113+10^$G$9*EXP(-($I$9+$Y$2*$H$9)*1000/8.314/L113)</f>
        <v>0.68397975003325062</v>
      </c>
      <c r="Z113" s="16">
        <f>10^$D$10*EXP(-($F$10+$Z$2*$E$10)*1000/8.314/L113)/L113+10^$G$10*EXP(-($I$10+$Z$2*$H$10)*1000/8.314/L113)</f>
        <v>5.6670444932473796</v>
      </c>
      <c r="AA113" s="16">
        <f>10^$D$10*EXP(-($F$10+$AA$2*$E$10)*1000/8.314/L113)/L113+10^$G$10*EXP(-($I$10+$AA$2*$H$10)*1000/8.314/L113)</f>
        <v>3.121562996251054</v>
      </c>
      <c r="AB113" s="16">
        <f>10^$D$10*EXP(-($F$10+$AB$2*$E$10)*1000/8.314/L113)/L113+10^$G$10*EXP(-($I$10+$AB$2*$H$10)*1000/8.314/L113)</f>
        <v>1.7412943442479036</v>
      </c>
      <c r="AC113" s="16">
        <f>10^$D$10*EXP(-($F$10+$AC$2*$E$10)*1000/8.314/L113)/L113+10^$G$10*EXP(-($I$10+$AC$2*$H$10)*1000/8.314/L113)</f>
        <v>0.99267503512607758</v>
      </c>
      <c r="AD113" s="21">
        <f>10^$D$11*EXP(-($F$11+$AE$2*$E$11)*1000/8.314/L113)/L113+10^$G$11*EXP(-($I$11+$AE$2*$H$11)*1000/8.314/L113)</f>
        <v>1.1133767676410264</v>
      </c>
      <c r="AE113" s="16">
        <f>10^$D$7*EXP(-($F$7+$AE$2*$E$7)*1000/8.314/L113)/L113+10^$G$7*EXP(-($I$7+$AE$2*$H$7)*1000/8.314/L113)</f>
        <v>64.037903105960595</v>
      </c>
      <c r="AF113" s="16">
        <f>10^$D$7*EXP(-($F$7+$AF$2*$E$7)*1000/8.314/L113)/L113+10^$G$7*EXP(-($I$7+$AF$2*$H$7)*1000/8.314/L113)</f>
        <v>36.438619114988917</v>
      </c>
    </row>
    <row r="114" spans="12:32" x14ac:dyDescent="0.2">
      <c r="L114" s="4">
        <f t="shared" si="4"/>
        <v>2100</v>
      </c>
      <c r="M114" s="3">
        <f t="shared" si="3"/>
        <v>0.47619047619047616</v>
      </c>
      <c r="N114" s="14">
        <f>10^$D$4*EXP(-($F$4+$N$2*$E$4)*1000/8.314/L114)/L114+10^$G$4*EXP(-($I$4+$N$2*$H$4)*1000/8.314/L114)</f>
        <v>0.52042125488033453</v>
      </c>
      <c r="O114" s="15">
        <f>10^$D$4*EXP(-($F$4+$O$2*$E$4)*1000/8.314/L114)/L114+10^$G$4*EXP(-($I$4+$O$2*$H$4)*1000/8.314/L114)</f>
        <v>0.33482978448588097</v>
      </c>
      <c r="P114" s="15">
        <f>10^$D$4*EXP(-($F$4+$P$2*$E$4)*1000/8.314/L114)/L114+10^$G$4*EXP(-($I$4+$P$2*$H$4)*1000/8.314/L114)</f>
        <v>0.21882829454059163</v>
      </c>
      <c r="Q114" s="15">
        <f>10^$D$4*EXP(-($F$4+$Q$2*$E$4)*1000/8.314/L114)/L114+10^$G$4*EXP(-($I$4+$Q$2*$H$4)*1000/8.314/L114)</f>
        <v>0.14612201577192557</v>
      </c>
      <c r="R114" s="14">
        <f>10^$D$6*EXP(-($F$6+$R$2*$E$6)*1000/8.314/L114)/L114+10^$G$6*EXP(-($I$6+$R$2*$H$6)*1000/8.314/L114)</f>
        <v>0.87927130896578487</v>
      </c>
      <c r="S114" s="15">
        <f>10^$D$6*EXP(-($F$6+$S$2*$E$6)*1000/8.314/L114)/L114+10^$G$6*EXP(-($I$6+$S$2*$H$6)*1000/8.314/L114)</f>
        <v>0.62508009517345831</v>
      </c>
      <c r="T114" s="15">
        <f>10^$D$6*EXP(-($F$6+$T$2*$E$6)*1000/8.314/L114)/L114+10^$G$6*EXP(-($I$6+$T$2*$H$6)*1000/8.314/L114)</f>
        <v>0.44957385349553891</v>
      </c>
      <c r="U114" s="15">
        <f>10^$D$6*EXP(-($F$6+$U$2*$E$6)*1000/8.314/L114)/L114+10^$G$6*EXP(-($I$6+$U$2*$H$6)*1000/8.314/L114)</f>
        <v>0.32855641118415563</v>
      </c>
      <c r="V114" s="14">
        <f>10^$D$9*EXP(-($F$9+$V$2*$E$9)*1000/8.314/L114)/L114+10^$G$9*EXP(-($I$9+$V$2*$H$9)*1000/8.314/L114)</f>
        <v>2.6296178525882272</v>
      </c>
      <c r="W114" s="15">
        <f>10^$D$9*EXP(-($F$9+$W$2*$E$9)*1000/8.314/L114)/L114+10^$G$9*EXP(-($I$9+$W$2*$H$9)*1000/8.314/L114)</f>
        <v>1.7017924989739761</v>
      </c>
      <c r="X114" s="15">
        <f>10^$D$9*EXP(-($F$9+$X$2*$E$9)*1000/8.314/L114)/L114+10^$G$9*EXP(-($I$9+$X$2*$H$9)*1000/8.314/L114)</f>
        <v>1.1189849020022951</v>
      </c>
      <c r="Y114" s="18">
        <f>10^$D$9*EXP(-($F$9+$Y$2*$E$9)*1000/8.314/L114)/L114+10^$G$9*EXP(-($I$9+$Y$2*$H$9)*1000/8.314/L114)</f>
        <v>0.75183226212071352</v>
      </c>
      <c r="Z114" s="16">
        <f>10^$D$10*EXP(-($F$10+$Z$2*$E$10)*1000/8.314/L114)/L114+10^$G$10*EXP(-($I$10+$Z$2*$H$10)*1000/8.314/L114)</f>
        <v>6.0657711146651838</v>
      </c>
      <c r="AA114" s="16">
        <f>10^$D$10*EXP(-($F$10+$AA$2*$E$10)*1000/8.314/L114)/L114+10^$G$10*EXP(-($I$10+$AA$2*$H$10)*1000/8.314/L114)</f>
        <v>3.3483155949180943</v>
      </c>
      <c r="AB114" s="16">
        <f>10^$D$10*EXP(-($F$10+$AB$2*$E$10)*1000/8.314/L114)/L114+10^$G$10*EXP(-($I$10+$AB$2*$H$10)*1000/8.314/L114)</f>
        <v>1.8705143903931796</v>
      </c>
      <c r="AC114" s="16">
        <f>10^$D$10*EXP(-($F$10+$AC$2*$E$10)*1000/8.314/L114)/L114+10^$G$10*EXP(-($I$10+$AC$2*$H$10)*1000/8.314/L114)</f>
        <v>1.0666785929945646</v>
      </c>
      <c r="AD114" s="21">
        <f>10^$D$11*EXP(-($F$11+$AE$2*$E$11)*1000/8.314/L114)/L114+10^$G$11*EXP(-($I$11+$AE$2*$H$11)*1000/8.314/L114)</f>
        <v>1.2056241685992668</v>
      </c>
      <c r="AE114" s="16">
        <f>10^$D$7*EXP(-($F$7+$AE$2*$E$7)*1000/8.314/L114)/L114+10^$G$7*EXP(-($I$7+$AE$2*$H$7)*1000/8.314/L114)</f>
        <v>71.614961110153885</v>
      </c>
      <c r="AF114" s="16">
        <f>10^$D$7*EXP(-($F$7+$AF$2*$E$7)*1000/8.314/L114)/L114+10^$G$7*EXP(-($I$7+$AF$2*$H$7)*1000/8.314/L114)</f>
        <v>40.855449789757728</v>
      </c>
    </row>
    <row r="115" spans="12:32" x14ac:dyDescent="0.2">
      <c r="L115" s="4">
        <f t="shared" si="4"/>
        <v>2110</v>
      </c>
      <c r="M115" s="3">
        <f t="shared" si="3"/>
        <v>0.47393364928909953</v>
      </c>
      <c r="N115" s="14">
        <f>10^$D$4*EXP(-($F$4+$N$2*$E$4)*1000/8.314/L115)/L115+10^$G$4*EXP(-($I$4+$N$2*$H$4)*1000/8.314/L115)</f>
        <v>0.5666867962279184</v>
      </c>
      <c r="O115" s="15">
        <f>10^$D$4*EXP(-($F$4+$O$2*$E$4)*1000/8.314/L115)/L115+10^$G$4*EXP(-($I$4+$O$2*$H$4)*1000/8.314/L115)</f>
        <v>0.36471180388100666</v>
      </c>
      <c r="P115" s="15">
        <f>10^$D$4*EXP(-($F$4+$P$2*$E$4)*1000/8.314/L115)/L115+10^$G$4*EXP(-($I$4+$P$2*$H$4)*1000/8.314/L115)</f>
        <v>0.23822719867477044</v>
      </c>
      <c r="Q115" s="15">
        <f>10^$D$4*EXP(-($F$4+$Q$2*$E$4)*1000/8.314/L115)/L115+10^$G$4*EXP(-($I$4+$Q$2*$H$4)*1000/8.314/L115)</f>
        <v>0.15881228424097774</v>
      </c>
      <c r="R115" s="14">
        <f>10^$D$6*EXP(-($F$6+$R$2*$E$6)*1000/8.314/L115)/L115+10^$G$6*EXP(-($I$6+$R$2*$H$6)*1000/8.314/L115)</f>
        <v>0.97283471557030898</v>
      </c>
      <c r="S115" s="15">
        <f>10^$D$6*EXP(-($F$6+$S$2*$E$6)*1000/8.314/L115)/L115+10^$G$6*EXP(-($I$6+$S$2*$H$6)*1000/8.314/L115)</f>
        <v>0.69169771063561103</v>
      </c>
      <c r="T115" s="15">
        <f>10^$D$6*EXP(-($F$6+$T$2*$E$6)*1000/8.314/L115)/L115+10^$G$6*EXP(-($I$6+$T$2*$H$6)*1000/8.314/L115)</f>
        <v>0.49721393953895759</v>
      </c>
      <c r="U115" s="15">
        <f>10^$D$6*EXP(-($F$6+$U$2*$E$6)*1000/8.314/L115)/L115+10^$G$6*EXP(-($I$6+$U$2*$H$6)*1000/8.314/L115)</f>
        <v>0.36284060102753546</v>
      </c>
      <c r="V115" s="14">
        <f>10^$D$9*EXP(-($F$9+$V$2*$E$9)*1000/8.314/L115)/L115+10^$G$9*EXP(-($I$9+$V$2*$H$9)*1000/8.314/L115)</f>
        <v>2.8990827591688735</v>
      </c>
      <c r="W115" s="15">
        <f>10^$D$9*EXP(-($F$9+$W$2*$E$9)*1000/8.314/L115)/L115+10^$G$9*EXP(-($I$9+$W$2*$H$9)*1000/8.314/L115)</f>
        <v>1.8762026503467586</v>
      </c>
      <c r="X115" s="15">
        <f>10^$D$9*EXP(-($F$9+$X$2*$E$9)*1000/8.314/L115)/L115+10^$G$9*EXP(-($I$9+$X$2*$H$9)*1000/8.314/L115)</f>
        <v>1.2325043545214005</v>
      </c>
      <c r="Y115" s="18">
        <f>10^$D$9*EXP(-($F$9+$Y$2*$E$9)*1000/8.314/L115)/L115+10^$G$9*EXP(-($I$9+$Y$2*$H$9)*1000/8.314/L115)</f>
        <v>0.82633026559411227</v>
      </c>
      <c r="Z115" s="16">
        <f>10^$D$10*EXP(-($F$10+$Z$2*$E$10)*1000/8.314/L115)/L115+10^$G$10*EXP(-($I$10+$Z$2*$H$10)*1000/8.314/L115)</f>
        <v>6.4884642751827162</v>
      </c>
      <c r="AA115" s="16">
        <f>10^$D$10*EXP(-($F$10+$AA$2*$E$10)*1000/8.314/L115)/L115+10^$G$10*EXP(-($I$10+$AA$2*$H$10)*1000/8.314/L115)</f>
        <v>3.5893400386813772</v>
      </c>
      <c r="AB115" s="16">
        <f>10^$D$10*EXP(-($F$10+$AB$2*$E$10)*1000/8.314/L115)/L115+10^$G$10*EXP(-($I$10+$AB$2*$H$10)*1000/8.314/L115)</f>
        <v>2.0082060440279563</v>
      </c>
      <c r="AC115" s="16">
        <f>10^$D$10*EXP(-($F$10+$AC$2*$E$10)*1000/8.314/L115)/L115+10^$G$10*EXP(-($I$10+$AC$2*$H$10)*1000/8.314/L115)</f>
        <v>1.14569888730056</v>
      </c>
      <c r="AD115" s="21">
        <f>10^$D$11*EXP(-($F$11+$AE$2*$E$11)*1000/8.314/L115)/L115+10^$G$11*EXP(-($I$11+$AE$2*$H$11)*1000/8.314/L115)</f>
        <v>1.3047855844538816</v>
      </c>
      <c r="AE115" s="16">
        <f>10^$D$7*EXP(-($F$7+$AE$2*$E$7)*1000/8.314/L115)/L115+10^$G$7*EXP(-($I$7+$AE$2*$H$7)*1000/8.314/L115)</f>
        <v>80.002551507305498</v>
      </c>
      <c r="AF115" s="16">
        <f>10^$D$7*EXP(-($F$7+$AF$2*$E$7)*1000/8.314/L115)/L115+10^$G$7*EXP(-($I$7+$AF$2*$H$7)*1000/8.314/L115)</f>
        <v>45.75776447333655</v>
      </c>
    </row>
    <row r="116" spans="12:32" x14ac:dyDescent="0.2">
      <c r="L116" s="4">
        <f t="shared" si="4"/>
        <v>2120</v>
      </c>
      <c r="M116" s="3">
        <f t="shared" si="3"/>
        <v>0.47169811320754718</v>
      </c>
      <c r="N116" s="14">
        <f>10^$D$4*EXP(-($F$4+$N$2*$E$4)*1000/8.314/L116)/L116+10^$G$4*EXP(-($I$4+$N$2*$H$4)*1000/8.314/L116)</f>
        <v>0.6166744139646958</v>
      </c>
      <c r="O116" s="15">
        <f>10^$D$4*EXP(-($F$4+$O$2*$E$4)*1000/8.314/L116)/L116+10^$G$4*EXP(-($I$4+$O$2*$H$4)*1000/8.314/L116)</f>
        <v>0.39704753171391077</v>
      </c>
      <c r="P116" s="15">
        <f>10^$D$4*EXP(-($F$4+$P$2*$E$4)*1000/8.314/L116)/L116+10^$G$4*EXP(-($I$4+$P$2*$H$4)*1000/8.314/L116)</f>
        <v>0.25924386839622859</v>
      </c>
      <c r="Q116" s="15">
        <f>10^$D$4*EXP(-($F$4+$Q$2*$E$4)*1000/8.314/L116)/L116+10^$G$4*EXP(-($I$4+$Q$2*$H$4)*1000/8.314/L116)</f>
        <v>0.17257012589814136</v>
      </c>
      <c r="R116" s="14">
        <f>10^$D$6*EXP(-($F$6+$R$2*$E$6)*1000/8.314/L116)/L116+10^$G$6*EXP(-($I$6+$R$2*$H$6)*1000/8.314/L116)</f>
        <v>1.0754958816667495</v>
      </c>
      <c r="S116" s="15">
        <f>10^$D$6*EXP(-($F$6+$S$2*$E$6)*1000/8.314/L116)/L116+10^$G$6*EXP(-($I$6+$S$2*$H$6)*1000/8.314/L116)</f>
        <v>0.76487195241641082</v>
      </c>
      <c r="T116" s="15">
        <f>10^$D$6*EXP(-($F$6+$T$2*$E$6)*1000/8.314/L116)/L116+10^$G$6*EXP(-($I$6+$T$2*$H$6)*1000/8.314/L116)</f>
        <v>0.54958347718454426</v>
      </c>
      <c r="U116" s="15">
        <f>10^$D$6*EXP(-($F$6+$U$2*$E$6)*1000/8.314/L116)/L116+10^$G$6*EXP(-($I$6+$U$2*$H$6)*1000/8.314/L116)</f>
        <v>0.40054144225449501</v>
      </c>
      <c r="V116" s="14">
        <f>10^$D$9*EXP(-($F$9+$V$2*$E$9)*1000/8.314/L116)/L116+10^$G$9*EXP(-($I$9+$V$2*$H$9)*1000/8.314/L116)</f>
        <v>3.1939603093282103</v>
      </c>
      <c r="W116" s="15">
        <f>10^$D$9*EXP(-($F$9+$W$2*$E$9)*1000/8.314/L116)/L116+10^$G$9*EXP(-($I$9+$W$2*$H$9)*1000/8.314/L116)</f>
        <v>2.0673243034048538</v>
      </c>
      <c r="X116" s="15">
        <f>10^$D$9*EXP(-($F$9+$X$2*$E$9)*1000/8.314/L116)/L116+10^$G$9*EXP(-($I$9+$X$2*$H$9)*1000/8.314/L116)</f>
        <v>1.3570214227657249</v>
      </c>
      <c r="Y116" s="18">
        <f>10^$D$9*EXP(-($F$9+$Y$2*$E$9)*1000/8.314/L116)/L116+10^$G$9*EXP(-($I$9+$Y$2*$H$9)*1000/8.314/L116)</f>
        <v>0.90807705109129511</v>
      </c>
      <c r="Z116" s="16">
        <f>10^$D$10*EXP(-($F$10+$Z$2*$E$10)*1000/8.314/L116)/L116+10^$G$10*EXP(-($I$10+$Z$2*$H$10)*1000/8.314/L116)</f>
        <v>6.9362912712129239</v>
      </c>
      <c r="AA116" s="16">
        <f>10^$D$10*EXP(-($F$10+$AA$2*$E$10)*1000/8.314/L116)/L116+10^$G$10*EXP(-($I$10+$AA$2*$H$10)*1000/8.314/L116)</f>
        <v>3.8453750120739758</v>
      </c>
      <c r="AB116" s="16">
        <f>10^$D$10*EXP(-($F$10+$AB$2*$E$10)*1000/8.314/L116)/L116+10^$G$10*EXP(-($I$10+$AB$2*$H$10)*1000/8.314/L116)</f>
        <v>2.154833284368348</v>
      </c>
      <c r="AC116" s="16">
        <f>10^$D$10*EXP(-($F$10+$AC$2*$E$10)*1000/8.314/L116)/L116+10^$G$10*EXP(-($I$10+$AC$2*$H$10)*1000/8.314/L116)</f>
        <v>1.2300254008619356</v>
      </c>
      <c r="AD116" s="21">
        <f>10^$D$11*EXP(-($F$11+$AE$2*$E$11)*1000/8.314/L116)/L116+10^$G$11*EXP(-($I$11+$AE$2*$H$11)*1000/8.314/L116)</f>
        <v>1.4113069942394205</v>
      </c>
      <c r="AE116" s="16">
        <f>10^$D$7*EXP(-($F$7+$AE$2*$E$7)*1000/8.314/L116)/L116+10^$G$7*EXP(-($I$7+$AE$2*$H$7)*1000/8.314/L116)</f>
        <v>89.277837286503612</v>
      </c>
      <c r="AF116" s="16">
        <f>10^$D$7*EXP(-($F$7+$AF$2*$E$7)*1000/8.314/L116)/L116+10^$G$7*EXP(-($I$7+$AF$2*$H$7)*1000/8.314/L116)</f>
        <v>51.193210008254539</v>
      </c>
    </row>
    <row r="117" spans="12:32" x14ac:dyDescent="0.2">
      <c r="L117" s="4">
        <f t="shared" si="4"/>
        <v>2130</v>
      </c>
      <c r="M117" s="3">
        <f t="shared" si="3"/>
        <v>0.46948356807511737</v>
      </c>
      <c r="N117" s="14">
        <f>10^$D$4*EXP(-($F$4+$N$2*$E$4)*1000/8.314/L117)/L117+10^$G$4*EXP(-($I$4+$N$2*$H$4)*1000/8.314/L117)</f>
        <v>0.67064438147125061</v>
      </c>
      <c r="O117" s="15">
        <f>10^$D$4*EXP(-($F$4+$O$2*$E$4)*1000/8.314/L117)/L117+10^$G$4*EXP(-($I$4+$O$2*$H$4)*1000/8.314/L117)</f>
        <v>0.43201397652599161</v>
      </c>
      <c r="P117" s="15">
        <f>10^$D$4*EXP(-($F$4+$P$2*$E$4)*1000/8.314/L117)/L117+10^$G$4*EXP(-($I$4+$P$2*$H$4)*1000/8.314/L117)</f>
        <v>0.28199841796240344</v>
      </c>
      <c r="Q117" s="15">
        <f>10^$D$4*EXP(-($F$4+$Q$2*$E$4)*1000/8.314/L117)/L117+10^$G$4*EXP(-($I$4+$Q$2*$H$4)*1000/8.314/L117)</f>
        <v>0.18747688695253359</v>
      </c>
      <c r="R117" s="14">
        <f>10^$D$6*EXP(-($F$6+$R$2*$E$6)*1000/8.314/L117)/L117+10^$G$6*EXP(-($I$6+$R$2*$H$6)*1000/8.314/L117)</f>
        <v>1.1880419810491385</v>
      </c>
      <c r="S117" s="15">
        <f>10^$D$6*EXP(-($F$6+$S$2*$E$6)*1000/8.314/L117)/L117+10^$G$6*EXP(-($I$6+$S$2*$H$6)*1000/8.314/L117)</f>
        <v>0.84518094497340357</v>
      </c>
      <c r="T117" s="15">
        <f>10^$D$6*EXP(-($F$6+$T$2*$E$6)*1000/8.314/L117)/L117+10^$G$6*EXP(-($I$6+$T$2*$H$6)*1000/8.314/L117)</f>
        <v>0.60710676837398925</v>
      </c>
      <c r="U117" s="15">
        <f>10^$D$6*EXP(-($F$6+$U$2*$E$6)*1000/8.314/L117)/L117+10^$G$6*EXP(-($I$6+$U$2*$H$6)*1000/8.314/L117)</f>
        <v>0.441970182246404</v>
      </c>
      <c r="V117" s="14">
        <f>10^$D$9*EXP(-($F$9+$V$2*$E$9)*1000/8.314/L117)/L117+10^$G$9*EXP(-($I$9+$V$2*$H$9)*1000/8.314/L117)</f>
        <v>3.5163830549984176</v>
      </c>
      <c r="W117" s="15">
        <f>10^$D$9*EXP(-($F$9+$W$2*$E$9)*1000/8.314/L117)/L117+10^$G$9*EXP(-($I$9+$W$2*$H$9)*1000/8.314/L117)</f>
        <v>2.2765957082848889</v>
      </c>
      <c r="X117" s="15">
        <f>10^$D$9*EXP(-($F$9+$X$2*$E$9)*1000/8.314/L117)/L117+10^$G$9*EXP(-($I$9+$X$2*$H$9)*1000/8.314/L117)</f>
        <v>1.493504733511527</v>
      </c>
      <c r="Y117" s="18">
        <f>10^$D$9*EXP(-($F$9+$Y$2*$E$9)*1000/8.314/L117)/L117+10^$G$9*EXP(-($I$9+$Y$2*$H$9)*1000/8.314/L117)</f>
        <v>0.99772420152271146</v>
      </c>
      <c r="Z117" s="16">
        <f>10^$D$10*EXP(-($F$10+$Z$2*$E$10)*1000/8.314/L117)/L117+10^$G$10*EXP(-($I$10+$Z$2*$H$10)*1000/8.314/L117)</f>
        <v>7.4104611352795047</v>
      </c>
      <c r="AA117" s="16">
        <f>10^$D$10*EXP(-($F$10+$AA$2*$E$10)*1000/8.314/L117)/L117+10^$G$10*EXP(-($I$10+$AA$2*$H$10)*1000/8.314/L117)</f>
        <v>4.1171880024495469</v>
      </c>
      <c r="AB117" s="16">
        <f>10^$D$10*EXP(-($F$10+$AB$2*$E$10)*1000/8.314/L117)/L117+10^$G$10*EXP(-($I$10+$AB$2*$H$10)*1000/8.314/L117)</f>
        <v>2.310879674261793</v>
      </c>
      <c r="AC117" s="16">
        <f>10^$D$10*EXP(-($F$10+$AC$2*$E$10)*1000/8.314/L117)/L117+10^$G$10*EXP(-($I$10+$AC$2*$H$10)*1000/8.314/L117)</f>
        <v>1.3199607605558248</v>
      </c>
      <c r="AD117" s="21">
        <f>10^$D$11*EXP(-($F$11+$AE$2*$E$11)*1000/8.314/L117)/L117+10^$G$11*EXP(-($I$11+$AE$2*$H$11)*1000/8.314/L117)</f>
        <v>1.5256577005606153</v>
      </c>
      <c r="AE117" s="16">
        <f>10^$D$7*EXP(-($F$7+$AE$2*$E$7)*1000/8.314/L117)/L117+10^$G$7*EXP(-($I$7+$AE$2*$H$7)*1000/8.314/L117)</f>
        <v>99.524376966400254</v>
      </c>
      <c r="AF117" s="16">
        <f>10^$D$7*EXP(-($F$7+$AF$2*$E$7)*1000/8.314/L117)/L117+10^$G$7*EXP(-($I$7+$AF$2*$H$7)*1000/8.314/L117)</f>
        <v>57.213522678986287</v>
      </c>
    </row>
    <row r="118" spans="12:32" x14ac:dyDescent="0.2">
      <c r="L118" s="4">
        <f t="shared" si="4"/>
        <v>2140</v>
      </c>
      <c r="M118" s="3">
        <f t="shared" si="3"/>
        <v>0.46728971962616822</v>
      </c>
      <c r="N118" s="14">
        <f>10^$D$4*EXP(-($F$4+$N$2*$E$4)*1000/8.314/L118)/L118+10^$G$4*EXP(-($I$4+$N$2*$H$4)*1000/8.314/L118)</f>
        <v>0.72887203786852883</v>
      </c>
      <c r="O118" s="15">
        <f>10^$D$4*EXP(-($F$4+$O$2*$E$4)*1000/8.314/L118)/L118+10^$G$4*EXP(-($I$4+$O$2*$H$4)*1000/8.314/L118)</f>
        <v>0.46979882074075113</v>
      </c>
      <c r="P118" s="15">
        <f>10^$D$4*EXP(-($F$4+$P$2*$E$4)*1000/8.314/L118)/L118+10^$G$4*EXP(-($I$4+$P$2*$H$4)*1000/8.314/L118)</f>
        <v>0.30661849279317671</v>
      </c>
      <c r="Q118" s="15">
        <f>10^$D$4*EXP(-($F$4+$Q$2*$E$4)*1000/8.314/L118)/L118+10^$G$4*EXP(-($I$4+$Q$2*$H$4)*1000/8.314/L118)</f>
        <v>0.20361920691557392</v>
      </c>
      <c r="R118" s="14">
        <f>10^$D$6*EXP(-($F$6+$R$2*$E$6)*1000/8.314/L118)/L118+10^$G$6*EXP(-($I$6+$R$2*$H$6)*1000/8.314/L118)</f>
        <v>1.311318942561384</v>
      </c>
      <c r="S118" s="15">
        <f>10^$D$6*EXP(-($F$6+$S$2*$E$6)*1000/8.314/L118)/L118+10^$G$6*EXP(-($I$6+$S$2*$H$6)*1000/8.314/L118)</f>
        <v>0.93324702611391874</v>
      </c>
      <c r="T118" s="15">
        <f>10^$D$6*EXP(-($F$6+$T$2*$E$6)*1000/8.314/L118)/L118+10^$G$6*EXP(-($I$6+$T$2*$H$6)*1000/8.314/L118)</f>
        <v>0.6702413327685659</v>
      </c>
      <c r="U118" s="15">
        <f>10^$D$6*EXP(-($F$6+$U$2*$E$6)*1000/8.314/L118)/L118+10^$G$6*EXP(-($I$6+$U$2*$H$6)*1000/8.314/L118)</f>
        <v>0.48746298725105924</v>
      </c>
      <c r="V118" s="14">
        <f>10^$D$9*EXP(-($F$9+$V$2*$E$9)*1000/8.314/L118)/L118+10^$G$9*EXP(-($I$9+$V$2*$H$9)*1000/8.314/L118)</f>
        <v>3.8686372490035037</v>
      </c>
      <c r="W118" s="15">
        <f>10^$D$9*EXP(-($F$9+$W$2*$E$9)*1000/8.314/L118)/L118+10^$G$9*EXP(-($I$9+$W$2*$H$9)*1000/8.314/L118)</f>
        <v>2.5055621891846358</v>
      </c>
      <c r="X118" s="15">
        <f>10^$D$9*EXP(-($F$9+$X$2*$E$9)*1000/8.314/L118)/L118+10^$G$9*EXP(-($I$9+$X$2*$H$9)*1000/8.314/L118)</f>
        <v>1.6429972986717409</v>
      </c>
      <c r="Y118" s="18">
        <f>10^$D$9*EXP(-($F$9+$Y$2*$E$9)*1000/8.314/L118)/L118+10^$G$9*EXP(-($I$9+$Y$2*$H$9)*1000/8.314/L118)</f>
        <v>1.0959748406347465</v>
      </c>
      <c r="Z118" s="16">
        <f>10^$D$10*EXP(-($F$10+$Z$2*$E$10)*1000/8.314/L118)/L118+10^$G$10*EXP(-($I$10+$Z$2*$H$10)*1000/8.314/L118)</f>
        <v>7.9122254549830089</v>
      </c>
      <c r="AA118" s="16">
        <f>10^$D$10*EXP(-($F$10+$AA$2*$E$10)*1000/8.314/L118)/L118+10^$G$10*EXP(-($I$10+$AA$2*$H$10)*1000/8.314/L118)</f>
        <v>4.4055759741208389</v>
      </c>
      <c r="AB118" s="16">
        <f>10^$D$10*EXP(-($F$10+$AB$2*$E$10)*1000/8.314/L118)/L118+10^$G$10*EXP(-($I$10+$AB$2*$H$10)*1000/8.314/L118)</f>
        <v>2.4768488902503321</v>
      </c>
      <c r="AC118" s="16">
        <f>10^$D$10*EXP(-($F$10+$AC$2*$E$10)*1000/8.314/L118)/L118+10^$G$10*EXP(-($I$10+$AC$2*$H$10)*1000/8.314/L118)</f>
        <v>1.4158211400153584</v>
      </c>
      <c r="AD118" s="21">
        <f>10^$D$11*EXP(-($F$11+$AE$2*$E$11)*1000/8.314/L118)/L118+10^$G$11*EXP(-($I$11+$AE$2*$H$11)*1000/8.314/L118)</f>
        <v>1.6483312187390147</v>
      </c>
      <c r="AE118" s="16">
        <f>10^$D$7*EXP(-($F$7+$AE$2*$E$7)*1000/8.314/L118)/L118+10^$G$7*EXP(-($I$7+$AE$2*$H$7)*1000/8.314/L118)</f>
        <v>110.83257066913754</v>
      </c>
      <c r="AF118" s="16">
        <f>10^$D$7*EXP(-($F$7+$AF$2*$E$7)*1000/8.314/L118)/L118+10^$G$7*EXP(-($I$7+$AF$2*$H$7)*1000/8.314/L118)</f>
        <v>63.874825656855414</v>
      </c>
    </row>
    <row r="119" spans="12:32" x14ac:dyDescent="0.2">
      <c r="L119" s="4">
        <f t="shared" si="4"/>
        <v>2150</v>
      </c>
      <c r="M119" s="3">
        <f t="shared" si="3"/>
        <v>0.46511627906976744</v>
      </c>
      <c r="N119" s="14">
        <f>10^$D$4*EXP(-($F$4+$N$2*$E$4)*1000/8.314/L119)/L119+10^$G$4*EXP(-($I$4+$N$2*$H$4)*1000/8.314/L119)</f>
        <v>0.79164845326500788</v>
      </c>
      <c r="O119" s="15">
        <f>10^$D$4*EXP(-($F$4+$O$2*$E$4)*1000/8.314/L119)/L119+10^$G$4*EXP(-($I$4+$O$2*$H$4)*1000/8.314/L119)</f>
        <v>0.51060091945111918</v>
      </c>
      <c r="P119" s="15">
        <f>10^$D$4*EXP(-($F$4+$P$2*$E$4)*1000/8.314/L119)/L119+10^$G$4*EXP(-($I$4+$P$2*$H$4)*1000/8.314/L119)</f>
        <v>0.33323964067529477</v>
      </c>
      <c r="Q119" s="15">
        <f>10^$D$4*EXP(-($F$4+$Q$2*$E$4)*1000/8.314/L119)/L119+10^$G$4*EXP(-($I$4+$Q$2*$H$4)*1000/8.314/L119)</f>
        <v>0.22108929298917179</v>
      </c>
      <c r="R119" s="14">
        <f>10^$D$6*EXP(-($F$6+$R$2*$E$6)*1000/8.314/L119)/L119+10^$G$6*EXP(-($I$6+$R$2*$H$6)*1000/8.314/L119)</f>
        <v>1.4462350666699022</v>
      </c>
      <c r="S119" s="15">
        <f>10^$D$6*EXP(-($F$6+$S$2*$E$6)*1000/8.314/L119)/L119+10^$G$6*EXP(-($I$6+$S$2*$H$6)*1000/8.314/L119)</f>
        <v>1.0297395539405814</v>
      </c>
      <c r="T119" s="15">
        <f>10^$D$6*EXP(-($F$6+$T$2*$E$6)*1000/8.314/L119)/L119+10^$G$6*EXP(-($I$6+$T$2*$H$6)*1000/8.314/L119)</f>
        <v>0.73948008063909032</v>
      </c>
      <c r="U119" s="15">
        <f>10^$D$6*EXP(-($F$6+$U$2*$E$6)*1000/8.314/L119)/L119+10^$G$6*EXP(-($I$6+$U$2*$H$6)*1000/8.314/L119)</f>
        <v>0.53738262027414641</v>
      </c>
      <c r="V119" s="14">
        <f>10^$D$9*EXP(-($F$9+$V$2*$E$9)*1000/8.314/L119)/L119+10^$G$9*EXP(-($I$9+$V$2*$H$9)*1000/8.314/L119)</f>
        <v>4.2531718994643075</v>
      </c>
      <c r="W119" s="15">
        <f>10^$D$9*EXP(-($F$9+$W$2*$E$9)*1000/8.314/L119)/L119+10^$G$9*EXP(-($I$9+$W$2*$H$9)*1000/8.314/L119)</f>
        <v>2.7558827183128631</v>
      </c>
      <c r="X119" s="15">
        <f>10^$D$9*EXP(-($F$9+$X$2*$E$9)*1000/8.314/L119)/L119+10^$G$9*EXP(-($I$9+$X$2*$H$9)*1000/8.314/L119)</f>
        <v>1.8066212667436028</v>
      </c>
      <c r="Y119" s="18">
        <f>10^$D$9*EXP(-($F$9+$Y$2*$E$9)*1000/8.314/L119)/L119+10^$G$9*EXP(-($I$9+$Y$2*$H$9)*1000/8.314/L119)</f>
        <v>1.2035870527001515</v>
      </c>
      <c r="Z119" s="16">
        <f>10^$D$10*EXP(-($F$10+$Z$2*$E$10)*1000/8.314/L119)/L119+10^$G$10*EXP(-($I$10+$Z$2*$H$10)*1000/8.314/L119)</f>
        <v>8.4428791846161886</v>
      </c>
      <c r="AA119" s="16">
        <f>10^$D$10*EXP(-($F$10+$AA$2*$E$10)*1000/8.314/L119)/L119+10^$G$10*EXP(-($I$10+$AA$2*$H$10)*1000/8.314/L119)</f>
        <v>4.7113660415028091</v>
      </c>
      <c r="AB119" s="16">
        <f>10^$D$10*EXP(-($F$10+$AB$2*$E$10)*1000/8.314/L119)/L119+10^$G$10*EXP(-($I$10+$AB$2*$H$10)*1000/8.314/L119)</f>
        <v>2.6532652551035971</v>
      </c>
      <c r="AC119" s="16">
        <f>10^$D$10*EXP(-($F$10+$AC$2*$E$10)*1000/8.314/L119)/L119+10^$G$10*EXP(-($I$10+$AC$2*$H$10)*1000/8.314/L119)</f>
        <v>1.5179366663453311</v>
      </c>
      <c r="AD119" s="21">
        <f>10^$D$11*EXP(-($F$11+$AE$2*$E$11)*1000/8.314/L119)/L119+10^$G$11*EXP(-($I$11+$AE$2*$H$11)*1000/8.314/L119)</f>
        <v>1.7798461836705535</v>
      </c>
      <c r="AE119" s="16">
        <f>10^$D$7*EXP(-($F$7+$AE$2*$E$7)*1000/8.314/L119)/L119+10^$G$7*EXP(-($I$7+$AE$2*$H$7)*1000/8.314/L119)</f>
        <v>123.30013083416161</v>
      </c>
      <c r="AF119" s="16">
        <f>10^$D$7*EXP(-($F$7+$AF$2*$E$7)*1000/8.314/L119)/L119+10^$G$7*EXP(-($I$7+$AF$2*$H$7)*1000/8.314/L119)</f>
        <v>71.237943804488722</v>
      </c>
    </row>
    <row r="120" spans="12:32" x14ac:dyDescent="0.2">
      <c r="L120" s="4">
        <f t="shared" si="4"/>
        <v>2160</v>
      </c>
      <c r="M120" s="3">
        <f t="shared" si="3"/>
        <v>0.46296296296296297</v>
      </c>
      <c r="N120" s="14">
        <f>10^$D$4*EXP(-($F$4+$N$2*$E$4)*1000/8.314/L120)/L120+10^$G$4*EXP(-($I$4+$N$2*$H$4)*1000/8.314/L120)</f>
        <v>0.85928111218771186</v>
      </c>
      <c r="O120" s="15">
        <f>10^$D$4*EXP(-($F$4+$O$2*$E$4)*1000/8.314/L120)/L120+10^$G$4*EXP(-($I$4+$O$2*$H$4)*1000/8.314/L120)</f>
        <v>0.55463081432713923</v>
      </c>
      <c r="P120" s="15">
        <f>10^$D$4*EXP(-($F$4+$P$2*$E$4)*1000/8.314/L120)/L120+10^$G$4*EXP(-($I$4+$P$2*$H$4)*1000/8.314/L120)</f>
        <v>0.36200569530021248</v>
      </c>
      <c r="Q120" s="15">
        <f>10^$D$4*EXP(-($F$4+$Q$2*$E$4)*1000/8.314/L120)/L120+10^$G$4*EXP(-($I$4+$Q$2*$H$4)*1000/8.314/L120)</f>
        <v>0.23998520435379908</v>
      </c>
      <c r="R120" s="14">
        <f>10^$D$6*EXP(-($F$6+$R$2*$E$6)*1000/8.314/L120)/L120+10^$G$6*EXP(-($I$6+$R$2*$H$6)*1000/8.314/L120)</f>
        <v>1.5937648108724669</v>
      </c>
      <c r="S120" s="15">
        <f>10^$D$6*EXP(-($F$6+$S$2*$E$6)*1000/8.314/L120)/L120+10^$G$6*EXP(-($I$6+$S$2*$H$6)*1000/8.314/L120)</f>
        <v>1.1353778506559702</v>
      </c>
      <c r="T120" s="15">
        <f>10^$D$6*EXP(-($F$6+$T$2*$E$6)*1000/8.314/L120)/L120+10^$G$6*EXP(-($I$6+$T$2*$H$6)*1000/8.314/L120)</f>
        <v>0.81535359617706493</v>
      </c>
      <c r="U120" s="15">
        <f>10^$D$6*EXP(-($F$6+$U$2*$E$6)*1000/8.314/L120)/L120+10^$G$6*EXP(-($I$6+$U$2*$H$6)*1000/8.314/L120)</f>
        <v>0.59212020767556051</v>
      </c>
      <c r="V120" s="14">
        <f>10^$D$9*EXP(-($F$9+$V$2*$E$9)*1000/8.314/L120)/L120+10^$G$9*EXP(-($I$9+$V$2*$H$9)*1000/8.314/L120)</f>
        <v>4.6726082210366906</v>
      </c>
      <c r="W120" s="15">
        <f>10^$D$9*EXP(-($F$9+$W$2*$E$9)*1000/8.314/L120)/L120+10^$G$9*EXP(-($I$9+$W$2*$H$9)*1000/8.314/L120)</f>
        <v>3.0293367955724495</v>
      </c>
      <c r="X120" s="15">
        <f>10^$D$9*EXP(-($F$9+$X$2*$E$9)*1000/8.314/L120)/L120+10^$G$9*EXP(-($I$9+$X$2*$H$9)*1000/8.314/L120)</f>
        <v>1.9855829078444804</v>
      </c>
      <c r="Y120" s="18">
        <f>10^$D$9*EXP(-($F$9+$Y$2*$E$9)*1000/8.314/L120)/L120+10^$G$9*EXP(-($I$9+$Y$2*$H$9)*1000/8.314/L120)</f>
        <v>1.3213774793336672</v>
      </c>
      <c r="Z120" s="16">
        <f>10^$D$10*EXP(-($F$10+$Z$2*$E$10)*1000/8.314/L120)/L120+10^$G$10*EXP(-($I$10+$Z$2*$H$10)*1000/8.314/L120)</f>
        <v>9.0037614487010877</v>
      </c>
      <c r="AA120" s="16">
        <f>10^$D$10*EXP(-($F$10+$AA$2*$E$10)*1000/8.314/L120)/L120+10^$G$10*EXP(-($I$10+$AA$2*$H$10)*1000/8.314/L120)</f>
        <v>5.0354161407068698</v>
      </c>
      <c r="AB120" s="16">
        <f>10^$D$10*EXP(-($F$10+$AB$2*$E$10)*1000/8.314/L120)/L120+10^$G$10*EXP(-($I$10+$AB$2*$H$10)*1000/8.314/L120)</f>
        <v>2.8406742724335294</v>
      </c>
      <c r="AC120" s="16">
        <f>10^$D$10*EXP(-($F$10+$AC$2*$E$10)*1000/8.314/L120)/L120+10^$G$10*EXP(-($I$10+$AC$2*$H$10)*1000/8.314/L120)</f>
        <v>1.6266518306062314</v>
      </c>
      <c r="AD120" s="21">
        <f>10^$D$11*EXP(-($F$11+$AE$2*$E$11)*1000/8.314/L120)/L120+10^$G$11*EXP(-($I$11+$AE$2*$H$11)*1000/8.314/L120)</f>
        <v>1.9207472741108427</v>
      </c>
      <c r="AE120" s="16">
        <f>10^$D$7*EXP(-($F$7+$AE$2*$E$7)*1000/8.314/L120)/L120+10^$G$7*EXP(-($I$7+$AE$2*$H$7)*1000/8.314/L120)</f>
        <v>137.03257850841607</v>
      </c>
      <c r="AF120" s="16">
        <f>10^$D$7*EXP(-($F$7+$AF$2*$E$7)*1000/8.314/L120)/L120+10^$G$7*EXP(-($I$7+$AF$2*$H$7)*1000/8.314/L120)</f>
        <v>79.368736560923111</v>
      </c>
    </row>
    <row r="121" spans="12:32" x14ac:dyDescent="0.2">
      <c r="L121" s="4">
        <f t="shared" si="4"/>
        <v>2170</v>
      </c>
      <c r="M121" s="3">
        <f t="shared" si="3"/>
        <v>0.46082949308755761</v>
      </c>
      <c r="N121" s="14">
        <f>10^$D$4*EXP(-($F$4+$N$2*$E$4)*1000/8.314/L121)/L121+10^$G$4*EXP(-($I$4+$N$2*$H$4)*1000/8.314/L121)</f>
        <v>0.93209461520556958</v>
      </c>
      <c r="O121" s="15">
        <f>10^$D$4*EXP(-($F$4+$O$2*$E$4)*1000/8.314/L121)/L121+10^$G$4*EXP(-($I$4+$O$2*$H$4)*1000/8.314/L121)</f>
        <v>0.60211126272845406</v>
      </c>
      <c r="P121" s="15">
        <f>10^$D$4*EXP(-($F$4+$P$2*$E$4)*1000/8.314/L121)/L121+10^$G$4*EXP(-($I$4+$P$2*$H$4)*1000/8.314/L121)</f>
        <v>0.39306917226037863</v>
      </c>
      <c r="Q121" s="15">
        <f>10^$D$4*EXP(-($F$4+$Q$2*$E$4)*1000/8.314/L121)/L121+10^$G$4*EXP(-($I$4+$Q$2*$H$4)*1000/8.314/L121)</f>
        <v>0.2604111464978931</v>
      </c>
      <c r="R121" s="14">
        <f>10^$D$6*EXP(-($F$6+$R$2*$E$6)*1000/8.314/L121)/L121+10^$G$6*EXP(-($I$6+$R$2*$H$6)*1000/8.314/L121)</f>
        <v>1.7549527486870156</v>
      </c>
      <c r="S121" s="15">
        <f>10^$D$6*EXP(-($F$6+$S$2*$E$6)*1000/8.314/L121)/L121+10^$G$6*EXP(-($I$6+$S$2*$H$6)*1000/8.314/L121)</f>
        <v>1.2509342874129157</v>
      </c>
      <c r="T121" s="15">
        <f>10^$D$6*EXP(-($F$6+$T$2*$E$6)*1000/8.314/L121)/L121+10^$G$6*EXP(-($I$6+$T$2*$H$6)*1000/8.314/L121)</f>
        <v>0.89843253487365726</v>
      </c>
      <c r="U121" s="15">
        <f>10^$D$6*EXP(-($F$6+$U$2*$E$6)*1000/8.314/L121)/L121+10^$G$6*EXP(-($I$6+$U$2*$H$6)*1000/8.314/L121)</f>
        <v>0.65209709761144008</v>
      </c>
      <c r="V121" s="14">
        <f>10^$D$9*EXP(-($F$9+$V$2*$E$9)*1000/8.314/L121)/L121+10^$G$9*EXP(-($I$9+$V$2*$H$9)*1000/8.314/L121)</f>
        <v>5.1297494927322971</v>
      </c>
      <c r="W121" s="15">
        <f>10^$D$9*EXP(-($F$9+$W$2*$E$9)*1000/8.314/L121)/L121+10^$G$9*EXP(-($I$9+$W$2*$H$9)*1000/8.314/L121)</f>
        <v>3.3278316424986718</v>
      </c>
      <c r="X121" s="15">
        <f>10^$D$9*EXP(-($F$9+$X$2*$E$9)*1000/8.314/L121)/L121+10^$G$9*EXP(-($I$9+$X$2*$H$9)*1000/8.314/L121)</f>
        <v>2.1811778395917125</v>
      </c>
      <c r="Y121" s="18">
        <f>10^$D$9*EXP(-($F$9+$Y$2*$E$9)*1000/8.314/L121)/L121+10^$G$9*EXP(-($I$9+$Y$2*$H$9)*1000/8.314/L121)</f>
        <v>1.4502250994826045</v>
      </c>
      <c r="Z121" s="16">
        <f>10^$D$10*EXP(-($F$10+$Z$2*$E$10)*1000/8.314/L121)/L121+10^$G$10*EXP(-($I$10+$Z$2*$H$10)*1000/8.314/L121)</f>
        <v>9.5962563367294695</v>
      </c>
      <c r="AA121" s="16">
        <f>10^$D$10*EXP(-($F$10+$AA$2*$E$10)*1000/8.314/L121)/L121+10^$G$10*EXP(-($I$10+$AA$2*$H$10)*1000/8.314/L121)</f>
        <v>5.3786156990326734</v>
      </c>
      <c r="AB121" s="16">
        <f>10^$D$10*EXP(-($F$10+$AB$2*$E$10)*1000/8.314/L121)/L121+10^$G$10*EXP(-($I$10+$AB$2*$H$10)*1000/8.314/L121)</f>
        <v>3.0396431629981202</v>
      </c>
      <c r="AC121" s="16">
        <f>10^$D$10*EXP(-($F$10+$AC$2*$E$10)*1000/8.314/L121)/L121+10^$G$10*EXP(-($I$10+$AC$2*$H$10)*1000/8.314/L121)</f>
        <v>1.7423259018095472</v>
      </c>
      <c r="AD121" s="21">
        <f>10^$D$11*EXP(-($F$11+$AE$2*$E$11)*1000/8.314/L121)/L121+10^$G$11*EXP(-($I$11+$AE$2*$H$11)*1000/8.314/L121)</f>
        <v>2.0716061540817594</v>
      </c>
      <c r="AE121" s="16">
        <f>10^$D$7*EXP(-($F$7+$AE$2*$E$7)*1000/8.314/L121)/L121+10^$G$7*EXP(-($I$7+$AE$2*$H$7)*1000/8.314/L121)</f>
        <v>152.14376616185029</v>
      </c>
      <c r="AF121" s="16">
        <f>10^$D$7*EXP(-($F$7+$AF$2*$E$7)*1000/8.314/L121)/L121+10^$G$7*EXP(-($I$7+$AF$2*$H$7)*1000/8.314/L121)</f>
        <v>88.338449641747204</v>
      </c>
    </row>
  </sheetData>
  <mergeCells count="5">
    <mergeCell ref="V1:Y1"/>
    <mergeCell ref="R1:U1"/>
    <mergeCell ref="N1:Q1"/>
    <mergeCell ref="Z1:AC1"/>
    <mergeCell ref="AE1:A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conductivity simulation</vt:lpstr>
      <vt:lpstr>fitting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Hongzhan Fei</dc:creator>
  <cp:lastModifiedBy>Hongzhan Fei</cp:lastModifiedBy>
  <cp:lastPrinted>2019-09-04T16:00:50Z</cp:lastPrinted>
  <dcterms:created xsi:type="dcterms:W3CDTF">2017-11-03T21:33:01Z</dcterms:created>
  <dcterms:modified xsi:type="dcterms:W3CDTF">2019-09-05T16:38:47Z</dcterms:modified>
</cp:coreProperties>
</file>