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10" windowWidth="14810" windowHeight="8010" tabRatio="516" activeTab="1"/>
  </bookViews>
  <sheets>
    <sheet name="Cities" sheetId="1" r:id="rId1"/>
    <sheet name="States" sheetId="2" r:id="rId2"/>
    <sheet name="%" sheetId="4" r:id="rId3"/>
    <sheet name="Each_state" sheetId="6" r:id="rId4"/>
    <sheet name="Each_city" sheetId="5" r:id="rId5"/>
  </sheets>
  <calcPr calcId="152511"/>
</workbook>
</file>

<file path=xl/calcChain.xml><?xml version="1.0" encoding="utf-8"?>
<calcChain xmlns="http://schemas.openxmlformats.org/spreadsheetml/2006/main">
  <c r="C10" i="4" l="1"/>
  <c r="D10" i="4" s="1"/>
  <c r="B53" i="5"/>
  <c r="E52" i="5"/>
  <c r="D52" i="5"/>
  <c r="C52" i="5"/>
  <c r="B52" i="5"/>
  <c r="E23" i="6"/>
  <c r="B22" i="6"/>
  <c r="E22" i="6"/>
  <c r="D23" i="6"/>
  <c r="C23" i="6"/>
  <c r="B23" i="6"/>
  <c r="D22" i="6"/>
  <c r="C22" i="6"/>
  <c r="H22" i="1"/>
  <c r="I22" i="1"/>
  <c r="J22" i="1"/>
  <c r="K22" i="1"/>
  <c r="P22" i="1"/>
  <c r="W22" i="1"/>
  <c r="H23" i="1"/>
  <c r="I23" i="1"/>
  <c r="J23" i="1"/>
  <c r="K23" i="1"/>
  <c r="P23" i="1"/>
  <c r="W23" i="1"/>
  <c r="H24" i="1"/>
  <c r="I24" i="1"/>
  <c r="J24" i="1"/>
  <c r="K24" i="1"/>
  <c r="P24" i="1"/>
  <c r="W24" i="1"/>
  <c r="H25" i="1"/>
  <c r="I25" i="1"/>
  <c r="J25" i="1"/>
  <c r="K25" i="1"/>
  <c r="P25" i="1"/>
  <c r="W25" i="1"/>
  <c r="E10" i="4" l="1"/>
  <c r="H26" i="1"/>
  <c r="E54" i="5"/>
  <c r="D54" i="5"/>
  <c r="C54" i="5"/>
  <c r="B54" i="5"/>
  <c r="E53" i="5"/>
  <c r="D53" i="5"/>
  <c r="C53" i="5"/>
  <c r="E25" i="6"/>
  <c r="D25" i="6"/>
  <c r="C25" i="6"/>
  <c r="B25" i="6"/>
  <c r="E24" i="6"/>
  <c r="D24" i="6"/>
  <c r="C24" i="6"/>
  <c r="B24" i="6"/>
  <c r="I9" i="4"/>
  <c r="I8" i="4"/>
  <c r="G9" i="4"/>
  <c r="G8" i="4"/>
  <c r="E9" i="4"/>
  <c r="E8" i="4"/>
  <c r="C9" i="4"/>
  <c r="C8" i="4"/>
  <c r="B9" i="4"/>
  <c r="F9" i="4" s="1"/>
  <c r="B8" i="4"/>
  <c r="B10" i="4"/>
  <c r="G10" i="4"/>
  <c r="I10" i="4"/>
  <c r="D8" i="4" l="1"/>
  <c r="D9" i="4"/>
  <c r="H9" i="4"/>
  <c r="J9" i="4"/>
  <c r="J10" i="4"/>
  <c r="H8" i="4"/>
  <c r="J8" i="4"/>
  <c r="F8" i="4"/>
  <c r="H10" i="4"/>
  <c r="F10" i="4"/>
  <c r="J3" i="2"/>
  <c r="J4" i="2"/>
  <c r="J5" i="2"/>
  <c r="J6" i="2"/>
  <c r="J7" i="2"/>
  <c r="J10" i="2"/>
  <c r="J8" i="2"/>
  <c r="J11" i="2"/>
  <c r="J12" i="2"/>
  <c r="J13" i="2"/>
  <c r="J9" i="2"/>
  <c r="J14" i="2"/>
  <c r="J15" i="2"/>
  <c r="J16" i="2"/>
  <c r="J17" i="2"/>
  <c r="J18" i="2"/>
  <c r="J19" i="2"/>
  <c r="J20" i="2"/>
  <c r="J21" i="2"/>
  <c r="J2" i="2"/>
  <c r="J2" i="1"/>
  <c r="K43" i="1" l="1"/>
  <c r="K44" i="1"/>
  <c r="K45" i="1"/>
  <c r="K46" i="1"/>
  <c r="K47" i="1"/>
  <c r="K48" i="1"/>
  <c r="K49" i="1"/>
  <c r="K50" i="1"/>
  <c r="K51" i="1"/>
  <c r="K20" i="1"/>
  <c r="K21" i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K18" i="1"/>
  <c r="K26" i="1"/>
  <c r="K27" i="1"/>
  <c r="K28" i="1"/>
  <c r="K29" i="1"/>
  <c r="K19" i="1"/>
  <c r="K3" i="1"/>
  <c r="K4" i="1"/>
  <c r="K5" i="1"/>
  <c r="K6" i="1"/>
  <c r="K7" i="1"/>
  <c r="K8" i="1"/>
  <c r="K9" i="1"/>
  <c r="K10" i="1"/>
  <c r="K11" i="1"/>
  <c r="K12" i="1"/>
  <c r="K13" i="1"/>
  <c r="K14" i="1"/>
  <c r="K15" i="1"/>
  <c r="K16" i="1"/>
  <c r="K17" i="1"/>
  <c r="K2" i="1"/>
  <c r="J18" i="1" l="1"/>
  <c r="J26" i="1"/>
  <c r="J27" i="1"/>
  <c r="J28" i="1"/>
  <c r="J29" i="1"/>
  <c r="J19" i="1"/>
  <c r="J20" i="1"/>
  <c r="J21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3" i="1"/>
  <c r="J4" i="1"/>
  <c r="J5" i="1"/>
  <c r="J6" i="1"/>
  <c r="J7" i="1"/>
  <c r="J8" i="1"/>
  <c r="J9" i="1"/>
  <c r="J10" i="1"/>
  <c r="J11" i="1"/>
  <c r="J12" i="1"/>
  <c r="J13" i="1"/>
  <c r="J14" i="1"/>
  <c r="J15" i="1"/>
  <c r="J16" i="1"/>
  <c r="J17" i="1"/>
  <c r="I3" i="2" l="1"/>
  <c r="I4" i="2"/>
  <c r="I5" i="2"/>
  <c r="I6" i="2"/>
  <c r="I7" i="2"/>
  <c r="I10" i="2"/>
  <c r="I8" i="2"/>
  <c r="I11" i="2"/>
  <c r="I12" i="2"/>
  <c r="I13" i="2"/>
  <c r="I9" i="2"/>
  <c r="I14" i="2"/>
  <c r="I15" i="2"/>
  <c r="I16" i="2"/>
  <c r="I17" i="2"/>
  <c r="I18" i="2"/>
  <c r="I19" i="2"/>
  <c r="I20" i="2"/>
  <c r="I21" i="2"/>
  <c r="I2" i="2"/>
  <c r="G22" i="2"/>
  <c r="F22" i="2"/>
  <c r="E22" i="2"/>
  <c r="D22" i="2"/>
  <c r="J3" i="4" l="1"/>
  <c r="J4" i="4"/>
  <c r="J5" i="4"/>
  <c r="J6" i="4"/>
  <c r="J7" i="4"/>
  <c r="J2" i="4"/>
  <c r="H3" i="4"/>
  <c r="H4" i="4"/>
  <c r="H5" i="4"/>
  <c r="H6" i="4"/>
  <c r="H7" i="4"/>
  <c r="H2" i="4"/>
  <c r="F3" i="4"/>
  <c r="F4" i="4"/>
  <c r="F5" i="4"/>
  <c r="F6" i="4"/>
  <c r="F7" i="4"/>
  <c r="F2" i="4"/>
  <c r="D3" i="4"/>
  <c r="D4" i="4"/>
  <c r="D5" i="4"/>
  <c r="D6" i="4"/>
  <c r="D7" i="4"/>
  <c r="D2" i="4"/>
  <c r="I3" i="1" l="1"/>
  <c r="I4" i="1"/>
  <c r="I8" i="1"/>
  <c r="I5" i="1"/>
  <c r="I6" i="1"/>
  <c r="I7" i="1"/>
  <c r="I9" i="1"/>
  <c r="I10" i="1"/>
  <c r="I11" i="1"/>
  <c r="I12" i="1"/>
  <c r="I13" i="1"/>
  <c r="I14" i="1"/>
  <c r="I15" i="1"/>
  <c r="I16" i="1"/>
  <c r="I17" i="1"/>
  <c r="I18" i="1"/>
  <c r="I26" i="1"/>
  <c r="I27" i="1"/>
  <c r="I28" i="1"/>
  <c r="I29" i="1"/>
  <c r="I19" i="1"/>
  <c r="I20" i="1"/>
  <c r="I21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2" i="1"/>
  <c r="W3" i="1" l="1"/>
  <c r="W4" i="1"/>
  <c r="W8" i="1"/>
  <c r="W5" i="1"/>
  <c r="W6" i="1"/>
  <c r="W7" i="1"/>
  <c r="W9" i="1"/>
  <c r="W10" i="1"/>
  <c r="W11" i="1"/>
  <c r="W12" i="1"/>
  <c r="W13" i="1"/>
  <c r="W14" i="1"/>
  <c r="W15" i="1"/>
  <c r="W16" i="1"/>
  <c r="W17" i="1"/>
  <c r="W26" i="1"/>
  <c r="W27" i="1"/>
  <c r="W28" i="1"/>
  <c r="W29" i="1"/>
  <c r="W19" i="1"/>
  <c r="W20" i="1"/>
  <c r="W21" i="1"/>
  <c r="W30" i="1"/>
  <c r="W31" i="1"/>
  <c r="W32" i="1"/>
  <c r="W33" i="1"/>
  <c r="W34" i="1"/>
  <c r="W35" i="1"/>
  <c r="W36" i="1"/>
  <c r="W37" i="1"/>
  <c r="W38" i="1"/>
  <c r="W39" i="1"/>
  <c r="W40" i="1"/>
  <c r="W41" i="1"/>
  <c r="W42" i="1"/>
  <c r="W43" i="1"/>
  <c r="W44" i="1"/>
  <c r="W45" i="1"/>
  <c r="W46" i="1"/>
  <c r="W48" i="1"/>
  <c r="W47" i="1"/>
  <c r="W49" i="1"/>
  <c r="W50" i="1"/>
  <c r="W51" i="1"/>
  <c r="W2" i="1"/>
  <c r="P18" i="1" l="1"/>
  <c r="P26" i="1"/>
  <c r="P27" i="1"/>
  <c r="P28" i="1"/>
  <c r="P29" i="1"/>
  <c r="P19" i="1"/>
  <c r="P20" i="1"/>
  <c r="P21" i="1"/>
  <c r="P30" i="1"/>
  <c r="P31" i="1"/>
  <c r="P32" i="1"/>
  <c r="P33" i="1"/>
  <c r="P34" i="1"/>
  <c r="P35" i="1"/>
  <c r="P36" i="1"/>
  <c r="P37" i="1"/>
  <c r="P38" i="1"/>
  <c r="P39" i="1"/>
  <c r="P40" i="1"/>
  <c r="P41" i="1"/>
  <c r="P42" i="1"/>
  <c r="P43" i="1"/>
  <c r="P44" i="1"/>
  <c r="P45" i="1"/>
  <c r="P46" i="1"/>
  <c r="P48" i="1"/>
  <c r="P47" i="1"/>
  <c r="P49" i="1"/>
  <c r="P50" i="1"/>
  <c r="P51" i="1"/>
  <c r="P3" i="1"/>
  <c r="P4" i="1"/>
  <c r="P8" i="1"/>
  <c r="P5" i="1"/>
  <c r="P6" i="1"/>
  <c r="P7" i="1"/>
  <c r="P9" i="1"/>
  <c r="P10" i="1"/>
  <c r="P11" i="1"/>
  <c r="P12" i="1"/>
  <c r="P13" i="1"/>
  <c r="P14" i="1"/>
  <c r="P15" i="1"/>
  <c r="P16" i="1"/>
  <c r="P17" i="1"/>
  <c r="P2" i="1"/>
  <c r="H3" i="2" l="1"/>
  <c r="H4" i="2"/>
  <c r="H5" i="2"/>
  <c r="H6" i="2"/>
  <c r="H7" i="2"/>
  <c r="H10" i="2"/>
  <c r="H8" i="2"/>
  <c r="H11" i="2"/>
  <c r="H12" i="2"/>
  <c r="H13" i="2"/>
  <c r="H9" i="2"/>
  <c r="H14" i="2"/>
  <c r="H15" i="2"/>
  <c r="H16" i="2"/>
  <c r="H17" i="2"/>
  <c r="H18" i="2"/>
  <c r="H19" i="2"/>
  <c r="H20" i="2"/>
  <c r="H21" i="2"/>
  <c r="H2" i="2"/>
  <c r="H2" i="1"/>
  <c r="H3" i="1"/>
  <c r="H4" i="1"/>
  <c r="H8" i="1"/>
  <c r="H5" i="1"/>
  <c r="H6" i="1"/>
  <c r="H7" i="1"/>
  <c r="H9" i="1"/>
  <c r="H10" i="1"/>
  <c r="H11" i="1"/>
  <c r="H12" i="1"/>
  <c r="H13" i="1"/>
  <c r="H14" i="1"/>
  <c r="H15" i="1"/>
  <c r="H16" i="1"/>
  <c r="H17" i="1"/>
  <c r="H18" i="1"/>
  <c r="H27" i="1"/>
  <c r="H28" i="1"/>
  <c r="H29" i="1"/>
  <c r="H19" i="1"/>
  <c r="H20" i="1"/>
  <c r="H21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8" i="1"/>
  <c r="H47" i="1"/>
  <c r="H49" i="1"/>
  <c r="H50" i="1"/>
  <c r="H51" i="1"/>
</calcChain>
</file>

<file path=xl/sharedStrings.xml><?xml version="1.0" encoding="utf-8"?>
<sst xmlns="http://schemas.openxmlformats.org/spreadsheetml/2006/main" count="346" uniqueCount="146">
  <si>
    <t>Bridgeport</t>
  </si>
  <si>
    <t>CT</t>
  </si>
  <si>
    <t>report</t>
  </si>
  <si>
    <t>map</t>
  </si>
  <si>
    <t>dataset</t>
  </si>
  <si>
    <t>static</t>
  </si>
  <si>
    <t>New Haven</t>
  </si>
  <si>
    <t>Stamford</t>
  </si>
  <si>
    <t>Portland</t>
  </si>
  <si>
    <t>ME</t>
  </si>
  <si>
    <t>Boston</t>
  </si>
  <si>
    <t>Cambridge</t>
  </si>
  <si>
    <t>New Bedford</t>
  </si>
  <si>
    <t>MA</t>
  </si>
  <si>
    <t>Newark</t>
  </si>
  <si>
    <t>NJ</t>
  </si>
  <si>
    <t xml:space="preserve">Jersey City </t>
  </si>
  <si>
    <t>Elizabeth</t>
  </si>
  <si>
    <t>New York</t>
  </si>
  <si>
    <t>NY</t>
  </si>
  <si>
    <t>Providence</t>
  </si>
  <si>
    <t>Warwick</t>
  </si>
  <si>
    <t>Cranston</t>
  </si>
  <si>
    <t>RI</t>
  </si>
  <si>
    <t>Mobile</t>
  </si>
  <si>
    <t>AL</t>
  </si>
  <si>
    <t>NE</t>
  </si>
  <si>
    <t>Wilmington</t>
  </si>
  <si>
    <t>DE</t>
  </si>
  <si>
    <t>Jacksonville</t>
  </si>
  <si>
    <t>Miami</t>
  </si>
  <si>
    <t>Tampa</t>
  </si>
  <si>
    <t>FL</t>
  </si>
  <si>
    <t>Savannah</t>
  </si>
  <si>
    <t>GA</t>
  </si>
  <si>
    <t>New Orleans</t>
  </si>
  <si>
    <t xml:space="preserve">Lake Charles </t>
  </si>
  <si>
    <t>Kenner</t>
  </si>
  <si>
    <t xml:space="preserve">Maryland </t>
  </si>
  <si>
    <t>Baltimore</t>
  </si>
  <si>
    <t xml:space="preserve">Glen Burnie </t>
  </si>
  <si>
    <t>LA</t>
  </si>
  <si>
    <t>MD</t>
  </si>
  <si>
    <t>Gulfport</t>
  </si>
  <si>
    <t>MS</t>
  </si>
  <si>
    <t>NC</t>
  </si>
  <si>
    <t xml:space="preserve">Greenville </t>
  </si>
  <si>
    <t xml:space="preserve">Jacksonville </t>
  </si>
  <si>
    <t>Charleston</t>
  </si>
  <si>
    <t>SC</t>
  </si>
  <si>
    <t xml:space="preserve">North Charleston </t>
  </si>
  <si>
    <t xml:space="preserve">Mount Pleasant </t>
  </si>
  <si>
    <t>Houston</t>
  </si>
  <si>
    <t xml:space="preserve">Corpus Christi </t>
  </si>
  <si>
    <t xml:space="preserve">Brownsville </t>
  </si>
  <si>
    <t>TX</t>
  </si>
  <si>
    <t>Virginia Beach</t>
  </si>
  <si>
    <t>Norfolk</t>
  </si>
  <si>
    <t>Chesapeake</t>
  </si>
  <si>
    <t>VA</t>
  </si>
  <si>
    <t>SO</t>
  </si>
  <si>
    <t>Los Angeles</t>
  </si>
  <si>
    <t>San Diego</t>
  </si>
  <si>
    <t>San Jose</t>
  </si>
  <si>
    <t>total</t>
  </si>
  <si>
    <t>CA</t>
  </si>
  <si>
    <t>Eugene</t>
  </si>
  <si>
    <t>Salem</t>
  </si>
  <si>
    <t>Seattle</t>
  </si>
  <si>
    <t>Tacoma</t>
  </si>
  <si>
    <t>Vancouver</t>
  </si>
  <si>
    <t>OR</t>
  </si>
  <si>
    <t>WA</t>
  </si>
  <si>
    <t>WE</t>
  </si>
  <si>
    <t>NO</t>
  </si>
  <si>
    <t>Massachusetts</t>
  </si>
  <si>
    <t>Rhode Island</t>
  </si>
  <si>
    <t>Alabama</t>
  </si>
  <si>
    <t>Delaware</t>
  </si>
  <si>
    <t>Florida</t>
  </si>
  <si>
    <t>Georgia</t>
  </si>
  <si>
    <t>Louisiana</t>
  </si>
  <si>
    <t>Texas</t>
  </si>
  <si>
    <t>Virginia</t>
  </si>
  <si>
    <t>California</t>
  </si>
  <si>
    <t>Oregon</t>
  </si>
  <si>
    <t>Washington State</t>
  </si>
  <si>
    <t xml:space="preserve">Connecticut  </t>
  </si>
  <si>
    <t xml:space="preserve">Maine </t>
  </si>
  <si>
    <t xml:space="preserve">New Jersey </t>
  </si>
  <si>
    <t>Mississippi</t>
  </si>
  <si>
    <t xml:space="preserve">North Carolina </t>
  </si>
  <si>
    <t xml:space="preserve">South Carolina </t>
  </si>
  <si>
    <t>COLLEGE</t>
  </si>
  <si>
    <t>CITY</t>
  </si>
  <si>
    <t>STATE</t>
  </si>
  <si>
    <t>REPORT</t>
  </si>
  <si>
    <t>STATIC</t>
  </si>
  <si>
    <t>MAP</t>
  </si>
  <si>
    <t>DATASET</t>
  </si>
  <si>
    <t>TOTAL</t>
  </si>
  <si>
    <t>STATE_PT</t>
  </si>
  <si>
    <t>POP</t>
  </si>
  <si>
    <t>LOG_POP</t>
  </si>
  <si>
    <t>COAST</t>
  </si>
  <si>
    <t>POLITICS</t>
  </si>
  <si>
    <t>MC</t>
  </si>
  <si>
    <t>GOVERNMENT</t>
  </si>
  <si>
    <t>CM</t>
  </si>
  <si>
    <t>CO</t>
  </si>
  <si>
    <t>GOV_DUMMY</t>
  </si>
  <si>
    <t>NORTH_SOUTH</t>
  </si>
  <si>
    <t>POLI_DUMMY</t>
  </si>
  <si>
    <t>Hempstead</t>
  </si>
  <si>
    <t>Brookhaven</t>
  </si>
  <si>
    <t xml:space="preserve">Dundalk </t>
  </si>
  <si>
    <t>TOTAL_4</t>
  </si>
  <si>
    <t>STATE_4</t>
  </si>
  <si>
    <t>#</t>
  </si>
  <si>
    <t>Document</t>
  </si>
  <si>
    <t>Static information</t>
  </si>
  <si>
    <t>Interactive maps</t>
  </si>
  <si>
    <t>Downloadable data</t>
  </si>
  <si>
    <t>Northeast States</t>
  </si>
  <si>
    <t xml:space="preserve">Northeast Cities </t>
  </si>
  <si>
    <t>South States</t>
  </si>
  <si>
    <t>South Cities</t>
  </si>
  <si>
    <t>West States</t>
  </si>
  <si>
    <t xml:space="preserve">West Cities </t>
  </si>
  <si>
    <t>total_4</t>
  </si>
  <si>
    <t>TOTAL_IF</t>
  </si>
  <si>
    <t>TOTAL_NAME</t>
  </si>
  <si>
    <t>STATE_IF</t>
  </si>
  <si>
    <t>total_if</t>
  </si>
  <si>
    <t>States</t>
  </si>
  <si>
    <t>Cities</t>
  </si>
  <si>
    <t>Connecticut</t>
  </si>
  <si>
    <t>doc</t>
  </si>
  <si>
    <t>data</t>
  </si>
  <si>
    <t>Maryland</t>
  </si>
  <si>
    <t xml:space="preserve">Mississippi </t>
  </si>
  <si>
    <r>
      <t>North Carolina</t>
    </r>
    <r>
      <rPr>
        <sz val="11"/>
        <color theme="1"/>
        <rFont val="Calibri"/>
        <family val="2"/>
        <scheme val="minor"/>
      </rPr>
      <t xml:space="preserve"> </t>
    </r>
  </si>
  <si>
    <r>
      <t>South Carolina</t>
    </r>
    <r>
      <rPr>
        <sz val="10"/>
        <color theme="1"/>
        <rFont val="Arial"/>
        <family val="2"/>
      </rPr>
      <t xml:space="preserve"> </t>
    </r>
  </si>
  <si>
    <t xml:space="preserve">Washington </t>
  </si>
  <si>
    <t>S</t>
  </si>
  <si>
    <t>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</si>
</sst>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0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  <font>
      <sz val="11"/>
      <color rgb="FFFF0000"/>
      <name val="Times New Roman"/>
      <family val="1"/>
    </font>
    <font>
      <sz val="9"/>
      <color theme="1"/>
      <name val="Times New Roman"/>
      <family val="1"/>
    </font>
    <font>
      <sz val="10"/>
      <color theme="1"/>
      <name val="Times New Roman"/>
      <family val="1"/>
    </font>
    <font>
      <sz val="12"/>
      <color theme="1"/>
      <name val="Times New Roman"/>
      <family val="1"/>
    </font>
    <font>
      <sz val="11"/>
      <color rgb="FFFF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gray125">
        <bgColor rgb="FFE5E5E5"/>
      </patternFill>
    </fill>
    <fill>
      <patternFill patternType="solid">
        <fgColor rgb="FFE7E6E6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1" fillId="0" borderId="0" xfId="0" applyFont="1" applyAlignment="1">
      <alignment vertical="center"/>
    </xf>
    <xf numFmtId="0" fontId="2" fillId="2" borderId="1" xfId="0" applyFont="1" applyFill="1" applyBorder="1" applyAlignment="1">
      <alignment vertical="center" wrapText="1"/>
    </xf>
    <xf numFmtId="3" fontId="2" fillId="2" borderId="2" xfId="0" applyNumberFormat="1" applyFont="1" applyFill="1" applyBorder="1" applyAlignment="1">
      <alignment horizontal="right" vertical="center" wrapText="1"/>
    </xf>
    <xf numFmtId="0" fontId="2" fillId="2" borderId="2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3" fontId="5" fillId="2" borderId="2" xfId="0" applyNumberFormat="1" applyFont="1" applyFill="1" applyBorder="1" applyAlignment="1">
      <alignment horizontal="right" vertical="center" wrapText="1"/>
    </xf>
    <xf numFmtId="0" fontId="2" fillId="2" borderId="3" xfId="0" applyFont="1" applyFill="1" applyBorder="1" applyAlignment="1">
      <alignment vertical="center" wrapText="1"/>
    </xf>
    <xf numFmtId="3" fontId="5" fillId="2" borderId="3" xfId="0" applyNumberFormat="1" applyFont="1" applyFill="1" applyBorder="1" applyAlignment="1">
      <alignment vertical="center" wrapText="1"/>
    </xf>
    <xf numFmtId="1" fontId="2" fillId="0" borderId="0" xfId="0" applyNumberFormat="1" applyFont="1"/>
    <xf numFmtId="164" fontId="2" fillId="0" borderId="0" xfId="0" applyNumberFormat="1" applyFont="1"/>
    <xf numFmtId="1" fontId="1" fillId="0" borderId="0" xfId="0" applyNumberFormat="1" applyFont="1"/>
    <xf numFmtId="1" fontId="1" fillId="0" borderId="0" xfId="0" applyNumberFormat="1" applyFont="1" applyAlignment="1">
      <alignment horizontal="right" vertical="center"/>
    </xf>
    <xf numFmtId="1" fontId="2" fillId="0" borderId="0" xfId="0" applyNumberFormat="1" applyFont="1" applyAlignment="1">
      <alignment horizontal="right" vertical="center"/>
    </xf>
    <xf numFmtId="0" fontId="6" fillId="0" borderId="1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1" fillId="3" borderId="4" xfId="0" applyFont="1" applyFill="1" applyBorder="1" applyAlignment="1">
      <alignment horizontal="right" vertical="center" wrapText="1"/>
    </xf>
    <xf numFmtId="0" fontId="3" fillId="3" borderId="5" xfId="0" applyFont="1" applyFill="1" applyBorder="1" applyAlignment="1">
      <alignment horizontal="right" vertical="center" wrapText="1"/>
    </xf>
    <xf numFmtId="0" fontId="1" fillId="3" borderId="5" xfId="0" applyFont="1" applyFill="1" applyBorder="1" applyAlignment="1">
      <alignment horizontal="right" vertical="center" wrapText="1"/>
    </xf>
    <xf numFmtId="9" fontId="1" fillId="3" borderId="5" xfId="0" applyNumberFormat="1" applyFont="1" applyFill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3" fillId="0" borderId="5" xfId="0" applyFont="1" applyBorder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0" fillId="0" borderId="7" xfId="0" applyBorder="1"/>
    <xf numFmtId="0" fontId="1" fillId="0" borderId="7" xfId="0" applyFont="1" applyBorder="1" applyAlignment="1">
      <alignment vertical="center"/>
    </xf>
    <xf numFmtId="164" fontId="2" fillId="0" borderId="7" xfId="0" applyNumberFormat="1" applyFont="1" applyBorder="1"/>
    <xf numFmtId="1" fontId="1" fillId="0" borderId="7" xfId="0" applyNumberFormat="1" applyFont="1" applyBorder="1" applyAlignment="1">
      <alignment vertical="center"/>
    </xf>
    <xf numFmtId="0" fontId="2" fillId="2" borderId="4" xfId="0" applyFont="1" applyFill="1" applyBorder="1" applyAlignment="1">
      <alignment vertical="center" wrapText="1"/>
    </xf>
    <xf numFmtId="3" fontId="2" fillId="2" borderId="5" xfId="0" applyNumberFormat="1" applyFont="1" applyFill="1" applyBorder="1" applyAlignment="1">
      <alignment horizontal="right" vertical="center" wrapText="1"/>
    </xf>
    <xf numFmtId="0" fontId="2" fillId="2" borderId="8" xfId="0" applyFont="1" applyFill="1" applyBorder="1" applyAlignment="1">
      <alignment vertical="center" wrapText="1"/>
    </xf>
    <xf numFmtId="3" fontId="2" fillId="2" borderId="8" xfId="0" applyNumberFormat="1" applyFont="1" applyFill="1" applyBorder="1" applyAlignment="1">
      <alignment vertical="center" wrapText="1"/>
    </xf>
    <xf numFmtId="3" fontId="5" fillId="2" borderId="5" xfId="0" applyNumberFormat="1" applyFont="1" applyFill="1" applyBorder="1" applyAlignment="1">
      <alignment horizontal="right" vertical="center" wrapText="1"/>
    </xf>
    <xf numFmtId="0" fontId="0" fillId="0" borderId="0" xfId="0" applyFill="1" applyBorder="1"/>
    <xf numFmtId="9" fontId="1" fillId="3" borderId="9" xfId="0" applyNumberFormat="1" applyFont="1" applyFill="1" applyBorder="1" applyAlignment="1">
      <alignment horizontal="right" vertical="center" wrapText="1"/>
    </xf>
    <xf numFmtId="0" fontId="1" fillId="3" borderId="10" xfId="0" applyFont="1" applyFill="1" applyBorder="1" applyAlignment="1">
      <alignment horizontal="right" vertical="center" wrapText="1"/>
    </xf>
    <xf numFmtId="0" fontId="1" fillId="0" borderId="10" xfId="0" applyFont="1" applyFill="1" applyBorder="1" applyAlignment="1">
      <alignment horizontal="right" vertical="center" wrapText="1"/>
    </xf>
    <xf numFmtId="0" fontId="8" fillId="0" borderId="2" xfId="0" applyFont="1" applyBorder="1" applyAlignment="1">
      <alignment vertical="center" wrapText="1"/>
    </xf>
    <xf numFmtId="0" fontId="0" fillId="3" borderId="5" xfId="0" applyFill="1" applyBorder="1" applyAlignment="1">
      <alignment vertical="center" wrapText="1"/>
    </xf>
    <xf numFmtId="0" fontId="8" fillId="3" borderId="5" xfId="0" applyFont="1" applyFill="1" applyBorder="1" applyAlignment="1">
      <alignment vertical="center" wrapText="1"/>
    </xf>
    <xf numFmtId="0" fontId="1" fillId="0" borderId="0" xfId="0" applyFont="1"/>
    <xf numFmtId="0" fontId="8" fillId="0" borderId="5" xfId="0" applyFont="1" applyBorder="1" applyAlignment="1">
      <alignment vertical="center" wrapText="1"/>
    </xf>
    <xf numFmtId="0" fontId="2" fillId="0" borderId="0" xfId="0" applyFont="1"/>
    <xf numFmtId="0" fontId="7" fillId="0" borderId="5" xfId="0" applyFont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0" fontId="8" fillId="3" borderId="4" xfId="0" applyFont="1" applyFill="1" applyBorder="1" applyAlignment="1">
      <alignment vertical="center" wrapText="1"/>
    </xf>
    <xf numFmtId="0" fontId="8" fillId="3" borderId="1" xfId="0" applyFont="1" applyFill="1" applyBorder="1" applyAlignment="1">
      <alignment vertical="center" wrapText="1"/>
    </xf>
    <xf numFmtId="0" fontId="8" fillId="3" borderId="2" xfId="0" applyFont="1" applyFill="1" applyBorder="1" applyAlignment="1">
      <alignment vertical="center" wrapText="1"/>
    </xf>
    <xf numFmtId="0" fontId="7" fillId="3" borderId="2" xfId="0" applyFont="1" applyFill="1" applyBorder="1" applyAlignment="1">
      <alignment vertical="center" wrapText="1"/>
    </xf>
    <xf numFmtId="0" fontId="2" fillId="0" borderId="0" xfId="0" applyFont="1" applyAlignment="1">
      <alignment vertical="center"/>
    </xf>
    <xf numFmtId="0" fontId="7" fillId="3" borderId="1" xfId="0" applyFont="1" applyFill="1" applyBorder="1" applyAlignment="1">
      <alignment vertical="center" wrapText="1"/>
    </xf>
    <xf numFmtId="0" fontId="8" fillId="0" borderId="0" xfId="0" applyFont="1"/>
    <xf numFmtId="0" fontId="2" fillId="0" borderId="7" xfId="0" applyFont="1" applyBorder="1" applyAlignment="1">
      <alignment vertical="center"/>
    </xf>
    <xf numFmtId="0" fontId="8" fillId="3" borderId="8" xfId="0" applyFont="1" applyFill="1" applyBorder="1" applyAlignment="1">
      <alignment vertical="center" wrapText="1"/>
    </xf>
    <xf numFmtId="0" fontId="8" fillId="3" borderId="11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/>
    </xf>
    <xf numFmtId="0" fontId="8" fillId="0" borderId="1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0" fillId="0" borderId="0" xfId="0" applyBorder="1"/>
    <xf numFmtId="0" fontId="1" fillId="0" borderId="0" xfId="0" applyFont="1" applyBorder="1" applyAlignment="1">
      <alignment vertical="center"/>
    </xf>
    <xf numFmtId="1" fontId="1" fillId="0" borderId="0" xfId="0" applyNumberFormat="1" applyFont="1" applyBorder="1"/>
    <xf numFmtId="164" fontId="2" fillId="0" borderId="0" xfId="0" applyNumberFormat="1" applyFont="1" applyBorder="1"/>
    <xf numFmtId="0" fontId="0" fillId="0" borderId="7" xfId="0" applyFill="1" applyBorder="1"/>
    <xf numFmtId="1" fontId="2" fillId="0" borderId="7" xfId="0" applyNumberFormat="1" applyFont="1" applyBorder="1"/>
    <xf numFmtId="0" fontId="2" fillId="2" borderId="11" xfId="0" applyFont="1" applyFill="1" applyBorder="1" applyAlignment="1">
      <alignment vertical="center" wrapText="1"/>
    </xf>
    <xf numFmtId="3" fontId="2" fillId="2" borderId="11" xfId="0" applyNumberFormat="1" applyFont="1" applyFill="1" applyBorder="1" applyAlignment="1">
      <alignment horizontal="right" vertical="center" wrapText="1"/>
    </xf>
    <xf numFmtId="0" fontId="0" fillId="0" borderId="12" xfId="0" applyBorder="1"/>
    <xf numFmtId="0" fontId="2" fillId="2" borderId="13" xfId="0" applyFont="1" applyFill="1" applyBorder="1" applyAlignment="1">
      <alignment vertical="center" wrapText="1"/>
    </xf>
    <xf numFmtId="3" fontId="2" fillId="2" borderId="13" xfId="0" applyNumberFormat="1" applyFont="1" applyFill="1" applyBorder="1" applyAlignment="1">
      <alignment horizontal="right" vertical="center" wrapText="1"/>
    </xf>
    <xf numFmtId="0" fontId="2" fillId="0" borderId="13" xfId="0" applyFont="1" applyBorder="1"/>
    <xf numFmtId="0" fontId="0" fillId="0" borderId="14" xfId="0" applyBorder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51"/>
  <sheetViews>
    <sheetView zoomScale="85" zoomScaleNormal="85" workbookViewId="0">
      <selection activeCell="R1" sqref="R1"/>
    </sheetView>
  </sheetViews>
  <sheetFormatPr defaultRowHeight="14.5" x14ac:dyDescent="0.35"/>
  <cols>
    <col min="2" max="2" width="13.26953125" customWidth="1"/>
    <col min="15" max="16" width="9.54296875" customWidth="1"/>
    <col min="20" max="20" width="12.54296875" customWidth="1"/>
    <col min="21" max="21" width="8.7265625" customWidth="1"/>
  </cols>
  <sheetData>
    <row r="1" spans="1:23" x14ac:dyDescent="0.35">
      <c r="A1" t="s">
        <v>74</v>
      </c>
      <c r="B1" t="s">
        <v>94</v>
      </c>
      <c r="C1" t="s">
        <v>95</v>
      </c>
      <c r="D1" t="s">
        <v>96</v>
      </c>
      <c r="E1" t="s">
        <v>97</v>
      </c>
      <c r="F1" t="s">
        <v>98</v>
      </c>
      <c r="G1" t="s">
        <v>99</v>
      </c>
      <c r="H1" t="s">
        <v>100</v>
      </c>
      <c r="I1" t="s">
        <v>116</v>
      </c>
      <c r="J1" t="s">
        <v>130</v>
      </c>
      <c r="K1" t="s">
        <v>131</v>
      </c>
      <c r="L1" t="s">
        <v>101</v>
      </c>
      <c r="M1" t="s">
        <v>117</v>
      </c>
      <c r="N1" t="s">
        <v>132</v>
      </c>
      <c r="O1" t="s">
        <v>102</v>
      </c>
      <c r="P1" t="s">
        <v>103</v>
      </c>
      <c r="Q1" t="s">
        <v>104</v>
      </c>
      <c r="R1" t="s">
        <v>111</v>
      </c>
      <c r="S1" t="s">
        <v>105</v>
      </c>
      <c r="T1" t="s">
        <v>112</v>
      </c>
      <c r="U1" t="s">
        <v>93</v>
      </c>
      <c r="V1" t="s">
        <v>107</v>
      </c>
      <c r="W1" t="s">
        <v>110</v>
      </c>
    </row>
    <row r="2" spans="1:23" x14ac:dyDescent="0.35">
      <c r="A2">
        <v>1</v>
      </c>
      <c r="B2" s="1" t="s">
        <v>0</v>
      </c>
      <c r="C2" t="s">
        <v>1</v>
      </c>
      <c r="D2">
        <v>1</v>
      </c>
      <c r="E2">
        <v>1</v>
      </c>
      <c r="F2">
        <v>1</v>
      </c>
      <c r="G2">
        <v>0</v>
      </c>
      <c r="H2">
        <f t="shared" ref="H2:H33" si="0">D2+(E2*2)+(F2*3)+(G2*4)</f>
        <v>6</v>
      </c>
      <c r="I2">
        <f t="shared" ref="I2:I33" si="1">SUM(D2:G2)</f>
        <v>3</v>
      </c>
      <c r="J2">
        <f>IF(G2=1,4, IF(F2=1,3, IF(E2=1, 2,IF(D2=1,1,0))))</f>
        <v>3</v>
      </c>
      <c r="K2" t="str">
        <f>IF(G2=1, "DATASET", IF(F2=1,"MAP", IF(E2=1, "STATIC",IF(D2=1, "REPORT","NONE"))))</f>
        <v>MAP</v>
      </c>
      <c r="L2">
        <v>10</v>
      </c>
      <c r="M2">
        <v>4</v>
      </c>
      <c r="N2">
        <v>4</v>
      </c>
      <c r="O2" s="11">
        <v>147586</v>
      </c>
      <c r="P2" s="10">
        <f t="shared" ref="P2:P33" si="2">LOG(O2)</f>
        <v>5.1690451622897493</v>
      </c>
      <c r="Q2" t="s">
        <v>26</v>
      </c>
      <c r="R2">
        <v>1</v>
      </c>
      <c r="S2">
        <v>5</v>
      </c>
      <c r="T2">
        <v>1</v>
      </c>
      <c r="U2">
        <v>18.100000000000001</v>
      </c>
      <c r="V2" t="s">
        <v>106</v>
      </c>
      <c r="W2">
        <f t="shared" ref="W2:W22" si="3">IF(V2="MC", 1, 0)</f>
        <v>1</v>
      </c>
    </row>
    <row r="3" spans="1:23" x14ac:dyDescent="0.35">
      <c r="A3">
        <v>2</v>
      </c>
      <c r="B3" s="1" t="s">
        <v>6</v>
      </c>
      <c r="C3" t="s">
        <v>1</v>
      </c>
      <c r="D3">
        <v>1</v>
      </c>
      <c r="E3">
        <v>1</v>
      </c>
      <c r="F3">
        <v>0</v>
      </c>
      <c r="G3">
        <v>0</v>
      </c>
      <c r="H3">
        <f t="shared" si="0"/>
        <v>3</v>
      </c>
      <c r="I3">
        <f t="shared" si="1"/>
        <v>2</v>
      </c>
      <c r="J3">
        <f t="shared" ref="J3:J51" si="4">IF(G3=1,4, IF(F3=1,3, IF(E3=1, 2,IF(D3=1,1,0))))</f>
        <v>2</v>
      </c>
      <c r="K3" t="str">
        <f t="shared" ref="K3:K51" si="5">IF(G3=1, "DATASET", IF(F3=1,"MAP", IF(E3=1, "STATIC",IF(D3=1, "REPORT","NONE"))))</f>
        <v>STATIC</v>
      </c>
      <c r="L3">
        <v>10</v>
      </c>
      <c r="M3">
        <v>4</v>
      </c>
      <c r="N3">
        <v>4</v>
      </c>
      <c r="O3" s="11">
        <v>130884</v>
      </c>
      <c r="P3" s="10">
        <f t="shared" si="2"/>
        <v>5.116886559183162</v>
      </c>
      <c r="Q3" t="s">
        <v>26</v>
      </c>
      <c r="R3">
        <v>1</v>
      </c>
      <c r="S3">
        <v>5</v>
      </c>
      <c r="T3">
        <v>1</v>
      </c>
      <c r="U3">
        <v>33.9</v>
      </c>
      <c r="V3" t="s">
        <v>106</v>
      </c>
      <c r="W3">
        <f t="shared" si="3"/>
        <v>1</v>
      </c>
    </row>
    <row r="4" spans="1:23" x14ac:dyDescent="0.35">
      <c r="A4">
        <v>3</v>
      </c>
      <c r="B4" s="1" t="s">
        <v>7</v>
      </c>
      <c r="C4" s="23" t="s">
        <v>1</v>
      </c>
      <c r="D4">
        <v>1</v>
      </c>
      <c r="E4">
        <v>0</v>
      </c>
      <c r="F4">
        <v>0</v>
      </c>
      <c r="G4">
        <v>0</v>
      </c>
      <c r="H4">
        <f t="shared" si="0"/>
        <v>1</v>
      </c>
      <c r="I4">
        <f t="shared" si="1"/>
        <v>1</v>
      </c>
      <c r="J4">
        <f t="shared" si="4"/>
        <v>1</v>
      </c>
      <c r="K4" t="str">
        <f t="shared" si="5"/>
        <v>REPORT</v>
      </c>
      <c r="L4">
        <v>10</v>
      </c>
      <c r="M4">
        <v>4</v>
      </c>
      <c r="N4">
        <v>4</v>
      </c>
      <c r="O4" s="9">
        <v>128851</v>
      </c>
      <c r="P4" s="10">
        <f t="shared" si="2"/>
        <v>5.1100877934169713</v>
      </c>
      <c r="Q4" t="s">
        <v>26</v>
      </c>
      <c r="R4">
        <v>1</v>
      </c>
      <c r="S4">
        <v>5</v>
      </c>
      <c r="T4">
        <v>1</v>
      </c>
      <c r="U4">
        <v>47.6</v>
      </c>
      <c r="V4" t="s">
        <v>106</v>
      </c>
      <c r="W4">
        <f t="shared" si="3"/>
        <v>1</v>
      </c>
    </row>
    <row r="5" spans="1:23" x14ac:dyDescent="0.35">
      <c r="A5">
        <v>7</v>
      </c>
      <c r="B5" s="1" t="s">
        <v>10</v>
      </c>
      <c r="C5" t="s">
        <v>13</v>
      </c>
      <c r="D5">
        <v>1</v>
      </c>
      <c r="E5">
        <v>1</v>
      </c>
      <c r="F5">
        <v>1</v>
      </c>
      <c r="G5">
        <v>1</v>
      </c>
      <c r="H5">
        <f t="shared" si="0"/>
        <v>10</v>
      </c>
      <c r="I5">
        <f t="shared" si="1"/>
        <v>4</v>
      </c>
      <c r="J5">
        <f t="shared" si="4"/>
        <v>4</v>
      </c>
      <c r="K5" t="str">
        <f t="shared" si="5"/>
        <v>DATASET</v>
      </c>
      <c r="L5">
        <v>10</v>
      </c>
      <c r="M5">
        <v>4</v>
      </c>
      <c r="N5">
        <v>4</v>
      </c>
      <c r="O5" s="11">
        <v>669158</v>
      </c>
      <c r="P5" s="10">
        <f t="shared" si="2"/>
        <v>5.8255286744591253</v>
      </c>
      <c r="Q5" t="s">
        <v>26</v>
      </c>
      <c r="R5">
        <v>1</v>
      </c>
      <c r="S5">
        <v>5</v>
      </c>
      <c r="T5">
        <v>1</v>
      </c>
      <c r="U5">
        <v>47.4</v>
      </c>
      <c r="V5" t="s">
        <v>106</v>
      </c>
      <c r="W5">
        <f t="shared" si="3"/>
        <v>1</v>
      </c>
    </row>
    <row r="6" spans="1:23" x14ac:dyDescent="0.35">
      <c r="A6">
        <v>8</v>
      </c>
      <c r="B6" s="1" t="s">
        <v>11</v>
      </c>
      <c r="C6" t="s">
        <v>13</v>
      </c>
      <c r="D6">
        <v>1</v>
      </c>
      <c r="E6">
        <v>1</v>
      </c>
      <c r="F6">
        <v>1</v>
      </c>
      <c r="G6">
        <v>0</v>
      </c>
      <c r="H6">
        <f t="shared" si="0"/>
        <v>6</v>
      </c>
      <c r="I6">
        <f t="shared" si="1"/>
        <v>3</v>
      </c>
      <c r="J6">
        <f t="shared" si="4"/>
        <v>3</v>
      </c>
      <c r="K6" t="str">
        <f t="shared" si="5"/>
        <v>MAP</v>
      </c>
      <c r="L6">
        <v>10</v>
      </c>
      <c r="M6">
        <v>4</v>
      </c>
      <c r="N6">
        <v>4</v>
      </c>
      <c r="O6" s="9">
        <v>105162</v>
      </c>
      <c r="P6" s="10">
        <f t="shared" si="2"/>
        <v>5.0218588370454338</v>
      </c>
      <c r="Q6" t="s">
        <v>26</v>
      </c>
      <c r="R6">
        <v>1</v>
      </c>
      <c r="S6">
        <v>5</v>
      </c>
      <c r="T6">
        <v>1</v>
      </c>
      <c r="U6">
        <v>76.5</v>
      </c>
      <c r="V6" t="s">
        <v>108</v>
      </c>
      <c r="W6">
        <f t="shared" si="3"/>
        <v>0</v>
      </c>
    </row>
    <row r="7" spans="1:23" x14ac:dyDescent="0.35">
      <c r="A7">
        <v>9</v>
      </c>
      <c r="B7" s="1" t="s">
        <v>12</v>
      </c>
      <c r="C7" t="s">
        <v>13</v>
      </c>
      <c r="D7">
        <v>1</v>
      </c>
      <c r="E7">
        <v>1</v>
      </c>
      <c r="F7">
        <v>0</v>
      </c>
      <c r="G7">
        <v>0</v>
      </c>
      <c r="H7">
        <f t="shared" si="0"/>
        <v>3</v>
      </c>
      <c r="I7">
        <f t="shared" si="1"/>
        <v>2</v>
      </c>
      <c r="J7">
        <f t="shared" si="4"/>
        <v>2</v>
      </c>
      <c r="K7" t="str">
        <f t="shared" si="5"/>
        <v>STATIC</v>
      </c>
      <c r="L7">
        <v>10</v>
      </c>
      <c r="M7">
        <v>4</v>
      </c>
      <c r="N7">
        <v>4</v>
      </c>
      <c r="O7" s="11">
        <v>110893</v>
      </c>
      <c r="P7" s="10">
        <f t="shared" si="2"/>
        <v>5.0449041326476127</v>
      </c>
      <c r="Q7" t="s">
        <v>26</v>
      </c>
      <c r="R7">
        <v>1</v>
      </c>
      <c r="S7">
        <v>5</v>
      </c>
      <c r="T7">
        <v>1</v>
      </c>
      <c r="U7">
        <v>17.100000000000001</v>
      </c>
      <c r="V7" t="s">
        <v>106</v>
      </c>
      <c r="W7">
        <f t="shared" si="3"/>
        <v>1</v>
      </c>
    </row>
    <row r="8" spans="1:23" x14ac:dyDescent="0.35">
      <c r="A8">
        <v>4</v>
      </c>
      <c r="B8" s="1" t="s">
        <v>8</v>
      </c>
      <c r="C8" t="s">
        <v>9</v>
      </c>
      <c r="D8">
        <v>1</v>
      </c>
      <c r="E8">
        <v>0</v>
      </c>
      <c r="F8">
        <v>0</v>
      </c>
      <c r="G8">
        <v>0</v>
      </c>
      <c r="H8">
        <f t="shared" si="0"/>
        <v>1</v>
      </c>
      <c r="I8">
        <f t="shared" si="1"/>
        <v>1</v>
      </c>
      <c r="J8">
        <f t="shared" si="4"/>
        <v>1</v>
      </c>
      <c r="K8" t="str">
        <f t="shared" si="5"/>
        <v>REPORT</v>
      </c>
      <c r="L8">
        <v>8</v>
      </c>
      <c r="M8">
        <v>3</v>
      </c>
      <c r="N8">
        <v>4</v>
      </c>
      <c r="O8" s="11">
        <v>66715</v>
      </c>
      <c r="P8" s="10">
        <f t="shared" si="2"/>
        <v>4.8242234903608168</v>
      </c>
      <c r="Q8" t="s">
        <v>26</v>
      </c>
      <c r="R8">
        <v>1</v>
      </c>
      <c r="S8">
        <v>5</v>
      </c>
      <c r="T8">
        <v>1</v>
      </c>
      <c r="U8">
        <v>47.6</v>
      </c>
      <c r="V8" t="s">
        <v>108</v>
      </c>
      <c r="W8">
        <f t="shared" si="3"/>
        <v>0</v>
      </c>
    </row>
    <row r="9" spans="1:23" x14ac:dyDescent="0.35">
      <c r="A9">
        <v>12</v>
      </c>
      <c r="B9" s="1" t="s">
        <v>14</v>
      </c>
      <c r="C9" t="s">
        <v>15</v>
      </c>
      <c r="D9">
        <v>0</v>
      </c>
      <c r="E9">
        <v>0</v>
      </c>
      <c r="F9">
        <v>0</v>
      </c>
      <c r="G9">
        <v>0</v>
      </c>
      <c r="H9">
        <f t="shared" si="0"/>
        <v>0</v>
      </c>
      <c r="I9">
        <f t="shared" si="1"/>
        <v>0</v>
      </c>
      <c r="J9">
        <f t="shared" si="4"/>
        <v>0</v>
      </c>
      <c r="K9" t="str">
        <f t="shared" si="5"/>
        <v>NONE</v>
      </c>
      <c r="L9">
        <v>3</v>
      </c>
      <c r="M9">
        <v>2</v>
      </c>
      <c r="N9">
        <v>2</v>
      </c>
      <c r="O9" s="11">
        <v>282803</v>
      </c>
      <c r="P9" s="10">
        <f t="shared" si="2"/>
        <v>5.4514840121847454</v>
      </c>
      <c r="Q9" t="s">
        <v>26</v>
      </c>
      <c r="R9">
        <v>1</v>
      </c>
      <c r="S9">
        <v>5</v>
      </c>
      <c r="T9">
        <v>1</v>
      </c>
      <c r="U9">
        <v>14.4</v>
      </c>
      <c r="V9" t="s">
        <v>106</v>
      </c>
      <c r="W9">
        <f t="shared" si="3"/>
        <v>1</v>
      </c>
    </row>
    <row r="10" spans="1:23" x14ac:dyDescent="0.35">
      <c r="A10">
        <v>13</v>
      </c>
      <c r="B10" s="1" t="s">
        <v>16</v>
      </c>
      <c r="C10" t="s">
        <v>15</v>
      </c>
      <c r="D10">
        <v>0</v>
      </c>
      <c r="E10">
        <v>0</v>
      </c>
      <c r="F10">
        <v>0</v>
      </c>
      <c r="G10">
        <v>0</v>
      </c>
      <c r="H10">
        <f t="shared" si="0"/>
        <v>0</v>
      </c>
      <c r="I10">
        <f t="shared" si="1"/>
        <v>0</v>
      </c>
      <c r="J10">
        <f t="shared" si="4"/>
        <v>0</v>
      </c>
      <c r="K10" t="str">
        <f t="shared" si="5"/>
        <v>NONE</v>
      </c>
      <c r="L10">
        <v>3</v>
      </c>
      <c r="M10">
        <v>2</v>
      </c>
      <c r="N10">
        <v>2</v>
      </c>
      <c r="O10" s="9">
        <v>265932</v>
      </c>
      <c r="P10" s="10">
        <f t="shared" si="2"/>
        <v>5.4247705997882738</v>
      </c>
      <c r="Q10" t="s">
        <v>26</v>
      </c>
      <c r="R10">
        <v>1</v>
      </c>
      <c r="S10">
        <v>5</v>
      </c>
      <c r="T10">
        <v>1</v>
      </c>
      <c r="U10">
        <v>44.6</v>
      </c>
      <c r="V10" t="s">
        <v>106</v>
      </c>
      <c r="W10">
        <f t="shared" si="3"/>
        <v>1</v>
      </c>
    </row>
    <row r="11" spans="1:23" x14ac:dyDescent="0.35">
      <c r="A11">
        <v>14</v>
      </c>
      <c r="B11" s="1" t="s">
        <v>17</v>
      </c>
      <c r="C11" t="s">
        <v>15</v>
      </c>
      <c r="D11">
        <v>0</v>
      </c>
      <c r="E11">
        <v>0</v>
      </c>
      <c r="F11">
        <v>0</v>
      </c>
      <c r="G11">
        <v>0</v>
      </c>
      <c r="H11">
        <f t="shared" si="0"/>
        <v>0</v>
      </c>
      <c r="I11">
        <f t="shared" si="1"/>
        <v>0</v>
      </c>
      <c r="J11">
        <f t="shared" si="4"/>
        <v>0</v>
      </c>
      <c r="K11" t="str">
        <f t="shared" si="5"/>
        <v>NONE</v>
      </c>
      <c r="L11">
        <v>3</v>
      </c>
      <c r="M11">
        <v>2</v>
      </c>
      <c r="N11">
        <v>2</v>
      </c>
      <c r="O11" s="11">
        <v>129363</v>
      </c>
      <c r="P11" s="10">
        <f t="shared" si="2"/>
        <v>5.1118100785459815</v>
      </c>
      <c r="Q11" t="s">
        <v>26</v>
      </c>
      <c r="R11">
        <v>1</v>
      </c>
      <c r="S11">
        <v>5</v>
      </c>
      <c r="T11">
        <v>1</v>
      </c>
      <c r="U11">
        <v>12.4</v>
      </c>
      <c r="V11" t="s">
        <v>106</v>
      </c>
      <c r="W11">
        <f t="shared" si="3"/>
        <v>1</v>
      </c>
    </row>
    <row r="12" spans="1:23" x14ac:dyDescent="0.35">
      <c r="A12">
        <v>15</v>
      </c>
      <c r="B12" s="1" t="s">
        <v>18</v>
      </c>
      <c r="C12" t="s">
        <v>19</v>
      </c>
      <c r="D12">
        <v>1</v>
      </c>
      <c r="E12">
        <v>1</v>
      </c>
      <c r="F12">
        <v>1</v>
      </c>
      <c r="G12">
        <v>1</v>
      </c>
      <c r="H12">
        <f t="shared" si="0"/>
        <v>10</v>
      </c>
      <c r="I12">
        <f t="shared" si="1"/>
        <v>4</v>
      </c>
      <c r="J12">
        <f t="shared" si="4"/>
        <v>4</v>
      </c>
      <c r="K12" t="str">
        <f t="shared" si="5"/>
        <v>DATASET</v>
      </c>
      <c r="L12">
        <v>10</v>
      </c>
      <c r="M12">
        <v>4</v>
      </c>
      <c r="N12">
        <v>4</v>
      </c>
      <c r="O12" s="11">
        <v>8560072</v>
      </c>
      <c r="P12" s="10">
        <f t="shared" si="2"/>
        <v>6.9324774176060311</v>
      </c>
      <c r="Q12" t="s">
        <v>26</v>
      </c>
      <c r="R12">
        <v>1</v>
      </c>
      <c r="S12">
        <v>5</v>
      </c>
      <c r="T12">
        <v>1</v>
      </c>
      <c r="U12">
        <v>36.700000000000003</v>
      </c>
      <c r="V12" t="s">
        <v>106</v>
      </c>
      <c r="W12">
        <f t="shared" si="3"/>
        <v>1</v>
      </c>
    </row>
    <row r="13" spans="1:23" x14ac:dyDescent="0.35">
      <c r="A13">
        <v>16</v>
      </c>
      <c r="B13" s="1" t="s">
        <v>113</v>
      </c>
      <c r="C13" t="s">
        <v>19</v>
      </c>
      <c r="D13">
        <v>0</v>
      </c>
      <c r="E13">
        <v>0</v>
      </c>
      <c r="F13">
        <v>0</v>
      </c>
      <c r="G13">
        <v>0</v>
      </c>
      <c r="H13">
        <f t="shared" si="0"/>
        <v>0</v>
      </c>
      <c r="I13">
        <f t="shared" si="1"/>
        <v>0</v>
      </c>
      <c r="J13">
        <f t="shared" si="4"/>
        <v>0</v>
      </c>
      <c r="K13" t="str">
        <f t="shared" si="5"/>
        <v>NONE</v>
      </c>
      <c r="L13">
        <v>10</v>
      </c>
      <c r="M13">
        <v>4</v>
      </c>
      <c r="N13">
        <v>4</v>
      </c>
      <c r="O13" s="9">
        <v>772296</v>
      </c>
      <c r="P13" s="10">
        <f t="shared" si="2"/>
        <v>5.8877837854761728</v>
      </c>
      <c r="Q13" t="s">
        <v>26</v>
      </c>
      <c r="R13">
        <v>1</v>
      </c>
      <c r="S13">
        <v>5</v>
      </c>
      <c r="T13">
        <v>1</v>
      </c>
      <c r="U13">
        <v>32.6</v>
      </c>
      <c r="V13" t="s">
        <v>106</v>
      </c>
      <c r="W13">
        <f t="shared" si="3"/>
        <v>1</v>
      </c>
    </row>
    <row r="14" spans="1:23" x14ac:dyDescent="0.35">
      <c r="A14">
        <v>17</v>
      </c>
      <c r="B14" s="1" t="s">
        <v>114</v>
      </c>
      <c r="C14" t="s">
        <v>19</v>
      </c>
      <c r="D14">
        <v>0</v>
      </c>
      <c r="E14">
        <v>0</v>
      </c>
      <c r="F14">
        <v>0</v>
      </c>
      <c r="G14">
        <v>0</v>
      </c>
      <c r="H14">
        <f t="shared" si="0"/>
        <v>0</v>
      </c>
      <c r="I14">
        <f t="shared" si="1"/>
        <v>0</v>
      </c>
      <c r="J14">
        <f t="shared" si="4"/>
        <v>0</v>
      </c>
      <c r="K14" t="str">
        <f t="shared" si="5"/>
        <v>NONE</v>
      </c>
      <c r="L14">
        <v>10</v>
      </c>
      <c r="M14">
        <v>4</v>
      </c>
      <c r="N14">
        <v>4</v>
      </c>
      <c r="O14" s="11">
        <v>487731</v>
      </c>
      <c r="P14" s="10">
        <f t="shared" si="2"/>
        <v>5.68818036006373</v>
      </c>
      <c r="Q14" t="s">
        <v>26</v>
      </c>
      <c r="R14">
        <v>1</v>
      </c>
      <c r="S14">
        <v>5</v>
      </c>
      <c r="T14">
        <v>1</v>
      </c>
      <c r="U14">
        <v>44</v>
      </c>
      <c r="V14" t="s">
        <v>108</v>
      </c>
      <c r="W14">
        <f t="shared" si="3"/>
        <v>0</v>
      </c>
    </row>
    <row r="15" spans="1:23" x14ac:dyDescent="0.35">
      <c r="A15">
        <v>18</v>
      </c>
      <c r="B15" s="1" t="s">
        <v>20</v>
      </c>
      <c r="C15" t="s">
        <v>23</v>
      </c>
      <c r="D15">
        <v>1</v>
      </c>
      <c r="E15">
        <v>0</v>
      </c>
      <c r="F15">
        <v>1</v>
      </c>
      <c r="G15">
        <v>1</v>
      </c>
      <c r="H15">
        <f t="shared" si="0"/>
        <v>8</v>
      </c>
      <c r="I15">
        <f t="shared" si="1"/>
        <v>3</v>
      </c>
      <c r="J15">
        <f t="shared" si="4"/>
        <v>4</v>
      </c>
      <c r="K15" t="str">
        <f t="shared" si="5"/>
        <v>DATASET</v>
      </c>
      <c r="L15">
        <v>3</v>
      </c>
      <c r="M15">
        <v>2</v>
      </c>
      <c r="N15">
        <v>2</v>
      </c>
      <c r="O15" s="9">
        <v>179509</v>
      </c>
      <c r="P15" s="10">
        <f t="shared" si="2"/>
        <v>5.2540862275792515</v>
      </c>
      <c r="Q15" t="s">
        <v>26</v>
      </c>
      <c r="R15">
        <v>1</v>
      </c>
      <c r="S15">
        <v>5</v>
      </c>
      <c r="T15">
        <v>1</v>
      </c>
      <c r="U15">
        <v>30.1</v>
      </c>
      <c r="V15" t="s">
        <v>106</v>
      </c>
      <c r="W15">
        <f t="shared" si="3"/>
        <v>1</v>
      </c>
    </row>
    <row r="16" spans="1:23" x14ac:dyDescent="0.35">
      <c r="A16">
        <v>19</v>
      </c>
      <c r="B16" s="1" t="s">
        <v>21</v>
      </c>
      <c r="C16" t="s">
        <v>23</v>
      </c>
      <c r="D16">
        <v>0</v>
      </c>
      <c r="E16" s="59">
        <v>0</v>
      </c>
      <c r="F16">
        <v>0</v>
      </c>
      <c r="G16">
        <v>0</v>
      </c>
      <c r="H16">
        <f t="shared" si="0"/>
        <v>0</v>
      </c>
      <c r="I16">
        <f t="shared" si="1"/>
        <v>0</v>
      </c>
      <c r="J16">
        <f t="shared" si="4"/>
        <v>0</v>
      </c>
      <c r="K16" t="str">
        <f t="shared" si="5"/>
        <v>NONE</v>
      </c>
      <c r="L16">
        <v>3</v>
      </c>
      <c r="M16">
        <v>2</v>
      </c>
      <c r="N16">
        <v>2</v>
      </c>
      <c r="O16" s="11">
        <v>81218</v>
      </c>
      <c r="P16" s="10">
        <f t="shared" si="2"/>
        <v>4.9096522907479816</v>
      </c>
      <c r="Q16" t="s">
        <v>26</v>
      </c>
      <c r="R16">
        <v>1</v>
      </c>
      <c r="S16">
        <v>5</v>
      </c>
      <c r="T16">
        <v>1</v>
      </c>
      <c r="U16">
        <v>32.6</v>
      </c>
      <c r="V16" t="s">
        <v>106</v>
      </c>
      <c r="W16">
        <f t="shared" si="3"/>
        <v>1</v>
      </c>
    </row>
    <row r="17" spans="1:50" x14ac:dyDescent="0.35">
      <c r="A17" s="59">
        <v>20</v>
      </c>
      <c r="B17" s="60" t="s">
        <v>22</v>
      </c>
      <c r="C17" s="59" t="s">
        <v>23</v>
      </c>
      <c r="D17" s="59">
        <v>0</v>
      </c>
      <c r="E17" s="59">
        <v>0</v>
      </c>
      <c r="F17" s="59">
        <v>1</v>
      </c>
      <c r="G17" s="59">
        <v>0</v>
      </c>
      <c r="H17" s="59">
        <f t="shared" si="0"/>
        <v>3</v>
      </c>
      <c r="I17" s="59">
        <f t="shared" si="1"/>
        <v>1</v>
      </c>
      <c r="J17" s="59">
        <f t="shared" si="4"/>
        <v>3</v>
      </c>
      <c r="K17" s="59" t="str">
        <f t="shared" si="5"/>
        <v>MAP</v>
      </c>
      <c r="L17" s="59">
        <v>3</v>
      </c>
      <c r="M17" s="59">
        <v>2</v>
      </c>
      <c r="N17" s="59">
        <v>2</v>
      </c>
      <c r="O17" s="61">
        <v>80979</v>
      </c>
      <c r="P17" s="62">
        <f t="shared" si="2"/>
        <v>4.9083724094148176</v>
      </c>
      <c r="Q17" s="59" t="s">
        <v>26</v>
      </c>
      <c r="R17" s="59">
        <v>1</v>
      </c>
      <c r="S17" s="59">
        <v>5</v>
      </c>
      <c r="T17" s="59">
        <v>1</v>
      </c>
      <c r="U17" s="59">
        <v>31.4</v>
      </c>
      <c r="V17" s="59" t="s">
        <v>106</v>
      </c>
      <c r="W17" s="59">
        <f t="shared" si="3"/>
        <v>1</v>
      </c>
      <c r="X17" s="59"/>
      <c r="Y17" s="59"/>
      <c r="Z17" s="59"/>
      <c r="AA17" s="59"/>
      <c r="AB17" s="59"/>
      <c r="AC17" s="59"/>
      <c r="AD17" s="59"/>
      <c r="AE17" s="59"/>
      <c r="AF17" s="59"/>
      <c r="AG17" s="59"/>
      <c r="AH17" s="59"/>
      <c r="AI17" s="59"/>
      <c r="AJ17" s="59"/>
      <c r="AK17" s="59"/>
      <c r="AL17" s="59"/>
      <c r="AM17" s="59"/>
      <c r="AN17" s="59"/>
      <c r="AO17" s="59"/>
      <c r="AP17" s="59"/>
      <c r="AQ17" s="59"/>
      <c r="AR17" s="59"/>
      <c r="AS17" s="59"/>
      <c r="AT17" s="59"/>
      <c r="AU17" s="59"/>
      <c r="AV17" s="59"/>
      <c r="AW17" s="59"/>
      <c r="AX17" s="59"/>
    </row>
    <row r="18" spans="1:50" x14ac:dyDescent="0.35">
      <c r="A18">
        <v>22</v>
      </c>
      <c r="B18" s="60" t="s">
        <v>27</v>
      </c>
      <c r="C18" s="59" t="s">
        <v>28</v>
      </c>
      <c r="D18" s="59">
        <v>0</v>
      </c>
      <c r="E18" s="59">
        <v>0</v>
      </c>
      <c r="F18" s="59">
        <v>0</v>
      </c>
      <c r="G18" s="59">
        <v>0</v>
      </c>
      <c r="H18" s="59">
        <f>D18+(E18*2)+(F18*3)+(G18*4)</f>
        <v>0</v>
      </c>
      <c r="I18" s="59">
        <f>SUM(D18:G18)</f>
        <v>0</v>
      </c>
      <c r="J18" s="59">
        <f>IF(G18=1,4, IF(F18=1,3, IF(E18=1, 2,IF(D18=1,1,0))))</f>
        <v>0</v>
      </c>
      <c r="K18" s="59" t="str">
        <f>IF(G18=1, "DATASET", IF(F18=1,"MAP", IF(E18=1, "STATIC",IF(D18=1, "REPORT","NONE"))))</f>
        <v>NONE</v>
      </c>
      <c r="L18" s="59">
        <v>6</v>
      </c>
      <c r="M18" s="59">
        <v>3</v>
      </c>
      <c r="N18" s="32">
        <v>3</v>
      </c>
      <c r="O18" s="61">
        <v>71276</v>
      </c>
      <c r="P18" s="62">
        <f>LOG(O18)</f>
        <v>4.8529433191619304</v>
      </c>
      <c r="Q18" s="59" t="s">
        <v>60</v>
      </c>
      <c r="R18" s="59">
        <v>1</v>
      </c>
      <c r="S18" s="59">
        <v>5</v>
      </c>
      <c r="T18" s="59">
        <v>1</v>
      </c>
      <c r="U18" s="59">
        <v>26.2</v>
      </c>
      <c r="V18" s="59" t="s">
        <v>108</v>
      </c>
      <c r="W18" s="59">
        <v>1</v>
      </c>
      <c r="X18" s="59"/>
      <c r="Y18" s="59"/>
      <c r="Z18" s="59"/>
      <c r="AA18" s="59"/>
      <c r="AB18" s="59"/>
      <c r="AC18" s="59"/>
      <c r="AD18" s="59"/>
      <c r="AE18" s="59"/>
      <c r="AF18" s="59"/>
    </row>
    <row r="19" spans="1:50" x14ac:dyDescent="0.35">
      <c r="A19">
        <v>32</v>
      </c>
      <c r="B19" s="1" t="s">
        <v>39</v>
      </c>
      <c r="C19" t="s">
        <v>42</v>
      </c>
      <c r="D19">
        <v>1</v>
      </c>
      <c r="E19">
        <v>0</v>
      </c>
      <c r="F19">
        <v>1</v>
      </c>
      <c r="G19">
        <v>1</v>
      </c>
      <c r="H19">
        <f>D19+(E19*2)+(F19*3)+(G19*4)</f>
        <v>8</v>
      </c>
      <c r="I19">
        <f>SUM(D19:G19)</f>
        <v>3</v>
      </c>
      <c r="J19">
        <f>IF(G19=1,4, IF(F19=1,3, IF(E19=1, 2,IF(D19=1,1,0))))</f>
        <v>4</v>
      </c>
      <c r="K19" t="str">
        <f>IF(G19=1, "DATASET", IF(F19=1,"MAP", IF(E19=1, "STATIC",IF(D19=1, "REPORT","NONE"))))</f>
        <v>DATASET</v>
      </c>
      <c r="L19">
        <v>10</v>
      </c>
      <c r="M19">
        <v>4</v>
      </c>
      <c r="N19" s="32">
        <v>3</v>
      </c>
      <c r="O19" s="11">
        <v>619796</v>
      </c>
      <c r="P19" s="10">
        <f>LOG(O19)</f>
        <v>5.7922487690902065</v>
      </c>
      <c r="Q19" t="s">
        <v>60</v>
      </c>
      <c r="R19">
        <v>1</v>
      </c>
      <c r="S19">
        <v>5</v>
      </c>
      <c r="T19">
        <v>1</v>
      </c>
      <c r="U19">
        <v>30.4</v>
      </c>
      <c r="V19" t="s">
        <v>106</v>
      </c>
      <c r="W19">
        <f>IF(V19="MC", 1, 0)</f>
        <v>1</v>
      </c>
    </row>
    <row r="20" spans="1:50" x14ac:dyDescent="0.35">
      <c r="A20">
        <v>33</v>
      </c>
      <c r="B20" s="1" t="s">
        <v>40</v>
      </c>
      <c r="C20" t="s">
        <v>42</v>
      </c>
      <c r="D20">
        <v>0</v>
      </c>
      <c r="E20">
        <v>0</v>
      </c>
      <c r="F20">
        <v>0</v>
      </c>
      <c r="G20">
        <v>0</v>
      </c>
      <c r="H20">
        <f>D20+(E20*2)+(F20*3)+(G20*4)</f>
        <v>0</v>
      </c>
      <c r="I20">
        <f>SUM(D20:G20)</f>
        <v>0</v>
      </c>
      <c r="J20">
        <f>IF(G20=1,4, IF(F20=1,3, IF(E20=1, 2,IF(D20=1,1,0))))</f>
        <v>0</v>
      </c>
      <c r="K20" t="str">
        <f>IF(G20=1, "DATASET", IF(F20=1,"MAP", IF(E20=1, "STATIC",IF(D20=1, "REPORT","NONE"))))</f>
        <v>NONE</v>
      </c>
      <c r="L20">
        <v>10</v>
      </c>
      <c r="M20">
        <v>4</v>
      </c>
      <c r="N20" s="32">
        <v>3</v>
      </c>
      <c r="O20" s="11">
        <v>68768</v>
      </c>
      <c r="P20" s="10">
        <f>LOG(O20)</f>
        <v>4.8373863938113493</v>
      </c>
      <c r="Q20" t="s">
        <v>60</v>
      </c>
      <c r="R20">
        <v>1</v>
      </c>
      <c r="S20">
        <v>5</v>
      </c>
      <c r="T20">
        <v>1</v>
      </c>
      <c r="U20">
        <v>22.5</v>
      </c>
      <c r="V20">
        <v>0</v>
      </c>
      <c r="W20">
        <f>IF(V20="MC", 1, 0)</f>
        <v>0</v>
      </c>
    </row>
    <row r="21" spans="1:50" x14ac:dyDescent="0.35">
      <c r="A21" s="23">
        <v>34</v>
      </c>
      <c r="B21" s="24" t="s">
        <v>115</v>
      </c>
      <c r="C21" s="23" t="s">
        <v>42</v>
      </c>
      <c r="D21" s="23">
        <v>0</v>
      </c>
      <c r="E21" s="23">
        <v>0</v>
      </c>
      <c r="F21" s="23">
        <v>0</v>
      </c>
      <c r="G21" s="23">
        <v>0</v>
      </c>
      <c r="H21" s="23">
        <f>D21+(E21*2)+(F21*3)+(G21*4)</f>
        <v>0</v>
      </c>
      <c r="I21" s="23">
        <f>SUM(D21:G21)</f>
        <v>0</v>
      </c>
      <c r="J21" s="23">
        <f>IF(G21=1,4, IF(F21=1,3, IF(E21=1, 2,IF(D21=1,1,0))))</f>
        <v>0</v>
      </c>
      <c r="K21" s="23" t="str">
        <f>IF(G21=1, "DATASET", IF(F21=1,"MAP", IF(E21=1, "STATIC",IF(D21=1, "REPORT","NONE"))))</f>
        <v>NONE</v>
      </c>
      <c r="L21" s="23">
        <v>10</v>
      </c>
      <c r="M21" s="23">
        <v>4</v>
      </c>
      <c r="N21" s="63">
        <v>3</v>
      </c>
      <c r="O21" s="64">
        <v>62516</v>
      </c>
      <c r="P21" s="25">
        <f>LOG(O21)</f>
        <v>4.7959911825029096</v>
      </c>
      <c r="Q21" s="23" t="s">
        <v>60</v>
      </c>
      <c r="R21" s="23">
        <v>1</v>
      </c>
      <c r="S21" s="23">
        <v>5</v>
      </c>
      <c r="T21" s="23">
        <v>1</v>
      </c>
      <c r="U21" s="23">
        <v>46.7</v>
      </c>
      <c r="V21" s="23" t="s">
        <v>106</v>
      </c>
      <c r="W21" s="23">
        <f>IF(V21="MC", 1, 0)</f>
        <v>1</v>
      </c>
      <c r="X21" s="23"/>
    </row>
    <row r="22" spans="1:50" x14ac:dyDescent="0.35">
      <c r="A22">
        <v>21</v>
      </c>
      <c r="B22" s="1" t="s">
        <v>24</v>
      </c>
      <c r="C22" t="s">
        <v>25</v>
      </c>
      <c r="D22">
        <v>0</v>
      </c>
      <c r="E22">
        <v>0</v>
      </c>
      <c r="F22">
        <v>0</v>
      </c>
      <c r="G22">
        <v>0</v>
      </c>
      <c r="H22">
        <f t="shared" si="0"/>
        <v>0</v>
      </c>
      <c r="I22">
        <f t="shared" si="1"/>
        <v>0</v>
      </c>
      <c r="J22">
        <f t="shared" si="4"/>
        <v>0</v>
      </c>
      <c r="K22" t="str">
        <f>IF(G22=1, "DATASET", IF(F22=1,"MAP", IF(E22=1, "STATIC",IF(D22=1, "REPORT","NONE"))))</f>
        <v>NONE</v>
      </c>
      <c r="L22">
        <v>6</v>
      </c>
      <c r="M22">
        <v>3</v>
      </c>
      <c r="N22" s="32">
        <v>3</v>
      </c>
      <c r="O22" s="11">
        <v>212265</v>
      </c>
      <c r="P22" s="10">
        <f t="shared" si="2"/>
        <v>5.3268783900210455</v>
      </c>
      <c r="Q22" t="s">
        <v>60</v>
      </c>
      <c r="R22">
        <v>0</v>
      </c>
      <c r="S22">
        <v>1</v>
      </c>
      <c r="T22">
        <v>0</v>
      </c>
      <c r="U22">
        <v>28.1</v>
      </c>
      <c r="V22" t="s">
        <v>106</v>
      </c>
      <c r="W22">
        <f t="shared" si="3"/>
        <v>1</v>
      </c>
    </row>
    <row r="23" spans="1:50" x14ac:dyDescent="0.35">
      <c r="A23">
        <v>25</v>
      </c>
      <c r="B23" s="1" t="s">
        <v>29</v>
      </c>
      <c r="C23" t="s">
        <v>32</v>
      </c>
      <c r="D23">
        <v>0</v>
      </c>
      <c r="E23">
        <v>0</v>
      </c>
      <c r="F23">
        <v>0</v>
      </c>
      <c r="G23">
        <v>0</v>
      </c>
      <c r="H23">
        <f t="shared" si="0"/>
        <v>0</v>
      </c>
      <c r="I23">
        <f t="shared" si="1"/>
        <v>0</v>
      </c>
      <c r="J23">
        <f t="shared" si="4"/>
        <v>0</v>
      </c>
      <c r="K23" t="str">
        <f t="shared" si="5"/>
        <v>NONE</v>
      </c>
      <c r="L23">
        <v>10</v>
      </c>
      <c r="M23">
        <v>4</v>
      </c>
      <c r="N23" s="32">
        <v>4</v>
      </c>
      <c r="O23" s="11">
        <v>867313</v>
      </c>
      <c r="P23" s="10">
        <f t="shared" si="2"/>
        <v>5.9381758560017035</v>
      </c>
      <c r="Q23" t="s">
        <v>60</v>
      </c>
      <c r="R23">
        <v>0</v>
      </c>
      <c r="S23">
        <v>3</v>
      </c>
      <c r="T23">
        <v>1</v>
      </c>
      <c r="U23">
        <v>49.9</v>
      </c>
      <c r="V23" t="s">
        <v>106</v>
      </c>
      <c r="W23">
        <f t="shared" ref="W23:W51" si="6">IF(V23="MC", 1, 0)</f>
        <v>1</v>
      </c>
    </row>
    <row r="24" spans="1:50" x14ac:dyDescent="0.35">
      <c r="A24">
        <v>26</v>
      </c>
      <c r="B24" s="1" t="s">
        <v>30</v>
      </c>
      <c r="C24" t="s">
        <v>32</v>
      </c>
      <c r="D24">
        <v>1</v>
      </c>
      <c r="E24">
        <v>1</v>
      </c>
      <c r="F24">
        <v>1</v>
      </c>
      <c r="G24">
        <v>1</v>
      </c>
      <c r="H24">
        <f t="shared" si="0"/>
        <v>10</v>
      </c>
      <c r="I24">
        <f t="shared" si="1"/>
        <v>4</v>
      </c>
      <c r="J24">
        <f t="shared" si="4"/>
        <v>4</v>
      </c>
      <c r="K24" t="str">
        <f t="shared" si="5"/>
        <v>DATASET</v>
      </c>
      <c r="L24">
        <v>10</v>
      </c>
      <c r="M24">
        <v>4</v>
      </c>
      <c r="N24" s="32">
        <v>4</v>
      </c>
      <c r="O24" s="9">
        <v>443007</v>
      </c>
      <c r="P24" s="10">
        <f t="shared" si="2"/>
        <v>5.6464105886098759</v>
      </c>
      <c r="Q24" t="s">
        <v>60</v>
      </c>
      <c r="R24">
        <v>0</v>
      </c>
      <c r="S24">
        <v>3</v>
      </c>
      <c r="T24">
        <v>1</v>
      </c>
      <c r="U24">
        <v>26.3</v>
      </c>
      <c r="V24" t="s">
        <v>106</v>
      </c>
      <c r="W24">
        <f t="shared" si="6"/>
        <v>1</v>
      </c>
    </row>
    <row r="25" spans="1:50" x14ac:dyDescent="0.35">
      <c r="A25">
        <v>27</v>
      </c>
      <c r="B25" s="1" t="s">
        <v>31</v>
      </c>
      <c r="C25" t="s">
        <v>32</v>
      </c>
      <c r="D25">
        <v>1</v>
      </c>
      <c r="E25">
        <v>1</v>
      </c>
      <c r="F25">
        <v>1</v>
      </c>
      <c r="G25">
        <v>1</v>
      </c>
      <c r="H25">
        <f t="shared" si="0"/>
        <v>10</v>
      </c>
      <c r="I25">
        <f t="shared" si="1"/>
        <v>4</v>
      </c>
      <c r="J25">
        <f t="shared" si="4"/>
        <v>4</v>
      </c>
      <c r="K25" t="str">
        <f t="shared" si="5"/>
        <v>DATASET</v>
      </c>
      <c r="L25">
        <v>10</v>
      </c>
      <c r="M25">
        <v>4</v>
      </c>
      <c r="N25" s="32">
        <v>4</v>
      </c>
      <c r="O25" s="11">
        <v>368087</v>
      </c>
      <c r="P25" s="10">
        <f t="shared" si="2"/>
        <v>5.5659504794190591</v>
      </c>
      <c r="Q25" t="s">
        <v>60</v>
      </c>
      <c r="R25">
        <v>0</v>
      </c>
      <c r="S25">
        <v>3</v>
      </c>
      <c r="T25">
        <v>1</v>
      </c>
      <c r="U25">
        <v>36.200000000000003</v>
      </c>
      <c r="V25" t="s">
        <v>106</v>
      </c>
      <c r="W25">
        <f t="shared" si="6"/>
        <v>1</v>
      </c>
    </row>
    <row r="26" spans="1:50" x14ac:dyDescent="0.35">
      <c r="A26">
        <v>28</v>
      </c>
      <c r="B26" s="1" t="s">
        <v>33</v>
      </c>
      <c r="C26" t="s">
        <v>34</v>
      </c>
      <c r="D26">
        <v>0</v>
      </c>
      <c r="E26">
        <v>0</v>
      </c>
      <c r="F26">
        <v>1</v>
      </c>
      <c r="G26">
        <v>1</v>
      </c>
      <c r="H26">
        <f t="shared" si="0"/>
        <v>7</v>
      </c>
      <c r="I26">
        <f t="shared" si="1"/>
        <v>2</v>
      </c>
      <c r="J26">
        <f t="shared" si="4"/>
        <v>4</v>
      </c>
      <c r="K26" t="str">
        <f t="shared" si="5"/>
        <v>DATASET</v>
      </c>
      <c r="L26">
        <v>0</v>
      </c>
      <c r="M26">
        <v>0</v>
      </c>
      <c r="N26" s="32">
        <v>0</v>
      </c>
      <c r="O26" s="11">
        <v>145094</v>
      </c>
      <c r="P26" s="10">
        <f t="shared" si="2"/>
        <v>5.1616494536453983</v>
      </c>
      <c r="Q26" t="s">
        <v>60</v>
      </c>
      <c r="R26">
        <v>0</v>
      </c>
      <c r="S26">
        <v>1</v>
      </c>
      <c r="T26">
        <v>0</v>
      </c>
      <c r="U26">
        <v>28.3</v>
      </c>
      <c r="V26" t="s">
        <v>108</v>
      </c>
      <c r="W26">
        <f t="shared" si="6"/>
        <v>0</v>
      </c>
    </row>
    <row r="27" spans="1:50" x14ac:dyDescent="0.35">
      <c r="A27">
        <v>29</v>
      </c>
      <c r="B27" s="1" t="s">
        <v>35</v>
      </c>
      <c r="C27" t="s">
        <v>41</v>
      </c>
      <c r="D27">
        <v>1</v>
      </c>
      <c r="E27">
        <v>1</v>
      </c>
      <c r="F27">
        <v>0</v>
      </c>
      <c r="G27">
        <v>0</v>
      </c>
      <c r="H27">
        <f t="shared" si="0"/>
        <v>3</v>
      </c>
      <c r="I27">
        <f t="shared" si="1"/>
        <v>2</v>
      </c>
      <c r="J27">
        <f t="shared" si="4"/>
        <v>2</v>
      </c>
      <c r="K27" t="str">
        <f t="shared" si="5"/>
        <v>STATIC</v>
      </c>
      <c r="L27">
        <v>6</v>
      </c>
      <c r="M27">
        <v>3</v>
      </c>
      <c r="N27" s="32">
        <v>3</v>
      </c>
      <c r="O27" s="11">
        <v>388182</v>
      </c>
      <c r="P27" s="10">
        <f t="shared" si="2"/>
        <v>5.5890353932833703</v>
      </c>
      <c r="Q27" t="s">
        <v>60</v>
      </c>
      <c r="R27">
        <v>0</v>
      </c>
      <c r="S27">
        <v>1</v>
      </c>
      <c r="T27">
        <v>0</v>
      </c>
      <c r="U27">
        <v>36.5</v>
      </c>
      <c r="V27" t="s">
        <v>106</v>
      </c>
      <c r="W27">
        <f t="shared" si="6"/>
        <v>1</v>
      </c>
    </row>
    <row r="28" spans="1:50" x14ac:dyDescent="0.35">
      <c r="A28">
        <v>30</v>
      </c>
      <c r="B28" s="1" t="s">
        <v>36</v>
      </c>
      <c r="C28" t="s">
        <v>41</v>
      </c>
      <c r="D28">
        <v>0</v>
      </c>
      <c r="E28">
        <v>0</v>
      </c>
      <c r="F28">
        <v>1</v>
      </c>
      <c r="G28">
        <v>0</v>
      </c>
      <c r="H28">
        <f t="shared" si="0"/>
        <v>3</v>
      </c>
      <c r="I28">
        <f t="shared" si="1"/>
        <v>1</v>
      </c>
      <c r="J28">
        <f t="shared" si="4"/>
        <v>3</v>
      </c>
      <c r="K28" t="str">
        <f t="shared" si="5"/>
        <v>MAP</v>
      </c>
      <c r="L28">
        <v>6</v>
      </c>
      <c r="M28">
        <v>3</v>
      </c>
      <c r="N28" s="32">
        <v>3</v>
      </c>
      <c r="O28" s="11">
        <v>75194</v>
      </c>
      <c r="P28" s="10">
        <f t="shared" si="2"/>
        <v>4.8761831880537381</v>
      </c>
      <c r="Q28" t="s">
        <v>60</v>
      </c>
      <c r="R28">
        <v>0</v>
      </c>
      <c r="S28">
        <v>1</v>
      </c>
      <c r="T28">
        <v>0</v>
      </c>
      <c r="U28">
        <v>26</v>
      </c>
      <c r="V28" t="s">
        <v>106</v>
      </c>
      <c r="W28">
        <f t="shared" si="6"/>
        <v>1</v>
      </c>
    </row>
    <row r="29" spans="1:50" x14ac:dyDescent="0.35">
      <c r="A29">
        <v>31</v>
      </c>
      <c r="B29" s="1" t="s">
        <v>37</v>
      </c>
      <c r="C29" t="s">
        <v>41</v>
      </c>
      <c r="D29">
        <v>0</v>
      </c>
      <c r="E29">
        <v>0</v>
      </c>
      <c r="F29">
        <v>0</v>
      </c>
      <c r="G29">
        <v>0</v>
      </c>
      <c r="H29">
        <f t="shared" si="0"/>
        <v>0</v>
      </c>
      <c r="I29">
        <f t="shared" si="1"/>
        <v>0</v>
      </c>
      <c r="J29">
        <f t="shared" si="4"/>
        <v>0</v>
      </c>
      <c r="K29" t="str">
        <f t="shared" si="5"/>
        <v>NONE</v>
      </c>
      <c r="L29">
        <v>6</v>
      </c>
      <c r="M29">
        <v>3</v>
      </c>
      <c r="N29" s="32">
        <v>3</v>
      </c>
      <c r="O29" s="9">
        <v>67253</v>
      </c>
      <c r="P29" s="10">
        <f t="shared" si="2"/>
        <v>4.8277116619738649</v>
      </c>
      <c r="Q29" t="s">
        <v>60</v>
      </c>
      <c r="R29">
        <v>0</v>
      </c>
      <c r="S29">
        <v>1</v>
      </c>
      <c r="T29">
        <v>0</v>
      </c>
      <c r="U29">
        <v>23.5</v>
      </c>
      <c r="V29" t="s">
        <v>106</v>
      </c>
      <c r="W29">
        <f t="shared" si="6"/>
        <v>1</v>
      </c>
    </row>
    <row r="30" spans="1:50" x14ac:dyDescent="0.35">
      <c r="A30">
        <v>35</v>
      </c>
      <c r="B30" s="1" t="s">
        <v>43</v>
      </c>
      <c r="C30" t="s">
        <v>44</v>
      </c>
      <c r="D30">
        <v>0</v>
      </c>
      <c r="E30">
        <v>0</v>
      </c>
      <c r="F30">
        <v>0</v>
      </c>
      <c r="G30">
        <v>0</v>
      </c>
      <c r="H30">
        <f t="shared" si="0"/>
        <v>0</v>
      </c>
      <c r="I30">
        <f t="shared" si="1"/>
        <v>0</v>
      </c>
      <c r="J30">
        <f t="shared" si="4"/>
        <v>0</v>
      </c>
      <c r="K30" t="str">
        <f t="shared" si="5"/>
        <v>NONE</v>
      </c>
      <c r="L30">
        <v>7</v>
      </c>
      <c r="M30">
        <v>2</v>
      </c>
      <c r="N30" s="32">
        <v>3</v>
      </c>
      <c r="O30" s="11">
        <v>71318</v>
      </c>
      <c r="P30" s="10">
        <f t="shared" si="2"/>
        <v>4.8531991555753473</v>
      </c>
      <c r="Q30" t="s">
        <v>60</v>
      </c>
      <c r="R30">
        <v>0</v>
      </c>
      <c r="S30">
        <v>1</v>
      </c>
      <c r="T30">
        <v>0</v>
      </c>
      <c r="U30">
        <v>21.4</v>
      </c>
      <c r="V30" t="s">
        <v>106</v>
      </c>
      <c r="W30">
        <f t="shared" si="6"/>
        <v>1</v>
      </c>
    </row>
    <row r="31" spans="1:50" x14ac:dyDescent="0.35">
      <c r="A31">
        <v>38</v>
      </c>
      <c r="B31" s="1" t="s">
        <v>27</v>
      </c>
      <c r="C31" t="s">
        <v>45</v>
      </c>
      <c r="D31">
        <v>1</v>
      </c>
      <c r="E31">
        <v>0</v>
      </c>
      <c r="F31">
        <v>0</v>
      </c>
      <c r="G31">
        <v>0</v>
      </c>
      <c r="H31">
        <f t="shared" si="0"/>
        <v>1</v>
      </c>
      <c r="I31">
        <f t="shared" si="1"/>
        <v>1</v>
      </c>
      <c r="J31">
        <f t="shared" si="4"/>
        <v>1</v>
      </c>
      <c r="K31" t="str">
        <f t="shared" si="5"/>
        <v>REPORT</v>
      </c>
      <c r="L31">
        <v>0</v>
      </c>
      <c r="M31">
        <v>0</v>
      </c>
      <c r="N31" s="32">
        <v>0</v>
      </c>
      <c r="O31" s="11">
        <v>115261</v>
      </c>
      <c r="P31" s="10">
        <f t="shared" si="2"/>
        <v>5.0616823831838929</v>
      </c>
      <c r="Q31" t="s">
        <v>60</v>
      </c>
      <c r="R31">
        <v>0</v>
      </c>
      <c r="S31">
        <v>2</v>
      </c>
      <c r="T31">
        <v>0</v>
      </c>
      <c r="U31">
        <v>41.1</v>
      </c>
      <c r="V31" t="s">
        <v>106</v>
      </c>
      <c r="W31">
        <f t="shared" si="6"/>
        <v>1</v>
      </c>
    </row>
    <row r="32" spans="1:50" x14ac:dyDescent="0.35">
      <c r="A32">
        <v>39</v>
      </c>
      <c r="B32" s="1" t="s">
        <v>46</v>
      </c>
      <c r="C32" t="s">
        <v>45</v>
      </c>
      <c r="D32">
        <v>0</v>
      </c>
      <c r="E32">
        <v>0</v>
      </c>
      <c r="F32">
        <v>0</v>
      </c>
      <c r="G32">
        <v>0</v>
      </c>
      <c r="H32">
        <f t="shared" si="0"/>
        <v>0</v>
      </c>
      <c r="I32">
        <f t="shared" si="1"/>
        <v>0</v>
      </c>
      <c r="J32">
        <f t="shared" si="4"/>
        <v>0</v>
      </c>
      <c r="K32" t="str">
        <f t="shared" si="5"/>
        <v>NONE</v>
      </c>
      <c r="L32">
        <v>0</v>
      </c>
      <c r="M32">
        <v>0</v>
      </c>
      <c r="N32" s="32">
        <v>0</v>
      </c>
      <c r="O32" s="9">
        <v>90347</v>
      </c>
      <c r="P32" s="10">
        <f t="shared" si="2"/>
        <v>4.9559137362541525</v>
      </c>
      <c r="Q32" t="s">
        <v>60</v>
      </c>
      <c r="R32">
        <v>0</v>
      </c>
      <c r="S32">
        <v>2</v>
      </c>
      <c r="T32">
        <v>0</v>
      </c>
      <c r="U32">
        <v>38.299999999999997</v>
      </c>
      <c r="V32" t="s">
        <v>106</v>
      </c>
      <c r="W32">
        <f t="shared" si="6"/>
        <v>1</v>
      </c>
    </row>
    <row r="33" spans="1:23" x14ac:dyDescent="0.35">
      <c r="A33">
        <v>40</v>
      </c>
      <c r="B33" s="1" t="s">
        <v>47</v>
      </c>
      <c r="C33" t="s">
        <v>45</v>
      </c>
      <c r="D33">
        <v>0</v>
      </c>
      <c r="E33">
        <v>0</v>
      </c>
      <c r="F33">
        <v>0</v>
      </c>
      <c r="G33">
        <v>0</v>
      </c>
      <c r="H33">
        <f t="shared" si="0"/>
        <v>0</v>
      </c>
      <c r="I33">
        <f t="shared" si="1"/>
        <v>0</v>
      </c>
      <c r="J33">
        <f t="shared" si="4"/>
        <v>0</v>
      </c>
      <c r="K33" t="str">
        <f t="shared" si="5"/>
        <v>NONE</v>
      </c>
      <c r="L33">
        <v>0</v>
      </c>
      <c r="M33">
        <v>0</v>
      </c>
      <c r="N33" s="32">
        <v>0</v>
      </c>
      <c r="O33" s="12">
        <v>73661</v>
      </c>
      <c r="P33" s="10">
        <f t="shared" si="2"/>
        <v>4.8672376104126487</v>
      </c>
      <c r="Q33" t="s">
        <v>60</v>
      </c>
      <c r="R33">
        <v>0</v>
      </c>
      <c r="S33">
        <v>2</v>
      </c>
      <c r="T33">
        <v>0</v>
      </c>
      <c r="U33">
        <v>22.7</v>
      </c>
      <c r="V33" t="s">
        <v>106</v>
      </c>
      <c r="W33">
        <f t="shared" si="6"/>
        <v>1</v>
      </c>
    </row>
    <row r="34" spans="1:23" x14ac:dyDescent="0.35">
      <c r="A34">
        <v>41</v>
      </c>
      <c r="B34" s="1" t="s">
        <v>48</v>
      </c>
      <c r="C34" t="s">
        <v>49</v>
      </c>
      <c r="D34">
        <v>1</v>
      </c>
      <c r="E34">
        <v>0</v>
      </c>
      <c r="F34">
        <v>0</v>
      </c>
      <c r="G34">
        <v>0</v>
      </c>
      <c r="H34">
        <f t="shared" ref="H34:H51" si="7">D34+(E34*2)+(F34*3)+(G34*4)</f>
        <v>1</v>
      </c>
      <c r="I34">
        <f t="shared" ref="I34:I51" si="8">SUM(D34:G34)</f>
        <v>1</v>
      </c>
      <c r="J34">
        <f t="shared" si="4"/>
        <v>1</v>
      </c>
      <c r="K34" t="str">
        <f t="shared" si="5"/>
        <v>REPORT</v>
      </c>
      <c r="L34">
        <v>0</v>
      </c>
      <c r="M34">
        <v>0</v>
      </c>
      <c r="N34" s="32">
        <v>0</v>
      </c>
      <c r="O34" s="11">
        <v>131204</v>
      </c>
      <c r="P34" s="10">
        <f t="shared" ref="P34:P51" si="9">LOG(O34)</f>
        <v>5.1179470755232295</v>
      </c>
      <c r="Q34" t="s">
        <v>60</v>
      </c>
      <c r="R34">
        <v>0</v>
      </c>
      <c r="S34">
        <v>1</v>
      </c>
      <c r="T34">
        <v>0</v>
      </c>
      <c r="U34">
        <v>51.4</v>
      </c>
      <c r="V34" t="s">
        <v>106</v>
      </c>
      <c r="W34">
        <f t="shared" si="6"/>
        <v>1</v>
      </c>
    </row>
    <row r="35" spans="1:23" x14ac:dyDescent="0.35">
      <c r="A35">
        <v>42</v>
      </c>
      <c r="B35" s="1" t="s">
        <v>50</v>
      </c>
      <c r="C35" t="s">
        <v>49</v>
      </c>
      <c r="D35">
        <v>0</v>
      </c>
      <c r="E35">
        <v>0</v>
      </c>
      <c r="F35">
        <v>0</v>
      </c>
      <c r="G35">
        <v>0</v>
      </c>
      <c r="H35">
        <f t="shared" si="7"/>
        <v>0</v>
      </c>
      <c r="I35">
        <f t="shared" si="8"/>
        <v>0</v>
      </c>
      <c r="J35">
        <f t="shared" si="4"/>
        <v>0</v>
      </c>
      <c r="K35" t="str">
        <f t="shared" si="5"/>
        <v>NONE</v>
      </c>
      <c r="L35">
        <v>0</v>
      </c>
      <c r="M35">
        <v>0</v>
      </c>
      <c r="N35" s="32">
        <v>0</v>
      </c>
      <c r="O35" s="13">
        <v>108186</v>
      </c>
      <c r="P35" s="10">
        <f t="shared" si="9"/>
        <v>5.0341710637637656</v>
      </c>
      <c r="Q35" t="s">
        <v>60</v>
      </c>
      <c r="R35">
        <v>0</v>
      </c>
      <c r="S35">
        <v>1</v>
      </c>
      <c r="T35">
        <v>0</v>
      </c>
      <c r="U35">
        <v>22.1</v>
      </c>
      <c r="V35" t="s">
        <v>106</v>
      </c>
      <c r="W35">
        <f t="shared" si="6"/>
        <v>1</v>
      </c>
    </row>
    <row r="36" spans="1:23" x14ac:dyDescent="0.35">
      <c r="A36">
        <v>43</v>
      </c>
      <c r="B36" s="1" t="s">
        <v>51</v>
      </c>
      <c r="C36" t="s">
        <v>49</v>
      </c>
      <c r="D36">
        <v>0</v>
      </c>
      <c r="E36">
        <v>0</v>
      </c>
      <c r="F36">
        <v>0</v>
      </c>
      <c r="G36">
        <v>0</v>
      </c>
      <c r="H36">
        <f t="shared" si="7"/>
        <v>0</v>
      </c>
      <c r="I36">
        <f t="shared" si="8"/>
        <v>0</v>
      </c>
      <c r="J36">
        <f t="shared" si="4"/>
        <v>0</v>
      </c>
      <c r="K36" t="str">
        <f t="shared" si="5"/>
        <v>NONE</v>
      </c>
      <c r="L36">
        <v>0</v>
      </c>
      <c r="M36">
        <v>0</v>
      </c>
      <c r="N36" s="32">
        <v>0</v>
      </c>
      <c r="O36" s="12">
        <v>80661</v>
      </c>
      <c r="P36" s="10">
        <f t="shared" si="9"/>
        <v>4.906663601899095</v>
      </c>
      <c r="Q36" t="s">
        <v>60</v>
      </c>
      <c r="R36">
        <v>0</v>
      </c>
      <c r="S36">
        <v>1</v>
      </c>
      <c r="T36">
        <v>0</v>
      </c>
      <c r="U36">
        <v>60.5</v>
      </c>
      <c r="V36" t="s">
        <v>106</v>
      </c>
      <c r="W36">
        <f t="shared" si="6"/>
        <v>1</v>
      </c>
    </row>
    <row r="37" spans="1:23" x14ac:dyDescent="0.35">
      <c r="A37">
        <v>44</v>
      </c>
      <c r="B37" s="1" t="s">
        <v>52</v>
      </c>
      <c r="C37" t="s">
        <v>55</v>
      </c>
      <c r="D37">
        <v>1</v>
      </c>
      <c r="E37">
        <v>0</v>
      </c>
      <c r="F37">
        <v>0</v>
      </c>
      <c r="G37">
        <v>0</v>
      </c>
      <c r="H37">
        <f t="shared" si="7"/>
        <v>1</v>
      </c>
      <c r="I37">
        <f t="shared" si="8"/>
        <v>1</v>
      </c>
      <c r="J37">
        <f t="shared" si="4"/>
        <v>1</v>
      </c>
      <c r="K37" t="str">
        <f t="shared" si="5"/>
        <v>REPORT</v>
      </c>
      <c r="L37">
        <v>7</v>
      </c>
      <c r="M37">
        <v>2</v>
      </c>
      <c r="N37" s="32">
        <v>4</v>
      </c>
      <c r="O37" s="11">
        <v>2267336</v>
      </c>
      <c r="P37" s="10">
        <f t="shared" si="9"/>
        <v>6.3555158836611945</v>
      </c>
      <c r="Q37" t="s">
        <v>60</v>
      </c>
      <c r="R37">
        <v>0</v>
      </c>
      <c r="S37">
        <v>1</v>
      </c>
      <c r="T37">
        <v>0</v>
      </c>
      <c r="U37">
        <v>31.7</v>
      </c>
      <c r="V37" t="s">
        <v>106</v>
      </c>
      <c r="W37">
        <f t="shared" si="6"/>
        <v>1</v>
      </c>
    </row>
    <row r="38" spans="1:23" x14ac:dyDescent="0.35">
      <c r="A38">
        <v>45</v>
      </c>
      <c r="B38" s="1" t="s">
        <v>53</v>
      </c>
      <c r="C38" t="s">
        <v>55</v>
      </c>
      <c r="D38">
        <v>0</v>
      </c>
      <c r="E38">
        <v>0</v>
      </c>
      <c r="F38">
        <v>0</v>
      </c>
      <c r="G38">
        <v>0</v>
      </c>
      <c r="H38">
        <f t="shared" si="7"/>
        <v>0</v>
      </c>
      <c r="I38">
        <f t="shared" si="8"/>
        <v>0</v>
      </c>
      <c r="J38">
        <f t="shared" si="4"/>
        <v>0</v>
      </c>
      <c r="K38" t="str">
        <f t="shared" si="5"/>
        <v>NONE</v>
      </c>
      <c r="L38">
        <v>7</v>
      </c>
      <c r="M38">
        <v>2</v>
      </c>
      <c r="N38" s="32">
        <v>4</v>
      </c>
      <c r="O38" s="11">
        <v>322726</v>
      </c>
      <c r="P38" s="10">
        <f t="shared" si="9"/>
        <v>5.5088339551828591</v>
      </c>
      <c r="Q38" t="s">
        <v>60</v>
      </c>
      <c r="R38">
        <v>0</v>
      </c>
      <c r="S38">
        <v>1</v>
      </c>
      <c r="T38">
        <v>0</v>
      </c>
      <c r="U38">
        <v>21.4</v>
      </c>
      <c r="V38" t="s">
        <v>108</v>
      </c>
      <c r="W38">
        <f t="shared" si="6"/>
        <v>0</v>
      </c>
    </row>
    <row r="39" spans="1:23" x14ac:dyDescent="0.35">
      <c r="A39">
        <v>46</v>
      </c>
      <c r="B39" s="1" t="s">
        <v>54</v>
      </c>
      <c r="C39" t="s">
        <v>55</v>
      </c>
      <c r="D39">
        <v>0</v>
      </c>
      <c r="E39">
        <v>0</v>
      </c>
      <c r="F39">
        <v>0</v>
      </c>
      <c r="G39">
        <v>0</v>
      </c>
      <c r="H39">
        <f t="shared" si="7"/>
        <v>0</v>
      </c>
      <c r="I39">
        <f t="shared" si="8"/>
        <v>0</v>
      </c>
      <c r="J39">
        <f t="shared" si="4"/>
        <v>0</v>
      </c>
      <c r="K39" t="str">
        <f t="shared" si="5"/>
        <v>NONE</v>
      </c>
      <c r="L39">
        <v>7</v>
      </c>
      <c r="M39">
        <v>2</v>
      </c>
      <c r="N39" s="32">
        <v>4</v>
      </c>
      <c r="O39" s="9">
        <v>182083</v>
      </c>
      <c r="P39" s="10">
        <f t="shared" si="9"/>
        <v>5.2602694002109818</v>
      </c>
      <c r="Q39" t="s">
        <v>60</v>
      </c>
      <c r="R39">
        <v>0</v>
      </c>
      <c r="S39">
        <v>1</v>
      </c>
      <c r="T39">
        <v>0</v>
      </c>
      <c r="U39">
        <v>18.8</v>
      </c>
      <c r="V39" t="s">
        <v>108</v>
      </c>
      <c r="W39">
        <f t="shared" si="6"/>
        <v>0</v>
      </c>
    </row>
    <row r="40" spans="1:23" x14ac:dyDescent="0.35">
      <c r="A40">
        <v>47</v>
      </c>
      <c r="B40" s="1" t="s">
        <v>56</v>
      </c>
      <c r="C40" t="s">
        <v>59</v>
      </c>
      <c r="D40">
        <v>1</v>
      </c>
      <c r="E40">
        <v>0</v>
      </c>
      <c r="F40">
        <v>0</v>
      </c>
      <c r="G40">
        <v>0</v>
      </c>
      <c r="H40">
        <f t="shared" si="7"/>
        <v>1</v>
      </c>
      <c r="I40">
        <f t="shared" si="8"/>
        <v>1</v>
      </c>
      <c r="J40">
        <f t="shared" si="4"/>
        <v>1</v>
      </c>
      <c r="K40" t="str">
        <f t="shared" si="5"/>
        <v>REPORT</v>
      </c>
      <c r="L40">
        <v>1</v>
      </c>
      <c r="M40">
        <v>1</v>
      </c>
      <c r="N40" s="32">
        <v>1</v>
      </c>
      <c r="O40" s="11">
        <v>450057</v>
      </c>
      <c r="P40" s="10">
        <f t="shared" si="9"/>
        <v>5.653267520926005</v>
      </c>
      <c r="Q40" t="s">
        <v>60</v>
      </c>
      <c r="R40">
        <v>0</v>
      </c>
      <c r="S40">
        <v>4</v>
      </c>
      <c r="T40">
        <v>1</v>
      </c>
      <c r="U40">
        <v>34.799999999999997</v>
      </c>
      <c r="V40" t="s">
        <v>108</v>
      </c>
      <c r="W40">
        <f t="shared" si="6"/>
        <v>0</v>
      </c>
    </row>
    <row r="41" spans="1:23" x14ac:dyDescent="0.35">
      <c r="A41">
        <v>48</v>
      </c>
      <c r="B41" s="1" t="s">
        <v>57</v>
      </c>
      <c r="C41" t="s">
        <v>59</v>
      </c>
      <c r="D41">
        <v>1</v>
      </c>
      <c r="E41">
        <v>0</v>
      </c>
      <c r="F41">
        <v>1</v>
      </c>
      <c r="G41">
        <v>1</v>
      </c>
      <c r="H41">
        <f t="shared" si="7"/>
        <v>8</v>
      </c>
      <c r="I41">
        <f t="shared" si="8"/>
        <v>3</v>
      </c>
      <c r="J41">
        <f t="shared" si="4"/>
        <v>4</v>
      </c>
      <c r="K41" t="str">
        <f t="shared" si="5"/>
        <v>DATASET</v>
      </c>
      <c r="L41">
        <v>1</v>
      </c>
      <c r="M41">
        <v>1</v>
      </c>
      <c r="N41" s="32">
        <v>1</v>
      </c>
      <c r="O41" s="11">
        <v>245752</v>
      </c>
      <c r="P41" s="10">
        <f t="shared" si="9"/>
        <v>5.3904970609311498</v>
      </c>
      <c r="Q41" t="s">
        <v>60</v>
      </c>
      <c r="R41">
        <v>0</v>
      </c>
      <c r="S41">
        <v>4</v>
      </c>
      <c r="T41">
        <v>1</v>
      </c>
      <c r="U41">
        <v>27.3</v>
      </c>
      <c r="V41" t="s">
        <v>106</v>
      </c>
      <c r="W41">
        <f t="shared" si="6"/>
        <v>1</v>
      </c>
    </row>
    <row r="42" spans="1:23" x14ac:dyDescent="0.35">
      <c r="A42" s="23">
        <v>49</v>
      </c>
      <c r="B42" s="24" t="s">
        <v>58</v>
      </c>
      <c r="C42" s="23" t="s">
        <v>59</v>
      </c>
      <c r="D42" s="23">
        <v>0</v>
      </c>
      <c r="E42" s="23">
        <v>0</v>
      </c>
      <c r="F42" s="23">
        <v>0</v>
      </c>
      <c r="G42" s="23">
        <v>0</v>
      </c>
      <c r="H42" s="23">
        <f t="shared" si="7"/>
        <v>0</v>
      </c>
      <c r="I42" s="23">
        <f t="shared" si="8"/>
        <v>0</v>
      </c>
      <c r="J42">
        <f t="shared" si="4"/>
        <v>0</v>
      </c>
      <c r="K42" t="str">
        <f t="shared" si="5"/>
        <v>NONE</v>
      </c>
      <c r="L42" s="23">
        <v>1</v>
      </c>
      <c r="M42" s="23">
        <v>1</v>
      </c>
      <c r="N42" s="23">
        <v>1</v>
      </c>
      <c r="O42" s="26">
        <v>235410</v>
      </c>
      <c r="P42" s="25">
        <f t="shared" si="9"/>
        <v>5.3718249073288922</v>
      </c>
      <c r="Q42" s="23" t="s">
        <v>60</v>
      </c>
      <c r="R42" s="23">
        <v>0</v>
      </c>
      <c r="S42" s="23">
        <v>4</v>
      </c>
      <c r="T42" s="23">
        <v>1</v>
      </c>
      <c r="U42" s="23">
        <v>31.5</v>
      </c>
      <c r="V42" s="23" t="s">
        <v>108</v>
      </c>
      <c r="W42" s="23">
        <f t="shared" si="6"/>
        <v>0</v>
      </c>
    </row>
    <row r="43" spans="1:23" x14ac:dyDescent="0.35">
      <c r="A43">
        <v>50</v>
      </c>
      <c r="B43" s="1" t="s">
        <v>61</v>
      </c>
      <c r="C43" t="s">
        <v>65</v>
      </c>
      <c r="D43">
        <v>1</v>
      </c>
      <c r="E43">
        <v>1</v>
      </c>
      <c r="F43">
        <v>0</v>
      </c>
      <c r="G43">
        <v>0</v>
      </c>
      <c r="H43">
        <f t="shared" si="7"/>
        <v>3</v>
      </c>
      <c r="I43">
        <f t="shared" si="8"/>
        <v>2</v>
      </c>
      <c r="J43">
        <f t="shared" si="4"/>
        <v>2</v>
      </c>
      <c r="K43" t="str">
        <f>IF(G43=1, "DATASET", IF(F43=1,"MAP", IF(E43=1, "STATIC",IF(D43=1, "REPORT","NONE"))))</f>
        <v>STATIC</v>
      </c>
      <c r="L43">
        <v>10</v>
      </c>
      <c r="M43">
        <v>4</v>
      </c>
      <c r="N43" s="32">
        <v>4</v>
      </c>
      <c r="O43" s="12">
        <v>3949776</v>
      </c>
      <c r="P43" s="10">
        <f t="shared" si="9"/>
        <v>6.596572466582808</v>
      </c>
      <c r="Q43" t="s">
        <v>73</v>
      </c>
      <c r="R43">
        <v>1</v>
      </c>
      <c r="S43">
        <v>5</v>
      </c>
      <c r="T43">
        <v>1</v>
      </c>
      <c r="U43">
        <v>33</v>
      </c>
      <c r="V43" t="s">
        <v>106</v>
      </c>
      <c r="W43">
        <f t="shared" si="6"/>
        <v>1</v>
      </c>
    </row>
    <row r="44" spans="1:23" x14ac:dyDescent="0.35">
      <c r="A44">
        <v>51</v>
      </c>
      <c r="B44" s="1" t="s">
        <v>62</v>
      </c>
      <c r="C44" t="s">
        <v>65</v>
      </c>
      <c r="D44">
        <v>1</v>
      </c>
      <c r="E44">
        <v>1</v>
      </c>
      <c r="F44">
        <v>0</v>
      </c>
      <c r="G44">
        <v>0</v>
      </c>
      <c r="H44">
        <f t="shared" si="7"/>
        <v>3</v>
      </c>
      <c r="I44">
        <f t="shared" si="8"/>
        <v>2</v>
      </c>
      <c r="J44">
        <f t="shared" si="4"/>
        <v>2</v>
      </c>
      <c r="K44" t="str">
        <f t="shared" si="5"/>
        <v>STATIC</v>
      </c>
      <c r="L44">
        <v>10</v>
      </c>
      <c r="M44">
        <v>4</v>
      </c>
      <c r="N44" s="32">
        <v>4</v>
      </c>
      <c r="O44" s="13">
        <v>1390966</v>
      </c>
      <c r="P44" s="10">
        <f t="shared" si="9"/>
        <v>6.1433165144687898</v>
      </c>
      <c r="Q44" t="s">
        <v>73</v>
      </c>
      <c r="R44">
        <v>1</v>
      </c>
      <c r="S44">
        <v>5</v>
      </c>
      <c r="T44">
        <v>1</v>
      </c>
      <c r="U44">
        <v>44.4</v>
      </c>
      <c r="V44" t="s">
        <v>106</v>
      </c>
      <c r="W44">
        <f t="shared" si="6"/>
        <v>1</v>
      </c>
    </row>
    <row r="45" spans="1:23" x14ac:dyDescent="0.35">
      <c r="A45">
        <v>52</v>
      </c>
      <c r="B45" s="1" t="s">
        <v>63</v>
      </c>
      <c r="C45" t="s">
        <v>65</v>
      </c>
      <c r="D45">
        <v>1</v>
      </c>
      <c r="E45">
        <v>1</v>
      </c>
      <c r="F45">
        <v>1</v>
      </c>
      <c r="G45">
        <v>1</v>
      </c>
      <c r="H45">
        <f t="shared" si="7"/>
        <v>10</v>
      </c>
      <c r="I45">
        <f t="shared" si="8"/>
        <v>4</v>
      </c>
      <c r="J45">
        <f t="shared" si="4"/>
        <v>4</v>
      </c>
      <c r="K45" t="str">
        <f t="shared" si="5"/>
        <v>DATASET</v>
      </c>
      <c r="L45">
        <v>10</v>
      </c>
      <c r="M45">
        <v>4</v>
      </c>
      <c r="N45" s="32">
        <v>4</v>
      </c>
      <c r="O45" s="12">
        <v>1023031</v>
      </c>
      <c r="P45" s="10">
        <f t="shared" si="9"/>
        <v>6.0098887939516095</v>
      </c>
      <c r="Q45" t="s">
        <v>73</v>
      </c>
      <c r="R45">
        <v>1</v>
      </c>
      <c r="S45">
        <v>5</v>
      </c>
      <c r="T45">
        <v>1</v>
      </c>
      <c r="U45">
        <v>41.3</v>
      </c>
      <c r="V45" t="s">
        <v>108</v>
      </c>
      <c r="W45">
        <f t="shared" si="6"/>
        <v>0</v>
      </c>
    </row>
    <row r="46" spans="1:23" x14ac:dyDescent="0.35">
      <c r="A46">
        <v>53</v>
      </c>
      <c r="B46" s="1" t="s">
        <v>8</v>
      </c>
      <c r="C46" t="s">
        <v>71</v>
      </c>
      <c r="D46">
        <v>1</v>
      </c>
      <c r="E46">
        <v>1</v>
      </c>
      <c r="F46">
        <v>1</v>
      </c>
      <c r="G46">
        <v>1</v>
      </c>
      <c r="H46">
        <f t="shared" si="7"/>
        <v>10</v>
      </c>
      <c r="I46">
        <f t="shared" si="8"/>
        <v>4</v>
      </c>
      <c r="J46">
        <f t="shared" si="4"/>
        <v>4</v>
      </c>
      <c r="K46" t="str">
        <f t="shared" si="5"/>
        <v>DATASET</v>
      </c>
      <c r="L46">
        <v>6</v>
      </c>
      <c r="M46">
        <v>3</v>
      </c>
      <c r="N46" s="32">
        <v>3</v>
      </c>
      <c r="O46" s="11">
        <v>630331</v>
      </c>
      <c r="P46" s="10">
        <f t="shared" si="9"/>
        <v>5.7995686664749275</v>
      </c>
      <c r="Q46" t="s">
        <v>73</v>
      </c>
      <c r="R46">
        <v>1</v>
      </c>
      <c r="S46">
        <v>5</v>
      </c>
      <c r="T46">
        <v>1</v>
      </c>
      <c r="U46">
        <v>48.2</v>
      </c>
      <c r="V46" t="s">
        <v>109</v>
      </c>
      <c r="W46">
        <f t="shared" si="6"/>
        <v>0</v>
      </c>
    </row>
    <row r="47" spans="1:23" x14ac:dyDescent="0.35">
      <c r="A47">
        <v>55</v>
      </c>
      <c r="B47" s="1" t="s">
        <v>67</v>
      </c>
      <c r="C47" t="s">
        <v>71</v>
      </c>
      <c r="D47">
        <v>1</v>
      </c>
      <c r="E47">
        <v>0</v>
      </c>
      <c r="F47">
        <v>1</v>
      </c>
      <c r="G47">
        <v>0</v>
      </c>
      <c r="H47">
        <f t="shared" si="7"/>
        <v>4</v>
      </c>
      <c r="I47">
        <f t="shared" si="8"/>
        <v>2</v>
      </c>
      <c r="J47">
        <f t="shared" si="4"/>
        <v>3</v>
      </c>
      <c r="K47" t="str">
        <f t="shared" si="5"/>
        <v>MAP</v>
      </c>
      <c r="L47">
        <v>6</v>
      </c>
      <c r="M47">
        <v>3</v>
      </c>
      <c r="N47" s="32">
        <v>3</v>
      </c>
      <c r="O47" s="11">
        <v>163654</v>
      </c>
      <c r="P47" s="10">
        <f t="shared" si="9"/>
        <v>5.2139266247170299</v>
      </c>
      <c r="Q47" t="s">
        <v>73</v>
      </c>
      <c r="R47">
        <v>1</v>
      </c>
      <c r="S47">
        <v>5</v>
      </c>
      <c r="T47">
        <v>1</v>
      </c>
      <c r="U47">
        <v>27.1</v>
      </c>
      <c r="V47" t="s">
        <v>108</v>
      </c>
      <c r="W47">
        <f t="shared" si="6"/>
        <v>0</v>
      </c>
    </row>
    <row r="48" spans="1:23" x14ac:dyDescent="0.35">
      <c r="A48">
        <v>54</v>
      </c>
      <c r="B48" s="1" t="s">
        <v>66</v>
      </c>
      <c r="C48" t="s">
        <v>71</v>
      </c>
      <c r="D48">
        <v>1</v>
      </c>
      <c r="E48">
        <v>1</v>
      </c>
      <c r="F48">
        <v>0</v>
      </c>
      <c r="G48">
        <v>0</v>
      </c>
      <c r="H48">
        <f t="shared" si="7"/>
        <v>3</v>
      </c>
      <c r="I48">
        <f t="shared" si="8"/>
        <v>2</v>
      </c>
      <c r="J48">
        <f t="shared" si="4"/>
        <v>2</v>
      </c>
      <c r="K48" t="str">
        <f t="shared" si="5"/>
        <v>STATIC</v>
      </c>
      <c r="L48">
        <v>6</v>
      </c>
      <c r="M48">
        <v>3</v>
      </c>
      <c r="N48" s="32">
        <v>3</v>
      </c>
      <c r="O48" s="9">
        <v>163135</v>
      </c>
      <c r="P48" s="10">
        <f t="shared" si="9"/>
        <v>5.2125471472828613</v>
      </c>
      <c r="Q48" t="s">
        <v>73</v>
      </c>
      <c r="R48">
        <v>1</v>
      </c>
      <c r="S48">
        <v>5</v>
      </c>
      <c r="T48">
        <v>1</v>
      </c>
      <c r="U48">
        <v>41.1</v>
      </c>
      <c r="V48" t="s">
        <v>108</v>
      </c>
      <c r="W48">
        <f t="shared" si="6"/>
        <v>0</v>
      </c>
    </row>
    <row r="49" spans="1:23" x14ac:dyDescent="0.35">
      <c r="A49">
        <v>56</v>
      </c>
      <c r="B49" s="1" t="s">
        <v>68</v>
      </c>
      <c r="C49" t="s">
        <v>72</v>
      </c>
      <c r="D49">
        <v>1</v>
      </c>
      <c r="E49">
        <v>1</v>
      </c>
      <c r="F49">
        <v>1</v>
      </c>
      <c r="G49">
        <v>1</v>
      </c>
      <c r="H49">
        <f t="shared" si="7"/>
        <v>10</v>
      </c>
      <c r="I49">
        <f t="shared" si="8"/>
        <v>4</v>
      </c>
      <c r="J49">
        <f t="shared" si="4"/>
        <v>4</v>
      </c>
      <c r="K49" t="str">
        <f t="shared" si="5"/>
        <v>DATASET</v>
      </c>
      <c r="L49">
        <v>6</v>
      </c>
      <c r="M49">
        <v>3</v>
      </c>
      <c r="N49" s="32">
        <v>3</v>
      </c>
      <c r="O49" s="11">
        <v>688245</v>
      </c>
      <c r="P49" s="10">
        <f t="shared" si="9"/>
        <v>5.8377430649904722</v>
      </c>
      <c r="Q49" t="s">
        <v>73</v>
      </c>
      <c r="R49">
        <v>1</v>
      </c>
      <c r="S49">
        <v>5</v>
      </c>
      <c r="T49">
        <v>1</v>
      </c>
      <c r="U49">
        <v>61.7</v>
      </c>
      <c r="V49" t="s">
        <v>106</v>
      </c>
      <c r="W49">
        <f t="shared" si="6"/>
        <v>1</v>
      </c>
    </row>
    <row r="50" spans="1:23" x14ac:dyDescent="0.35">
      <c r="A50">
        <v>57</v>
      </c>
      <c r="B50" s="1" t="s">
        <v>69</v>
      </c>
      <c r="C50" t="s">
        <v>72</v>
      </c>
      <c r="D50">
        <v>1</v>
      </c>
      <c r="E50">
        <v>1</v>
      </c>
      <c r="F50">
        <v>0</v>
      </c>
      <c r="G50">
        <v>0</v>
      </c>
      <c r="H50">
        <f t="shared" si="7"/>
        <v>3</v>
      </c>
      <c r="I50">
        <f t="shared" si="8"/>
        <v>2</v>
      </c>
      <c r="J50">
        <f t="shared" si="4"/>
        <v>2</v>
      </c>
      <c r="K50" t="str">
        <f t="shared" si="5"/>
        <v>STATIC</v>
      </c>
      <c r="L50">
        <v>6</v>
      </c>
      <c r="M50">
        <v>3</v>
      </c>
      <c r="N50" s="32">
        <v>3</v>
      </c>
      <c r="O50" s="11">
        <v>207280</v>
      </c>
      <c r="P50" s="10">
        <f t="shared" si="9"/>
        <v>5.3165573999777687</v>
      </c>
      <c r="Q50" t="s">
        <v>73</v>
      </c>
      <c r="R50">
        <v>1</v>
      </c>
      <c r="S50">
        <v>5</v>
      </c>
      <c r="T50">
        <v>1</v>
      </c>
      <c r="U50">
        <v>27.6</v>
      </c>
      <c r="V50" t="s">
        <v>108</v>
      </c>
      <c r="W50">
        <f t="shared" si="6"/>
        <v>0</v>
      </c>
    </row>
    <row r="51" spans="1:23" x14ac:dyDescent="0.35">
      <c r="A51">
        <v>58</v>
      </c>
      <c r="B51" s="1" t="s">
        <v>70</v>
      </c>
      <c r="C51" t="s">
        <v>72</v>
      </c>
      <c r="D51">
        <v>0</v>
      </c>
      <c r="E51">
        <v>0</v>
      </c>
      <c r="F51">
        <v>0</v>
      </c>
      <c r="G51">
        <v>0</v>
      </c>
      <c r="H51">
        <f t="shared" si="7"/>
        <v>0</v>
      </c>
      <c r="I51">
        <f t="shared" si="8"/>
        <v>0</v>
      </c>
      <c r="J51">
        <f t="shared" si="4"/>
        <v>0</v>
      </c>
      <c r="K51" t="str">
        <f t="shared" si="5"/>
        <v>NONE</v>
      </c>
      <c r="L51">
        <v>6</v>
      </c>
      <c r="M51">
        <v>3</v>
      </c>
      <c r="N51" s="32">
        <v>3</v>
      </c>
      <c r="O51" s="9">
        <v>171393</v>
      </c>
      <c r="P51" s="10">
        <f t="shared" si="9"/>
        <v>5.2339930805775339</v>
      </c>
      <c r="Q51" t="s">
        <v>73</v>
      </c>
      <c r="R51">
        <v>1</v>
      </c>
      <c r="S51">
        <v>5</v>
      </c>
      <c r="T51">
        <v>1</v>
      </c>
      <c r="U51">
        <v>27.3</v>
      </c>
      <c r="V51" t="s">
        <v>108</v>
      </c>
      <c r="W51">
        <f t="shared" si="6"/>
        <v>0</v>
      </c>
    </row>
  </sheetData>
  <sortState ref="A2:W51">
    <sortCondition ref="Q3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workbookViewId="0">
      <selection activeCell="I4" sqref="I4"/>
    </sheetView>
  </sheetViews>
  <sheetFormatPr defaultRowHeight="14.5" x14ac:dyDescent="0.35"/>
  <cols>
    <col min="2" max="2" width="19.453125" customWidth="1"/>
    <col min="3" max="3" width="11.26953125" customWidth="1"/>
  </cols>
  <sheetData>
    <row r="1" spans="1:11" ht="15" thickBot="1" x14ac:dyDescent="0.4">
      <c r="D1" t="s">
        <v>2</v>
      </c>
      <c r="E1" t="s">
        <v>5</v>
      </c>
      <c r="F1" t="s">
        <v>3</v>
      </c>
      <c r="G1" t="s">
        <v>4</v>
      </c>
      <c r="H1" t="s">
        <v>64</v>
      </c>
      <c r="I1" t="s">
        <v>129</v>
      </c>
      <c r="J1" t="s">
        <v>133</v>
      </c>
    </row>
    <row r="2" spans="1:11" ht="15" thickBot="1" x14ac:dyDescent="0.4">
      <c r="B2" s="2" t="s">
        <v>87</v>
      </c>
      <c r="C2" s="3">
        <v>3574097</v>
      </c>
      <c r="D2">
        <v>1</v>
      </c>
      <c r="E2">
        <v>1</v>
      </c>
      <c r="F2">
        <v>1</v>
      </c>
      <c r="G2">
        <v>1</v>
      </c>
      <c r="H2">
        <f>D2+(E2*2)+(F2*3)+(G2*4)</f>
        <v>10</v>
      </c>
      <c r="I2">
        <f>SUM(D2:G2)</f>
        <v>4</v>
      </c>
      <c r="J2">
        <f>IF(G2=1,4, IF(F2=1,3, IF(E2=1, 2,IF(D2=1,1,0))))</f>
        <v>4</v>
      </c>
    </row>
    <row r="3" spans="1:11" ht="15" thickBot="1" x14ac:dyDescent="0.4">
      <c r="B3" s="4" t="s">
        <v>88</v>
      </c>
      <c r="C3" s="3">
        <v>1328361</v>
      </c>
      <c r="D3">
        <v>1</v>
      </c>
      <c r="F3">
        <v>1</v>
      </c>
      <c r="G3">
        <v>1</v>
      </c>
      <c r="H3">
        <f t="shared" ref="H3:H21" si="0">D3+(E3*2)+(F3*3)+(G3*4)</f>
        <v>8</v>
      </c>
      <c r="I3">
        <f t="shared" ref="I3:I21" si="1">SUM(D3:G3)</f>
        <v>3</v>
      </c>
      <c r="J3">
        <f t="shared" ref="J3:J21" si="2">IF(G3=1,4, IF(F3=1,3, IF(E3=1, 2,IF(D3=1,1,0))))</f>
        <v>4</v>
      </c>
    </row>
    <row r="4" spans="1:11" ht="15" thickBot="1" x14ac:dyDescent="0.4">
      <c r="B4" s="5" t="s">
        <v>75</v>
      </c>
      <c r="C4" s="3">
        <v>6547629</v>
      </c>
      <c r="D4">
        <v>1</v>
      </c>
      <c r="E4">
        <v>1</v>
      </c>
      <c r="F4">
        <v>1</v>
      </c>
      <c r="G4">
        <v>1</v>
      </c>
      <c r="H4">
        <f t="shared" si="0"/>
        <v>10</v>
      </c>
      <c r="I4">
        <f t="shared" si="1"/>
        <v>4</v>
      </c>
      <c r="J4">
        <f t="shared" si="2"/>
        <v>4</v>
      </c>
    </row>
    <row r="5" spans="1:11" ht="15" thickBot="1" x14ac:dyDescent="0.4">
      <c r="B5" s="4" t="s">
        <v>89</v>
      </c>
      <c r="C5" s="3">
        <v>8791894</v>
      </c>
      <c r="D5">
        <v>1</v>
      </c>
      <c r="E5">
        <v>1</v>
      </c>
      <c r="H5">
        <f t="shared" si="0"/>
        <v>3</v>
      </c>
      <c r="I5">
        <f t="shared" si="1"/>
        <v>2</v>
      </c>
      <c r="J5">
        <f t="shared" si="2"/>
        <v>2</v>
      </c>
    </row>
    <row r="6" spans="1:11" ht="15" thickBot="1" x14ac:dyDescent="0.4">
      <c r="B6" s="4" t="s">
        <v>18</v>
      </c>
      <c r="C6" s="6">
        <v>19378102</v>
      </c>
      <c r="D6">
        <v>1</v>
      </c>
      <c r="E6">
        <v>1</v>
      </c>
      <c r="F6">
        <v>1</v>
      </c>
      <c r="G6">
        <v>1</v>
      </c>
      <c r="H6">
        <f t="shared" si="0"/>
        <v>10</v>
      </c>
      <c r="I6">
        <f t="shared" si="1"/>
        <v>4</v>
      </c>
      <c r="J6">
        <f t="shared" si="2"/>
        <v>4</v>
      </c>
    </row>
    <row r="7" spans="1:11" ht="14.5" customHeight="1" thickBot="1" x14ac:dyDescent="0.4">
      <c r="B7" s="4" t="s">
        <v>76</v>
      </c>
      <c r="C7" s="3">
        <v>1052567</v>
      </c>
      <c r="D7">
        <v>1</v>
      </c>
      <c r="E7">
        <v>1</v>
      </c>
      <c r="H7">
        <f t="shared" si="0"/>
        <v>3</v>
      </c>
      <c r="I7">
        <f t="shared" si="1"/>
        <v>2</v>
      </c>
      <c r="J7" s="4">
        <f t="shared" si="2"/>
        <v>2</v>
      </c>
    </row>
    <row r="8" spans="1:11" x14ac:dyDescent="0.35">
      <c r="B8" s="65" t="s">
        <v>78</v>
      </c>
      <c r="C8" s="66">
        <v>897934</v>
      </c>
      <c r="D8" s="67">
        <v>1</v>
      </c>
      <c r="E8" s="59">
        <v>1</v>
      </c>
      <c r="F8" s="59">
        <v>1</v>
      </c>
      <c r="G8" s="59"/>
      <c r="H8" s="59">
        <f>D8+(E8*2)+(F8*3)+(G8*4)</f>
        <v>6</v>
      </c>
      <c r="I8" s="59">
        <f>SUM(D8:G8)</f>
        <v>3</v>
      </c>
      <c r="J8" s="59">
        <f>IF(G8=1,4, IF(F8=1,3, IF(E8=1, 2,IF(D8=1,1,0))))</f>
        <v>3</v>
      </c>
      <c r="K8" s="59"/>
    </row>
    <row r="9" spans="1:11" x14ac:dyDescent="0.35">
      <c r="A9" s="23"/>
      <c r="B9" s="68" t="s">
        <v>38</v>
      </c>
      <c r="C9" s="69">
        <v>5773552</v>
      </c>
      <c r="D9" s="23">
        <v>1</v>
      </c>
      <c r="E9" s="23">
        <v>1</v>
      </c>
      <c r="F9" s="23">
        <v>1</v>
      </c>
      <c r="G9" s="23">
        <v>1</v>
      </c>
      <c r="H9" s="23">
        <f>D9+(E9*2)+(F9*3)+(G9*4)</f>
        <v>10</v>
      </c>
      <c r="I9" s="23">
        <f>SUM(D9:G9)</f>
        <v>4</v>
      </c>
      <c r="J9" s="23">
        <f>IF(G9=1,4, IF(F9=1,3, IF(E9=1, 2,IF(D9=1,1,0))))</f>
        <v>4</v>
      </c>
      <c r="K9" s="23"/>
    </row>
    <row r="10" spans="1:11" ht="15" thickBot="1" x14ac:dyDescent="0.4">
      <c r="B10" s="27" t="s">
        <v>77</v>
      </c>
      <c r="C10" s="28">
        <v>4779736</v>
      </c>
      <c r="D10">
        <v>1</v>
      </c>
      <c r="E10">
        <v>1</v>
      </c>
      <c r="F10">
        <v>1</v>
      </c>
      <c r="H10">
        <f>D10+(E10*2)+(F10*3)+(G10*4)</f>
        <v>6</v>
      </c>
      <c r="I10">
        <f>SUM(D10:G10)</f>
        <v>3</v>
      </c>
      <c r="J10">
        <f>IF(G10=1,4, IF(F10=1,3, IF(E10=1, 2,IF(D10=1,1,0))))</f>
        <v>3</v>
      </c>
    </row>
    <row r="11" spans="1:11" ht="15" thickBot="1" x14ac:dyDescent="0.4">
      <c r="B11" s="4" t="s">
        <v>79</v>
      </c>
      <c r="C11" s="6">
        <v>18801310</v>
      </c>
      <c r="D11">
        <v>1</v>
      </c>
      <c r="E11">
        <v>1</v>
      </c>
      <c r="F11">
        <v>1</v>
      </c>
      <c r="G11">
        <v>1</v>
      </c>
      <c r="H11">
        <f>D11+(E11*2)+(F11*3)+(G11*4)</f>
        <v>10</v>
      </c>
      <c r="I11">
        <f>SUM(D11:G11)</f>
        <v>4</v>
      </c>
      <c r="J11">
        <f>IF(G11=1,4, IF(F11=1,3, IF(E11=1, 2,IF(D11=1,1,0))))</f>
        <v>4</v>
      </c>
    </row>
    <row r="12" spans="1:11" ht="15" thickBot="1" x14ac:dyDescent="0.4">
      <c r="B12" s="2" t="s">
        <v>80</v>
      </c>
      <c r="C12" s="3">
        <v>9687653</v>
      </c>
      <c r="H12">
        <f>D12+(E12*2)+(F12*3)+(G12*4)</f>
        <v>0</v>
      </c>
      <c r="I12">
        <f>SUM(D12:G12)</f>
        <v>0</v>
      </c>
      <c r="J12">
        <f>IF(G12=1,4, IF(F12=1,3, IF(E12=1, 2,IF(D12=1,1,0))))</f>
        <v>0</v>
      </c>
    </row>
    <row r="13" spans="1:11" ht="15" thickBot="1" x14ac:dyDescent="0.4">
      <c r="B13" s="4" t="s">
        <v>81</v>
      </c>
      <c r="C13" s="3">
        <v>4533372</v>
      </c>
      <c r="D13">
        <v>1</v>
      </c>
      <c r="E13">
        <v>1</v>
      </c>
      <c r="F13">
        <v>1</v>
      </c>
      <c r="H13">
        <f>D13+(E13*2)+(F13*3)+(G13*4)</f>
        <v>6</v>
      </c>
      <c r="I13">
        <f>SUM(D13:G13)</f>
        <v>3</v>
      </c>
      <c r="J13">
        <f>IF(G13=1,4, IF(F13=1,3, IF(E13=1, 2,IF(D13=1,1,0))))</f>
        <v>3</v>
      </c>
    </row>
    <row r="14" spans="1:11" ht="15" thickBot="1" x14ac:dyDescent="0.4">
      <c r="B14" s="2" t="s">
        <v>90</v>
      </c>
      <c r="C14" s="3">
        <v>2967297</v>
      </c>
      <c r="F14">
        <v>1</v>
      </c>
      <c r="G14">
        <v>1</v>
      </c>
      <c r="H14">
        <f t="shared" si="0"/>
        <v>7</v>
      </c>
      <c r="I14">
        <f t="shared" si="1"/>
        <v>2</v>
      </c>
      <c r="J14">
        <f t="shared" si="2"/>
        <v>4</v>
      </c>
    </row>
    <row r="15" spans="1:11" ht="15" thickBot="1" x14ac:dyDescent="0.4">
      <c r="B15" s="4" t="s">
        <v>91</v>
      </c>
      <c r="C15" s="3">
        <v>9535483</v>
      </c>
      <c r="H15">
        <f t="shared" si="0"/>
        <v>0</v>
      </c>
      <c r="I15">
        <f t="shared" si="1"/>
        <v>0</v>
      </c>
      <c r="J15">
        <f t="shared" si="2"/>
        <v>0</v>
      </c>
    </row>
    <row r="16" spans="1:11" ht="15" thickBot="1" x14ac:dyDescent="0.4">
      <c r="B16" s="4" t="s">
        <v>92</v>
      </c>
      <c r="C16" s="3">
        <v>4625364</v>
      </c>
      <c r="H16">
        <f t="shared" si="0"/>
        <v>0</v>
      </c>
      <c r="I16">
        <f t="shared" si="1"/>
        <v>0</v>
      </c>
      <c r="J16">
        <f t="shared" si="2"/>
        <v>0</v>
      </c>
    </row>
    <row r="17" spans="1:10" ht="15" thickBot="1" x14ac:dyDescent="0.4">
      <c r="B17" s="7" t="s">
        <v>82</v>
      </c>
      <c r="C17" s="8">
        <v>25145561</v>
      </c>
      <c r="F17">
        <v>1</v>
      </c>
      <c r="G17">
        <v>1</v>
      </c>
      <c r="H17">
        <f t="shared" si="0"/>
        <v>7</v>
      </c>
      <c r="I17">
        <f t="shared" si="1"/>
        <v>2</v>
      </c>
      <c r="J17">
        <f t="shared" si="2"/>
        <v>4</v>
      </c>
    </row>
    <row r="18" spans="1:10" x14ac:dyDescent="0.35">
      <c r="A18" s="23"/>
      <c r="B18" s="29" t="s">
        <v>83</v>
      </c>
      <c r="C18" s="30">
        <v>8001024</v>
      </c>
      <c r="D18" s="23">
        <v>1</v>
      </c>
      <c r="E18" s="23"/>
      <c r="F18" s="23"/>
      <c r="G18" s="23"/>
      <c r="H18" s="23">
        <f t="shared" si="0"/>
        <v>1</v>
      </c>
      <c r="I18" s="23">
        <f t="shared" si="1"/>
        <v>1</v>
      </c>
      <c r="J18">
        <f t="shared" si="2"/>
        <v>1</v>
      </c>
    </row>
    <row r="19" spans="1:10" ht="15" thickBot="1" x14ac:dyDescent="0.4">
      <c r="B19" s="27" t="s">
        <v>84</v>
      </c>
      <c r="C19" s="31">
        <v>37253956</v>
      </c>
      <c r="D19">
        <v>1</v>
      </c>
      <c r="E19">
        <v>1</v>
      </c>
      <c r="F19">
        <v>1</v>
      </c>
      <c r="G19">
        <v>1</v>
      </c>
      <c r="H19">
        <f t="shared" si="0"/>
        <v>10</v>
      </c>
      <c r="I19">
        <f t="shared" si="1"/>
        <v>4</v>
      </c>
      <c r="J19">
        <f t="shared" si="2"/>
        <v>4</v>
      </c>
    </row>
    <row r="20" spans="1:10" ht="15" thickBot="1" x14ac:dyDescent="0.4">
      <c r="B20" s="4" t="s">
        <v>85</v>
      </c>
      <c r="C20" s="3">
        <v>3831074</v>
      </c>
      <c r="D20">
        <v>1</v>
      </c>
      <c r="E20">
        <v>1</v>
      </c>
      <c r="F20">
        <v>1</v>
      </c>
      <c r="H20">
        <f t="shared" si="0"/>
        <v>6</v>
      </c>
      <c r="I20">
        <f t="shared" si="1"/>
        <v>3</v>
      </c>
      <c r="J20">
        <f t="shared" si="2"/>
        <v>3</v>
      </c>
    </row>
    <row r="21" spans="1:10" ht="15" thickBot="1" x14ac:dyDescent="0.4">
      <c r="B21" s="4" t="s">
        <v>86</v>
      </c>
      <c r="C21" s="3">
        <v>6724540</v>
      </c>
      <c r="D21">
        <v>1</v>
      </c>
      <c r="E21">
        <v>1</v>
      </c>
      <c r="F21">
        <v>1</v>
      </c>
      <c r="H21">
        <f t="shared" si="0"/>
        <v>6</v>
      </c>
      <c r="I21">
        <f t="shared" si="1"/>
        <v>3</v>
      </c>
      <c r="J21">
        <f t="shared" si="2"/>
        <v>3</v>
      </c>
    </row>
    <row r="22" spans="1:10" x14ac:dyDescent="0.35">
      <c r="D22">
        <f>SUM(D2:D21)</f>
        <v>15</v>
      </c>
      <c r="E22">
        <f>SUM(E2:E21)</f>
        <v>13</v>
      </c>
      <c r="F22">
        <f>SUM(F2:F21)</f>
        <v>14</v>
      </c>
      <c r="G22">
        <f>SUM(G2:G21)</f>
        <v>9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workbookViewId="0">
      <selection activeCell="I4" sqref="I4"/>
    </sheetView>
  </sheetViews>
  <sheetFormatPr defaultRowHeight="14.5" x14ac:dyDescent="0.35"/>
  <sheetData>
    <row r="1" spans="1:10" ht="31" customHeight="1" thickBot="1" x14ac:dyDescent="0.4">
      <c r="A1" s="14"/>
      <c r="B1" s="15" t="s">
        <v>118</v>
      </c>
      <c r="C1" s="57" t="s">
        <v>119</v>
      </c>
      <c r="D1" s="58"/>
      <c r="E1" s="57" t="s">
        <v>120</v>
      </c>
      <c r="F1" s="58"/>
      <c r="G1" s="57" t="s">
        <v>121</v>
      </c>
      <c r="H1" s="58"/>
      <c r="I1" s="57" t="s">
        <v>122</v>
      </c>
      <c r="J1" s="58"/>
    </row>
    <row r="2" spans="1:10" ht="28.5" thickBot="1" x14ac:dyDescent="0.4">
      <c r="A2" s="16" t="s">
        <v>123</v>
      </c>
      <c r="B2" s="17">
        <v>8</v>
      </c>
      <c r="C2" s="18">
        <v>8</v>
      </c>
      <c r="D2" s="19">
        <f>(C2/B2)</f>
        <v>1</v>
      </c>
      <c r="E2" s="18">
        <v>7</v>
      </c>
      <c r="F2" s="19">
        <f>E2/B2</f>
        <v>0.875</v>
      </c>
      <c r="G2" s="18">
        <v>6</v>
      </c>
      <c r="H2" s="19">
        <f>G2/B2</f>
        <v>0.75</v>
      </c>
      <c r="I2" s="18">
        <v>5</v>
      </c>
      <c r="J2" s="19">
        <f>I2/B2</f>
        <v>0.625</v>
      </c>
    </row>
    <row r="3" spans="1:10" ht="28.5" thickBot="1" x14ac:dyDescent="0.4">
      <c r="A3" s="20" t="s">
        <v>124</v>
      </c>
      <c r="B3" s="21">
        <v>20</v>
      </c>
      <c r="C3" s="22">
        <v>10</v>
      </c>
      <c r="D3" s="19">
        <f t="shared" ref="D3:D7" si="0">(C3/B3)</f>
        <v>0.5</v>
      </c>
      <c r="E3" s="22">
        <v>6</v>
      </c>
      <c r="F3" s="19">
        <f t="shared" ref="F3:F7" si="1">E3/B3</f>
        <v>0.3</v>
      </c>
      <c r="G3" s="22">
        <v>7</v>
      </c>
      <c r="H3" s="19">
        <f t="shared" ref="H3:H7" si="2">G3/B3</f>
        <v>0.35</v>
      </c>
      <c r="I3" s="22">
        <v>4</v>
      </c>
      <c r="J3" s="19">
        <f t="shared" ref="J3:J7" si="3">I3/B3</f>
        <v>0.2</v>
      </c>
    </row>
    <row r="4" spans="1:10" ht="28.5" thickBot="1" x14ac:dyDescent="0.4">
      <c r="A4" s="16" t="s">
        <v>125</v>
      </c>
      <c r="B4" s="17">
        <v>9</v>
      </c>
      <c r="C4" s="18">
        <v>4</v>
      </c>
      <c r="D4" s="19">
        <f t="shared" si="0"/>
        <v>0.44444444444444442</v>
      </c>
      <c r="E4" s="18">
        <v>3</v>
      </c>
      <c r="F4" s="19">
        <f t="shared" si="1"/>
        <v>0.33333333333333331</v>
      </c>
      <c r="G4" s="18">
        <v>5</v>
      </c>
      <c r="H4" s="19">
        <f t="shared" si="2"/>
        <v>0.55555555555555558</v>
      </c>
      <c r="I4" s="18">
        <v>3</v>
      </c>
      <c r="J4" s="19">
        <f t="shared" si="3"/>
        <v>0.33333333333333331</v>
      </c>
    </row>
    <row r="5" spans="1:10" ht="28.5" thickBot="1" x14ac:dyDescent="0.4">
      <c r="A5" s="20" t="s">
        <v>126</v>
      </c>
      <c r="B5" s="21">
        <v>21</v>
      </c>
      <c r="C5" s="22">
        <v>8</v>
      </c>
      <c r="D5" s="19">
        <f t="shared" si="0"/>
        <v>0.38095238095238093</v>
      </c>
      <c r="E5" s="22">
        <v>3</v>
      </c>
      <c r="F5" s="19">
        <f t="shared" si="1"/>
        <v>0.14285714285714285</v>
      </c>
      <c r="G5" s="22">
        <v>5</v>
      </c>
      <c r="H5" s="19">
        <f t="shared" si="2"/>
        <v>0.23809523809523808</v>
      </c>
      <c r="I5" s="22">
        <v>4</v>
      </c>
      <c r="J5" s="19">
        <f t="shared" si="3"/>
        <v>0.19047619047619047</v>
      </c>
    </row>
    <row r="6" spans="1:10" ht="28.5" thickBot="1" x14ac:dyDescent="0.4">
      <c r="A6" s="16" t="s">
        <v>127</v>
      </c>
      <c r="B6" s="17">
        <v>3</v>
      </c>
      <c r="C6" s="18">
        <v>3</v>
      </c>
      <c r="D6" s="19">
        <f t="shared" si="0"/>
        <v>1</v>
      </c>
      <c r="E6" s="18">
        <v>3</v>
      </c>
      <c r="F6" s="19">
        <f t="shared" si="1"/>
        <v>1</v>
      </c>
      <c r="G6" s="18">
        <v>3</v>
      </c>
      <c r="H6" s="19">
        <f t="shared" si="2"/>
        <v>1</v>
      </c>
      <c r="I6" s="18">
        <v>1</v>
      </c>
      <c r="J6" s="19">
        <f t="shared" si="3"/>
        <v>0.33333333333333331</v>
      </c>
    </row>
    <row r="7" spans="1:10" ht="28.5" thickBot="1" x14ac:dyDescent="0.4">
      <c r="A7" s="20" t="s">
        <v>128</v>
      </c>
      <c r="B7" s="21">
        <v>9</v>
      </c>
      <c r="C7" s="22">
        <v>8</v>
      </c>
      <c r="D7" s="19">
        <f t="shared" si="0"/>
        <v>0.88888888888888884</v>
      </c>
      <c r="E7" s="22">
        <v>7</v>
      </c>
      <c r="F7" s="19">
        <f t="shared" si="1"/>
        <v>0.77777777777777779</v>
      </c>
      <c r="G7" s="22">
        <v>4</v>
      </c>
      <c r="H7" s="19">
        <f t="shared" si="2"/>
        <v>0.44444444444444442</v>
      </c>
      <c r="I7" s="22">
        <v>3</v>
      </c>
      <c r="J7" s="19">
        <f t="shared" si="3"/>
        <v>0.33333333333333331</v>
      </c>
    </row>
    <row r="8" spans="1:10" x14ac:dyDescent="0.35">
      <c r="A8" s="34" t="s">
        <v>134</v>
      </c>
      <c r="B8">
        <f>B2+B4+B6</f>
        <v>20</v>
      </c>
      <c r="C8">
        <f>C2+C4+C6</f>
        <v>15</v>
      </c>
      <c r="D8" s="33">
        <f>C8/B$8</f>
        <v>0.75</v>
      </c>
      <c r="E8">
        <f>E2+E4+E6</f>
        <v>13</v>
      </c>
      <c r="F8" s="33">
        <f>E8/B8</f>
        <v>0.65</v>
      </c>
      <c r="G8">
        <f>G2+G4+G6</f>
        <v>14</v>
      </c>
      <c r="H8" s="33">
        <f>G8/B8</f>
        <v>0.7</v>
      </c>
      <c r="I8">
        <f>I2+I4+I6</f>
        <v>9</v>
      </c>
      <c r="J8" s="33">
        <f>I8/B8</f>
        <v>0.45</v>
      </c>
    </row>
    <row r="9" spans="1:10" x14ac:dyDescent="0.35">
      <c r="A9" s="35" t="s">
        <v>135</v>
      </c>
      <c r="B9">
        <f>B3+B5+B7</f>
        <v>50</v>
      </c>
      <c r="C9">
        <f>C3+C5+C7</f>
        <v>26</v>
      </c>
      <c r="D9" s="33">
        <f>C9/B9</f>
        <v>0.52</v>
      </c>
      <c r="E9">
        <f>E3+E5+E7</f>
        <v>16</v>
      </c>
      <c r="F9" s="33">
        <f>E9/B9</f>
        <v>0.32</v>
      </c>
      <c r="G9">
        <f>G3+G5+G7</f>
        <v>16</v>
      </c>
      <c r="H9" s="33">
        <f>G9/B9</f>
        <v>0.32</v>
      </c>
      <c r="I9">
        <f>I3+I5+I7</f>
        <v>11</v>
      </c>
      <c r="J9" s="33">
        <f>I9/B9</f>
        <v>0.22</v>
      </c>
    </row>
    <row r="10" spans="1:10" x14ac:dyDescent="0.35">
      <c r="B10">
        <f>SUM(B2:B7)</f>
        <v>70</v>
      </c>
      <c r="C10">
        <f>SUM(C2:C7)</f>
        <v>41</v>
      </c>
      <c r="D10" s="33">
        <f>C$10/B$10</f>
        <v>0.58571428571428574</v>
      </c>
      <c r="E10">
        <f>SUM(E2:E7)</f>
        <v>29</v>
      </c>
      <c r="F10" s="33">
        <f>E10/B10</f>
        <v>0.41428571428571431</v>
      </c>
      <c r="G10">
        <f>SUM(G2:G7)</f>
        <v>30</v>
      </c>
      <c r="H10" s="33">
        <f>G10/B10</f>
        <v>0.42857142857142855</v>
      </c>
      <c r="I10">
        <f>SUM(I2:I7)</f>
        <v>20</v>
      </c>
      <c r="J10" s="33">
        <f>I10/B10</f>
        <v>0.2857142857142857</v>
      </c>
    </row>
  </sheetData>
  <mergeCells count="4">
    <mergeCell ref="C1:D1"/>
    <mergeCell ref="E1:F1"/>
    <mergeCell ref="G1:H1"/>
    <mergeCell ref="I1:J1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"/>
  <sheetViews>
    <sheetView workbookViewId="0">
      <selection activeCell="E11" sqref="E11"/>
    </sheetView>
  </sheetViews>
  <sheetFormatPr defaultRowHeight="14.5" x14ac:dyDescent="0.35"/>
  <cols>
    <col min="1" max="1" width="16.54296875" customWidth="1"/>
  </cols>
  <sheetData>
    <row r="1" spans="1:7" ht="15" thickBot="1" x14ac:dyDescent="0.4">
      <c r="B1" t="s">
        <v>137</v>
      </c>
      <c r="C1" t="s">
        <v>5</v>
      </c>
      <c r="D1" t="s">
        <v>3</v>
      </c>
      <c r="E1" t="s">
        <v>138</v>
      </c>
    </row>
    <row r="2" spans="1:7" ht="15" thickBot="1" x14ac:dyDescent="0.4">
      <c r="A2" s="1" t="s">
        <v>136</v>
      </c>
      <c r="B2" s="45">
        <v>1</v>
      </c>
      <c r="C2" s="46">
        <v>1</v>
      </c>
      <c r="D2" s="46">
        <v>1</v>
      </c>
      <c r="E2" s="46">
        <v>1</v>
      </c>
    </row>
    <row r="3" spans="1:7" ht="15" thickBot="1" x14ac:dyDescent="0.4">
      <c r="A3" s="41" t="s">
        <v>88</v>
      </c>
      <c r="B3" s="45">
        <v>1</v>
      </c>
      <c r="C3" s="46"/>
      <c r="D3" s="47">
        <v>1</v>
      </c>
      <c r="E3" s="47">
        <v>1</v>
      </c>
    </row>
    <row r="4" spans="1:7" ht="15" thickBot="1" x14ac:dyDescent="0.4">
      <c r="A4" s="1" t="s">
        <v>75</v>
      </c>
      <c r="B4" s="45">
        <v>1</v>
      </c>
      <c r="C4" s="46">
        <v>1</v>
      </c>
      <c r="D4" s="46">
        <v>1</v>
      </c>
      <c r="E4" s="46">
        <v>1</v>
      </c>
    </row>
    <row r="5" spans="1:7" ht="15" thickBot="1" x14ac:dyDescent="0.4">
      <c r="A5" s="41" t="s">
        <v>89</v>
      </c>
      <c r="B5" s="45">
        <v>1</v>
      </c>
      <c r="C5" s="46">
        <v>1</v>
      </c>
    </row>
    <row r="6" spans="1:7" ht="15" thickBot="1" x14ac:dyDescent="0.4">
      <c r="A6" s="1" t="s">
        <v>18</v>
      </c>
      <c r="B6" s="45">
        <v>1</v>
      </c>
      <c r="C6" s="46">
        <v>1</v>
      </c>
      <c r="D6" s="46">
        <v>1</v>
      </c>
      <c r="E6" s="46">
        <v>1</v>
      </c>
    </row>
    <row r="7" spans="1:7" ht="15" thickBot="1" x14ac:dyDescent="0.4">
      <c r="A7" s="1" t="s">
        <v>76</v>
      </c>
      <c r="B7" s="52">
        <v>1</v>
      </c>
      <c r="C7" s="53">
        <v>1</v>
      </c>
      <c r="D7" s="53"/>
      <c r="E7" s="53"/>
    </row>
    <row r="8" spans="1:7" ht="15" thickBot="1" x14ac:dyDescent="0.4">
      <c r="A8" s="1" t="s">
        <v>78</v>
      </c>
      <c r="B8" s="45">
        <v>1</v>
      </c>
      <c r="C8" s="46">
        <v>1</v>
      </c>
      <c r="D8" s="46">
        <v>1</v>
      </c>
    </row>
    <row r="9" spans="1:7" ht="15" thickBot="1" x14ac:dyDescent="0.4">
      <c r="A9" s="70" t="s">
        <v>139</v>
      </c>
      <c r="B9" s="45">
        <v>1</v>
      </c>
      <c r="C9" s="46">
        <v>1</v>
      </c>
      <c r="D9" s="46">
        <v>1</v>
      </c>
      <c r="E9" s="46">
        <v>1</v>
      </c>
      <c r="F9" s="71"/>
      <c r="G9" s="23"/>
    </row>
    <row r="10" spans="1:7" ht="15" thickBot="1" x14ac:dyDescent="0.4">
      <c r="A10" s="1" t="s">
        <v>77</v>
      </c>
      <c r="B10" s="44">
        <v>1</v>
      </c>
      <c r="C10" s="38">
        <v>1</v>
      </c>
      <c r="D10" s="37">
        <v>1</v>
      </c>
    </row>
    <row r="11" spans="1:7" ht="15" thickBot="1" x14ac:dyDescent="0.4">
      <c r="A11" s="1" t="s">
        <v>79</v>
      </c>
      <c r="B11" s="45">
        <v>1</v>
      </c>
      <c r="C11" s="46">
        <v>1</v>
      </c>
      <c r="D11" s="47">
        <v>1</v>
      </c>
      <c r="E11" s="47">
        <v>1</v>
      </c>
    </row>
    <row r="12" spans="1:7" ht="15" thickBot="1" x14ac:dyDescent="0.4">
      <c r="A12" s="48" t="s">
        <v>80</v>
      </c>
    </row>
    <row r="13" spans="1:7" ht="15" thickBot="1" x14ac:dyDescent="0.4">
      <c r="A13" s="1" t="s">
        <v>81</v>
      </c>
      <c r="B13" s="45">
        <v>1</v>
      </c>
      <c r="C13" s="46">
        <v>1</v>
      </c>
      <c r="D13" s="46">
        <v>1</v>
      </c>
    </row>
    <row r="14" spans="1:7" ht="15" thickBot="1" x14ac:dyDescent="0.4">
      <c r="A14" s="39" t="s">
        <v>140</v>
      </c>
      <c r="B14" s="45"/>
      <c r="C14" s="47"/>
      <c r="D14" s="47">
        <v>1</v>
      </c>
      <c r="E14" s="47">
        <v>1</v>
      </c>
    </row>
    <row r="15" spans="1:7" x14ac:dyDescent="0.35">
      <c r="A15" s="41" t="s">
        <v>141</v>
      </c>
    </row>
    <row r="16" spans="1:7" ht="15" thickBot="1" x14ac:dyDescent="0.4">
      <c r="A16" s="41" t="s">
        <v>142</v>
      </c>
    </row>
    <row r="17" spans="1:5" ht="15" thickBot="1" x14ac:dyDescent="0.4">
      <c r="A17" s="1" t="s">
        <v>82</v>
      </c>
      <c r="D17" s="49">
        <v>1</v>
      </c>
      <c r="E17" s="47">
        <v>1</v>
      </c>
    </row>
    <row r="18" spans="1:5" ht="15" thickBot="1" x14ac:dyDescent="0.4">
      <c r="A18" s="51" t="s">
        <v>83</v>
      </c>
      <c r="B18" s="50">
        <v>1</v>
      </c>
    </row>
    <row r="19" spans="1:5" ht="15" thickBot="1" x14ac:dyDescent="0.4">
      <c r="A19" s="1" t="s">
        <v>84</v>
      </c>
      <c r="B19" s="45">
        <v>1</v>
      </c>
      <c r="C19" s="46">
        <v>1</v>
      </c>
      <c r="D19" s="46">
        <v>1</v>
      </c>
      <c r="E19" s="46">
        <v>1</v>
      </c>
    </row>
    <row r="20" spans="1:5" ht="15" thickBot="1" x14ac:dyDescent="0.4">
      <c r="A20" s="1" t="s">
        <v>85</v>
      </c>
      <c r="B20" s="45">
        <v>1</v>
      </c>
      <c r="C20" s="46">
        <v>1</v>
      </c>
      <c r="D20" s="46">
        <v>1</v>
      </c>
    </row>
    <row r="21" spans="1:5" ht="15" thickBot="1" x14ac:dyDescent="0.4">
      <c r="A21" s="39" t="s">
        <v>143</v>
      </c>
      <c r="B21" s="45">
        <v>1</v>
      </c>
      <c r="C21" s="46">
        <v>1</v>
      </c>
      <c r="D21" s="46">
        <v>1</v>
      </c>
    </row>
    <row r="22" spans="1:5" x14ac:dyDescent="0.35">
      <c r="A22" s="54" t="s">
        <v>26</v>
      </c>
      <c r="B22">
        <f>SUM(B2:B8)</f>
        <v>7</v>
      </c>
      <c r="C22">
        <f>SUM(C2:C8)</f>
        <v>6</v>
      </c>
      <c r="D22">
        <f>SUM(D2:D8)</f>
        <v>5</v>
      </c>
      <c r="E22">
        <f>SUM(E2:E8)</f>
        <v>4</v>
      </c>
    </row>
    <row r="23" spans="1:5" x14ac:dyDescent="0.35">
      <c r="A23" s="54" t="s">
        <v>144</v>
      </c>
      <c r="B23">
        <f>SUM(B9:B18)</f>
        <v>5</v>
      </c>
      <c r="C23">
        <f>SUM(C9:C18)</f>
        <v>4</v>
      </c>
      <c r="D23">
        <f>SUM(D9:D18)</f>
        <v>6</v>
      </c>
      <c r="E23">
        <f>SUM(E9:E18)</f>
        <v>4</v>
      </c>
    </row>
    <row r="24" spans="1:5" x14ac:dyDescent="0.35">
      <c r="A24" s="54" t="s">
        <v>145</v>
      </c>
      <c r="B24">
        <f>SUM(B19:B21)</f>
        <v>3</v>
      </c>
      <c r="C24">
        <f t="shared" ref="C24:E24" si="0">SUM(C19:C21)</f>
        <v>3</v>
      </c>
      <c r="D24">
        <f t="shared" si="0"/>
        <v>3</v>
      </c>
      <c r="E24">
        <f t="shared" si="0"/>
        <v>1</v>
      </c>
    </row>
    <row r="25" spans="1:5" x14ac:dyDescent="0.35">
      <c r="B25">
        <f>SUM(B2:B21)</f>
        <v>15</v>
      </c>
      <c r="C25">
        <f t="shared" ref="C25:E25" si="1">SUM(C2:C21)</f>
        <v>13</v>
      </c>
      <c r="D25">
        <f t="shared" si="1"/>
        <v>14</v>
      </c>
      <c r="E25">
        <f t="shared" si="1"/>
        <v>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4"/>
  <sheetViews>
    <sheetView workbookViewId="0">
      <selection activeCell="C15" sqref="C15"/>
    </sheetView>
  </sheetViews>
  <sheetFormatPr defaultRowHeight="14.5" x14ac:dyDescent="0.35"/>
  <cols>
    <col min="1" max="1" width="20.26953125" customWidth="1"/>
  </cols>
  <sheetData>
    <row r="1" spans="1:5" ht="15" thickBot="1" x14ac:dyDescent="0.4">
      <c r="B1" t="s">
        <v>137</v>
      </c>
      <c r="C1" t="s">
        <v>5</v>
      </c>
      <c r="D1" t="s">
        <v>3</v>
      </c>
      <c r="E1" t="s">
        <v>138</v>
      </c>
    </row>
    <row r="2" spans="1:5" ht="15" thickBot="1" x14ac:dyDescent="0.4">
      <c r="A2" s="1" t="s">
        <v>0</v>
      </c>
      <c r="B2" s="55">
        <v>1</v>
      </c>
      <c r="C2" s="36">
        <v>1</v>
      </c>
      <c r="D2" s="36">
        <v>1</v>
      </c>
      <c r="E2" s="36"/>
    </row>
    <row r="3" spans="1:5" ht="15" thickBot="1" x14ac:dyDescent="0.4">
      <c r="A3" s="1" t="s">
        <v>6</v>
      </c>
      <c r="B3" s="43">
        <v>1</v>
      </c>
      <c r="C3" s="40">
        <v>1</v>
      </c>
      <c r="D3" s="40"/>
      <c r="E3" s="40"/>
    </row>
    <row r="4" spans="1:5" ht="15" thickBot="1" x14ac:dyDescent="0.4">
      <c r="A4" s="1" t="s">
        <v>7</v>
      </c>
      <c r="B4" s="43">
        <v>1</v>
      </c>
      <c r="C4" s="40"/>
      <c r="D4" s="40"/>
      <c r="E4" s="40"/>
    </row>
    <row r="5" spans="1:5" ht="15" thickBot="1" x14ac:dyDescent="0.4">
      <c r="A5" s="1" t="s">
        <v>10</v>
      </c>
      <c r="B5" s="55">
        <v>1</v>
      </c>
      <c r="C5" s="36">
        <v>1</v>
      </c>
      <c r="D5" s="36">
        <v>1</v>
      </c>
      <c r="E5" s="36">
        <v>1</v>
      </c>
    </row>
    <row r="6" spans="1:5" ht="15" thickBot="1" x14ac:dyDescent="0.4">
      <c r="A6" s="1" t="s">
        <v>11</v>
      </c>
      <c r="B6" s="43">
        <v>1</v>
      </c>
      <c r="C6" s="40">
        <v>1</v>
      </c>
      <c r="D6" s="42">
        <v>1</v>
      </c>
      <c r="E6" s="40"/>
    </row>
    <row r="7" spans="1:5" ht="15" thickBot="1" x14ac:dyDescent="0.4">
      <c r="A7" s="1" t="s">
        <v>12</v>
      </c>
      <c r="B7" s="43">
        <v>1</v>
      </c>
      <c r="C7" s="40">
        <v>1</v>
      </c>
      <c r="D7" s="40"/>
      <c r="E7" s="40"/>
    </row>
    <row r="8" spans="1:5" ht="15" thickBot="1" x14ac:dyDescent="0.4">
      <c r="A8" s="1" t="s">
        <v>8</v>
      </c>
      <c r="B8" s="55">
        <v>1</v>
      </c>
      <c r="C8" s="36"/>
      <c r="D8" s="36"/>
      <c r="E8" s="36"/>
    </row>
    <row r="9" spans="1:5" ht="15" thickBot="1" x14ac:dyDescent="0.4">
      <c r="A9" s="1" t="s">
        <v>14</v>
      </c>
      <c r="B9" s="55"/>
      <c r="C9" s="36"/>
      <c r="D9" s="36"/>
      <c r="E9" s="36"/>
    </row>
    <row r="10" spans="1:5" ht="15" thickBot="1" x14ac:dyDescent="0.4">
      <c r="A10" s="1" t="s">
        <v>16</v>
      </c>
      <c r="B10" s="43"/>
      <c r="C10" s="40"/>
      <c r="D10" s="40"/>
      <c r="E10" s="40"/>
    </row>
    <row r="11" spans="1:5" ht="15" thickBot="1" x14ac:dyDescent="0.4">
      <c r="A11" s="1" t="s">
        <v>17</v>
      </c>
      <c r="B11" s="43"/>
      <c r="C11" s="40"/>
      <c r="D11" s="40"/>
      <c r="E11" s="40"/>
    </row>
    <row r="12" spans="1:5" ht="15" thickBot="1" x14ac:dyDescent="0.4">
      <c r="A12" s="1" t="s">
        <v>18</v>
      </c>
      <c r="B12" s="55">
        <v>1</v>
      </c>
      <c r="C12" s="36">
        <v>1</v>
      </c>
      <c r="D12" s="36">
        <v>1</v>
      </c>
      <c r="E12" s="36">
        <v>1</v>
      </c>
    </row>
    <row r="13" spans="1:5" ht="15" thickBot="1" x14ac:dyDescent="0.4">
      <c r="A13" s="1" t="s">
        <v>113</v>
      </c>
      <c r="B13" s="43"/>
      <c r="C13" s="40"/>
      <c r="D13" s="40"/>
      <c r="E13" s="40"/>
    </row>
    <row r="14" spans="1:5" ht="15" thickBot="1" x14ac:dyDescent="0.4">
      <c r="A14" s="1" t="s">
        <v>114</v>
      </c>
      <c r="B14" s="43"/>
      <c r="C14" s="40"/>
      <c r="D14" s="40"/>
      <c r="E14" s="40"/>
    </row>
    <row r="15" spans="1:5" ht="15" thickBot="1" x14ac:dyDescent="0.4">
      <c r="A15" s="1" t="s">
        <v>20</v>
      </c>
      <c r="B15" s="55">
        <v>1</v>
      </c>
      <c r="C15" s="36"/>
      <c r="D15" s="56">
        <v>1</v>
      </c>
      <c r="E15" s="56">
        <v>1</v>
      </c>
    </row>
    <row r="16" spans="1:5" ht="15" thickBot="1" x14ac:dyDescent="0.4">
      <c r="A16" s="1" t="s">
        <v>21</v>
      </c>
      <c r="B16" s="43"/>
      <c r="C16" s="40"/>
      <c r="D16" s="40"/>
      <c r="E16" s="40"/>
    </row>
    <row r="17" spans="1:7" ht="15" thickBot="1" x14ac:dyDescent="0.4">
      <c r="A17" t="s">
        <v>22</v>
      </c>
      <c r="B17" s="43"/>
      <c r="C17" s="40"/>
      <c r="D17" s="42">
        <v>1</v>
      </c>
      <c r="E17" s="40"/>
    </row>
    <row r="18" spans="1:7" ht="15" thickBot="1" x14ac:dyDescent="0.4">
      <c r="A18" t="s">
        <v>27</v>
      </c>
      <c r="B18" s="55"/>
      <c r="C18" s="36"/>
      <c r="D18" s="36"/>
      <c r="E18" s="36"/>
    </row>
    <row r="19" spans="1:7" ht="15" thickBot="1" x14ac:dyDescent="0.4">
      <c r="A19" s="1" t="s">
        <v>39</v>
      </c>
      <c r="B19" s="55">
        <v>1</v>
      </c>
      <c r="C19" s="36"/>
      <c r="D19" s="56">
        <v>1</v>
      </c>
      <c r="E19" s="56">
        <v>1</v>
      </c>
    </row>
    <row r="20" spans="1:7" x14ac:dyDescent="0.35">
      <c r="A20" s="1" t="s">
        <v>40</v>
      </c>
    </row>
    <row r="21" spans="1:7" x14ac:dyDescent="0.35">
      <c r="A21" s="24" t="s">
        <v>115</v>
      </c>
      <c r="B21" s="23"/>
      <c r="C21" s="23"/>
      <c r="D21" s="23"/>
      <c r="E21" s="23"/>
      <c r="F21" s="23"/>
      <c r="G21" s="23"/>
    </row>
    <row r="22" spans="1:7" ht="15" thickBot="1" x14ac:dyDescent="0.4">
      <c r="A22" s="1" t="s">
        <v>24</v>
      </c>
      <c r="B22" s="43"/>
      <c r="C22" s="40"/>
      <c r="D22" s="40"/>
      <c r="E22" s="40"/>
    </row>
    <row r="23" spans="1:7" ht="15" thickBot="1" x14ac:dyDescent="0.4">
      <c r="A23" s="1" t="s">
        <v>29</v>
      </c>
      <c r="B23" s="55"/>
      <c r="C23" s="36"/>
      <c r="D23" s="36"/>
      <c r="E23" s="36"/>
    </row>
    <row r="24" spans="1:7" ht="15" thickBot="1" x14ac:dyDescent="0.4">
      <c r="A24" s="1" t="s">
        <v>30</v>
      </c>
      <c r="B24" s="43">
        <v>1</v>
      </c>
      <c r="C24" s="40">
        <v>1</v>
      </c>
      <c r="D24" s="42">
        <v>1</v>
      </c>
      <c r="E24" s="42">
        <v>1</v>
      </c>
    </row>
    <row r="25" spans="1:7" ht="15" thickBot="1" x14ac:dyDescent="0.4">
      <c r="A25" s="1" t="s">
        <v>31</v>
      </c>
      <c r="B25" s="43">
        <v>1</v>
      </c>
      <c r="C25" s="40">
        <v>1</v>
      </c>
      <c r="D25" s="40">
        <v>1</v>
      </c>
      <c r="E25" s="40">
        <v>1</v>
      </c>
    </row>
    <row r="26" spans="1:7" ht="15" thickBot="1" x14ac:dyDescent="0.4">
      <c r="A26" s="1" t="s">
        <v>33</v>
      </c>
      <c r="B26" s="55"/>
      <c r="C26" s="36"/>
      <c r="D26" s="36">
        <v>1</v>
      </c>
      <c r="E26" s="36">
        <v>1</v>
      </c>
    </row>
    <row r="27" spans="1:7" ht="15" thickBot="1" x14ac:dyDescent="0.4">
      <c r="A27" s="1" t="s">
        <v>35</v>
      </c>
      <c r="B27" s="55">
        <v>1</v>
      </c>
      <c r="C27" s="36">
        <v>1</v>
      </c>
      <c r="D27" s="36"/>
      <c r="E27" s="36"/>
    </row>
    <row r="28" spans="1:7" ht="15" thickBot="1" x14ac:dyDescent="0.4">
      <c r="A28" s="1" t="s">
        <v>36</v>
      </c>
      <c r="B28" s="43"/>
      <c r="C28" s="40"/>
      <c r="D28" s="42">
        <v>1</v>
      </c>
      <c r="E28" s="40"/>
    </row>
    <row r="29" spans="1:7" ht="15" thickBot="1" x14ac:dyDescent="0.4">
      <c r="A29" s="1" t="s">
        <v>37</v>
      </c>
      <c r="B29" s="43"/>
      <c r="C29" s="40"/>
      <c r="D29" s="40"/>
      <c r="E29" s="40"/>
    </row>
    <row r="30" spans="1:7" ht="15" thickBot="1" x14ac:dyDescent="0.4">
      <c r="A30" s="1" t="s">
        <v>43</v>
      </c>
      <c r="B30" s="55"/>
      <c r="C30" s="36"/>
      <c r="D30" s="36"/>
      <c r="E30" s="36"/>
    </row>
    <row r="31" spans="1:7" ht="15" thickBot="1" x14ac:dyDescent="0.4">
      <c r="A31" s="1" t="s">
        <v>27</v>
      </c>
      <c r="B31" s="55">
        <v>1</v>
      </c>
      <c r="C31" s="36"/>
      <c r="D31" s="36"/>
      <c r="E31" s="36"/>
    </row>
    <row r="32" spans="1:7" x14ac:dyDescent="0.35">
      <c r="A32" s="1" t="s">
        <v>46</v>
      </c>
    </row>
    <row r="33" spans="1:5" ht="15" thickBot="1" x14ac:dyDescent="0.4">
      <c r="A33" s="1" t="s">
        <v>47</v>
      </c>
    </row>
    <row r="34" spans="1:5" ht="15" thickBot="1" x14ac:dyDescent="0.4">
      <c r="A34" s="1" t="s">
        <v>48</v>
      </c>
      <c r="B34" s="55">
        <v>1</v>
      </c>
      <c r="C34" s="36"/>
      <c r="D34" s="36"/>
      <c r="E34" s="36"/>
    </row>
    <row r="35" spans="1:5" x14ac:dyDescent="0.35">
      <c r="A35" s="1" t="s">
        <v>50</v>
      </c>
    </row>
    <row r="36" spans="1:5" ht="15" thickBot="1" x14ac:dyDescent="0.4">
      <c r="A36" s="1" t="s">
        <v>51</v>
      </c>
    </row>
    <row r="37" spans="1:5" ht="15" thickBot="1" x14ac:dyDescent="0.4">
      <c r="A37" s="1" t="s">
        <v>52</v>
      </c>
      <c r="B37" s="55">
        <v>1</v>
      </c>
      <c r="C37" s="36"/>
      <c r="D37" s="36"/>
      <c r="E37" s="36"/>
    </row>
    <row r="38" spans="1:5" x14ac:dyDescent="0.35">
      <c r="A38" s="1" t="s">
        <v>53</v>
      </c>
    </row>
    <row r="39" spans="1:5" ht="15" thickBot="1" x14ac:dyDescent="0.4">
      <c r="A39" s="1" t="s">
        <v>54</v>
      </c>
    </row>
    <row r="40" spans="1:5" ht="15" thickBot="1" x14ac:dyDescent="0.4">
      <c r="A40" s="1" t="s">
        <v>56</v>
      </c>
      <c r="B40" s="55">
        <v>1</v>
      </c>
      <c r="C40" s="36"/>
      <c r="D40" s="36"/>
      <c r="E40" s="36"/>
    </row>
    <row r="41" spans="1:5" ht="15" thickBot="1" x14ac:dyDescent="0.4">
      <c r="A41" s="1" t="s">
        <v>57</v>
      </c>
      <c r="B41" s="43">
        <v>1</v>
      </c>
      <c r="C41" s="42"/>
      <c r="D41" s="42">
        <v>1</v>
      </c>
      <c r="E41" s="42">
        <v>1</v>
      </c>
    </row>
    <row r="42" spans="1:5" ht="15" thickBot="1" x14ac:dyDescent="0.4">
      <c r="A42" s="24" t="s">
        <v>58</v>
      </c>
      <c r="B42" s="43"/>
      <c r="C42" s="40"/>
      <c r="D42" s="40"/>
      <c r="E42" s="40"/>
    </row>
    <row r="43" spans="1:5" ht="15" thickBot="1" x14ac:dyDescent="0.4">
      <c r="A43" s="1" t="s">
        <v>61</v>
      </c>
      <c r="B43" s="55">
        <v>1</v>
      </c>
      <c r="C43" s="36">
        <v>1</v>
      </c>
      <c r="D43" s="36"/>
      <c r="E43" s="36"/>
    </row>
    <row r="44" spans="1:5" ht="15" thickBot="1" x14ac:dyDescent="0.4">
      <c r="A44" s="1" t="s">
        <v>62</v>
      </c>
      <c r="B44" s="43">
        <v>1</v>
      </c>
      <c r="C44" s="40">
        <v>1</v>
      </c>
      <c r="D44" s="40"/>
      <c r="E44" s="40"/>
    </row>
    <row r="45" spans="1:5" ht="15" thickBot="1" x14ac:dyDescent="0.4">
      <c r="A45" s="1" t="s">
        <v>63</v>
      </c>
      <c r="B45" s="43">
        <v>1</v>
      </c>
      <c r="C45" s="40">
        <v>1</v>
      </c>
      <c r="D45" s="40">
        <v>1</v>
      </c>
      <c r="E45" s="40">
        <v>1</v>
      </c>
    </row>
    <row r="46" spans="1:5" ht="15" thickBot="1" x14ac:dyDescent="0.4">
      <c r="A46" s="1" t="s">
        <v>8</v>
      </c>
      <c r="B46" s="55">
        <v>1</v>
      </c>
      <c r="C46" s="36">
        <v>1</v>
      </c>
      <c r="D46" s="56">
        <v>1</v>
      </c>
      <c r="E46" s="56">
        <v>1</v>
      </c>
    </row>
    <row r="47" spans="1:5" ht="15" thickBot="1" x14ac:dyDescent="0.4">
      <c r="A47" s="1" t="s">
        <v>67</v>
      </c>
      <c r="B47" s="43">
        <v>1</v>
      </c>
      <c r="C47" s="40"/>
      <c r="D47" s="42">
        <v>1</v>
      </c>
      <c r="E47" s="40"/>
    </row>
    <row r="48" spans="1:5" ht="15" thickBot="1" x14ac:dyDescent="0.4">
      <c r="A48" s="1" t="s">
        <v>66</v>
      </c>
      <c r="B48" s="43">
        <v>1</v>
      </c>
      <c r="C48" s="40">
        <v>1</v>
      </c>
      <c r="D48" s="40"/>
      <c r="E48" s="40"/>
    </row>
    <row r="49" spans="1:5" ht="15" thickBot="1" x14ac:dyDescent="0.4">
      <c r="A49" s="1" t="s">
        <v>68</v>
      </c>
      <c r="B49" s="55">
        <v>1</v>
      </c>
      <c r="C49" s="36">
        <v>1</v>
      </c>
      <c r="D49" s="36">
        <v>1</v>
      </c>
      <c r="E49" s="36">
        <v>1</v>
      </c>
    </row>
    <row r="50" spans="1:5" ht="15" thickBot="1" x14ac:dyDescent="0.4">
      <c r="A50" s="1" t="s">
        <v>69</v>
      </c>
      <c r="B50" s="43">
        <v>1</v>
      </c>
      <c r="C50" s="40">
        <v>1</v>
      </c>
      <c r="D50" s="40"/>
      <c r="E50" s="40"/>
    </row>
    <row r="51" spans="1:5" x14ac:dyDescent="0.35">
      <c r="A51" s="1" t="s">
        <v>70</v>
      </c>
    </row>
    <row r="52" spans="1:5" x14ac:dyDescent="0.35">
      <c r="A52" s="54" t="s">
        <v>26</v>
      </c>
      <c r="B52">
        <f>SUM(B2:B21)</f>
        <v>10</v>
      </c>
      <c r="C52">
        <f>SUM(C2:C21)</f>
        <v>6</v>
      </c>
      <c r="D52">
        <f>SUM(D2:D21)</f>
        <v>7</v>
      </c>
      <c r="E52">
        <f>SUM(E2:E21)</f>
        <v>4</v>
      </c>
    </row>
    <row r="53" spans="1:5" x14ac:dyDescent="0.35">
      <c r="A53" s="54" t="s">
        <v>144</v>
      </c>
      <c r="B53">
        <f>SUM(B22:B42)</f>
        <v>8</v>
      </c>
      <c r="C53">
        <f>SUM(C22:C42)</f>
        <v>3</v>
      </c>
      <c r="D53">
        <f>SUM(D22:D42)</f>
        <v>5</v>
      </c>
      <c r="E53">
        <f>SUM(E22:E42)</f>
        <v>4</v>
      </c>
    </row>
    <row r="54" spans="1:5" x14ac:dyDescent="0.35">
      <c r="A54" s="54" t="s">
        <v>145</v>
      </c>
      <c r="B54">
        <f>SUM(B43:B51)</f>
        <v>8</v>
      </c>
      <c r="C54">
        <f t="shared" ref="C54:E54" si="0">SUM(C43:C51)</f>
        <v>7</v>
      </c>
      <c r="D54">
        <f t="shared" si="0"/>
        <v>4</v>
      </c>
      <c r="E54">
        <f t="shared" si="0"/>
        <v>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Cities</vt:lpstr>
      <vt:lpstr>States</vt:lpstr>
      <vt:lpstr>%</vt:lpstr>
      <vt:lpstr>Each_state</vt:lpstr>
      <vt:lpstr>Each_city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2019-04-18T00:39:00Z</dcterms:modified>
</cp:coreProperties>
</file>