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complutense-my.sharepoint.com/personal/ediezalc_ucm_es/Documents/EDUSASHA 04-03-2022/PUBLICACIONES/ARTICULOS YA PUBLICADOS/ARTÍCULOS INVESTIGACIÓN/45. Células TiO2 (Solar Energy) 2024/Datos artículo/"/>
    </mc:Choice>
  </mc:AlternateContent>
  <xr:revisionPtr revIDLastSave="248" documentId="13_ncr:1_{E23B585B-2428-4E6F-B3FA-0641B481B0A8}" xr6:coauthVersionLast="47" xr6:coauthVersionMax="47" xr10:uidLastSave="{8B19A6A5-DB81-4782-82EB-CCB32F0970FF}"/>
  <bookViews>
    <workbookView xWindow="-120" yWindow="-120" windowWidth="29040" windowHeight="15720" xr2:uid="{2A364374-38E0-46C7-98F5-3C7EE29E69DD}"/>
  </bookViews>
  <sheets>
    <sheet name="Demetallization experiments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4" i="8" l="1"/>
  <c r="P45" i="8"/>
  <c r="P46" i="8"/>
  <c r="P43" i="8"/>
  <c r="P31" i="8"/>
  <c r="P32" i="8"/>
  <c r="P33" i="8"/>
  <c r="P34" i="8"/>
  <c r="P35" i="8"/>
  <c r="P36" i="8"/>
  <c r="P37" i="8"/>
  <c r="P30" i="8"/>
  <c r="P18" i="8"/>
  <c r="P19" i="8"/>
  <c r="P20" i="8"/>
  <c r="P21" i="8"/>
  <c r="P22" i="8"/>
  <c r="P23" i="8"/>
  <c r="P24" i="8"/>
  <c r="P17" i="8"/>
  <c r="C7" i="8"/>
  <c r="Y17" i="8" l="1"/>
  <c r="Y44" i="8" l="1"/>
  <c r="Y45" i="8"/>
  <c r="Y46" i="8"/>
  <c r="Y43" i="8"/>
  <c r="Y31" i="8"/>
  <c r="Y32" i="8"/>
  <c r="Y33" i="8"/>
  <c r="Y34" i="8"/>
  <c r="Y35" i="8"/>
  <c r="Y36" i="8"/>
  <c r="Y37" i="8"/>
  <c r="Y30" i="8"/>
  <c r="Y18" i="8"/>
  <c r="Y19" i="8"/>
  <c r="Y20" i="8"/>
  <c r="Y21" i="8"/>
  <c r="Y22" i="8"/>
  <c r="Y23" i="8"/>
  <c r="Y24" i="8"/>
  <c r="Q44" i="8"/>
  <c r="Q45" i="8"/>
  <c r="Q46" i="8"/>
  <c r="Q43" i="8"/>
  <c r="S43" i="8" l="1"/>
  <c r="U44" i="8"/>
  <c r="U45" i="8"/>
  <c r="U46" i="8"/>
  <c r="U43" i="8"/>
  <c r="U31" i="8"/>
  <c r="U32" i="8"/>
  <c r="W32" i="8" s="1"/>
  <c r="X32" i="8" s="1"/>
  <c r="U33" i="8"/>
  <c r="U34" i="8"/>
  <c r="U35" i="8"/>
  <c r="U36" i="8"/>
  <c r="U37" i="8"/>
  <c r="U30" i="8"/>
  <c r="W30" i="8" s="1"/>
  <c r="X30" i="8" s="1"/>
  <c r="U18" i="8"/>
  <c r="U19" i="8"/>
  <c r="U20" i="8"/>
  <c r="U21" i="8"/>
  <c r="U22" i="8"/>
  <c r="U23" i="8"/>
  <c r="U24" i="8"/>
  <c r="U17" i="8"/>
  <c r="W17" i="8" s="1"/>
  <c r="X17" i="8" s="1"/>
  <c r="Q31" i="8"/>
  <c r="Q32" i="8"/>
  <c r="Q33" i="8"/>
  <c r="Q34" i="8"/>
  <c r="Q35" i="8"/>
  <c r="Q36" i="8"/>
  <c r="Q37" i="8"/>
  <c r="Q18" i="8"/>
  <c r="Q19" i="8"/>
  <c r="Q20" i="8"/>
  <c r="Q21" i="8"/>
  <c r="Q22" i="8"/>
  <c r="Q23" i="8"/>
  <c r="Q24" i="8"/>
  <c r="Q30" i="8"/>
  <c r="S30" i="8" s="1"/>
  <c r="T30" i="8" s="1"/>
  <c r="Q17" i="8"/>
  <c r="K30" i="8" l="1"/>
  <c r="K17" i="8"/>
  <c r="L17" i="8" l="1"/>
  <c r="L30" i="8"/>
  <c r="W46" i="8"/>
  <c r="X46" i="8" s="1"/>
  <c r="S46" i="8"/>
  <c r="T46" i="8" s="1"/>
  <c r="N46" i="8"/>
  <c r="K46" i="8"/>
  <c r="W45" i="8"/>
  <c r="X45" i="8" s="1"/>
  <c r="S45" i="8"/>
  <c r="T45" i="8" s="1"/>
  <c r="N45" i="8"/>
  <c r="K45" i="8"/>
  <c r="L45" i="8" s="1"/>
  <c r="W44" i="8"/>
  <c r="X44" i="8" s="1"/>
  <c r="S44" i="8"/>
  <c r="T44" i="8" s="1"/>
  <c r="N44" i="8"/>
  <c r="K44" i="8"/>
  <c r="L44" i="8" s="1"/>
  <c r="W43" i="8"/>
  <c r="X43" i="8" s="1"/>
  <c r="T43" i="8"/>
  <c r="N43" i="8"/>
  <c r="K43" i="8"/>
  <c r="W31" i="8"/>
  <c r="X31" i="8" s="1"/>
  <c r="W33" i="8"/>
  <c r="X33" i="8" s="1"/>
  <c r="W34" i="8"/>
  <c r="X34" i="8" s="1"/>
  <c r="W35" i="8"/>
  <c r="X35" i="8" s="1"/>
  <c r="W36" i="8"/>
  <c r="X36" i="8" s="1"/>
  <c r="W37" i="8"/>
  <c r="X37" i="8" s="1"/>
  <c r="W18" i="8"/>
  <c r="X18" i="8" s="1"/>
  <c r="W19" i="8"/>
  <c r="X19" i="8" s="1"/>
  <c r="W20" i="8"/>
  <c r="X20" i="8" s="1"/>
  <c r="W21" i="8"/>
  <c r="X21" i="8" s="1"/>
  <c r="W22" i="8"/>
  <c r="X22" i="8" s="1"/>
  <c r="W23" i="8"/>
  <c r="X23" i="8" s="1"/>
  <c r="W24" i="8"/>
  <c r="X24" i="8" s="1"/>
  <c r="S31" i="8"/>
  <c r="T31" i="8" s="1"/>
  <c r="S32" i="8"/>
  <c r="T32" i="8" s="1"/>
  <c r="S33" i="8"/>
  <c r="T33" i="8" s="1"/>
  <c r="S34" i="8"/>
  <c r="T34" i="8" s="1"/>
  <c r="S35" i="8"/>
  <c r="T35" i="8" s="1"/>
  <c r="S36" i="8"/>
  <c r="T36" i="8" s="1"/>
  <c r="S37" i="8"/>
  <c r="T37" i="8" s="1"/>
  <c r="S17" i="8"/>
  <c r="T17" i="8" s="1"/>
  <c r="S18" i="8"/>
  <c r="T18" i="8" s="1"/>
  <c r="S19" i="8"/>
  <c r="T19" i="8" s="1"/>
  <c r="S20" i="8"/>
  <c r="T20" i="8" s="1"/>
  <c r="S21" i="8"/>
  <c r="T21" i="8" s="1"/>
  <c r="S22" i="8"/>
  <c r="T22" i="8" s="1"/>
  <c r="S23" i="8"/>
  <c r="T23" i="8" s="1"/>
  <c r="S24" i="8"/>
  <c r="T24" i="8" s="1"/>
  <c r="O45" i="8" l="1"/>
  <c r="L43" i="8"/>
  <c r="L46" i="8"/>
  <c r="O46" i="8" s="1"/>
  <c r="O44" i="8"/>
  <c r="O43" i="8" l="1"/>
  <c r="N31" i="8"/>
  <c r="N30" i="8"/>
  <c r="N32" i="8"/>
  <c r="N33" i="8"/>
  <c r="N34" i="8"/>
  <c r="N35" i="8"/>
  <c r="N36" i="8"/>
  <c r="N37" i="8"/>
  <c r="N17" i="8"/>
  <c r="N18" i="8"/>
  <c r="N19" i="8"/>
  <c r="N20" i="8"/>
  <c r="N21" i="8"/>
  <c r="N22" i="8"/>
  <c r="N23" i="8"/>
  <c r="N24" i="8"/>
  <c r="K31" i="8"/>
  <c r="K32" i="8"/>
  <c r="K33" i="8"/>
  <c r="K34" i="8"/>
  <c r="K35" i="8"/>
  <c r="K36" i="8"/>
  <c r="K37" i="8"/>
  <c r="L37" i="8" s="1"/>
  <c r="K18" i="8"/>
  <c r="K19" i="8"/>
  <c r="K20" i="8"/>
  <c r="K21" i="8"/>
  <c r="L21" i="8" s="1"/>
  <c r="K22" i="8"/>
  <c r="K23" i="8"/>
  <c r="L23" i="8" s="1"/>
  <c r="K24" i="8"/>
  <c r="B31" i="8"/>
  <c r="B32" i="8" s="1"/>
  <c r="B33" i="8" s="1"/>
  <c r="B34" i="8" s="1"/>
  <c r="B35" i="8" s="1"/>
  <c r="B36" i="8" s="1"/>
  <c r="B37" i="8" s="1"/>
  <c r="L24" i="8" l="1"/>
  <c r="L22" i="8"/>
  <c r="L20" i="8"/>
  <c r="L19" i="8"/>
  <c r="L18" i="8"/>
  <c r="L36" i="8"/>
  <c r="L35" i="8"/>
  <c r="L34" i="8"/>
  <c r="O34" i="8" s="1"/>
  <c r="L33" i="8"/>
  <c r="L32" i="8"/>
  <c r="L31" i="8"/>
  <c r="O24" i="8"/>
  <c r="O22" i="8"/>
  <c r="O37" i="8"/>
  <c r="O23" i="8"/>
  <c r="O32" i="8" l="1"/>
  <c r="O33" i="8"/>
  <c r="O21" i="8"/>
  <c r="O36" i="8"/>
  <c r="O20" i="8"/>
  <c r="O31" i="8"/>
  <c r="O19" i="8"/>
  <c r="O18" i="8"/>
  <c r="O35" i="8"/>
  <c r="O30" i="8"/>
  <c r="O17" i="8"/>
  <c r="B18" i="8" l="1"/>
  <c r="B19" i="8" s="1"/>
  <c r="B20" i="8" s="1"/>
  <c r="B21" i="8" s="1"/>
  <c r="B22" i="8" s="1"/>
  <c r="B23" i="8" s="1"/>
  <c r="B24" i="8" s="1"/>
</calcChain>
</file>

<file path=xl/sharedStrings.xml><?xml version="1.0" encoding="utf-8"?>
<sst xmlns="http://schemas.openxmlformats.org/spreadsheetml/2006/main" count="170" uniqueCount="89">
  <si>
    <t>T (ºC)</t>
  </si>
  <si>
    <t>abc</t>
  </si>
  <si>
    <t>bc</t>
  </si>
  <si>
    <t>ac</t>
  </si>
  <si>
    <t>c</t>
  </si>
  <si>
    <t xml:space="preserve">ab </t>
  </si>
  <si>
    <t xml:space="preserve">b </t>
  </si>
  <si>
    <t>a</t>
  </si>
  <si>
    <t>A</t>
  </si>
  <si>
    <t>B</t>
  </si>
  <si>
    <t>C</t>
  </si>
  <si>
    <t>Ag/Al</t>
  </si>
  <si>
    <t>t (min)</t>
  </si>
  <si>
    <t>Ag-Al-TiO2</t>
  </si>
  <si>
    <t>%wt Ag</t>
  </si>
  <si>
    <t>%wt KOH</t>
  </si>
  <si>
    <t>%wt EtOH</t>
  </si>
  <si>
    <t>[KOH] (M)</t>
  </si>
  <si>
    <t>[EtOH] (M)</t>
  </si>
  <si>
    <t>Vertical</t>
  </si>
  <si>
    <t>(1)</t>
  </si>
  <si>
    <t>PC</t>
  </si>
  <si>
    <t>9a</t>
  </si>
  <si>
    <t>9b</t>
  </si>
  <si>
    <t>9c</t>
  </si>
  <si>
    <t>9d</t>
  </si>
  <si>
    <t>Experimento c-y2</t>
  </si>
  <si>
    <t>Experimento ac-y1</t>
  </si>
  <si>
    <t>Experimento ac-y2</t>
  </si>
  <si>
    <t>Experimento bc-y1</t>
  </si>
  <si>
    <t>Experimento bc-y2</t>
  </si>
  <si>
    <t>RESPONSE</t>
  </si>
  <si>
    <t>PV cell</t>
  </si>
  <si>
    <r>
      <t>Initial thickness (</t>
    </r>
    <r>
      <rPr>
        <b/>
        <sz val="11"/>
        <color theme="1"/>
        <rFont val="Calibri"/>
        <family val="2"/>
      </rPr>
      <t>µ</t>
    </r>
    <r>
      <rPr>
        <b/>
        <sz val="11"/>
        <color theme="1"/>
        <rFont val="Times New Roman"/>
        <family val="1"/>
      </rPr>
      <t>m)</t>
    </r>
  </si>
  <si>
    <t>Weight loss</t>
  </si>
  <si>
    <t>REPLICA y1</t>
  </si>
  <si>
    <t>REPLICA y2</t>
  </si>
  <si>
    <t>CENTRAL POINT</t>
  </si>
  <si>
    <t>Experiment number</t>
  </si>
  <si>
    <t>Identification</t>
  </si>
  <si>
    <t>Initial mass y1 (g)</t>
  </si>
  <si>
    <t>Final mass y1 (g)</t>
  </si>
  <si>
    <t>Weight loss (g)</t>
  </si>
  <si>
    <t>Weight loss (%)</t>
  </si>
  <si>
    <t>KOH/EtOH/H2O ETCHING</t>
  </si>
  <si>
    <t>Weight of the recovered contacts (g)</t>
  </si>
  <si>
    <t>Weight of the recovered contacts (%)</t>
  </si>
  <si>
    <t>%Si dissolved</t>
  </si>
  <si>
    <r>
      <t>Demetallization rate (g</t>
    </r>
    <r>
      <rPr>
        <b/>
        <vertAlign val="subscript"/>
        <sz val="11"/>
        <color theme="1"/>
        <rFont val="Times New Roman"/>
        <family val="1"/>
      </rPr>
      <t>cel</t>
    </r>
    <r>
      <rPr>
        <b/>
        <sz val="11"/>
        <color theme="1"/>
        <rFont val="Times New Roman"/>
        <family val="1"/>
      </rPr>
      <t>/min)</t>
    </r>
  </si>
  <si>
    <t>RCA1 TREATMENT</t>
  </si>
  <si>
    <t>HF 2%v/v TREATMENT</t>
  </si>
  <si>
    <t>Initial mass y1  (g)</t>
  </si>
  <si>
    <t>Overall weight loss y1  (%)</t>
  </si>
  <si>
    <t>Initial mass y2 (g)</t>
  </si>
  <si>
    <t>Final mass y2 (g)</t>
  </si>
  <si>
    <t>Initial mass y2  (g)</t>
  </si>
  <si>
    <t>Overall weight loss y2  (%)</t>
  </si>
  <si>
    <t>Studied metals</t>
  </si>
  <si>
    <t>cell fragment mass (g)</t>
  </si>
  <si>
    <t>Level -</t>
  </si>
  <si>
    <t>Central point</t>
  </si>
  <si>
    <t>level +</t>
  </si>
  <si>
    <t>Replica number</t>
  </si>
  <si>
    <t>Solid/Liquid (g/mL)</t>
  </si>
  <si>
    <t>Solution volume (mL)</t>
  </si>
  <si>
    <t>Stirring</t>
  </si>
  <si>
    <t>YES</t>
  </si>
  <si>
    <t>Position</t>
  </si>
  <si>
    <t>Experiment(1)-y1</t>
  </si>
  <si>
    <t>Experiment (1)-y2</t>
  </si>
  <si>
    <t>Experiment c-y1</t>
  </si>
  <si>
    <t>Experiment c-y2</t>
  </si>
  <si>
    <t>Experiment a-y1</t>
  </si>
  <si>
    <t>Experiment ac-y1</t>
  </si>
  <si>
    <t>Experiment a-y2</t>
  </si>
  <si>
    <t>Experiment ac-y2</t>
  </si>
  <si>
    <t>Experiment bc-y1</t>
  </si>
  <si>
    <t>Experiment bc-y2</t>
  </si>
  <si>
    <t>Experiment 9a</t>
  </si>
  <si>
    <t>Experiment b-y1</t>
  </si>
  <si>
    <t>Experiment b-y2</t>
  </si>
  <si>
    <t>Experiment ab-y1</t>
  </si>
  <si>
    <t>Experiment  9b</t>
  </si>
  <si>
    <t>Experiment 9c</t>
  </si>
  <si>
    <t>Experiment  9d</t>
  </si>
  <si>
    <t>Experiment ab-y2</t>
  </si>
  <si>
    <t>Experiment abc-y1</t>
  </si>
  <si>
    <t>Experiment abc-y2</t>
  </si>
  <si>
    <t>Carrier lifetime at 1015 cm-3 (µs)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</si>
</sst>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Calibri"/>
      <family val="2"/>
    </font>
    <font>
      <b/>
      <vertAlign val="subscript"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rgb="FFFF0000"/>
      <name val="Times New Roman"/>
      <family val="1"/>
    </font>
    <font>
      <b/>
      <sz val="16"/>
      <color rgb="FFFF0000"/>
      <name val="Times New Roman"/>
      <family val="1"/>
    </font>
    <font>
      <b/>
      <sz val="16"/>
      <color theme="1"/>
      <name val="Calibri"/>
      <family val="2"/>
      <scheme val="minor"/>
    </font>
    <font>
      <b/>
      <sz val="16"/>
      <color theme="1"/>
      <name val="Times New Roman"/>
      <family val="1"/>
    </font>
  </fonts>
  <fills count="1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2" fillId="7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2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1" fillId="0" borderId="1" xfId="0" applyFont="1" applyBorder="1"/>
    <xf numFmtId="0" fontId="2" fillId="5" borderId="6" xfId="0" applyFont="1" applyFill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quotePrefix="1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0" borderId="14" xfId="0" quotePrefix="1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5" fillId="8" borderId="7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6" fillId="7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9" borderId="3" xfId="0" applyFont="1" applyFill="1" applyBorder="1" applyAlignment="1">
      <alignment horizontal="center"/>
    </xf>
    <xf numFmtId="0" fontId="1" fillId="7" borderId="1" xfId="0" quotePrefix="1" applyFont="1" applyFill="1" applyBorder="1" applyAlignment="1">
      <alignment horizontal="center"/>
    </xf>
    <xf numFmtId="2" fontId="0" fillId="0" borderId="0" xfId="0" applyNumberFormat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2" fontId="2" fillId="3" borderId="7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0" fillId="0" borderId="1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11" borderId="1" xfId="0" applyFont="1" applyFill="1" applyBorder="1" applyAlignment="1">
      <alignment horizontal="center" vertical="center"/>
    </xf>
    <xf numFmtId="0" fontId="5" fillId="12" borderId="1" xfId="0" applyFont="1" applyFill="1" applyBorder="1" applyAlignment="1">
      <alignment horizontal="center" vertical="center"/>
    </xf>
    <xf numFmtId="0" fontId="5" fillId="11" borderId="11" xfId="0" applyFont="1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12" borderId="11" xfId="0" applyFont="1" applyFill="1" applyBorder="1" applyAlignment="1">
      <alignment horizontal="center" vertical="center"/>
    </xf>
    <xf numFmtId="0" fontId="5" fillId="8" borderId="1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" xfId="0" quotePrefix="1" applyFont="1" applyFill="1" applyBorder="1" applyAlignment="1">
      <alignment horizontal="center" vertical="center"/>
    </xf>
    <xf numFmtId="2" fontId="0" fillId="0" borderId="16" xfId="0" applyNumberFormat="1" applyBorder="1" applyAlignment="1">
      <alignment horizontal="center" vertical="center"/>
    </xf>
    <xf numFmtId="2" fontId="0" fillId="0" borderId="23" xfId="0" applyNumberForma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2" fontId="0" fillId="0" borderId="0" xfId="0" applyNumberFormat="1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6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64" fontId="0" fillId="0" borderId="0" xfId="0" applyNumberFormat="1" applyAlignment="1">
      <alignment horizontal="center"/>
    </xf>
    <xf numFmtId="0" fontId="9" fillId="10" borderId="26" xfId="0" applyFont="1" applyFill="1" applyBorder="1" applyAlignment="1">
      <alignment horizontal="center" vertical="center"/>
    </xf>
    <xf numFmtId="0" fontId="9" fillId="10" borderId="27" xfId="0" applyFont="1" applyFill="1" applyBorder="1" applyAlignment="1">
      <alignment horizontal="center" vertical="center"/>
    </xf>
    <xf numFmtId="0" fontId="9" fillId="10" borderId="28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9" fillId="6" borderId="20" xfId="0" applyFont="1" applyFill="1" applyBorder="1" applyAlignment="1">
      <alignment horizontal="center" vertical="center"/>
    </xf>
    <xf numFmtId="0" fontId="9" fillId="6" borderId="21" xfId="0" applyFont="1" applyFill="1" applyBorder="1" applyAlignment="1">
      <alignment horizontal="center" vertical="center"/>
    </xf>
    <xf numFmtId="0" fontId="9" fillId="6" borderId="22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10" borderId="26" xfId="0" applyFont="1" applyFill="1" applyBorder="1" applyAlignment="1">
      <alignment horizontal="center" vertical="center"/>
    </xf>
    <xf numFmtId="0" fontId="9" fillId="10" borderId="27" xfId="0" applyFont="1" applyFill="1" applyBorder="1" applyAlignment="1">
      <alignment horizontal="center" vertical="center"/>
    </xf>
    <xf numFmtId="0" fontId="9" fillId="10" borderId="28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16" Type="http://schemas.openxmlformats.org/officeDocument/2006/relationships/image" Target="../media/image16.jpg"/><Relationship Id="rId11" Type="http://schemas.openxmlformats.org/officeDocument/2006/relationships/image" Target="../media/image11.jpg"/><Relationship Id="rId24" Type="http://schemas.openxmlformats.org/officeDocument/2006/relationships/image" Target="../media/image24.jpg"/><Relationship Id="rId32" Type="http://schemas.openxmlformats.org/officeDocument/2006/relationships/image" Target="../media/image32.jpeg"/><Relationship Id="rId37" Type="http://schemas.openxmlformats.org/officeDocument/2006/relationships/image" Target="../media/image37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66" Type="http://schemas.openxmlformats.org/officeDocument/2006/relationships/image" Target="../media/image66.jpg"/><Relationship Id="rId74" Type="http://schemas.openxmlformats.org/officeDocument/2006/relationships/image" Target="../media/image74.jpeg"/><Relationship Id="rId79" Type="http://schemas.openxmlformats.org/officeDocument/2006/relationships/image" Target="../media/image79.jpg"/><Relationship Id="rId5" Type="http://schemas.openxmlformats.org/officeDocument/2006/relationships/image" Target="../media/image5.jpg"/><Relationship Id="rId61" Type="http://schemas.openxmlformats.org/officeDocument/2006/relationships/image" Target="../media/image61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56" Type="http://schemas.openxmlformats.org/officeDocument/2006/relationships/image" Target="../media/image56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77" Type="http://schemas.openxmlformats.org/officeDocument/2006/relationships/image" Target="../media/image77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3" Type="http://schemas.openxmlformats.org/officeDocument/2006/relationships/image" Target="../media/image3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eg"/><Relationship Id="rId38" Type="http://schemas.openxmlformats.org/officeDocument/2006/relationships/image" Target="../media/image38.jpg"/><Relationship Id="rId46" Type="http://schemas.openxmlformats.org/officeDocument/2006/relationships/image" Target="../media/image46.jpeg"/><Relationship Id="rId59" Type="http://schemas.openxmlformats.org/officeDocument/2006/relationships/image" Target="../media/image59.jpg"/><Relationship Id="rId67" Type="http://schemas.openxmlformats.org/officeDocument/2006/relationships/image" Target="../media/image6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54" Type="http://schemas.openxmlformats.org/officeDocument/2006/relationships/image" Target="../media/image54.jpg"/><Relationship Id="rId62" Type="http://schemas.openxmlformats.org/officeDocument/2006/relationships/image" Target="../media/image62.jpg"/><Relationship Id="rId70" Type="http://schemas.openxmlformats.org/officeDocument/2006/relationships/image" Target="../media/image70.jpg"/><Relationship Id="rId75" Type="http://schemas.openxmlformats.org/officeDocument/2006/relationships/image" Target="../media/image75.jpe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eg"/><Relationship Id="rId78" Type="http://schemas.openxmlformats.org/officeDocument/2006/relationships/image" Target="../media/image78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779188</xdr:colOff>
      <xdr:row>50</xdr:row>
      <xdr:rowOff>103128</xdr:rowOff>
    </xdr:from>
    <xdr:to>
      <xdr:col>4</xdr:col>
      <xdr:colOff>77453</xdr:colOff>
      <xdr:row>57</xdr:row>
      <xdr:rowOff>93934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9188" y="9688286"/>
          <a:ext cx="4139543" cy="1274174"/>
        </a:xfrm>
        <a:prstGeom prst="rect">
          <a:avLst/>
        </a:prstGeom>
      </xdr:spPr>
    </xdr:pic>
    <xdr:clientData/>
  </xdr:twoCellAnchor>
  <xdr:twoCellAnchor>
    <xdr:from>
      <xdr:col>11</xdr:col>
      <xdr:colOff>1698885</xdr:colOff>
      <xdr:row>50</xdr:row>
      <xdr:rowOff>18238</xdr:rowOff>
    </xdr:from>
    <xdr:to>
      <xdr:col>13</xdr:col>
      <xdr:colOff>1750713</xdr:colOff>
      <xdr:row>59</xdr:row>
      <xdr:rowOff>0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GrpSpPr/>
      </xdr:nvGrpSpPr>
      <xdr:grpSpPr>
        <a:xfrm>
          <a:off x="15042544" y="9984852"/>
          <a:ext cx="5333874" cy="1696262"/>
          <a:chOff x="13755520" y="9883308"/>
          <a:chExt cx="5480927" cy="1581214"/>
        </a:xfrm>
      </xdr:grpSpPr>
      <xdr:pic>
        <xdr:nvPicPr>
          <xdr:cNvPr id="19" name="Imagen 18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8372" t="35360" r="44109" b="6728"/>
          <a:stretch/>
        </xdr:blipFill>
        <xdr:spPr>
          <a:xfrm rot="16200000">
            <a:off x="14277626" y="9365138"/>
            <a:ext cx="1573343" cy="2617555"/>
          </a:xfrm>
          <a:prstGeom prst="rect">
            <a:avLst/>
          </a:prstGeom>
        </xdr:spPr>
      </xdr:pic>
      <xdr:pic>
        <xdr:nvPicPr>
          <xdr:cNvPr id="21" name="Imagen 20">
            <a:extLst>
              <a:ext uri="{FF2B5EF4-FFF2-40B4-BE49-F238E27FC236}">
                <a16:creationId xmlns:a16="http://schemas.microsoft.com/office/drawing/2014/main" id="{00000000-0008-0000-0300-00001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13" t="39749" r="10364" b="17834"/>
          <a:stretch/>
        </xdr:blipFill>
        <xdr:spPr>
          <a:xfrm>
            <a:off x="16366787" y="9883308"/>
            <a:ext cx="2869660" cy="1581214"/>
          </a:xfrm>
          <a:prstGeom prst="rect">
            <a:avLst/>
          </a:prstGeom>
        </xdr:spPr>
      </xdr:pic>
    </xdr:grpSp>
    <xdr:clientData/>
  </xdr:twoCellAnchor>
  <xdr:twoCellAnchor>
    <xdr:from>
      <xdr:col>15</xdr:col>
      <xdr:colOff>1131816</xdr:colOff>
      <xdr:row>50</xdr:row>
      <xdr:rowOff>58178</xdr:rowOff>
    </xdr:from>
    <xdr:to>
      <xdr:col>18</xdr:col>
      <xdr:colOff>1225826</xdr:colOff>
      <xdr:row>60</xdr:row>
      <xdr:rowOff>136070</xdr:rowOff>
    </xdr:to>
    <xdr:grpSp>
      <xdr:nvGrpSpPr>
        <xdr:cNvPr id="27" name="Grupo 26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GrpSpPr/>
      </xdr:nvGrpSpPr>
      <xdr:grpSpPr>
        <a:xfrm>
          <a:off x="23489589" y="10024792"/>
          <a:ext cx="7350328" cy="1982892"/>
          <a:chOff x="20890028" y="9686273"/>
          <a:chExt cx="5786598" cy="1606106"/>
        </a:xfrm>
      </xdr:grpSpPr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300-00001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480" t="46915" r="43925" b="10620"/>
          <a:stretch/>
        </xdr:blipFill>
        <xdr:spPr>
          <a:xfrm rot="16200000">
            <a:off x="21530178" y="9046123"/>
            <a:ext cx="1606106" cy="2886405"/>
          </a:xfrm>
          <a:prstGeom prst="rect">
            <a:avLst/>
          </a:prstGeom>
        </xdr:spPr>
      </xdr:pic>
      <xdr:pic>
        <xdr:nvPicPr>
          <xdr:cNvPr id="26" name="Imagen 25">
            <a:extLst>
              <a:ext uri="{FF2B5EF4-FFF2-40B4-BE49-F238E27FC236}">
                <a16:creationId xmlns:a16="http://schemas.microsoft.com/office/drawing/2014/main" id="{00000000-0008-0000-0300-00001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931" t="33341" r="11828" b="25908"/>
          <a:stretch/>
        </xdr:blipFill>
        <xdr:spPr>
          <a:xfrm>
            <a:off x="23747981" y="9694255"/>
            <a:ext cx="2928645" cy="1590141"/>
          </a:xfrm>
          <a:prstGeom prst="rect">
            <a:avLst/>
          </a:prstGeom>
        </xdr:spPr>
      </xdr:pic>
    </xdr:grpSp>
    <xdr:clientData/>
  </xdr:twoCellAnchor>
  <xdr:twoCellAnchor>
    <xdr:from>
      <xdr:col>20</xdr:col>
      <xdr:colOff>233911</xdr:colOff>
      <xdr:row>49</xdr:row>
      <xdr:rowOff>156972</xdr:rowOff>
    </xdr:from>
    <xdr:to>
      <xdr:col>23</xdr:col>
      <xdr:colOff>307005</xdr:colOff>
      <xdr:row>60</xdr:row>
      <xdr:rowOff>54427</xdr:rowOff>
    </xdr:to>
    <xdr:grpSp>
      <xdr:nvGrpSpPr>
        <xdr:cNvPr id="32" name="Grupo 3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GrpSpPr/>
      </xdr:nvGrpSpPr>
      <xdr:grpSpPr>
        <a:xfrm>
          <a:off x="34082297" y="9933086"/>
          <a:ext cx="6030549" cy="1992955"/>
          <a:chOff x="29029490" y="9629836"/>
          <a:chExt cx="5655747" cy="1647764"/>
        </a:xfrm>
      </xdr:grpSpPr>
      <xdr:pic>
        <xdr:nvPicPr>
          <xdr:cNvPr id="29" name="Imagen 28">
            <a:extLst>
              <a:ext uri="{FF2B5EF4-FFF2-40B4-BE49-F238E27FC236}">
                <a16:creationId xmlns:a16="http://schemas.microsoft.com/office/drawing/2014/main" id="{00000000-0008-0000-0300-00001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434" t="36932" r="40656" b="8144"/>
          <a:stretch/>
        </xdr:blipFill>
        <xdr:spPr>
          <a:xfrm rot="16200000">
            <a:off x="29637384" y="9035915"/>
            <a:ext cx="1619820" cy="2835608"/>
          </a:xfrm>
          <a:prstGeom prst="rect">
            <a:avLst/>
          </a:prstGeom>
        </xdr:spPr>
      </xdr:pic>
      <xdr:pic>
        <xdr:nvPicPr>
          <xdr:cNvPr id="31" name="Imagen 30">
            <a:extLst>
              <a:ext uri="{FF2B5EF4-FFF2-40B4-BE49-F238E27FC236}">
                <a16:creationId xmlns:a16="http://schemas.microsoft.com/office/drawing/2014/main" id="{00000000-0008-0000-0300-00001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475" t="40336" r="39667" b="8476"/>
          <a:stretch/>
        </xdr:blipFill>
        <xdr:spPr>
          <a:xfrm rot="16200000">
            <a:off x="32440721" y="9033084"/>
            <a:ext cx="1647764" cy="2841268"/>
          </a:xfrm>
          <a:prstGeom prst="rect">
            <a:avLst/>
          </a:prstGeom>
        </xdr:spPr>
      </xdr:pic>
    </xdr:grpSp>
    <xdr:clientData/>
  </xdr:twoCellAnchor>
  <xdr:twoCellAnchor>
    <xdr:from>
      <xdr:col>24</xdr:col>
      <xdr:colOff>974651</xdr:colOff>
      <xdr:row>50</xdr:row>
      <xdr:rowOff>1</xdr:rowOff>
    </xdr:from>
    <xdr:to>
      <xdr:col>27</xdr:col>
      <xdr:colOff>385281</xdr:colOff>
      <xdr:row>61</xdr:row>
      <xdr:rowOff>108857</xdr:rowOff>
    </xdr:to>
    <xdr:grpSp>
      <xdr:nvGrpSpPr>
        <xdr:cNvPr id="13" name="Grupo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GrpSpPr/>
      </xdr:nvGrpSpPr>
      <xdr:grpSpPr>
        <a:xfrm>
          <a:off x="42979901" y="9966615"/>
          <a:ext cx="7238448" cy="2204356"/>
          <a:chOff x="37173932" y="9452226"/>
          <a:chExt cx="5275461" cy="1544707"/>
        </a:xfrm>
      </xdr:grpSpPr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300-00000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007" t="36176" r="10397" b="19745"/>
          <a:stretch/>
        </xdr:blipFill>
        <xdr:spPr>
          <a:xfrm>
            <a:off x="37173932" y="9452226"/>
            <a:ext cx="2692994" cy="1544707"/>
          </a:xfrm>
          <a:prstGeom prst="rect">
            <a:avLst/>
          </a:prstGeom>
        </xdr:spPr>
      </xdr:pic>
      <xdr:pic>
        <xdr:nvPicPr>
          <xdr:cNvPr id="10" name="Imagen 9">
            <a:extLst>
              <a:ext uri="{FF2B5EF4-FFF2-40B4-BE49-F238E27FC236}">
                <a16:creationId xmlns:a16="http://schemas.microsoft.com/office/drawing/2014/main" id="{00000000-0008-0000-0300-00000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200" t="30095" r="14501" b="29777"/>
          <a:stretch/>
        </xdr:blipFill>
        <xdr:spPr>
          <a:xfrm>
            <a:off x="39865410" y="9453667"/>
            <a:ext cx="2583983" cy="1541825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729551</xdr:colOff>
      <xdr:row>58</xdr:row>
      <xdr:rowOff>172711</xdr:rowOff>
    </xdr:from>
    <xdr:to>
      <xdr:col>4</xdr:col>
      <xdr:colOff>54791</xdr:colOff>
      <xdr:row>66</xdr:row>
      <xdr:rowOff>60490</xdr:rowOff>
    </xdr:to>
    <xdr:grpSp>
      <xdr:nvGrpSpPr>
        <xdr:cNvPr id="20" name="Grupo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GrpSpPr/>
      </xdr:nvGrpSpPr>
      <xdr:grpSpPr>
        <a:xfrm>
          <a:off x="729551" y="11663325"/>
          <a:ext cx="4027126" cy="1411779"/>
          <a:chOff x="688730" y="13573216"/>
          <a:chExt cx="4163054" cy="1376337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300-00000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651" t="7730" r="27312" b="32844"/>
          <a:stretch/>
        </xdr:blipFill>
        <xdr:spPr>
          <a:xfrm rot="5400000">
            <a:off x="1061601" y="13200345"/>
            <a:ext cx="1376337" cy="2122080"/>
          </a:xfrm>
          <a:prstGeom prst="rect">
            <a:avLst/>
          </a:prstGeom>
        </xdr:spPr>
      </xdr:pic>
      <xdr:pic>
        <xdr:nvPicPr>
          <xdr:cNvPr id="18" name="Imagen 17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097" t="5591" r="31779" b="39566"/>
          <a:stretch/>
        </xdr:blipFill>
        <xdr:spPr>
          <a:xfrm rot="5400000">
            <a:off x="3152960" y="13233571"/>
            <a:ext cx="1342020" cy="2055628"/>
          </a:xfrm>
          <a:prstGeom prst="rect">
            <a:avLst/>
          </a:prstGeom>
        </xdr:spPr>
      </xdr:pic>
    </xdr:grpSp>
    <xdr:clientData/>
  </xdr:twoCellAnchor>
  <xdr:twoCellAnchor>
    <xdr:from>
      <xdr:col>15</xdr:col>
      <xdr:colOff>1096823</xdr:colOff>
      <xdr:row>61</xdr:row>
      <xdr:rowOff>28988</xdr:rowOff>
    </xdr:from>
    <xdr:to>
      <xdr:col>18</xdr:col>
      <xdr:colOff>1229846</xdr:colOff>
      <xdr:row>73</xdr:row>
      <xdr:rowOff>155697</xdr:rowOff>
    </xdr:to>
    <xdr:grpSp>
      <xdr:nvGrpSpPr>
        <xdr:cNvPr id="38" name="Grupo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GrpSpPr/>
      </xdr:nvGrpSpPr>
      <xdr:grpSpPr>
        <a:xfrm>
          <a:off x="23454596" y="12091102"/>
          <a:ext cx="7389341" cy="2412709"/>
          <a:chOff x="14741762" y="11931081"/>
          <a:chExt cx="7617708" cy="2303852"/>
        </a:xfrm>
      </xdr:grpSpPr>
      <xdr:pic>
        <xdr:nvPicPr>
          <xdr:cNvPr id="35" name="Imagen 34">
            <a:extLst>
              <a:ext uri="{FF2B5EF4-FFF2-40B4-BE49-F238E27FC236}">
                <a16:creationId xmlns:a16="http://schemas.microsoft.com/office/drawing/2014/main" id="{00000000-0008-0000-0300-00002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948" t="23619" r="20380" b="22460"/>
          <a:stretch/>
        </xdr:blipFill>
        <xdr:spPr>
          <a:xfrm rot="5400000">
            <a:off x="15468097" y="11204746"/>
            <a:ext cx="2303852" cy="3756521"/>
          </a:xfrm>
          <a:prstGeom prst="rect">
            <a:avLst/>
          </a:prstGeom>
        </xdr:spPr>
      </xdr:pic>
      <xdr:pic>
        <xdr:nvPicPr>
          <xdr:cNvPr id="37" name="Imagen 36">
            <a:extLst>
              <a:ext uri="{FF2B5EF4-FFF2-40B4-BE49-F238E27FC236}">
                <a16:creationId xmlns:a16="http://schemas.microsoft.com/office/drawing/2014/main" id="{00000000-0008-0000-0300-00002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5253" t="21168" r="30778" b="21569"/>
          <a:stretch/>
        </xdr:blipFill>
        <xdr:spPr>
          <a:xfrm rot="5400000">
            <a:off x="19259816" y="11122243"/>
            <a:ext cx="2277781" cy="3921527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1798819</xdr:colOff>
      <xdr:row>59</xdr:row>
      <xdr:rowOff>153547</xdr:rowOff>
    </xdr:from>
    <xdr:to>
      <xdr:col>13</xdr:col>
      <xdr:colOff>949985</xdr:colOff>
      <xdr:row>68</xdr:row>
      <xdr:rowOff>62459</xdr:rowOff>
    </xdr:to>
    <xdr:grpSp>
      <xdr:nvGrpSpPr>
        <xdr:cNvPr id="43" name="Grupo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GrpSpPr/>
      </xdr:nvGrpSpPr>
      <xdr:grpSpPr>
        <a:xfrm>
          <a:off x="15142478" y="11834661"/>
          <a:ext cx="4433212" cy="1623412"/>
          <a:chOff x="24099368" y="12262139"/>
          <a:chExt cx="7572979" cy="2177785"/>
        </a:xfrm>
      </xdr:grpSpPr>
      <xdr:pic>
        <xdr:nvPicPr>
          <xdr:cNvPr id="40" name="Imagen 39">
            <a:extLst>
              <a:ext uri="{FF2B5EF4-FFF2-40B4-BE49-F238E27FC236}">
                <a16:creationId xmlns:a16="http://schemas.microsoft.com/office/drawing/2014/main" id="{00000000-0008-0000-0300-00002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790" t="21047" r="29158" b="25232"/>
          <a:stretch/>
        </xdr:blipFill>
        <xdr:spPr>
          <a:xfrm rot="5400000">
            <a:off x="24979398" y="11385706"/>
            <a:ext cx="2170594" cy="3930653"/>
          </a:xfrm>
          <a:prstGeom prst="rect">
            <a:avLst/>
          </a:prstGeom>
        </xdr:spPr>
      </xdr:pic>
      <xdr:pic>
        <xdr:nvPicPr>
          <xdr:cNvPr id="42" name="Imagen 41">
            <a:extLst>
              <a:ext uri="{FF2B5EF4-FFF2-40B4-BE49-F238E27FC236}">
                <a16:creationId xmlns:a16="http://schemas.microsoft.com/office/drawing/2014/main" id="{00000000-0008-0000-0300-00002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300" t="10238" r="36391" b="43488"/>
          <a:stretch/>
        </xdr:blipFill>
        <xdr:spPr>
          <a:xfrm rot="5400000">
            <a:off x="28758016" y="11525594"/>
            <a:ext cx="2177785" cy="3650876"/>
          </a:xfrm>
          <a:prstGeom prst="rect">
            <a:avLst/>
          </a:prstGeom>
        </xdr:spPr>
      </xdr:pic>
    </xdr:grpSp>
    <xdr:clientData/>
  </xdr:twoCellAnchor>
  <xdr:twoCellAnchor>
    <xdr:from>
      <xdr:col>20</xdr:col>
      <xdr:colOff>193973</xdr:colOff>
      <xdr:row>61</xdr:row>
      <xdr:rowOff>41563</xdr:rowOff>
    </xdr:from>
    <xdr:to>
      <xdr:col>23</xdr:col>
      <xdr:colOff>355337</xdr:colOff>
      <xdr:row>71</xdr:row>
      <xdr:rowOff>14204</xdr:rowOff>
    </xdr:to>
    <xdr:grpSp>
      <xdr:nvGrpSpPr>
        <xdr:cNvPr id="49" name="Grupo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GrpSpPr/>
      </xdr:nvGrpSpPr>
      <xdr:grpSpPr>
        <a:xfrm>
          <a:off x="34042359" y="12103677"/>
          <a:ext cx="6118819" cy="1877641"/>
          <a:chOff x="35018510" y="11608041"/>
          <a:chExt cx="6280111" cy="1792342"/>
        </a:xfrm>
      </xdr:grpSpPr>
      <xdr:pic>
        <xdr:nvPicPr>
          <xdr:cNvPr id="45" name="Imagen 44">
            <a:extLst>
              <a:ext uri="{FF2B5EF4-FFF2-40B4-BE49-F238E27FC236}">
                <a16:creationId xmlns:a16="http://schemas.microsoft.com/office/drawing/2014/main" id="{00000000-0008-0000-0300-00002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818" t="14842" r="27962" b="20280"/>
          <a:stretch/>
        </xdr:blipFill>
        <xdr:spPr>
          <a:xfrm rot="16200000">
            <a:off x="35680663" y="10945888"/>
            <a:ext cx="1792342" cy="3116647"/>
          </a:xfrm>
          <a:prstGeom prst="rect">
            <a:avLst/>
          </a:prstGeom>
        </xdr:spPr>
      </xdr:pic>
      <xdr:pic>
        <xdr:nvPicPr>
          <xdr:cNvPr id="47" name="Imagen 46">
            <a:extLst>
              <a:ext uri="{FF2B5EF4-FFF2-40B4-BE49-F238E27FC236}">
                <a16:creationId xmlns:a16="http://schemas.microsoft.com/office/drawing/2014/main" id="{00000000-0008-0000-0300-00002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763" t="21895" r="36074" b="22771"/>
          <a:stretch/>
        </xdr:blipFill>
        <xdr:spPr>
          <a:xfrm rot="16200000">
            <a:off x="38823360" y="10916274"/>
            <a:ext cx="1774648" cy="3175874"/>
          </a:xfrm>
          <a:prstGeom prst="rect">
            <a:avLst/>
          </a:prstGeom>
        </xdr:spPr>
      </xdr:pic>
    </xdr:grpSp>
    <xdr:clientData/>
  </xdr:twoCellAnchor>
  <xdr:twoCellAnchor>
    <xdr:from>
      <xdr:col>24</xdr:col>
      <xdr:colOff>895560</xdr:colOff>
      <xdr:row>62</xdr:row>
      <xdr:rowOff>43543</xdr:rowOff>
    </xdr:from>
    <xdr:to>
      <xdr:col>27</xdr:col>
      <xdr:colOff>646343</xdr:colOff>
      <xdr:row>73</xdr:row>
      <xdr:rowOff>144236</xdr:rowOff>
    </xdr:to>
    <xdr:grpSp>
      <xdr:nvGrpSpPr>
        <xdr:cNvPr id="54" name="Grupo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GrpSpPr/>
      </xdr:nvGrpSpPr>
      <xdr:grpSpPr>
        <a:xfrm>
          <a:off x="42900810" y="12296157"/>
          <a:ext cx="7578601" cy="2196193"/>
          <a:chOff x="44064221" y="11884025"/>
          <a:chExt cx="7815283" cy="2209800"/>
        </a:xfrm>
      </xdr:grpSpPr>
      <xdr:pic>
        <xdr:nvPicPr>
          <xdr:cNvPr id="51" name="Imagen 50">
            <a:extLst>
              <a:ext uri="{FF2B5EF4-FFF2-40B4-BE49-F238E27FC236}">
                <a16:creationId xmlns:a16="http://schemas.microsoft.com/office/drawing/2014/main" id="{00000000-0008-0000-0300-00003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829" t="25379" r="21212" b="12500"/>
          <a:stretch/>
        </xdr:blipFill>
        <xdr:spPr>
          <a:xfrm rot="16200000">
            <a:off x="44952157" y="10996089"/>
            <a:ext cx="2209800" cy="3985672"/>
          </a:xfrm>
          <a:prstGeom prst="rect">
            <a:avLst/>
          </a:prstGeom>
        </xdr:spPr>
      </xdr:pic>
      <xdr:pic>
        <xdr:nvPicPr>
          <xdr:cNvPr id="53" name="Imagen 52">
            <a:extLst>
              <a:ext uri="{FF2B5EF4-FFF2-40B4-BE49-F238E27FC236}">
                <a16:creationId xmlns:a16="http://schemas.microsoft.com/office/drawing/2014/main" id="{00000000-0008-0000-0300-00003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774" t="23652" r="32801" b="18407"/>
          <a:stretch/>
        </xdr:blipFill>
        <xdr:spPr>
          <a:xfrm rot="16200000">
            <a:off x="48865932" y="11069483"/>
            <a:ext cx="2188260" cy="3838885"/>
          </a:xfrm>
          <a:prstGeom prst="rect">
            <a:avLst/>
          </a:prstGeom>
        </xdr:spPr>
      </xdr:pic>
    </xdr:grpSp>
    <xdr:clientData/>
  </xdr:twoCellAnchor>
  <xdr:twoCellAnchor>
    <xdr:from>
      <xdr:col>28</xdr:col>
      <xdr:colOff>95249</xdr:colOff>
      <xdr:row>52</xdr:row>
      <xdr:rowOff>71336</xdr:rowOff>
    </xdr:from>
    <xdr:to>
      <xdr:col>35</xdr:col>
      <xdr:colOff>482735</xdr:colOff>
      <xdr:row>62</xdr:row>
      <xdr:rowOff>145915</xdr:rowOff>
    </xdr:to>
    <xdr:grpSp>
      <xdr:nvGrpSpPr>
        <xdr:cNvPr id="59" name="Grupo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GrpSpPr/>
      </xdr:nvGrpSpPr>
      <xdr:grpSpPr>
        <a:xfrm>
          <a:off x="51547567" y="10418950"/>
          <a:ext cx="7903577" cy="1979579"/>
          <a:chOff x="53806223" y="9907152"/>
          <a:chExt cx="6784275" cy="1879316"/>
        </a:xfrm>
      </xdr:grpSpPr>
      <xdr:pic>
        <xdr:nvPicPr>
          <xdr:cNvPr id="56" name="Imagen 55">
            <a:extLst>
              <a:ext uri="{FF2B5EF4-FFF2-40B4-BE49-F238E27FC236}">
                <a16:creationId xmlns:a16="http://schemas.microsoft.com/office/drawing/2014/main" id="{00000000-0008-0000-0300-00003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0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801" t="44318" r="4330" b="28977"/>
          <a:stretch/>
        </xdr:blipFill>
        <xdr:spPr>
          <a:xfrm>
            <a:off x="53806223" y="9919700"/>
            <a:ext cx="3399924" cy="1854221"/>
          </a:xfrm>
          <a:prstGeom prst="rect">
            <a:avLst/>
          </a:prstGeom>
        </xdr:spPr>
      </xdr:pic>
      <xdr:pic>
        <xdr:nvPicPr>
          <xdr:cNvPr id="58" name="Imagen 57">
            <a:extLst>
              <a:ext uri="{FF2B5EF4-FFF2-40B4-BE49-F238E27FC236}">
                <a16:creationId xmlns:a16="http://schemas.microsoft.com/office/drawing/2014/main" id="{00000000-0008-0000-0300-00003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800" t="43371" r="3657" b="29356"/>
          <a:stretch/>
        </xdr:blipFill>
        <xdr:spPr>
          <a:xfrm>
            <a:off x="57209334" y="9907152"/>
            <a:ext cx="3381164" cy="1879316"/>
          </a:xfrm>
          <a:prstGeom prst="rect">
            <a:avLst/>
          </a:prstGeom>
        </xdr:spPr>
      </xdr:pic>
    </xdr:grpSp>
    <xdr:clientData/>
  </xdr:twoCellAnchor>
  <xdr:twoCellAnchor>
    <xdr:from>
      <xdr:col>37</xdr:col>
      <xdr:colOff>739860</xdr:colOff>
      <xdr:row>52</xdr:row>
      <xdr:rowOff>34636</xdr:rowOff>
    </xdr:from>
    <xdr:to>
      <xdr:col>45</xdr:col>
      <xdr:colOff>247361</xdr:colOff>
      <xdr:row>62</xdr:row>
      <xdr:rowOff>138545</xdr:rowOff>
    </xdr:to>
    <xdr:grpSp>
      <xdr:nvGrpSpPr>
        <xdr:cNvPr id="64" name="Grupo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GrpSpPr/>
      </xdr:nvGrpSpPr>
      <xdr:grpSpPr>
        <a:xfrm>
          <a:off x="61232269" y="10382250"/>
          <a:ext cx="6365501" cy="2008909"/>
          <a:chOff x="62453298" y="9846456"/>
          <a:chExt cx="6648041" cy="1901887"/>
        </a:xfrm>
      </xdr:grpSpPr>
      <xdr:pic>
        <xdr:nvPicPr>
          <xdr:cNvPr id="61" name="Imagen 60">
            <a:extLst>
              <a:ext uri="{FF2B5EF4-FFF2-40B4-BE49-F238E27FC236}">
                <a16:creationId xmlns:a16="http://schemas.microsoft.com/office/drawing/2014/main" id="{00000000-0008-0000-0300-00003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030" t="38843" r="38262" b="24105"/>
          <a:stretch/>
        </xdr:blipFill>
        <xdr:spPr>
          <a:xfrm rot="16200000">
            <a:off x="63134445" y="9165309"/>
            <a:ext cx="1901887" cy="3264182"/>
          </a:xfrm>
          <a:prstGeom prst="rect">
            <a:avLst/>
          </a:prstGeom>
        </xdr:spPr>
      </xdr:pic>
      <xdr:pic>
        <xdr:nvPicPr>
          <xdr:cNvPr id="63" name="Imagen 62">
            <a:extLst>
              <a:ext uri="{FF2B5EF4-FFF2-40B4-BE49-F238E27FC236}">
                <a16:creationId xmlns:a16="http://schemas.microsoft.com/office/drawing/2014/main" id="{00000000-0008-0000-0300-00003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2494" t="29338" r="33607" b="17081"/>
          <a:stretch/>
        </xdr:blipFill>
        <xdr:spPr>
          <a:xfrm rot="16200000">
            <a:off x="66454480" y="9100996"/>
            <a:ext cx="1900909" cy="3392808"/>
          </a:xfrm>
          <a:prstGeom prst="rect">
            <a:avLst/>
          </a:prstGeom>
        </xdr:spPr>
      </xdr:pic>
    </xdr:grpSp>
    <xdr:clientData/>
  </xdr:twoCellAnchor>
  <xdr:twoCellAnchor>
    <xdr:from>
      <xdr:col>28</xdr:col>
      <xdr:colOff>104827</xdr:colOff>
      <xdr:row>64</xdr:row>
      <xdr:rowOff>169333</xdr:rowOff>
    </xdr:from>
    <xdr:to>
      <xdr:col>35</xdr:col>
      <xdr:colOff>395111</xdr:colOff>
      <xdr:row>75</xdr:row>
      <xdr:rowOff>108757</xdr:rowOff>
    </xdr:to>
    <xdr:grpSp>
      <xdr:nvGrpSpPr>
        <xdr:cNvPr id="34" name="Grupo 3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GrpSpPr/>
      </xdr:nvGrpSpPr>
      <xdr:grpSpPr>
        <a:xfrm>
          <a:off x="51557145" y="12802947"/>
          <a:ext cx="7806375" cy="2034924"/>
          <a:chOff x="53825827" y="12361333"/>
          <a:chExt cx="6682617" cy="1957313"/>
        </a:xfrm>
      </xdr:grpSpPr>
      <xdr:pic>
        <xdr:nvPicPr>
          <xdr:cNvPr id="15" name="Imagen 14">
            <a:extLst>
              <a:ext uri="{FF2B5EF4-FFF2-40B4-BE49-F238E27FC236}">
                <a16:creationId xmlns:a16="http://schemas.microsoft.com/office/drawing/2014/main" id="{00000000-0008-0000-0300-00000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26" t="36756" r="48373" b="8810"/>
          <a:stretch/>
        </xdr:blipFill>
        <xdr:spPr>
          <a:xfrm rot="16200000">
            <a:off x="54528360" y="11677901"/>
            <a:ext cx="1919112" cy="3324177"/>
          </a:xfrm>
          <a:prstGeom prst="rect">
            <a:avLst/>
          </a:prstGeom>
        </xdr:spPr>
      </xdr:pic>
      <xdr:pic>
        <xdr:nvPicPr>
          <xdr:cNvPr id="28" name="Imagen 27">
            <a:extLst>
              <a:ext uri="{FF2B5EF4-FFF2-40B4-BE49-F238E27FC236}">
                <a16:creationId xmlns:a16="http://schemas.microsoft.com/office/drawing/2014/main" id="{00000000-0008-0000-0300-00001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5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9215" t="51076" r="13036" b="12129"/>
          <a:stretch/>
        </xdr:blipFill>
        <xdr:spPr>
          <a:xfrm>
            <a:off x="57121777" y="12361333"/>
            <a:ext cx="3386667" cy="1957313"/>
          </a:xfrm>
          <a:prstGeom prst="rect">
            <a:avLst/>
          </a:prstGeom>
        </xdr:spPr>
      </xdr:pic>
    </xdr:grpSp>
    <xdr:clientData/>
  </xdr:twoCellAnchor>
  <xdr:twoCellAnchor>
    <xdr:from>
      <xdr:col>37</xdr:col>
      <xdr:colOff>733777</xdr:colOff>
      <xdr:row>65</xdr:row>
      <xdr:rowOff>42331</xdr:rowOff>
    </xdr:from>
    <xdr:to>
      <xdr:col>45</xdr:col>
      <xdr:colOff>105833</xdr:colOff>
      <xdr:row>75</xdr:row>
      <xdr:rowOff>34061</xdr:rowOff>
    </xdr:to>
    <xdr:grpSp>
      <xdr:nvGrpSpPr>
        <xdr:cNvPr id="46" name="Grupo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GrpSpPr/>
      </xdr:nvGrpSpPr>
      <xdr:grpSpPr>
        <a:xfrm>
          <a:off x="61226186" y="12866445"/>
          <a:ext cx="6230056" cy="1896730"/>
          <a:chOff x="62427555" y="12417775"/>
          <a:chExt cx="6469945" cy="1826175"/>
        </a:xfrm>
      </xdr:grpSpPr>
      <xdr:pic>
        <xdr:nvPicPr>
          <xdr:cNvPr id="39" name="Imagen 38">
            <a:extLst>
              <a:ext uri="{FF2B5EF4-FFF2-40B4-BE49-F238E27FC236}">
                <a16:creationId xmlns:a16="http://schemas.microsoft.com/office/drawing/2014/main" id="{00000000-0008-0000-0300-00002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6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152" t="42190" r="48747" b="10213"/>
          <a:stretch/>
        </xdr:blipFill>
        <xdr:spPr>
          <a:xfrm rot="16200000">
            <a:off x="63119607" y="11725723"/>
            <a:ext cx="1826175" cy="3210279"/>
          </a:xfrm>
          <a:prstGeom prst="rect">
            <a:avLst/>
          </a:prstGeom>
        </xdr:spPr>
      </xdr:pic>
      <xdr:pic>
        <xdr:nvPicPr>
          <xdr:cNvPr id="44" name="Imagen 43">
            <a:extLst>
              <a:ext uri="{FF2B5EF4-FFF2-40B4-BE49-F238E27FC236}">
                <a16:creationId xmlns:a16="http://schemas.microsoft.com/office/drawing/2014/main" id="{00000000-0008-0000-0300-00002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881" t="36897" r="40329" b="10354"/>
          <a:stretch/>
        </xdr:blipFill>
        <xdr:spPr>
          <a:xfrm rot="16200000">
            <a:off x="66366830" y="11699777"/>
            <a:ext cx="1799169" cy="3262170"/>
          </a:xfrm>
          <a:prstGeom prst="rect">
            <a:avLst/>
          </a:prstGeom>
        </xdr:spPr>
      </xdr:pic>
    </xdr:grpSp>
    <xdr:clientData/>
  </xdr:twoCellAnchor>
  <xdr:twoCellAnchor>
    <xdr:from>
      <xdr:col>47</xdr:col>
      <xdr:colOff>243649</xdr:colOff>
      <xdr:row>52</xdr:row>
      <xdr:rowOff>60399</xdr:rowOff>
    </xdr:from>
    <xdr:to>
      <xdr:col>54</xdr:col>
      <xdr:colOff>639795</xdr:colOff>
      <xdr:row>62</xdr:row>
      <xdr:rowOff>80816</xdr:rowOff>
    </xdr:to>
    <xdr:grpSp>
      <xdr:nvGrpSpPr>
        <xdr:cNvPr id="57" name="Grupo 56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GrpSpPr/>
      </xdr:nvGrpSpPr>
      <xdr:grpSpPr>
        <a:xfrm>
          <a:off x="69118058" y="10408013"/>
          <a:ext cx="6318964" cy="1925417"/>
          <a:chOff x="70541378" y="9953484"/>
          <a:chExt cx="6505061" cy="1828552"/>
        </a:xfrm>
      </xdr:grpSpPr>
      <xdr:pic>
        <xdr:nvPicPr>
          <xdr:cNvPr id="50" name="Imagen 49">
            <a:extLst>
              <a:ext uri="{FF2B5EF4-FFF2-40B4-BE49-F238E27FC236}">
                <a16:creationId xmlns:a16="http://schemas.microsoft.com/office/drawing/2014/main" id="{00000000-0008-0000-0300-00003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145" t="24411" r="39207" b="20034"/>
          <a:stretch/>
        </xdr:blipFill>
        <xdr:spPr>
          <a:xfrm rot="16200000">
            <a:off x="71237657" y="9257205"/>
            <a:ext cx="1828552" cy="3221109"/>
          </a:xfrm>
          <a:prstGeom prst="rect">
            <a:avLst/>
          </a:prstGeom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00000000-0008-0000-0300-00003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2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136" t="22243" r="36385" b="23275"/>
          <a:stretch/>
        </xdr:blipFill>
        <xdr:spPr>
          <a:xfrm rot="16200000">
            <a:off x="74491365" y="9226351"/>
            <a:ext cx="1827332" cy="3282816"/>
          </a:xfrm>
          <a:prstGeom prst="rect">
            <a:avLst/>
          </a:prstGeom>
        </xdr:spPr>
      </xdr:pic>
    </xdr:grpSp>
    <xdr:clientData/>
  </xdr:twoCellAnchor>
  <xdr:twoCellAnchor>
    <xdr:from>
      <xdr:col>55</xdr:col>
      <xdr:colOff>672357</xdr:colOff>
      <xdr:row>52</xdr:row>
      <xdr:rowOff>78441</xdr:rowOff>
    </xdr:from>
    <xdr:to>
      <xdr:col>63</xdr:col>
      <xdr:colOff>89079</xdr:colOff>
      <xdr:row>62</xdr:row>
      <xdr:rowOff>61776</xdr:rowOff>
    </xdr:to>
    <xdr:grpSp>
      <xdr:nvGrpSpPr>
        <xdr:cNvPr id="67" name="Grupo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GrpSpPr/>
      </xdr:nvGrpSpPr>
      <xdr:grpSpPr>
        <a:xfrm>
          <a:off x="76231584" y="10426055"/>
          <a:ext cx="6136177" cy="1888335"/>
          <a:chOff x="78039170" y="10024129"/>
          <a:chExt cx="6393784" cy="1808960"/>
        </a:xfrm>
      </xdr:grpSpPr>
      <xdr:pic>
        <xdr:nvPicPr>
          <xdr:cNvPr id="62" name="Imagen 61">
            <a:extLst>
              <a:ext uri="{FF2B5EF4-FFF2-40B4-BE49-F238E27FC236}">
                <a16:creationId xmlns:a16="http://schemas.microsoft.com/office/drawing/2014/main" id="{00000000-0008-0000-0300-00003E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499" t="19772" r="35551" b="18890"/>
          <a:stretch/>
        </xdr:blipFill>
        <xdr:spPr>
          <a:xfrm rot="16200000">
            <a:off x="78727558" y="9335741"/>
            <a:ext cx="1808960" cy="3185735"/>
          </a:xfrm>
          <a:prstGeom prst="rect">
            <a:avLst/>
          </a:prstGeom>
        </xdr:spPr>
      </xdr:pic>
      <xdr:pic>
        <xdr:nvPicPr>
          <xdr:cNvPr id="66" name="Imagen 65">
            <a:extLst>
              <a:ext uri="{FF2B5EF4-FFF2-40B4-BE49-F238E27FC236}">
                <a16:creationId xmlns:a16="http://schemas.microsoft.com/office/drawing/2014/main" id="{00000000-0008-0000-0300-00004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1270" t="23018" r="31124" b="14578"/>
          <a:stretch/>
        </xdr:blipFill>
        <xdr:spPr>
          <a:xfrm rot="16200000">
            <a:off x="81921030" y="9316798"/>
            <a:ext cx="1800228" cy="3223620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217720</xdr:colOff>
      <xdr:row>50</xdr:row>
      <xdr:rowOff>68040</xdr:rowOff>
    </xdr:from>
    <xdr:to>
      <xdr:col>8</xdr:col>
      <xdr:colOff>1227489</xdr:colOff>
      <xdr:row>57</xdr:row>
      <xdr:rowOff>13610</xdr:rowOff>
    </xdr:to>
    <xdr:grpSp>
      <xdr:nvGrpSpPr>
        <xdr:cNvPr id="14" name="Grupo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GrpSpPr/>
      </xdr:nvGrpSpPr>
      <xdr:grpSpPr>
        <a:xfrm>
          <a:off x="5854788" y="10034654"/>
          <a:ext cx="4057769" cy="1279070"/>
          <a:chOff x="6012464" y="9787970"/>
          <a:chExt cx="4137513" cy="1248059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300-00000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2331" t="23728" r="30231" b="13772"/>
          <a:stretch/>
        </xdr:blipFill>
        <xdr:spPr>
          <a:xfrm rot="16200000">
            <a:off x="6422044" y="9378390"/>
            <a:ext cx="1248059" cy="2067220"/>
          </a:xfrm>
          <a:prstGeom prst="rect">
            <a:avLst/>
          </a:prstGeom>
        </xdr:spPr>
      </xdr:pic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300-00000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0233" t="28801" r="34561" b="11866"/>
          <a:stretch/>
        </xdr:blipFill>
        <xdr:spPr>
          <a:xfrm rot="16200000">
            <a:off x="8496155" y="9377620"/>
            <a:ext cx="1238884" cy="2068761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616858</xdr:colOff>
      <xdr:row>79</xdr:row>
      <xdr:rowOff>20411</xdr:rowOff>
    </xdr:from>
    <xdr:to>
      <xdr:col>4</xdr:col>
      <xdr:colOff>378732</xdr:colOff>
      <xdr:row>86</xdr:row>
      <xdr:rowOff>21252</xdr:rowOff>
    </xdr:to>
    <xdr:grpSp>
      <xdr:nvGrpSpPr>
        <xdr:cNvPr id="30" name="Grupo 29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GrpSpPr/>
      </xdr:nvGrpSpPr>
      <xdr:grpSpPr>
        <a:xfrm>
          <a:off x="616858" y="15511525"/>
          <a:ext cx="4463760" cy="1334341"/>
          <a:chOff x="762001" y="15108168"/>
          <a:chExt cx="4609961" cy="1315015"/>
        </a:xfrm>
      </xdr:grpSpPr>
      <xdr:pic>
        <xdr:nvPicPr>
          <xdr:cNvPr id="17" name="Imagen 16">
            <a:extLst>
              <a:ext uri="{FF2B5EF4-FFF2-40B4-BE49-F238E27FC236}">
                <a16:creationId xmlns:a16="http://schemas.microsoft.com/office/drawing/2014/main" id="{00000000-0008-0000-0300-00001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539" t="29956" r="9518" b="26743"/>
          <a:stretch/>
        </xdr:blipFill>
        <xdr:spPr>
          <a:xfrm>
            <a:off x="762001" y="15108588"/>
            <a:ext cx="2257427" cy="1314174"/>
          </a:xfrm>
          <a:prstGeom prst="rect">
            <a:avLst/>
          </a:prstGeom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300-000019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960" t="25327" r="11357" b="29193"/>
          <a:stretch/>
        </xdr:blipFill>
        <xdr:spPr>
          <a:xfrm>
            <a:off x="2970005" y="15108168"/>
            <a:ext cx="2401957" cy="1315015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817218</xdr:colOff>
      <xdr:row>78</xdr:row>
      <xdr:rowOff>55218</xdr:rowOff>
    </xdr:from>
    <xdr:to>
      <xdr:col>10</xdr:col>
      <xdr:colOff>120319</xdr:colOff>
      <xdr:row>85</xdr:row>
      <xdr:rowOff>44175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GrpSpPr/>
      </xdr:nvGrpSpPr>
      <xdr:grpSpPr>
        <a:xfrm>
          <a:off x="7389468" y="15355832"/>
          <a:ext cx="4385987" cy="1322457"/>
          <a:chOff x="7572245" y="14965704"/>
          <a:chExt cx="4534128" cy="1286417"/>
        </a:xfrm>
      </xdr:grpSpPr>
      <xdr:pic>
        <xdr:nvPicPr>
          <xdr:cNvPr id="36" name="Imagen 35">
            <a:extLst>
              <a:ext uri="{FF2B5EF4-FFF2-40B4-BE49-F238E27FC236}">
                <a16:creationId xmlns:a16="http://schemas.microsoft.com/office/drawing/2014/main" id="{00000000-0008-0000-0300-00002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806" t="24249" r="12049" b="36156"/>
          <a:stretch/>
        </xdr:blipFill>
        <xdr:spPr>
          <a:xfrm>
            <a:off x="7572245" y="14965704"/>
            <a:ext cx="2285437" cy="1286417"/>
          </a:xfrm>
          <a:prstGeom prst="rect">
            <a:avLst/>
          </a:prstGeom>
        </xdr:spPr>
      </xdr:pic>
      <xdr:pic>
        <xdr:nvPicPr>
          <xdr:cNvPr id="48" name="Imagen 47">
            <a:extLst>
              <a:ext uri="{FF2B5EF4-FFF2-40B4-BE49-F238E27FC236}">
                <a16:creationId xmlns:a16="http://schemas.microsoft.com/office/drawing/2014/main" id="{00000000-0008-0000-0300-00003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298" t="35118" r="22127" b="9326"/>
          <a:stretch/>
        </xdr:blipFill>
        <xdr:spPr>
          <a:xfrm rot="16200000">
            <a:off x="10348731" y="14477913"/>
            <a:ext cx="1253286" cy="2261998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1872345</xdr:colOff>
      <xdr:row>80</xdr:row>
      <xdr:rowOff>76200</xdr:rowOff>
    </xdr:from>
    <xdr:to>
      <xdr:col>13</xdr:col>
      <xdr:colOff>925285</xdr:colOff>
      <xdr:row>87</xdr:row>
      <xdr:rowOff>37475</xdr:rowOff>
    </xdr:to>
    <xdr:grpSp>
      <xdr:nvGrpSpPr>
        <xdr:cNvPr id="70" name="Grupo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GrpSpPr/>
      </xdr:nvGrpSpPr>
      <xdr:grpSpPr>
        <a:xfrm>
          <a:off x="15216004" y="15757814"/>
          <a:ext cx="4334986" cy="1294775"/>
          <a:chOff x="15588345" y="15416134"/>
          <a:chExt cx="4474383" cy="1272915"/>
        </a:xfrm>
      </xdr:grpSpPr>
      <xdr:pic>
        <xdr:nvPicPr>
          <xdr:cNvPr id="65" name="Imagen 64">
            <a:extLst>
              <a:ext uri="{FF2B5EF4-FFF2-40B4-BE49-F238E27FC236}">
                <a16:creationId xmlns:a16="http://schemas.microsoft.com/office/drawing/2014/main" id="{00000000-0008-0000-0300-00004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633" t="32680" r="12185" b="26797"/>
          <a:stretch/>
        </xdr:blipFill>
        <xdr:spPr>
          <a:xfrm>
            <a:off x="15588345" y="15418543"/>
            <a:ext cx="2261891" cy="1268096"/>
          </a:xfrm>
          <a:prstGeom prst="rect">
            <a:avLst/>
          </a:prstGeom>
        </xdr:spPr>
      </xdr:pic>
      <xdr:pic>
        <xdr:nvPicPr>
          <xdr:cNvPr id="69" name="Imagen 68">
            <a:extLst>
              <a:ext uri="{FF2B5EF4-FFF2-40B4-BE49-F238E27FC236}">
                <a16:creationId xmlns:a16="http://schemas.microsoft.com/office/drawing/2014/main" id="{00000000-0008-0000-0300-00004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753" t="22969" r="12325" b="35948"/>
          <a:stretch/>
        </xdr:blipFill>
        <xdr:spPr>
          <a:xfrm>
            <a:off x="17841507" y="15416134"/>
            <a:ext cx="2221221" cy="1272915"/>
          </a:xfrm>
          <a:prstGeom prst="rect">
            <a:avLst/>
          </a:prstGeom>
        </xdr:spPr>
      </xdr:pic>
    </xdr:grpSp>
    <xdr:clientData/>
  </xdr:twoCellAnchor>
  <xdr:twoCellAnchor>
    <xdr:from>
      <xdr:col>14</xdr:col>
      <xdr:colOff>861935</xdr:colOff>
      <xdr:row>80</xdr:row>
      <xdr:rowOff>124919</xdr:rowOff>
    </xdr:from>
    <xdr:to>
      <xdr:col>16</xdr:col>
      <xdr:colOff>754673</xdr:colOff>
      <xdr:row>87</xdr:row>
      <xdr:rowOff>62617</xdr:rowOff>
    </xdr:to>
    <xdr:grpSp>
      <xdr:nvGrpSpPr>
        <xdr:cNvPr id="75" name="Grupo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GrpSpPr/>
      </xdr:nvGrpSpPr>
      <xdr:grpSpPr>
        <a:xfrm>
          <a:off x="22085367" y="15806533"/>
          <a:ext cx="4291556" cy="1271198"/>
          <a:chOff x="22710820" y="15196400"/>
          <a:chExt cx="4420776" cy="1219909"/>
        </a:xfrm>
      </xdr:grpSpPr>
      <xdr:pic>
        <xdr:nvPicPr>
          <xdr:cNvPr id="72" name="Imagen 71">
            <a:extLst>
              <a:ext uri="{FF2B5EF4-FFF2-40B4-BE49-F238E27FC236}">
                <a16:creationId xmlns:a16="http://schemas.microsoft.com/office/drawing/2014/main" id="{00000000-0008-0000-0300-00004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6322" t="25716" r="9354" b="33569"/>
          <a:stretch/>
        </xdr:blipFill>
        <xdr:spPr>
          <a:xfrm>
            <a:off x="22710820" y="15196478"/>
            <a:ext cx="2225470" cy="1219752"/>
          </a:xfrm>
          <a:prstGeom prst="rect">
            <a:avLst/>
          </a:prstGeom>
        </xdr:spPr>
      </xdr:pic>
      <xdr:pic>
        <xdr:nvPicPr>
          <xdr:cNvPr id="74" name="Imagen 73">
            <a:extLst>
              <a:ext uri="{FF2B5EF4-FFF2-40B4-BE49-F238E27FC236}">
                <a16:creationId xmlns:a16="http://schemas.microsoft.com/office/drawing/2014/main" id="{00000000-0008-0000-0300-00004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358" t="33001" r="14015" b="28640"/>
          <a:stretch/>
        </xdr:blipFill>
        <xdr:spPr>
          <a:xfrm>
            <a:off x="24930276" y="15196400"/>
            <a:ext cx="2201320" cy="1219909"/>
          </a:xfrm>
          <a:prstGeom prst="rect">
            <a:avLst/>
          </a:prstGeom>
        </xdr:spPr>
      </xdr:pic>
    </xdr:grpSp>
    <xdr:clientData/>
  </xdr:twoCellAnchor>
  <xdr:twoCellAnchor>
    <xdr:from>
      <xdr:col>17</xdr:col>
      <xdr:colOff>809630</xdr:colOff>
      <xdr:row>80</xdr:row>
      <xdr:rowOff>166687</xdr:rowOff>
    </xdr:from>
    <xdr:to>
      <xdr:col>19</xdr:col>
      <xdr:colOff>1202533</xdr:colOff>
      <xdr:row>87</xdr:row>
      <xdr:rowOff>83343</xdr:rowOff>
    </xdr:to>
    <xdr:grpSp>
      <xdr:nvGrpSpPr>
        <xdr:cNvPr id="80" name="Grupo 79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GrpSpPr/>
      </xdr:nvGrpSpPr>
      <xdr:grpSpPr>
        <a:xfrm>
          <a:off x="28492744" y="15848301"/>
          <a:ext cx="4376084" cy="1250156"/>
          <a:chOff x="29337005" y="14942343"/>
          <a:chExt cx="4488653" cy="1166813"/>
        </a:xfrm>
      </xdr:grpSpPr>
      <xdr:pic>
        <xdr:nvPicPr>
          <xdr:cNvPr id="77" name="Imagen 76">
            <a:extLst>
              <a:ext uri="{FF2B5EF4-FFF2-40B4-BE49-F238E27FC236}">
                <a16:creationId xmlns:a16="http://schemas.microsoft.com/office/drawing/2014/main" id="{00000000-0008-0000-0300-00004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864" t="35685" r="32171" b="10676"/>
          <a:stretch/>
        </xdr:blipFill>
        <xdr:spPr>
          <a:xfrm rot="16200000">
            <a:off x="29879965" y="14400610"/>
            <a:ext cx="1164359" cy="2250280"/>
          </a:xfrm>
          <a:prstGeom prst="rect">
            <a:avLst/>
          </a:prstGeom>
        </xdr:spPr>
      </xdr:pic>
      <xdr:pic>
        <xdr:nvPicPr>
          <xdr:cNvPr id="79" name="Imagen 78">
            <a:extLst>
              <a:ext uri="{FF2B5EF4-FFF2-40B4-BE49-F238E27FC236}">
                <a16:creationId xmlns:a16="http://schemas.microsoft.com/office/drawing/2014/main" id="{00000000-0008-0000-0300-00004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335" t="33569" r="27525" b="10086"/>
          <a:stretch/>
        </xdr:blipFill>
        <xdr:spPr>
          <a:xfrm rot="16200000">
            <a:off x="32123065" y="14406564"/>
            <a:ext cx="1166813" cy="2238372"/>
          </a:xfrm>
          <a:prstGeom prst="rect">
            <a:avLst/>
          </a:prstGeom>
        </xdr:spPr>
      </xdr:pic>
    </xdr:grpSp>
    <xdr:clientData/>
  </xdr:twoCellAnchor>
  <xdr:twoCellAnchor>
    <xdr:from>
      <xdr:col>21</xdr:col>
      <xdr:colOff>369097</xdr:colOff>
      <xdr:row>81</xdr:row>
      <xdr:rowOff>23816</xdr:rowOff>
    </xdr:from>
    <xdr:to>
      <xdr:col>23</xdr:col>
      <xdr:colOff>488892</xdr:colOff>
      <xdr:row>87</xdr:row>
      <xdr:rowOff>144520</xdr:rowOff>
    </xdr:to>
    <xdr:grpSp>
      <xdr:nvGrpSpPr>
        <xdr:cNvPr id="85" name="Grupo 84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GrpSpPr/>
      </xdr:nvGrpSpPr>
      <xdr:grpSpPr>
        <a:xfrm>
          <a:off x="35888688" y="15895930"/>
          <a:ext cx="4406045" cy="1263704"/>
          <a:chOff x="36912252" y="15336075"/>
          <a:chExt cx="4527571" cy="1224290"/>
        </a:xfrm>
      </xdr:grpSpPr>
      <xdr:pic>
        <xdr:nvPicPr>
          <xdr:cNvPr id="82" name="Imagen 81">
            <a:extLst>
              <a:ext uri="{FF2B5EF4-FFF2-40B4-BE49-F238E27FC236}">
                <a16:creationId xmlns:a16="http://schemas.microsoft.com/office/drawing/2014/main" id="{00000000-0008-0000-0300-00005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440" t="31203" r="29103" b="12452"/>
          <a:stretch/>
        </xdr:blipFill>
        <xdr:spPr>
          <a:xfrm rot="16200000">
            <a:off x="37429055" y="14827597"/>
            <a:ext cx="1207639" cy="2241246"/>
          </a:xfrm>
          <a:prstGeom prst="rect">
            <a:avLst/>
          </a:prstGeom>
        </xdr:spPr>
      </xdr:pic>
      <xdr:pic>
        <xdr:nvPicPr>
          <xdr:cNvPr id="84" name="Imagen 83">
            <a:extLst>
              <a:ext uri="{FF2B5EF4-FFF2-40B4-BE49-F238E27FC236}">
                <a16:creationId xmlns:a16="http://schemas.microsoft.com/office/drawing/2014/main" id="{00000000-0008-0000-0300-000054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261" t="15649" r="30177" b="25876"/>
          <a:stretch/>
        </xdr:blipFill>
        <xdr:spPr>
          <a:xfrm rot="5400000">
            <a:off x="39681458" y="14802000"/>
            <a:ext cx="1224290" cy="2292440"/>
          </a:xfrm>
          <a:prstGeom prst="rect">
            <a:avLst/>
          </a:prstGeom>
        </xdr:spPr>
      </xdr:pic>
    </xdr:grpSp>
    <xdr:clientData/>
  </xdr:twoCellAnchor>
  <xdr:twoCellAnchor>
    <xdr:from>
      <xdr:col>23</xdr:col>
      <xdr:colOff>1923147</xdr:colOff>
      <xdr:row>81</xdr:row>
      <xdr:rowOff>52615</xdr:rowOff>
    </xdr:from>
    <xdr:to>
      <xdr:col>25</xdr:col>
      <xdr:colOff>1523999</xdr:colOff>
      <xdr:row>88</xdr:row>
      <xdr:rowOff>76200</xdr:rowOff>
    </xdr:to>
    <xdr:grpSp>
      <xdr:nvGrpSpPr>
        <xdr:cNvPr id="90" name="Grupo 89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GrpSpPr/>
      </xdr:nvGrpSpPr>
      <xdr:grpSpPr>
        <a:xfrm>
          <a:off x="41728988" y="15924729"/>
          <a:ext cx="4372011" cy="1357085"/>
          <a:chOff x="42879046" y="15497523"/>
          <a:chExt cx="4505827" cy="1323467"/>
        </a:xfrm>
      </xdr:grpSpPr>
      <xdr:pic>
        <xdr:nvPicPr>
          <xdr:cNvPr id="87" name="Imagen 86">
            <a:extLst>
              <a:ext uri="{FF2B5EF4-FFF2-40B4-BE49-F238E27FC236}">
                <a16:creationId xmlns:a16="http://schemas.microsoft.com/office/drawing/2014/main" id="{00000000-0008-0000-0300-00005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9846" t="23323" r="20611" b="10119"/>
          <a:stretch/>
        </xdr:blipFill>
        <xdr:spPr>
          <a:xfrm rot="16200000">
            <a:off x="43362820" y="15025542"/>
            <a:ext cx="1299881" cy="2267429"/>
          </a:xfrm>
          <a:prstGeom prst="rect">
            <a:avLst/>
          </a:prstGeom>
        </xdr:spPr>
      </xdr:pic>
      <xdr:pic>
        <xdr:nvPicPr>
          <xdr:cNvPr id="89" name="Imagen 88">
            <a:extLst>
              <a:ext uri="{FF2B5EF4-FFF2-40B4-BE49-F238E27FC236}">
                <a16:creationId xmlns:a16="http://schemas.microsoft.com/office/drawing/2014/main" id="{00000000-0008-0000-0300-000059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1204" t="21787" r="31372" b="36196"/>
          <a:stretch/>
        </xdr:blipFill>
        <xdr:spPr>
          <a:xfrm>
            <a:off x="45121284" y="15497523"/>
            <a:ext cx="2263589" cy="1323467"/>
          </a:xfrm>
          <a:prstGeom prst="rect">
            <a:avLst/>
          </a:prstGeom>
        </xdr:spPr>
      </xdr:pic>
    </xdr:grpSp>
    <xdr:clientData/>
  </xdr:twoCellAnchor>
  <xdr:twoCellAnchor>
    <xdr:from>
      <xdr:col>26</xdr:col>
      <xdr:colOff>868103</xdr:colOff>
      <xdr:row>81</xdr:row>
      <xdr:rowOff>43403</xdr:rowOff>
    </xdr:from>
    <xdr:to>
      <xdr:col>28</xdr:col>
      <xdr:colOff>327954</xdr:colOff>
      <xdr:row>87</xdr:row>
      <xdr:rowOff>178441</xdr:rowOff>
    </xdr:to>
    <xdr:grpSp>
      <xdr:nvGrpSpPr>
        <xdr:cNvPr id="95" name="Grupo 94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GrpSpPr/>
      </xdr:nvGrpSpPr>
      <xdr:grpSpPr>
        <a:xfrm>
          <a:off x="48172717" y="15915517"/>
          <a:ext cx="3607555" cy="1278038"/>
          <a:chOff x="49539647" y="15312340"/>
          <a:chExt cx="4514130" cy="1234633"/>
        </a:xfrm>
      </xdr:grpSpPr>
      <xdr:pic>
        <xdr:nvPicPr>
          <xdr:cNvPr id="92" name="Imagen 91">
            <a:extLst>
              <a:ext uri="{FF2B5EF4-FFF2-40B4-BE49-F238E27FC236}">
                <a16:creationId xmlns:a16="http://schemas.microsoft.com/office/drawing/2014/main" id="{00000000-0008-0000-0300-00005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6133" t="26971" r="25912" b="31000"/>
          <a:stretch/>
        </xdr:blipFill>
        <xdr:spPr>
          <a:xfrm>
            <a:off x="49539647" y="15312341"/>
            <a:ext cx="2269974" cy="1234632"/>
          </a:xfrm>
          <a:prstGeom prst="rect">
            <a:avLst/>
          </a:prstGeom>
        </xdr:spPr>
      </xdr:pic>
      <xdr:pic>
        <xdr:nvPicPr>
          <xdr:cNvPr id="94" name="Imagen 93">
            <a:extLst>
              <a:ext uri="{FF2B5EF4-FFF2-40B4-BE49-F238E27FC236}">
                <a16:creationId xmlns:a16="http://schemas.microsoft.com/office/drawing/2014/main" id="{00000000-0008-0000-0300-00005E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4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5801" t="15472" r="25400" b="29004"/>
          <a:stretch/>
        </xdr:blipFill>
        <xdr:spPr>
          <a:xfrm rot="16200000">
            <a:off x="52312754" y="14805951"/>
            <a:ext cx="1234633" cy="2247412"/>
          </a:xfrm>
          <a:prstGeom prst="rect">
            <a:avLst/>
          </a:prstGeom>
        </xdr:spPr>
      </xdr:pic>
    </xdr:grpSp>
    <xdr:clientData/>
  </xdr:twoCellAnchor>
  <xdr:twoCellAnchor>
    <xdr:from>
      <xdr:col>30</xdr:col>
      <xdr:colOff>1012787</xdr:colOff>
      <xdr:row>81</xdr:row>
      <xdr:rowOff>15910</xdr:rowOff>
    </xdr:from>
    <xdr:to>
      <xdr:col>35</xdr:col>
      <xdr:colOff>485169</xdr:colOff>
      <xdr:row>87</xdr:row>
      <xdr:rowOff>124284</xdr:rowOff>
    </xdr:to>
    <xdr:grpSp>
      <xdr:nvGrpSpPr>
        <xdr:cNvPr id="100" name="Grupo 9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GrpSpPr/>
      </xdr:nvGrpSpPr>
      <xdr:grpSpPr>
        <a:xfrm>
          <a:off x="54681832" y="15888024"/>
          <a:ext cx="4771746" cy="1251374"/>
          <a:chOff x="56339197" y="15223346"/>
          <a:chExt cx="4454690" cy="1202528"/>
        </a:xfrm>
      </xdr:grpSpPr>
      <xdr:pic>
        <xdr:nvPicPr>
          <xdr:cNvPr id="97" name="Imagen 96">
            <a:extLst>
              <a:ext uri="{FF2B5EF4-FFF2-40B4-BE49-F238E27FC236}">
                <a16:creationId xmlns:a16="http://schemas.microsoft.com/office/drawing/2014/main" id="{00000000-0008-0000-0300-00006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452" t="18829" r="22203" b="20949"/>
          <a:stretch/>
        </xdr:blipFill>
        <xdr:spPr>
          <a:xfrm rot="16200000">
            <a:off x="56857808" y="14704735"/>
            <a:ext cx="1202528" cy="2239750"/>
          </a:xfrm>
          <a:prstGeom prst="rect">
            <a:avLst/>
          </a:prstGeom>
        </xdr:spPr>
      </xdr:pic>
      <xdr:pic>
        <xdr:nvPicPr>
          <xdr:cNvPr id="99" name="Imagen 98">
            <a:extLst>
              <a:ext uri="{FF2B5EF4-FFF2-40B4-BE49-F238E27FC236}">
                <a16:creationId xmlns:a16="http://schemas.microsoft.com/office/drawing/2014/main" id="{00000000-0008-0000-0300-00006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3046" t="22596" r="24121" b="22675"/>
          <a:stretch/>
        </xdr:blipFill>
        <xdr:spPr>
          <a:xfrm rot="16200000">
            <a:off x="59085671" y="14712565"/>
            <a:ext cx="1192342" cy="2224090"/>
          </a:xfrm>
          <a:prstGeom prst="rect">
            <a:avLst/>
          </a:prstGeom>
        </xdr:spPr>
      </xdr:pic>
    </xdr:grpSp>
    <xdr:clientData/>
  </xdr:twoCellAnchor>
  <xdr:twoCellAnchor>
    <xdr:from>
      <xdr:col>38</xdr:col>
      <xdr:colOff>435431</xdr:colOff>
      <xdr:row>81</xdr:row>
      <xdr:rowOff>96758</xdr:rowOff>
    </xdr:from>
    <xdr:to>
      <xdr:col>42</xdr:col>
      <xdr:colOff>753803</xdr:colOff>
      <xdr:row>88</xdr:row>
      <xdr:rowOff>24189</xdr:rowOff>
    </xdr:to>
    <xdr:grpSp>
      <xdr:nvGrpSpPr>
        <xdr:cNvPr id="105" name="Grupo 104">
          <a:extLst>
            <a:ext uri="{FF2B5EF4-FFF2-40B4-BE49-F238E27FC236}">
              <a16:creationId xmlns:a16="http://schemas.microsoft.com/office/drawing/2014/main" id="{00000000-0008-0000-0300-000069000000}"/>
            </a:ext>
          </a:extLst>
        </xdr:cNvPr>
        <xdr:cNvGrpSpPr/>
      </xdr:nvGrpSpPr>
      <xdr:grpSpPr>
        <a:xfrm>
          <a:off x="61689840" y="15968872"/>
          <a:ext cx="4128372" cy="1260931"/>
          <a:chOff x="63087665" y="15029979"/>
          <a:chExt cx="4266917" cy="1174340"/>
        </a:xfrm>
      </xdr:grpSpPr>
      <xdr:pic>
        <xdr:nvPicPr>
          <xdr:cNvPr id="102" name="Imagen 101">
            <a:extLst>
              <a:ext uri="{FF2B5EF4-FFF2-40B4-BE49-F238E27FC236}">
                <a16:creationId xmlns:a16="http://schemas.microsoft.com/office/drawing/2014/main" id="{00000000-0008-0000-0300-00006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637" t="14220" r="32084" b="33990"/>
          <a:stretch/>
        </xdr:blipFill>
        <xdr:spPr>
          <a:xfrm rot="16200000">
            <a:off x="63571073" y="14546571"/>
            <a:ext cx="1174340" cy="2141156"/>
          </a:xfrm>
          <a:prstGeom prst="rect">
            <a:avLst/>
          </a:prstGeom>
        </xdr:spPr>
      </xdr:pic>
      <xdr:pic>
        <xdr:nvPicPr>
          <xdr:cNvPr id="104" name="Imagen 103">
            <a:extLst>
              <a:ext uri="{FF2B5EF4-FFF2-40B4-BE49-F238E27FC236}">
                <a16:creationId xmlns:a16="http://schemas.microsoft.com/office/drawing/2014/main" id="{00000000-0008-0000-0300-00006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8964" t="18874" r="31434" b="26293"/>
          <a:stretch/>
        </xdr:blipFill>
        <xdr:spPr>
          <a:xfrm rot="16200000">
            <a:off x="65714828" y="14548072"/>
            <a:ext cx="1141354" cy="2138154"/>
          </a:xfrm>
          <a:prstGeom prst="rect">
            <a:avLst/>
          </a:prstGeom>
        </xdr:spPr>
      </xdr:pic>
    </xdr:grpSp>
    <xdr:clientData/>
  </xdr:twoCellAnchor>
  <xdr:twoCellAnchor>
    <xdr:from>
      <xdr:col>5</xdr:col>
      <xdr:colOff>158335</xdr:colOff>
      <xdr:row>58</xdr:row>
      <xdr:rowOff>114478</xdr:rowOff>
    </xdr:from>
    <xdr:to>
      <xdr:col>8</xdr:col>
      <xdr:colOff>1222493</xdr:colOff>
      <xdr:row>65</xdr:row>
      <xdr:rowOff>54819</xdr:rowOff>
    </xdr:to>
    <xdr:grpSp>
      <xdr:nvGrpSpPr>
        <xdr:cNvPr id="12" name="Grupo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GrpSpPr/>
      </xdr:nvGrpSpPr>
      <xdr:grpSpPr>
        <a:xfrm>
          <a:off x="5795403" y="11605092"/>
          <a:ext cx="4112158" cy="1273841"/>
          <a:chOff x="5969270" y="11078507"/>
          <a:chExt cx="4199870" cy="1206686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300-00000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4918" t="27976" r="33497" b="16633"/>
          <a:stretch/>
        </xdr:blipFill>
        <xdr:spPr>
          <a:xfrm rot="5400000">
            <a:off x="6405887" y="10647990"/>
            <a:ext cx="1194485" cy="2067719"/>
          </a:xfrm>
          <a:prstGeom prst="rect">
            <a:avLst/>
          </a:prstGeom>
        </xdr:spPr>
      </xdr:pic>
      <xdr:pic>
        <xdr:nvPicPr>
          <xdr:cNvPr id="11" name="Imagen 10">
            <a:extLst>
              <a:ext uri="{FF2B5EF4-FFF2-40B4-BE49-F238E27FC236}">
                <a16:creationId xmlns:a16="http://schemas.microsoft.com/office/drawing/2014/main" id="{00000000-0008-0000-0300-00000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020" t="31390" r="34494" b="14104"/>
          <a:stretch/>
        </xdr:blipFill>
        <xdr:spPr>
          <a:xfrm rot="16200000">
            <a:off x="8493103" y="10609155"/>
            <a:ext cx="1206686" cy="2145389"/>
          </a:xfrm>
          <a:prstGeom prst="rect">
            <a:avLst/>
          </a:prstGeom>
        </xdr:spPr>
      </xdr:pic>
    </xdr:grpSp>
    <xdr:clientData/>
  </xdr:twoCellAnchor>
  <xdr:twoCellAnchor>
    <xdr:from>
      <xdr:col>47</xdr:col>
      <xdr:colOff>274821</xdr:colOff>
      <xdr:row>64</xdr:row>
      <xdr:rowOff>124916</xdr:rowOff>
    </xdr:from>
    <xdr:to>
      <xdr:col>54</xdr:col>
      <xdr:colOff>558581</xdr:colOff>
      <xdr:row>74</xdr:row>
      <xdr:rowOff>78390</xdr:rowOff>
    </xdr:to>
    <xdr:grpSp>
      <xdr:nvGrpSpPr>
        <xdr:cNvPr id="60" name="Grupo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GrpSpPr/>
      </xdr:nvGrpSpPr>
      <xdr:grpSpPr>
        <a:xfrm>
          <a:off x="69149230" y="12758530"/>
          <a:ext cx="6206578" cy="1858474"/>
          <a:chOff x="70703608" y="12466818"/>
          <a:chExt cx="6404743" cy="1827244"/>
        </a:xfrm>
      </xdr:grpSpPr>
      <xdr:pic>
        <xdr:nvPicPr>
          <xdr:cNvPr id="23" name="Imagen 22">
            <a:extLst>
              <a:ext uri="{FF2B5EF4-FFF2-40B4-BE49-F238E27FC236}">
                <a16:creationId xmlns:a16="http://schemas.microsoft.com/office/drawing/2014/main" id="{00000000-0008-0000-0300-00001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476" t="29141" r="46093" b="4664"/>
          <a:stretch/>
        </xdr:blipFill>
        <xdr:spPr>
          <a:xfrm rot="16200000">
            <a:off x="71388937" y="11781489"/>
            <a:ext cx="1827244" cy="3197901"/>
          </a:xfrm>
          <a:prstGeom prst="rect">
            <a:avLst/>
          </a:prstGeom>
        </xdr:spPr>
      </xdr:pic>
      <xdr:pic>
        <xdr:nvPicPr>
          <xdr:cNvPr id="41" name="Imagen 40">
            <a:extLst>
              <a:ext uri="{FF2B5EF4-FFF2-40B4-BE49-F238E27FC236}">
                <a16:creationId xmlns:a16="http://schemas.microsoft.com/office/drawing/2014/main" id="{00000000-0008-0000-0300-000029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499" t="23428" r="37149" b="11868"/>
          <a:stretch/>
        </xdr:blipFill>
        <xdr:spPr>
          <a:xfrm rot="16200000">
            <a:off x="74586784" y="11764527"/>
            <a:ext cx="1811310" cy="3231824"/>
          </a:xfrm>
          <a:prstGeom prst="rect">
            <a:avLst/>
          </a:prstGeom>
        </xdr:spPr>
      </xdr:pic>
    </xdr:grpSp>
    <xdr:clientData/>
  </xdr:twoCellAnchor>
  <xdr:twoCellAnchor>
    <xdr:from>
      <xdr:col>56</xdr:col>
      <xdr:colOff>137408</xdr:colOff>
      <xdr:row>64</xdr:row>
      <xdr:rowOff>137409</xdr:rowOff>
    </xdr:from>
    <xdr:to>
      <xdr:col>62</xdr:col>
      <xdr:colOff>349772</xdr:colOff>
      <xdr:row>73</xdr:row>
      <xdr:rowOff>24983</xdr:rowOff>
    </xdr:to>
    <xdr:grpSp>
      <xdr:nvGrpSpPr>
        <xdr:cNvPr id="78" name="Grupo 7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GrpSpPr/>
      </xdr:nvGrpSpPr>
      <xdr:grpSpPr>
        <a:xfrm>
          <a:off x="76458635" y="12771023"/>
          <a:ext cx="5407819" cy="1602074"/>
          <a:chOff x="78261146" y="12479311"/>
          <a:chExt cx="5558856" cy="1573967"/>
        </a:xfrm>
      </xdr:grpSpPr>
      <xdr:pic>
        <xdr:nvPicPr>
          <xdr:cNvPr id="71" name="Imagen 70">
            <a:extLst>
              <a:ext uri="{FF2B5EF4-FFF2-40B4-BE49-F238E27FC236}">
                <a16:creationId xmlns:a16="http://schemas.microsoft.com/office/drawing/2014/main" id="{00000000-0008-0000-0300-00004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17" t="13232" r="17478" b="19083"/>
          <a:stretch/>
        </xdr:blipFill>
        <xdr:spPr>
          <a:xfrm rot="5400000">
            <a:off x="78880006" y="11860966"/>
            <a:ext cx="1572935" cy="2810656"/>
          </a:xfrm>
          <a:prstGeom prst="rect">
            <a:avLst/>
          </a:prstGeom>
        </xdr:spPr>
      </xdr:pic>
      <xdr:pic>
        <xdr:nvPicPr>
          <xdr:cNvPr id="76" name="Imagen 75">
            <a:extLst>
              <a:ext uri="{FF2B5EF4-FFF2-40B4-BE49-F238E27FC236}">
                <a16:creationId xmlns:a16="http://schemas.microsoft.com/office/drawing/2014/main" id="{00000000-0008-0000-0300-00004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5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109" t="20324" r="31188" b="18822"/>
          <a:stretch/>
        </xdr:blipFill>
        <xdr:spPr>
          <a:xfrm rot="16200000">
            <a:off x="81640184" y="11873460"/>
            <a:ext cx="1573967" cy="2785669"/>
          </a:xfrm>
          <a:prstGeom prst="rect">
            <a:avLst/>
          </a:prstGeom>
        </xdr:spPr>
      </xdr:pic>
    </xdr:grpSp>
    <xdr:clientData/>
  </xdr:twoCellAnchor>
  <xdr:twoCellAnchor>
    <xdr:from>
      <xdr:col>0</xdr:col>
      <xdr:colOff>521921</xdr:colOff>
      <xdr:row>87</xdr:row>
      <xdr:rowOff>91377</xdr:rowOff>
    </xdr:from>
    <xdr:to>
      <xdr:col>4</xdr:col>
      <xdr:colOff>334032</xdr:colOff>
      <xdr:row>94</xdr:row>
      <xdr:rowOff>125259</xdr:rowOff>
    </xdr:to>
    <xdr:grpSp>
      <xdr:nvGrpSpPr>
        <xdr:cNvPr id="91" name="Grupo 90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GrpSpPr/>
      </xdr:nvGrpSpPr>
      <xdr:grpSpPr>
        <a:xfrm>
          <a:off x="521921" y="17106491"/>
          <a:ext cx="4513997" cy="1367382"/>
          <a:chOff x="521921" y="16771870"/>
          <a:chExt cx="4655508" cy="1349115"/>
        </a:xfrm>
      </xdr:grpSpPr>
      <xdr:pic>
        <xdr:nvPicPr>
          <xdr:cNvPr id="83" name="Imagen 82">
            <a:extLst>
              <a:ext uri="{FF2B5EF4-FFF2-40B4-BE49-F238E27FC236}">
                <a16:creationId xmlns:a16="http://schemas.microsoft.com/office/drawing/2014/main" id="{00000000-0008-0000-0300-000053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6826" t="34278" r="33930" b="14058"/>
          <a:stretch/>
        </xdr:blipFill>
        <xdr:spPr>
          <a:xfrm rot="16200000">
            <a:off x="1025479" y="16271729"/>
            <a:ext cx="1342281" cy="2349398"/>
          </a:xfrm>
          <a:prstGeom prst="rect">
            <a:avLst/>
          </a:prstGeom>
        </xdr:spPr>
      </xdr:pic>
      <xdr:pic>
        <xdr:nvPicPr>
          <xdr:cNvPr id="88" name="Imagen 87">
            <a:extLst>
              <a:ext uri="{FF2B5EF4-FFF2-40B4-BE49-F238E27FC236}">
                <a16:creationId xmlns:a16="http://schemas.microsoft.com/office/drawing/2014/main" id="{00000000-0008-0000-0300-00005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2051" t="28893" r="31520" b="21306"/>
          <a:stretch/>
        </xdr:blipFill>
        <xdr:spPr>
          <a:xfrm rot="16200000">
            <a:off x="3340103" y="16283660"/>
            <a:ext cx="1349115" cy="2325536"/>
          </a:xfrm>
          <a:prstGeom prst="rect">
            <a:avLst/>
          </a:prstGeom>
        </xdr:spPr>
      </xdr:pic>
    </xdr:grpSp>
    <xdr:clientData/>
  </xdr:twoCellAnchor>
  <xdr:twoCellAnchor>
    <xdr:from>
      <xdr:col>6</xdr:col>
      <xdr:colOff>701041</xdr:colOff>
      <xdr:row>88</xdr:row>
      <xdr:rowOff>17767</xdr:rowOff>
    </xdr:from>
    <xdr:to>
      <xdr:col>10</xdr:col>
      <xdr:colOff>659555</xdr:colOff>
      <xdr:row>96</xdr:row>
      <xdr:rowOff>156699</xdr:rowOff>
    </xdr:to>
    <xdr:grpSp>
      <xdr:nvGrpSpPr>
        <xdr:cNvPr id="103" name="Grupo 102">
          <a:extLst>
            <a:ext uri="{FF2B5EF4-FFF2-40B4-BE49-F238E27FC236}">
              <a16:creationId xmlns:a16="http://schemas.microsoft.com/office/drawing/2014/main" id="{00000000-0008-0000-0300-000067000000}"/>
            </a:ext>
          </a:extLst>
        </xdr:cNvPr>
        <xdr:cNvGrpSpPr/>
      </xdr:nvGrpSpPr>
      <xdr:grpSpPr>
        <a:xfrm>
          <a:off x="7273291" y="17223381"/>
          <a:ext cx="5041400" cy="1662932"/>
          <a:chOff x="7455719" y="16420140"/>
          <a:chExt cx="5189192" cy="1585440"/>
        </a:xfrm>
      </xdr:grpSpPr>
      <xdr:pic>
        <xdr:nvPicPr>
          <xdr:cNvPr id="96" name="Imagen 95">
            <a:extLst>
              <a:ext uri="{FF2B5EF4-FFF2-40B4-BE49-F238E27FC236}">
                <a16:creationId xmlns:a16="http://schemas.microsoft.com/office/drawing/2014/main" id="{00000000-0008-0000-0300-00006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0289" t="31924" r="26742" b="12444"/>
          <a:stretch/>
        </xdr:blipFill>
        <xdr:spPr>
          <a:xfrm rot="16200000">
            <a:off x="7920193" y="15955666"/>
            <a:ext cx="1585440" cy="2514387"/>
          </a:xfrm>
          <a:prstGeom prst="rect">
            <a:avLst/>
          </a:prstGeom>
        </xdr:spPr>
      </xdr:pic>
      <xdr:pic>
        <xdr:nvPicPr>
          <xdr:cNvPr id="101" name="Imagen 100">
            <a:extLst>
              <a:ext uri="{FF2B5EF4-FFF2-40B4-BE49-F238E27FC236}">
                <a16:creationId xmlns:a16="http://schemas.microsoft.com/office/drawing/2014/main" id="{00000000-0008-0000-0300-00006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5462" t="26720" r="45920" b="9164"/>
          <a:stretch/>
        </xdr:blipFill>
        <xdr:spPr>
          <a:xfrm rot="16200000">
            <a:off x="10504877" y="15861393"/>
            <a:ext cx="1577136" cy="2702933"/>
          </a:xfrm>
          <a:prstGeom prst="rect">
            <a:avLst/>
          </a:prstGeom>
        </xdr:spPr>
      </xdr:pic>
    </xdr:grpSp>
    <xdr:clientData/>
  </xdr:twoCellAnchor>
  <xdr:twoCellAnchor>
    <xdr:from>
      <xdr:col>11</xdr:col>
      <xdr:colOff>1913861</xdr:colOff>
      <xdr:row>88</xdr:row>
      <xdr:rowOff>17720</xdr:rowOff>
    </xdr:from>
    <xdr:to>
      <xdr:col>13</xdr:col>
      <xdr:colOff>673395</xdr:colOff>
      <xdr:row>94</xdr:row>
      <xdr:rowOff>159030</xdr:rowOff>
    </xdr:to>
    <xdr:grpSp>
      <xdr:nvGrpSpPr>
        <xdr:cNvPr id="110" name="Grupo 109">
          <a:extLst>
            <a:ext uri="{FF2B5EF4-FFF2-40B4-BE49-F238E27FC236}">
              <a16:creationId xmlns:a16="http://schemas.microsoft.com/office/drawing/2014/main" id="{00000000-0008-0000-0300-00006E000000}"/>
            </a:ext>
          </a:extLst>
        </xdr:cNvPr>
        <xdr:cNvGrpSpPr/>
      </xdr:nvGrpSpPr>
      <xdr:grpSpPr>
        <a:xfrm>
          <a:off x="15257520" y="17223334"/>
          <a:ext cx="4041580" cy="1284310"/>
          <a:chOff x="15639042" y="16607286"/>
          <a:chExt cx="4185341" cy="1242997"/>
        </a:xfrm>
      </xdr:grpSpPr>
      <xdr:pic>
        <xdr:nvPicPr>
          <xdr:cNvPr id="107" name="Imagen 106">
            <a:extLst>
              <a:ext uri="{FF2B5EF4-FFF2-40B4-BE49-F238E27FC236}">
                <a16:creationId xmlns:a16="http://schemas.microsoft.com/office/drawing/2014/main" id="{00000000-0008-0000-0300-00006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059" t="23034" r="35166" b="21432"/>
          <a:stretch/>
        </xdr:blipFill>
        <xdr:spPr>
          <a:xfrm rot="16200000">
            <a:off x="16064572" y="16181756"/>
            <a:ext cx="1242997" cy="2094058"/>
          </a:xfrm>
          <a:prstGeom prst="rect">
            <a:avLst/>
          </a:prstGeom>
        </xdr:spPr>
      </xdr:pic>
      <xdr:pic>
        <xdr:nvPicPr>
          <xdr:cNvPr id="109" name="Imagen 108">
            <a:extLst>
              <a:ext uri="{FF2B5EF4-FFF2-40B4-BE49-F238E27FC236}">
                <a16:creationId xmlns:a16="http://schemas.microsoft.com/office/drawing/2014/main" id="{00000000-0008-0000-0300-00006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7641" t="32076" r="47590" b="9672"/>
          <a:stretch/>
        </xdr:blipFill>
        <xdr:spPr>
          <a:xfrm rot="16200000">
            <a:off x="18148155" y="16165425"/>
            <a:ext cx="1225735" cy="2126721"/>
          </a:xfrm>
          <a:prstGeom prst="rect">
            <a:avLst/>
          </a:prstGeom>
        </xdr:spPr>
      </xdr:pic>
    </xdr:grpSp>
    <xdr:clientData/>
  </xdr:twoCellAnchor>
  <xdr:twoCellAnchor>
    <xdr:from>
      <xdr:col>14</xdr:col>
      <xdr:colOff>926515</xdr:colOff>
      <xdr:row>89</xdr:row>
      <xdr:rowOff>126452</xdr:rowOff>
    </xdr:from>
    <xdr:to>
      <xdr:col>16</xdr:col>
      <xdr:colOff>617636</xdr:colOff>
      <xdr:row>96</xdr:row>
      <xdr:rowOff>118282</xdr:rowOff>
    </xdr:to>
    <xdr:grpSp>
      <xdr:nvGrpSpPr>
        <xdr:cNvPr id="115" name="Grupo 114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GrpSpPr/>
      </xdr:nvGrpSpPr>
      <xdr:grpSpPr>
        <a:xfrm>
          <a:off x="22149947" y="17522566"/>
          <a:ext cx="4089939" cy="1325330"/>
          <a:chOff x="22756205" y="16836790"/>
          <a:chExt cx="4220192" cy="1268985"/>
        </a:xfrm>
      </xdr:grpSpPr>
      <xdr:pic>
        <xdr:nvPicPr>
          <xdr:cNvPr id="112" name="Imagen 111">
            <a:extLst>
              <a:ext uri="{FF2B5EF4-FFF2-40B4-BE49-F238E27FC236}">
                <a16:creationId xmlns:a16="http://schemas.microsoft.com/office/drawing/2014/main" id="{00000000-0008-0000-0300-00007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552" t="28193" r="27925" b="13097"/>
          <a:stretch/>
        </xdr:blipFill>
        <xdr:spPr>
          <a:xfrm rot="16200000">
            <a:off x="23185844" y="16407151"/>
            <a:ext cx="1268985" cy="2128263"/>
          </a:xfrm>
          <a:prstGeom prst="rect">
            <a:avLst/>
          </a:prstGeom>
        </xdr:spPr>
      </xdr:pic>
      <xdr:pic>
        <xdr:nvPicPr>
          <xdr:cNvPr id="114" name="Imagen 113">
            <a:extLst>
              <a:ext uri="{FF2B5EF4-FFF2-40B4-BE49-F238E27FC236}">
                <a16:creationId xmlns:a16="http://schemas.microsoft.com/office/drawing/2014/main" id="{00000000-0008-0000-0300-00007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4515" t="26221" r="50247" b="12900"/>
          <a:stretch/>
        </xdr:blipFill>
        <xdr:spPr>
          <a:xfrm rot="16200000">
            <a:off x="25316031" y="16429442"/>
            <a:ext cx="1237052" cy="2083681"/>
          </a:xfrm>
          <a:prstGeom prst="rect">
            <a:avLst/>
          </a:prstGeom>
        </xdr:spPr>
      </xdr:pic>
    </xdr:grpSp>
    <xdr:clientData/>
  </xdr:twoCellAnchor>
  <xdr:twoCellAnchor>
    <xdr:from>
      <xdr:col>17</xdr:col>
      <xdr:colOff>700220</xdr:colOff>
      <xdr:row>89</xdr:row>
      <xdr:rowOff>108199</xdr:rowOff>
    </xdr:from>
    <xdr:to>
      <xdr:col>19</xdr:col>
      <xdr:colOff>1627652</xdr:colOff>
      <xdr:row>97</xdr:row>
      <xdr:rowOff>80975</xdr:rowOff>
    </xdr:to>
    <xdr:grpSp>
      <xdr:nvGrpSpPr>
        <xdr:cNvPr id="120" name="Grupo 119">
          <a:extLst>
            <a:ext uri="{FF2B5EF4-FFF2-40B4-BE49-F238E27FC236}">
              <a16:creationId xmlns:a16="http://schemas.microsoft.com/office/drawing/2014/main" id="{00000000-0008-0000-0300-000078000000}"/>
            </a:ext>
          </a:extLst>
        </xdr:cNvPr>
        <xdr:cNvGrpSpPr/>
      </xdr:nvGrpSpPr>
      <xdr:grpSpPr>
        <a:xfrm>
          <a:off x="28383334" y="17504313"/>
          <a:ext cx="4910613" cy="1496776"/>
          <a:chOff x="29156548" y="17134527"/>
          <a:chExt cx="5012252" cy="1471792"/>
        </a:xfrm>
      </xdr:grpSpPr>
      <xdr:pic>
        <xdr:nvPicPr>
          <xdr:cNvPr id="117" name="Imagen 116">
            <a:extLst>
              <a:ext uri="{FF2B5EF4-FFF2-40B4-BE49-F238E27FC236}">
                <a16:creationId xmlns:a16="http://schemas.microsoft.com/office/drawing/2014/main" id="{00000000-0008-0000-0300-000075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7034" t="25114" r="24343" b="9821"/>
          <a:stretch/>
        </xdr:blipFill>
        <xdr:spPr>
          <a:xfrm rot="16200000">
            <a:off x="29698185" y="16620467"/>
            <a:ext cx="1416640" cy="2499914"/>
          </a:xfrm>
          <a:prstGeom prst="rect">
            <a:avLst/>
          </a:prstGeom>
        </xdr:spPr>
      </xdr:pic>
      <xdr:pic>
        <xdr:nvPicPr>
          <xdr:cNvPr id="119" name="Imagen 118">
            <a:extLst>
              <a:ext uri="{FF2B5EF4-FFF2-40B4-BE49-F238E27FC236}">
                <a16:creationId xmlns:a16="http://schemas.microsoft.com/office/drawing/2014/main" id="{00000000-0008-0000-0300-000077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6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23686" t="27747" r="31609" b="13947"/>
          <a:stretch/>
        </xdr:blipFill>
        <xdr:spPr>
          <a:xfrm rot="16200000">
            <a:off x="32170191" y="16607710"/>
            <a:ext cx="1471792" cy="2525426"/>
          </a:xfrm>
          <a:prstGeom prst="rect">
            <a:avLst/>
          </a:prstGeom>
        </xdr:spPr>
      </xdr:pic>
    </xdr:grpSp>
    <xdr:clientData/>
  </xdr:twoCellAnchor>
  <xdr:twoCellAnchor>
    <xdr:from>
      <xdr:col>21</xdr:col>
      <xdr:colOff>381907</xdr:colOff>
      <xdr:row>89</xdr:row>
      <xdr:rowOff>118532</xdr:rowOff>
    </xdr:from>
    <xdr:to>
      <xdr:col>23</xdr:col>
      <xdr:colOff>366894</xdr:colOff>
      <xdr:row>96</xdr:row>
      <xdr:rowOff>50801</xdr:rowOff>
    </xdr:to>
    <xdr:grpSp>
      <xdr:nvGrpSpPr>
        <xdr:cNvPr id="125" name="Grupo 124">
          <a:extLst>
            <a:ext uri="{FF2B5EF4-FFF2-40B4-BE49-F238E27FC236}">
              <a16:creationId xmlns:a16="http://schemas.microsoft.com/office/drawing/2014/main" id="{00000000-0008-0000-0300-00007D000000}"/>
            </a:ext>
          </a:extLst>
        </xdr:cNvPr>
        <xdr:cNvGrpSpPr/>
      </xdr:nvGrpSpPr>
      <xdr:grpSpPr>
        <a:xfrm>
          <a:off x="35901498" y="17514646"/>
          <a:ext cx="4271237" cy="1265769"/>
          <a:chOff x="36929685" y="16896643"/>
          <a:chExt cx="4401765" cy="1216380"/>
        </a:xfrm>
      </xdr:grpSpPr>
      <xdr:pic>
        <xdr:nvPicPr>
          <xdr:cNvPr id="122" name="Imagen 121">
            <a:extLst>
              <a:ext uri="{FF2B5EF4-FFF2-40B4-BE49-F238E27FC236}">
                <a16:creationId xmlns:a16="http://schemas.microsoft.com/office/drawing/2014/main" id="{00000000-0008-0000-0300-00007A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0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022" t="26093" r="27191" b="15770"/>
          <a:stretch/>
        </xdr:blipFill>
        <xdr:spPr>
          <a:xfrm rot="16200000">
            <a:off x="37466866" y="16384862"/>
            <a:ext cx="1165578" cy="2239940"/>
          </a:xfrm>
          <a:prstGeom prst="rect">
            <a:avLst/>
          </a:prstGeom>
        </xdr:spPr>
      </xdr:pic>
      <xdr:pic>
        <xdr:nvPicPr>
          <xdr:cNvPr id="124" name="Imagen 123">
            <a:extLst>
              <a:ext uri="{FF2B5EF4-FFF2-40B4-BE49-F238E27FC236}">
                <a16:creationId xmlns:a16="http://schemas.microsoft.com/office/drawing/2014/main" id="{00000000-0008-0000-0300-00007C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276" t="28426" r="37319" b="11705"/>
          <a:stretch/>
        </xdr:blipFill>
        <xdr:spPr>
          <a:xfrm rot="16200000">
            <a:off x="39634979" y="16416551"/>
            <a:ext cx="1216380" cy="2176563"/>
          </a:xfrm>
          <a:prstGeom prst="rect">
            <a:avLst/>
          </a:prstGeom>
        </xdr:spPr>
      </xdr:pic>
    </xdr:grpSp>
    <xdr:clientData/>
  </xdr:twoCellAnchor>
  <xdr:twoCellAnchor>
    <xdr:from>
      <xdr:col>23</xdr:col>
      <xdr:colOff>1972236</xdr:colOff>
      <xdr:row>91</xdr:row>
      <xdr:rowOff>112056</xdr:rowOff>
    </xdr:from>
    <xdr:to>
      <xdr:col>25</xdr:col>
      <xdr:colOff>1502074</xdr:colOff>
      <xdr:row>98</xdr:row>
      <xdr:rowOff>136365</xdr:rowOff>
    </xdr:to>
    <xdr:grpSp>
      <xdr:nvGrpSpPr>
        <xdr:cNvPr id="130" name="Grupo 129">
          <a:extLst>
            <a:ext uri="{FF2B5EF4-FFF2-40B4-BE49-F238E27FC236}">
              <a16:creationId xmlns:a16="http://schemas.microsoft.com/office/drawing/2014/main" id="{00000000-0008-0000-0300-000082000000}"/>
            </a:ext>
          </a:extLst>
        </xdr:cNvPr>
        <xdr:cNvGrpSpPr/>
      </xdr:nvGrpSpPr>
      <xdr:grpSpPr>
        <a:xfrm>
          <a:off x="41778077" y="17889170"/>
          <a:ext cx="4300997" cy="1357809"/>
          <a:chOff x="42918530" y="16988115"/>
          <a:chExt cx="4438015" cy="1279368"/>
        </a:xfrm>
      </xdr:grpSpPr>
      <xdr:pic>
        <xdr:nvPicPr>
          <xdr:cNvPr id="127" name="Imagen 126">
            <a:extLst>
              <a:ext uri="{FF2B5EF4-FFF2-40B4-BE49-F238E27FC236}">
                <a16:creationId xmlns:a16="http://schemas.microsoft.com/office/drawing/2014/main" id="{00000000-0008-0000-0300-00007F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653" t="28970" r="41859" b="14512"/>
          <a:stretch/>
        </xdr:blipFill>
        <xdr:spPr>
          <a:xfrm rot="16200000">
            <a:off x="43388228" y="16518417"/>
            <a:ext cx="1279368" cy="2218763"/>
          </a:xfrm>
          <a:prstGeom prst="rect">
            <a:avLst/>
          </a:prstGeom>
        </xdr:spPr>
      </xdr:pic>
      <xdr:pic>
        <xdr:nvPicPr>
          <xdr:cNvPr id="129" name="Imagen 128">
            <a:extLst>
              <a:ext uri="{FF2B5EF4-FFF2-40B4-BE49-F238E27FC236}">
                <a16:creationId xmlns:a16="http://schemas.microsoft.com/office/drawing/2014/main" id="{00000000-0008-0000-0300-000081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3160" t="22818" r="41141" b="14815"/>
          <a:stretch/>
        </xdr:blipFill>
        <xdr:spPr>
          <a:xfrm rot="16200000">
            <a:off x="45630833" y="16504122"/>
            <a:ext cx="1204071" cy="2247352"/>
          </a:xfrm>
          <a:prstGeom prst="rect">
            <a:avLst/>
          </a:prstGeom>
        </xdr:spPr>
      </xdr:pic>
    </xdr:grpSp>
    <xdr:clientData/>
  </xdr:twoCellAnchor>
  <xdr:twoCellAnchor>
    <xdr:from>
      <xdr:col>26</xdr:col>
      <xdr:colOff>651165</xdr:colOff>
      <xdr:row>91</xdr:row>
      <xdr:rowOff>53411</xdr:rowOff>
    </xdr:from>
    <xdr:to>
      <xdr:col>28</xdr:col>
      <xdr:colOff>552759</xdr:colOff>
      <xdr:row>99</xdr:row>
      <xdr:rowOff>44035</xdr:rowOff>
    </xdr:to>
    <xdr:grpSp>
      <xdr:nvGrpSpPr>
        <xdr:cNvPr id="137" name="Grupo 136">
          <a:extLst>
            <a:ext uri="{FF2B5EF4-FFF2-40B4-BE49-F238E27FC236}">
              <a16:creationId xmlns:a16="http://schemas.microsoft.com/office/drawing/2014/main" id="{00000000-0008-0000-0300-000089000000}"/>
            </a:ext>
          </a:extLst>
        </xdr:cNvPr>
        <xdr:cNvGrpSpPr/>
      </xdr:nvGrpSpPr>
      <xdr:grpSpPr>
        <a:xfrm>
          <a:off x="47955779" y="17830525"/>
          <a:ext cx="4049298" cy="1514624"/>
          <a:chOff x="49294474" y="16928247"/>
          <a:chExt cx="4958503" cy="1431497"/>
        </a:xfrm>
      </xdr:grpSpPr>
      <xdr:pic>
        <xdr:nvPicPr>
          <xdr:cNvPr id="134" name="Imagen 133">
            <a:extLst>
              <a:ext uri="{FF2B5EF4-FFF2-40B4-BE49-F238E27FC236}">
                <a16:creationId xmlns:a16="http://schemas.microsoft.com/office/drawing/2014/main" id="{00000000-0008-0000-0300-000086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4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0992" t="29189" r="37908" b="3743"/>
          <a:stretch/>
        </xdr:blipFill>
        <xdr:spPr>
          <a:xfrm rot="16200000">
            <a:off x="49830510" y="16392211"/>
            <a:ext cx="1431497" cy="2503570"/>
          </a:xfrm>
          <a:prstGeom prst="rect">
            <a:avLst/>
          </a:prstGeom>
        </xdr:spPr>
      </xdr:pic>
      <xdr:pic>
        <xdr:nvPicPr>
          <xdr:cNvPr id="136" name="Imagen 135">
            <a:extLst>
              <a:ext uri="{FF2B5EF4-FFF2-40B4-BE49-F238E27FC236}">
                <a16:creationId xmlns:a16="http://schemas.microsoft.com/office/drawing/2014/main" id="{00000000-0008-0000-0300-000088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5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8707" t="17225" r="37817" b="12141"/>
          <a:stretch/>
        </xdr:blipFill>
        <xdr:spPr>
          <a:xfrm rot="16200000">
            <a:off x="52310784" y="16404728"/>
            <a:ext cx="1405850" cy="2478537"/>
          </a:xfrm>
          <a:prstGeom prst="rect">
            <a:avLst/>
          </a:prstGeom>
        </xdr:spPr>
      </xdr:pic>
    </xdr:grpSp>
    <xdr:clientData/>
  </xdr:twoCellAnchor>
  <xdr:twoCellAnchor>
    <xdr:from>
      <xdr:col>30</xdr:col>
      <xdr:colOff>901170</xdr:colOff>
      <xdr:row>92</xdr:row>
      <xdr:rowOff>160421</xdr:rowOff>
    </xdr:from>
    <xdr:to>
      <xdr:col>37</xdr:col>
      <xdr:colOff>153567</xdr:colOff>
      <xdr:row>102</xdr:row>
      <xdr:rowOff>80210</xdr:rowOff>
    </xdr:to>
    <xdr:grpSp>
      <xdr:nvGrpSpPr>
        <xdr:cNvPr id="142" name="Grupo 141">
          <a:extLst>
            <a:ext uri="{FF2B5EF4-FFF2-40B4-BE49-F238E27FC236}">
              <a16:creationId xmlns:a16="http://schemas.microsoft.com/office/drawing/2014/main" id="{00000000-0008-0000-0300-00008E000000}"/>
            </a:ext>
          </a:extLst>
        </xdr:cNvPr>
        <xdr:cNvGrpSpPr/>
      </xdr:nvGrpSpPr>
      <xdr:grpSpPr>
        <a:xfrm>
          <a:off x="54570215" y="18128035"/>
          <a:ext cx="6075761" cy="1824789"/>
          <a:chOff x="56286538" y="17325474"/>
          <a:chExt cx="5869766" cy="1724525"/>
        </a:xfrm>
      </xdr:grpSpPr>
      <xdr:pic>
        <xdr:nvPicPr>
          <xdr:cNvPr id="139" name="Imagen 138">
            <a:extLst>
              <a:ext uri="{FF2B5EF4-FFF2-40B4-BE49-F238E27FC236}">
                <a16:creationId xmlns:a16="http://schemas.microsoft.com/office/drawing/2014/main" id="{00000000-0008-0000-0300-00008B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6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5204" t="18105" r="32368" b="13848"/>
          <a:stretch/>
        </xdr:blipFill>
        <xdr:spPr>
          <a:xfrm rot="16200000">
            <a:off x="56898744" y="16713268"/>
            <a:ext cx="1724525" cy="2948938"/>
          </a:xfrm>
          <a:prstGeom prst="rect">
            <a:avLst/>
          </a:prstGeom>
        </xdr:spPr>
      </xdr:pic>
      <xdr:pic>
        <xdr:nvPicPr>
          <xdr:cNvPr id="141" name="Imagen 140">
            <a:extLst>
              <a:ext uri="{FF2B5EF4-FFF2-40B4-BE49-F238E27FC236}">
                <a16:creationId xmlns:a16="http://schemas.microsoft.com/office/drawing/2014/main" id="{00000000-0008-0000-0300-00008D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4030" t="17413" r="35377" b="16334"/>
          <a:stretch/>
        </xdr:blipFill>
        <xdr:spPr>
          <a:xfrm rot="16200000">
            <a:off x="59833625" y="16717296"/>
            <a:ext cx="1704475" cy="2940882"/>
          </a:xfrm>
          <a:prstGeom prst="rect">
            <a:avLst/>
          </a:prstGeom>
        </xdr:spPr>
      </xdr:pic>
    </xdr:grpSp>
    <xdr:clientData/>
  </xdr:twoCellAnchor>
  <xdr:twoCellAnchor>
    <xdr:from>
      <xdr:col>38</xdr:col>
      <xdr:colOff>311381</xdr:colOff>
      <xdr:row>92</xdr:row>
      <xdr:rowOff>150393</xdr:rowOff>
    </xdr:from>
    <xdr:to>
      <xdr:col>44</xdr:col>
      <xdr:colOff>323845</xdr:colOff>
      <xdr:row>101</xdr:row>
      <xdr:rowOff>120316</xdr:rowOff>
    </xdr:to>
    <xdr:grpSp>
      <xdr:nvGrpSpPr>
        <xdr:cNvPr id="147" name="Grupo 146">
          <a:extLst>
            <a:ext uri="{FF2B5EF4-FFF2-40B4-BE49-F238E27FC236}">
              <a16:creationId xmlns:a16="http://schemas.microsoft.com/office/drawing/2014/main" id="{00000000-0008-0000-0300-000093000000}"/>
            </a:ext>
          </a:extLst>
        </xdr:cNvPr>
        <xdr:cNvGrpSpPr/>
      </xdr:nvGrpSpPr>
      <xdr:grpSpPr>
        <a:xfrm>
          <a:off x="61565790" y="18118007"/>
          <a:ext cx="5346464" cy="1684423"/>
          <a:chOff x="63116223" y="17315446"/>
          <a:chExt cx="5587096" cy="1594186"/>
        </a:xfrm>
      </xdr:grpSpPr>
      <xdr:pic>
        <xdr:nvPicPr>
          <xdr:cNvPr id="144" name="Imagen 143">
            <a:extLst>
              <a:ext uri="{FF2B5EF4-FFF2-40B4-BE49-F238E27FC236}">
                <a16:creationId xmlns:a16="http://schemas.microsoft.com/office/drawing/2014/main" id="{00000000-0008-0000-0300-000090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8342" t="23525" r="34343" b="13477"/>
          <a:stretch/>
        </xdr:blipFill>
        <xdr:spPr>
          <a:xfrm rot="16200000">
            <a:off x="63722533" y="16724176"/>
            <a:ext cx="1564105" cy="2776726"/>
          </a:xfrm>
          <a:prstGeom prst="rect">
            <a:avLst/>
          </a:prstGeom>
        </xdr:spPr>
      </xdr:pic>
      <xdr:pic>
        <xdr:nvPicPr>
          <xdr:cNvPr id="146" name="Imagen 145">
            <a:extLst>
              <a:ext uri="{FF2B5EF4-FFF2-40B4-BE49-F238E27FC236}">
                <a16:creationId xmlns:a16="http://schemas.microsoft.com/office/drawing/2014/main" id="{00000000-0008-0000-0300-000092000000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79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17949" t="20438" r="33141" b="13972"/>
          <a:stretch/>
        </xdr:blipFill>
        <xdr:spPr>
          <a:xfrm rot="16200000">
            <a:off x="66480989" y="16687302"/>
            <a:ext cx="1594186" cy="2850474"/>
          </a:xfrm>
          <a:prstGeom prst="rect">
            <a:avLst/>
          </a:prstGeom>
        </xdr:spPr>
      </xdr:pic>
    </xdr:grp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DDEC7-A49F-482F-91BD-E1208E7AB82D}">
  <dimension ref="B2:CZ80"/>
  <sheetViews>
    <sheetView tabSelected="1" topLeftCell="V29" zoomScale="110" zoomScaleNormal="110" workbookViewId="0">
      <selection activeCell="AA38" sqref="AA38"/>
    </sheetView>
  </sheetViews>
  <sheetFormatPr baseColWidth="10" defaultRowHeight="15" x14ac:dyDescent="0.25"/>
  <cols>
    <col min="2" max="2" width="34" bestFit="1" customWidth="1"/>
    <col min="3" max="3" width="13.5703125" bestFit="1" customWidth="1"/>
    <col min="5" max="6" width="14" bestFit="1" customWidth="1"/>
    <col min="7" max="7" width="18.7109375" bestFit="1" customWidth="1"/>
    <col min="8" max="8" width="13" bestFit="1" customWidth="1"/>
    <col min="9" max="9" width="23.28515625" bestFit="1" customWidth="1"/>
    <col min="10" max="10" width="21.28515625" bestFit="1" customWidth="1"/>
    <col min="11" max="11" width="25.28515625" bestFit="1" customWidth="1"/>
    <col min="12" max="12" width="38.28515625" bestFit="1" customWidth="1"/>
    <col min="13" max="13" width="40.85546875" bestFit="1" customWidth="1"/>
    <col min="14" max="14" width="39" bestFit="1" customWidth="1"/>
    <col min="15" max="15" width="17" bestFit="1" customWidth="1"/>
    <col min="16" max="16" width="49" bestFit="1" customWidth="1"/>
    <col min="17" max="17" width="30.85546875" bestFit="1" customWidth="1"/>
    <col min="18" max="18" width="29" bestFit="1" customWidth="1"/>
    <col min="19" max="19" width="30.7109375" bestFit="1" customWidth="1"/>
    <col min="20" max="20" width="32.7109375" bestFit="1" customWidth="1"/>
    <col min="21" max="21" width="25" customWidth="1"/>
    <col min="22" max="22" width="27.28515625" bestFit="1" customWidth="1"/>
    <col min="23" max="23" width="37" bestFit="1" customWidth="1"/>
    <col min="24" max="24" width="33" bestFit="1" customWidth="1"/>
    <col min="25" max="25" width="38.5703125" bestFit="1" customWidth="1"/>
    <col min="26" max="26" width="40.85546875" bestFit="1" customWidth="1"/>
    <col min="27" max="27" width="37.85546875" bestFit="1" customWidth="1"/>
    <col min="28" max="28" width="24.28515625" bestFit="1" customWidth="1"/>
    <col min="30" max="30" width="21.85546875" bestFit="1" customWidth="1"/>
    <col min="31" max="31" width="31.28515625" customWidth="1"/>
    <col min="33" max="33" width="13.85546875" bestFit="1" customWidth="1"/>
    <col min="41" max="41" width="22.85546875" customWidth="1"/>
    <col min="51" max="51" width="20.28515625" bestFit="1" customWidth="1"/>
    <col min="58" max="58" width="20.7109375" bestFit="1" customWidth="1"/>
  </cols>
  <sheetData>
    <row r="2" spans="2:35" x14ac:dyDescent="0.25">
      <c r="B2" s="4" t="s">
        <v>32</v>
      </c>
      <c r="C2" s="3" t="s">
        <v>13</v>
      </c>
      <c r="E2" s="1"/>
      <c r="F2" s="6" t="s">
        <v>8</v>
      </c>
      <c r="G2" s="6" t="s">
        <v>9</v>
      </c>
      <c r="H2" s="6" t="s">
        <v>10</v>
      </c>
      <c r="J2" s="38" t="s">
        <v>31</v>
      </c>
      <c r="K2" s="37" t="s">
        <v>34</v>
      </c>
    </row>
    <row r="3" spans="2:35" x14ac:dyDescent="0.25">
      <c r="B3" s="4" t="s">
        <v>33</v>
      </c>
      <c r="C3" s="3">
        <v>334</v>
      </c>
      <c r="E3" s="2"/>
      <c r="F3" s="6" t="s">
        <v>15</v>
      </c>
      <c r="G3" s="6" t="s">
        <v>16</v>
      </c>
      <c r="H3" s="6" t="s">
        <v>0</v>
      </c>
    </row>
    <row r="4" spans="2:35" x14ac:dyDescent="0.25">
      <c r="B4" s="4" t="s">
        <v>57</v>
      </c>
      <c r="C4" s="3" t="s">
        <v>11</v>
      </c>
      <c r="E4" s="6" t="s">
        <v>59</v>
      </c>
      <c r="F4" s="5">
        <v>10</v>
      </c>
      <c r="G4" s="3">
        <v>5</v>
      </c>
      <c r="H4" s="3">
        <v>60</v>
      </c>
    </row>
    <row r="5" spans="2:35" x14ac:dyDescent="0.25">
      <c r="B5" s="4" t="s">
        <v>14</v>
      </c>
      <c r="C5" s="13">
        <v>5</v>
      </c>
      <c r="E5" s="6" t="s">
        <v>60</v>
      </c>
      <c r="F5" s="3">
        <v>15</v>
      </c>
      <c r="G5" s="3">
        <v>10</v>
      </c>
      <c r="H5" s="3">
        <v>65</v>
      </c>
    </row>
    <row r="6" spans="2:35" ht="17.25" x14ac:dyDescent="0.3">
      <c r="B6" s="10" t="s">
        <v>58</v>
      </c>
      <c r="C6" s="11">
        <v>1</v>
      </c>
      <c r="E6" s="6" t="s">
        <v>61</v>
      </c>
      <c r="F6" s="3">
        <v>20</v>
      </c>
      <c r="G6" s="3">
        <v>15</v>
      </c>
      <c r="H6" s="3">
        <v>70</v>
      </c>
    </row>
    <row r="7" spans="2:35" x14ac:dyDescent="0.25">
      <c r="B7" s="10" t="s">
        <v>63</v>
      </c>
      <c r="C7" s="39">
        <f>1/250</f>
        <v>4.0000000000000001E-3</v>
      </c>
      <c r="E7" s="1"/>
      <c r="F7" s="1"/>
      <c r="G7" s="1"/>
      <c r="H7" s="1"/>
    </row>
    <row r="8" spans="2:35" x14ac:dyDescent="0.25">
      <c r="B8" s="10" t="s">
        <v>64</v>
      </c>
      <c r="C8" s="11">
        <v>250</v>
      </c>
      <c r="E8" s="6" t="s">
        <v>62</v>
      </c>
      <c r="F8" s="14">
        <v>2</v>
      </c>
      <c r="G8" s="1"/>
      <c r="H8" s="1"/>
      <c r="AB8" s="85"/>
      <c r="AC8" s="85"/>
      <c r="AD8" s="85"/>
      <c r="AE8" s="85"/>
      <c r="AF8" s="85"/>
      <c r="AG8" s="85"/>
      <c r="AH8" s="85"/>
      <c r="AI8" s="85"/>
    </row>
    <row r="9" spans="2:35" x14ac:dyDescent="0.25">
      <c r="B9" s="10" t="s">
        <v>12</v>
      </c>
      <c r="C9" s="36">
        <v>105</v>
      </c>
    </row>
    <row r="10" spans="2:35" x14ac:dyDescent="0.25">
      <c r="B10" s="4" t="s">
        <v>65</v>
      </c>
      <c r="C10" s="3" t="s">
        <v>66</v>
      </c>
    </row>
    <row r="11" spans="2:35" x14ac:dyDescent="0.25">
      <c r="B11" s="4" t="s">
        <v>67</v>
      </c>
      <c r="C11" s="3" t="s">
        <v>19</v>
      </c>
    </row>
    <row r="14" spans="2:35" ht="15.75" thickBot="1" x14ac:dyDescent="0.3"/>
    <row r="15" spans="2:35" ht="21.75" thickBot="1" x14ac:dyDescent="0.3">
      <c r="B15" s="51" t="s">
        <v>35</v>
      </c>
      <c r="C15" s="30"/>
      <c r="D15" s="30" t="s">
        <v>15</v>
      </c>
      <c r="E15" s="30" t="s">
        <v>16</v>
      </c>
      <c r="F15" s="30" t="s">
        <v>0</v>
      </c>
      <c r="G15" s="30" t="s">
        <v>17</v>
      </c>
      <c r="H15" s="31" t="s">
        <v>18</v>
      </c>
      <c r="I15" s="82" t="s">
        <v>44</v>
      </c>
      <c r="J15" s="83"/>
      <c r="K15" s="83"/>
      <c r="L15" s="83"/>
      <c r="M15" s="83"/>
      <c r="N15" s="83"/>
      <c r="O15" s="83"/>
      <c r="P15" s="84"/>
      <c r="Q15" s="89" t="s">
        <v>49</v>
      </c>
      <c r="R15" s="90"/>
      <c r="S15" s="90"/>
      <c r="T15" s="91"/>
      <c r="U15" s="86" t="s">
        <v>50</v>
      </c>
      <c r="V15" s="87"/>
      <c r="W15" s="87"/>
      <c r="X15" s="87"/>
      <c r="Y15" s="87"/>
      <c r="Z15" s="88"/>
      <c r="AB15" s="75"/>
      <c r="AC15" s="9"/>
      <c r="AD15" s="70"/>
      <c r="AE15" s="70"/>
    </row>
    <row r="16" spans="2:35" ht="18" thickBot="1" x14ac:dyDescent="0.3">
      <c r="B16" s="43" t="s">
        <v>38</v>
      </c>
      <c r="C16" s="44" t="s">
        <v>39</v>
      </c>
      <c r="D16" s="44" t="s">
        <v>8</v>
      </c>
      <c r="E16" s="44" t="s">
        <v>9</v>
      </c>
      <c r="F16" s="44" t="s">
        <v>10</v>
      </c>
      <c r="G16" s="44"/>
      <c r="H16" s="45"/>
      <c r="I16" s="32" t="s">
        <v>40</v>
      </c>
      <c r="J16" s="15" t="s">
        <v>41</v>
      </c>
      <c r="K16" s="15" t="s">
        <v>42</v>
      </c>
      <c r="L16" s="15" t="s">
        <v>43</v>
      </c>
      <c r="M16" s="15" t="s">
        <v>45</v>
      </c>
      <c r="N16" s="15" t="s">
        <v>46</v>
      </c>
      <c r="O16" s="15" t="s">
        <v>47</v>
      </c>
      <c r="P16" s="34" t="s">
        <v>48</v>
      </c>
      <c r="Q16" s="57" t="s">
        <v>40</v>
      </c>
      <c r="R16" s="55" t="s">
        <v>41</v>
      </c>
      <c r="S16" s="55" t="s">
        <v>42</v>
      </c>
      <c r="T16" s="55" t="s">
        <v>43</v>
      </c>
      <c r="U16" s="60" t="s">
        <v>51</v>
      </c>
      <c r="V16" s="56" t="s">
        <v>41</v>
      </c>
      <c r="W16" s="56" t="s">
        <v>42</v>
      </c>
      <c r="X16" s="56" t="s">
        <v>43</v>
      </c>
      <c r="Y16" s="56" t="s">
        <v>52</v>
      </c>
      <c r="Z16" s="61" t="s">
        <v>88</v>
      </c>
      <c r="AB16" s="75"/>
      <c r="AC16" s="9"/>
      <c r="AD16" s="70"/>
      <c r="AE16" s="70"/>
    </row>
    <row r="17" spans="2:31" x14ac:dyDescent="0.25">
      <c r="B17" s="20">
        <v>1</v>
      </c>
      <c r="C17" s="21" t="s">
        <v>20</v>
      </c>
      <c r="D17" s="22">
        <v>-1</v>
      </c>
      <c r="E17" s="22">
        <v>-1</v>
      </c>
      <c r="F17" s="22">
        <v>-1</v>
      </c>
      <c r="G17" s="46">
        <v>1.9429806518661841</v>
      </c>
      <c r="H17" s="47">
        <v>1.1832064725006683</v>
      </c>
      <c r="I17" s="52">
        <v>1.1077999999999999</v>
      </c>
      <c r="J17" s="22">
        <v>0.96360000000000001</v>
      </c>
      <c r="K17" s="26">
        <f t="shared" ref="K17:K24" si="0">+I17-J17</f>
        <v>0.14419999999999988</v>
      </c>
      <c r="L17" s="16">
        <f>+(K17/I17)*100</f>
        <v>13.016790034302211</v>
      </c>
      <c r="M17" s="22">
        <v>4.36E-2</v>
      </c>
      <c r="N17" s="16">
        <f t="shared" ref="N17:N24" si="1">+(M17/I17)*100</f>
        <v>3.9357284708431126</v>
      </c>
      <c r="O17" s="16">
        <f t="shared" ref="O17:O23" si="2">+L17-N17</f>
        <v>9.0810615634590981</v>
      </c>
      <c r="P17" s="73">
        <f>+K17/$C$9</f>
        <v>1.3733333333333323E-3</v>
      </c>
      <c r="Q17" s="58">
        <f>J17</f>
        <v>0.96360000000000001</v>
      </c>
      <c r="R17" s="8">
        <v>0.96360000000000001</v>
      </c>
      <c r="S17" s="8">
        <f t="shared" ref="S17:S24" si="3">+Q17-R17</f>
        <v>0</v>
      </c>
      <c r="T17" s="12">
        <f t="shared" ref="T17:T24" si="4">+(S17/Q17)*100</f>
        <v>0</v>
      </c>
      <c r="U17" s="58">
        <f t="shared" ref="U17:U24" si="5">+R17</f>
        <v>0.96360000000000001</v>
      </c>
      <c r="V17" s="8">
        <v>0.96350000000000002</v>
      </c>
      <c r="W17" s="8">
        <f>+U17-V17</f>
        <v>9.9999999999988987E-5</v>
      </c>
      <c r="X17" s="12">
        <f>(W17/U17)*100</f>
        <v>1.0377750103776359E-2</v>
      </c>
      <c r="Y17" s="12">
        <f>((I17-V17)/I17)*100</f>
        <v>13.025816934464697</v>
      </c>
      <c r="Z17" s="12">
        <v>159.5</v>
      </c>
      <c r="AB17" s="75"/>
      <c r="AC17" s="9"/>
      <c r="AD17" s="70"/>
      <c r="AE17" s="70"/>
    </row>
    <row r="18" spans="2:31" x14ac:dyDescent="0.25">
      <c r="B18" s="23">
        <f>+B17+1</f>
        <v>2</v>
      </c>
      <c r="C18" s="24" t="s">
        <v>7</v>
      </c>
      <c r="D18" s="25">
        <v>1</v>
      </c>
      <c r="E18" s="26">
        <v>-1</v>
      </c>
      <c r="F18" s="26">
        <v>-1</v>
      </c>
      <c r="G18" s="12">
        <v>4.3630557346680057</v>
      </c>
      <c r="H18" s="48">
        <v>1.3284732866953648</v>
      </c>
      <c r="I18" s="53">
        <v>1.0004999999999999</v>
      </c>
      <c r="J18" s="26">
        <v>0.76359999999999995</v>
      </c>
      <c r="K18" s="26">
        <f t="shared" si="0"/>
        <v>0.2369</v>
      </c>
      <c r="L18" s="71">
        <f t="shared" ref="L18:L24" si="6">+(K18/I18)*100</f>
        <v>23.678160919540232</v>
      </c>
      <c r="M18" s="26">
        <v>4.2099999999999999E-2</v>
      </c>
      <c r="N18" s="71">
        <f t="shared" si="1"/>
        <v>4.2078960519740134</v>
      </c>
      <c r="O18" s="71">
        <f t="shared" si="2"/>
        <v>19.470264867566218</v>
      </c>
      <c r="P18" s="73">
        <f t="shared" ref="P18:P24" si="7">+K18/$C$9</f>
        <v>2.2561904761904763E-3</v>
      </c>
      <c r="Q18" s="58">
        <f t="shared" ref="Q18:Q24" si="8">J18</f>
        <v>0.76359999999999995</v>
      </c>
      <c r="R18" s="8">
        <v>0.76300000000000001</v>
      </c>
      <c r="S18" s="8">
        <f t="shared" si="3"/>
        <v>5.9999999999993392E-4</v>
      </c>
      <c r="T18" s="12">
        <f t="shared" si="4"/>
        <v>7.8575170246193551E-2</v>
      </c>
      <c r="U18" s="58">
        <f t="shared" si="5"/>
        <v>0.76300000000000001</v>
      </c>
      <c r="V18" s="8">
        <v>0.76290000000000002</v>
      </c>
      <c r="W18" s="8">
        <f t="shared" ref="W18:W24" si="9">+U18-V18</f>
        <v>9.9999999999988987E-5</v>
      </c>
      <c r="X18" s="12">
        <f t="shared" ref="X18:X24" si="10">(W18/U18)*100</f>
        <v>1.3106159895149279E-2</v>
      </c>
      <c r="Y18" s="12">
        <f t="shared" ref="Y18:Y24" si="11">((I18-V18)/I18)*100</f>
        <v>23.748125937031478</v>
      </c>
      <c r="Z18" s="12">
        <v>149.19999999999999</v>
      </c>
    </row>
    <row r="19" spans="2:31" x14ac:dyDescent="0.25">
      <c r="B19" s="23">
        <f t="shared" ref="B19:B24" si="12">+B18+1</f>
        <v>3</v>
      </c>
      <c r="C19" s="24" t="s">
        <v>6</v>
      </c>
      <c r="D19" s="26">
        <v>-1</v>
      </c>
      <c r="E19" s="25">
        <v>1</v>
      </c>
      <c r="F19" s="26">
        <v>-1</v>
      </c>
      <c r="G19" s="12">
        <v>1.8832376275024183</v>
      </c>
      <c r="H19" s="48">
        <v>3.4404752532828522</v>
      </c>
      <c r="I19" s="53">
        <v>1.0681</v>
      </c>
      <c r="J19" s="26">
        <v>0.94</v>
      </c>
      <c r="K19" s="26">
        <f t="shared" si="0"/>
        <v>0.1281000000000001</v>
      </c>
      <c r="L19" s="71">
        <f t="shared" si="6"/>
        <v>11.993259058140634</v>
      </c>
      <c r="M19" s="26">
        <v>3.9100000000000003E-2</v>
      </c>
      <c r="N19" s="71">
        <f t="shared" si="1"/>
        <v>3.6607059264113846</v>
      </c>
      <c r="O19" s="71">
        <f t="shared" si="2"/>
        <v>8.3325531317292487</v>
      </c>
      <c r="P19" s="73">
        <f t="shared" si="7"/>
        <v>1.220000000000001E-3</v>
      </c>
      <c r="Q19" s="58">
        <f t="shared" si="8"/>
        <v>0.94</v>
      </c>
      <c r="R19" s="8">
        <v>0.93869999999999998</v>
      </c>
      <c r="S19" s="8">
        <f t="shared" si="3"/>
        <v>1.2999999999999678E-3</v>
      </c>
      <c r="T19" s="12">
        <f t="shared" si="4"/>
        <v>0.13829787234042212</v>
      </c>
      <c r="U19" s="58">
        <f t="shared" si="5"/>
        <v>0.93869999999999998</v>
      </c>
      <c r="V19" s="8">
        <v>0.93859999999999999</v>
      </c>
      <c r="W19" s="8">
        <f t="shared" si="9"/>
        <v>9.9999999999988987E-5</v>
      </c>
      <c r="X19" s="12">
        <f t="shared" si="10"/>
        <v>1.0653030787257801E-2</v>
      </c>
      <c r="Y19" s="12">
        <f t="shared" si="11"/>
        <v>12.124332927628505</v>
      </c>
      <c r="Z19" s="12">
        <v>158.80000000000001</v>
      </c>
    </row>
    <row r="20" spans="2:31" x14ac:dyDescent="0.25">
      <c r="B20" s="23">
        <f t="shared" si="12"/>
        <v>4</v>
      </c>
      <c r="C20" s="24" t="s">
        <v>5</v>
      </c>
      <c r="D20" s="25">
        <v>1</v>
      </c>
      <c r="E20" s="25">
        <v>1</v>
      </c>
      <c r="F20" s="26">
        <v>-1</v>
      </c>
      <c r="G20" s="12">
        <v>4.212995585295805</v>
      </c>
      <c r="H20" s="48">
        <v>3.8483478775387594</v>
      </c>
      <c r="I20" s="53">
        <v>1.0208999999999999</v>
      </c>
      <c r="J20" s="26">
        <v>0.81010000000000004</v>
      </c>
      <c r="K20" s="26">
        <f t="shared" si="0"/>
        <v>0.21079999999999988</v>
      </c>
      <c r="L20" s="71">
        <f t="shared" si="6"/>
        <v>20.648447448329897</v>
      </c>
      <c r="M20" s="26">
        <v>3.7499999999999999E-2</v>
      </c>
      <c r="N20" s="71">
        <f t="shared" si="1"/>
        <v>3.6732295033793716</v>
      </c>
      <c r="O20" s="71">
        <f>+L20-N20</f>
        <v>16.975217944950526</v>
      </c>
      <c r="P20" s="73">
        <f t="shared" si="7"/>
        <v>2.0076190476190463E-3</v>
      </c>
      <c r="Q20" s="58">
        <f t="shared" si="8"/>
        <v>0.81010000000000004</v>
      </c>
      <c r="R20" s="8">
        <v>0.81</v>
      </c>
      <c r="S20" s="8">
        <f t="shared" si="3"/>
        <v>9.9999999999988987E-5</v>
      </c>
      <c r="T20" s="12">
        <f t="shared" si="4"/>
        <v>1.2344155042585974E-2</v>
      </c>
      <c r="U20" s="58">
        <f t="shared" si="5"/>
        <v>0.81</v>
      </c>
      <c r="V20" s="8">
        <v>0.80989999999999995</v>
      </c>
      <c r="W20" s="8">
        <f t="shared" si="9"/>
        <v>1.0000000000010001E-4</v>
      </c>
      <c r="X20" s="12">
        <f t="shared" si="10"/>
        <v>1.2345679012358026E-2</v>
      </c>
      <c r="Y20" s="12">
        <f t="shared" si="11"/>
        <v>20.668038005681261</v>
      </c>
      <c r="Z20" s="12">
        <v>148.80000000000001</v>
      </c>
    </row>
    <row r="21" spans="2:31" x14ac:dyDescent="0.25">
      <c r="B21" s="23">
        <f t="shared" si="12"/>
        <v>5</v>
      </c>
      <c r="C21" s="24" t="s">
        <v>4</v>
      </c>
      <c r="D21" s="26">
        <v>-1</v>
      </c>
      <c r="E21" s="26">
        <v>-1</v>
      </c>
      <c r="F21" s="25">
        <v>1</v>
      </c>
      <c r="G21" s="12">
        <v>1.9429806518661841</v>
      </c>
      <c r="H21" s="48">
        <v>1.1832064725006683</v>
      </c>
      <c r="I21" s="53">
        <v>1.0353000000000001</v>
      </c>
      <c r="J21" s="26">
        <v>0.67090000000000005</v>
      </c>
      <c r="K21" s="26">
        <f t="shared" si="0"/>
        <v>0.36440000000000006</v>
      </c>
      <c r="L21" s="71">
        <f t="shared" si="6"/>
        <v>35.197527286776783</v>
      </c>
      <c r="M21" s="26">
        <v>4.5499999999999999E-2</v>
      </c>
      <c r="N21" s="71">
        <f t="shared" si="1"/>
        <v>4.3948613928329943</v>
      </c>
      <c r="O21" s="71">
        <f t="shared" si="2"/>
        <v>30.802665893943789</v>
      </c>
      <c r="P21" s="73">
        <f t="shared" si="7"/>
        <v>3.4704761904761909E-3</v>
      </c>
      <c r="Q21" s="58">
        <f t="shared" si="8"/>
        <v>0.67090000000000005</v>
      </c>
      <c r="R21" s="8">
        <v>0.67090000000000005</v>
      </c>
      <c r="S21" s="8">
        <f t="shared" si="3"/>
        <v>0</v>
      </c>
      <c r="T21" s="12">
        <f t="shared" si="4"/>
        <v>0</v>
      </c>
      <c r="U21" s="58">
        <f t="shared" si="5"/>
        <v>0.67090000000000005</v>
      </c>
      <c r="V21" s="8">
        <v>0.67069999999999996</v>
      </c>
      <c r="W21" s="8">
        <f t="shared" si="9"/>
        <v>2.00000000000089E-4</v>
      </c>
      <c r="X21" s="12">
        <f t="shared" si="10"/>
        <v>2.9810702042046354E-2</v>
      </c>
      <c r="Y21" s="12">
        <f t="shared" si="11"/>
        <v>35.216845358833197</v>
      </c>
      <c r="Z21" s="12">
        <v>149.19999999999999</v>
      </c>
    </row>
    <row r="22" spans="2:31" x14ac:dyDescent="0.25">
      <c r="B22" s="23">
        <f t="shared" si="12"/>
        <v>6</v>
      </c>
      <c r="C22" s="24" t="s">
        <v>3</v>
      </c>
      <c r="D22" s="25">
        <v>1</v>
      </c>
      <c r="E22" s="26">
        <v>-1</v>
      </c>
      <c r="F22" s="25">
        <v>1</v>
      </c>
      <c r="G22" s="12">
        <v>4.3630557346680057</v>
      </c>
      <c r="H22" s="48">
        <v>1.3284732866953648</v>
      </c>
      <c r="I22" s="53">
        <v>1.0458000000000001</v>
      </c>
      <c r="J22" s="26">
        <v>0.67530000000000001</v>
      </c>
      <c r="K22" s="26">
        <f t="shared" si="0"/>
        <v>0.37050000000000005</v>
      </c>
      <c r="L22" s="71">
        <f t="shared" si="6"/>
        <v>35.427423981640857</v>
      </c>
      <c r="M22" s="26">
        <v>4.6899999999999997E-2</v>
      </c>
      <c r="N22" s="71">
        <f t="shared" si="1"/>
        <v>4.4846050870147254</v>
      </c>
      <c r="O22" s="71">
        <f t="shared" si="2"/>
        <v>30.942818894626132</v>
      </c>
      <c r="P22" s="73">
        <f t="shared" si="7"/>
        <v>3.5285714285714291E-3</v>
      </c>
      <c r="Q22" s="58">
        <f t="shared" si="8"/>
        <v>0.67530000000000001</v>
      </c>
      <c r="R22" s="8">
        <v>0.67479999999999996</v>
      </c>
      <c r="S22" s="8">
        <f t="shared" si="3"/>
        <v>5.0000000000005596E-4</v>
      </c>
      <c r="T22" s="12">
        <f t="shared" si="4"/>
        <v>7.4041166888798457E-2</v>
      </c>
      <c r="U22" s="58">
        <f t="shared" si="5"/>
        <v>0.67479999999999996</v>
      </c>
      <c r="V22" s="8">
        <v>0.67479999999999996</v>
      </c>
      <c r="W22" s="8">
        <f t="shared" si="9"/>
        <v>0</v>
      </c>
      <c r="X22" s="12">
        <f t="shared" si="10"/>
        <v>0</v>
      </c>
      <c r="Y22" s="12">
        <f t="shared" si="11"/>
        <v>35.475234270415001</v>
      </c>
      <c r="Z22" s="12">
        <v>122.2</v>
      </c>
    </row>
    <row r="23" spans="2:31" x14ac:dyDescent="0.25">
      <c r="B23" s="23">
        <f t="shared" si="12"/>
        <v>7</v>
      </c>
      <c r="C23" s="24" t="s">
        <v>2</v>
      </c>
      <c r="D23" s="26">
        <v>-1</v>
      </c>
      <c r="E23" s="25">
        <v>1</v>
      </c>
      <c r="F23" s="25">
        <v>1</v>
      </c>
      <c r="G23" s="12">
        <v>1.8832376275024183</v>
      </c>
      <c r="H23" s="48">
        <v>3.4404752532828522</v>
      </c>
      <c r="I23" s="53">
        <v>1.0407999999999999</v>
      </c>
      <c r="J23" s="26">
        <v>0.77539999999999998</v>
      </c>
      <c r="K23" s="26">
        <f t="shared" si="0"/>
        <v>0.26539999999999997</v>
      </c>
      <c r="L23" s="71">
        <f t="shared" si="6"/>
        <v>25.499615680245963</v>
      </c>
      <c r="M23" s="26">
        <v>3.44E-2</v>
      </c>
      <c r="N23" s="71">
        <f t="shared" si="1"/>
        <v>3.3051498847040741</v>
      </c>
      <c r="O23" s="71">
        <f t="shared" si="2"/>
        <v>22.194465795541888</v>
      </c>
      <c r="P23" s="73">
        <f t="shared" si="7"/>
        <v>2.5276190476190472E-3</v>
      </c>
      <c r="Q23" s="58">
        <f t="shared" si="8"/>
        <v>0.77539999999999998</v>
      </c>
      <c r="R23" s="8">
        <v>0.77539999999999998</v>
      </c>
      <c r="S23" s="8">
        <f t="shared" si="3"/>
        <v>0</v>
      </c>
      <c r="T23" s="12">
        <f t="shared" si="4"/>
        <v>0</v>
      </c>
      <c r="U23" s="58">
        <f t="shared" si="5"/>
        <v>0.77539999999999998</v>
      </c>
      <c r="V23" s="8">
        <v>0.7752</v>
      </c>
      <c r="W23" s="8">
        <f t="shared" si="9"/>
        <v>1.9999999999997797E-4</v>
      </c>
      <c r="X23" s="12">
        <f t="shared" si="10"/>
        <v>2.5793139025016506E-2</v>
      </c>
      <c r="Y23" s="12">
        <f t="shared" si="11"/>
        <v>25.51883166794773</v>
      </c>
      <c r="Z23" s="12">
        <v>53.7</v>
      </c>
      <c r="AB23" s="9"/>
      <c r="AC23" s="9"/>
      <c r="AD23" s="9"/>
      <c r="AE23" s="9"/>
    </row>
    <row r="24" spans="2:31" ht="15.75" thickBot="1" x14ac:dyDescent="0.3">
      <c r="B24" s="27">
        <f t="shared" si="12"/>
        <v>8</v>
      </c>
      <c r="C24" s="28" t="s">
        <v>1</v>
      </c>
      <c r="D24" s="29">
        <v>1</v>
      </c>
      <c r="E24" s="29">
        <v>1</v>
      </c>
      <c r="F24" s="29">
        <v>1</v>
      </c>
      <c r="G24" s="49">
        <v>4.212995585295805</v>
      </c>
      <c r="H24" s="50">
        <v>3.8483478775387594</v>
      </c>
      <c r="I24" s="54">
        <v>1.0518000000000001</v>
      </c>
      <c r="J24" s="35">
        <v>0.71340000000000003</v>
      </c>
      <c r="K24" s="33">
        <f t="shared" si="0"/>
        <v>0.33840000000000003</v>
      </c>
      <c r="L24" s="72">
        <f t="shared" si="6"/>
        <v>32.173416999429548</v>
      </c>
      <c r="M24" s="33">
        <v>4.4299999999999999E-2</v>
      </c>
      <c r="N24" s="72">
        <f t="shared" si="1"/>
        <v>4.2118273436014446</v>
      </c>
      <c r="O24" s="72">
        <f>+L24-N24</f>
        <v>27.961589655828103</v>
      </c>
      <c r="P24" s="73">
        <f t="shared" si="7"/>
        <v>3.2228571428571432E-3</v>
      </c>
      <c r="Q24" s="58">
        <f t="shared" si="8"/>
        <v>0.71340000000000003</v>
      </c>
      <c r="R24" s="59">
        <v>0.71340000000000003</v>
      </c>
      <c r="S24" s="59">
        <f t="shared" si="3"/>
        <v>0</v>
      </c>
      <c r="T24" s="49">
        <f t="shared" si="4"/>
        <v>0</v>
      </c>
      <c r="U24" s="58">
        <f t="shared" si="5"/>
        <v>0.71340000000000003</v>
      </c>
      <c r="V24" s="59">
        <v>0.71340000000000003</v>
      </c>
      <c r="W24" s="59">
        <f t="shared" si="9"/>
        <v>0</v>
      </c>
      <c r="X24" s="12">
        <f t="shared" si="10"/>
        <v>0</v>
      </c>
      <c r="Y24" s="12">
        <f t="shared" si="11"/>
        <v>32.173416999429548</v>
      </c>
      <c r="Z24" s="12">
        <v>37.4</v>
      </c>
    </row>
    <row r="25" spans="2:31" x14ac:dyDescent="0.25">
      <c r="B25" s="19"/>
      <c r="C25" s="19"/>
      <c r="D25" s="19"/>
      <c r="E25" s="19"/>
      <c r="F25" s="19"/>
      <c r="G25" s="40"/>
      <c r="H25" s="40"/>
      <c r="I25" s="7"/>
      <c r="J25" s="7"/>
      <c r="K25" s="7"/>
      <c r="L25" s="7"/>
      <c r="M25" s="7"/>
      <c r="N25" s="7"/>
      <c r="O25" s="7"/>
      <c r="P25" s="7"/>
      <c r="Q25" s="19"/>
      <c r="AB25" s="75"/>
      <c r="AC25" s="9"/>
      <c r="AD25" s="70"/>
      <c r="AE25" s="70"/>
    </row>
    <row r="26" spans="2:31" x14ac:dyDescent="0.25">
      <c r="B26" s="19"/>
      <c r="C26" s="19"/>
      <c r="D26" s="19"/>
      <c r="E26" s="19"/>
      <c r="F26" s="19"/>
      <c r="G26" s="40"/>
      <c r="H26" s="40"/>
      <c r="I26" s="7"/>
      <c r="J26" s="7"/>
      <c r="K26" s="7"/>
      <c r="L26" s="7"/>
      <c r="M26" s="7"/>
      <c r="N26" s="7"/>
      <c r="O26" s="7"/>
      <c r="P26" s="7"/>
      <c r="Q26" s="19"/>
      <c r="AB26" s="75"/>
      <c r="AC26" s="9"/>
      <c r="AD26" s="70"/>
      <c r="AE26" s="70"/>
    </row>
    <row r="27" spans="2:31" ht="15.75" thickBot="1" x14ac:dyDescent="0.3">
      <c r="B27" s="19"/>
      <c r="C27" s="19"/>
      <c r="D27" s="19"/>
      <c r="E27" s="19"/>
      <c r="F27" s="19"/>
      <c r="G27" s="40"/>
      <c r="H27" s="40"/>
      <c r="I27" s="7"/>
      <c r="J27" s="7"/>
      <c r="K27" s="7"/>
      <c r="L27" s="7"/>
      <c r="M27" s="7"/>
      <c r="N27" s="7"/>
      <c r="O27" s="7"/>
      <c r="P27" s="7"/>
      <c r="Q27" s="19"/>
      <c r="AB27" s="75"/>
      <c r="AC27" s="9"/>
      <c r="AD27" s="70"/>
      <c r="AE27" s="70"/>
    </row>
    <row r="28" spans="2:31" ht="21.75" thickBot="1" x14ac:dyDescent="0.3">
      <c r="B28" s="51" t="s">
        <v>36</v>
      </c>
      <c r="C28" s="30"/>
      <c r="D28" s="30" t="s">
        <v>15</v>
      </c>
      <c r="E28" s="30" t="s">
        <v>16</v>
      </c>
      <c r="F28" s="30" t="s">
        <v>0</v>
      </c>
      <c r="G28" s="41" t="s">
        <v>17</v>
      </c>
      <c r="H28" s="42" t="s">
        <v>18</v>
      </c>
      <c r="I28" s="82" t="s">
        <v>44</v>
      </c>
      <c r="J28" s="83"/>
      <c r="K28" s="83"/>
      <c r="L28" s="83"/>
      <c r="M28" s="83"/>
      <c r="N28" s="83"/>
      <c r="O28" s="83"/>
      <c r="P28" s="84"/>
      <c r="Q28" s="89" t="s">
        <v>49</v>
      </c>
      <c r="R28" s="90"/>
      <c r="S28" s="90"/>
      <c r="T28" s="91"/>
      <c r="U28" s="86" t="s">
        <v>50</v>
      </c>
      <c r="V28" s="87"/>
      <c r="W28" s="87"/>
      <c r="X28" s="87"/>
      <c r="Y28" s="87"/>
      <c r="Z28" s="88"/>
    </row>
    <row r="29" spans="2:31" ht="18" thickBot="1" x14ac:dyDescent="0.3">
      <c r="B29" s="43" t="s">
        <v>38</v>
      </c>
      <c r="C29" s="44" t="s">
        <v>39</v>
      </c>
      <c r="D29" s="44" t="s">
        <v>8</v>
      </c>
      <c r="E29" s="44" t="s">
        <v>9</v>
      </c>
      <c r="F29" s="44" t="s">
        <v>10</v>
      </c>
      <c r="G29" s="44"/>
      <c r="H29" s="45"/>
      <c r="I29" s="32" t="s">
        <v>53</v>
      </c>
      <c r="J29" s="15" t="s">
        <v>54</v>
      </c>
      <c r="K29" s="15" t="s">
        <v>42</v>
      </c>
      <c r="L29" s="15" t="s">
        <v>43</v>
      </c>
      <c r="M29" s="15" t="s">
        <v>45</v>
      </c>
      <c r="N29" s="15" t="s">
        <v>46</v>
      </c>
      <c r="O29" s="15" t="s">
        <v>47</v>
      </c>
      <c r="P29" s="34" t="s">
        <v>48</v>
      </c>
      <c r="Q29" s="57" t="s">
        <v>53</v>
      </c>
      <c r="R29" s="55" t="s">
        <v>54</v>
      </c>
      <c r="S29" s="55" t="s">
        <v>42</v>
      </c>
      <c r="T29" s="55" t="s">
        <v>43</v>
      </c>
      <c r="U29" s="60" t="s">
        <v>55</v>
      </c>
      <c r="V29" s="56" t="s">
        <v>54</v>
      </c>
      <c r="W29" s="56" t="s">
        <v>42</v>
      </c>
      <c r="X29" s="56" t="s">
        <v>43</v>
      </c>
      <c r="Y29" s="56" t="s">
        <v>56</v>
      </c>
      <c r="Z29" s="61" t="s">
        <v>88</v>
      </c>
      <c r="AB29" s="75"/>
      <c r="AC29" s="9"/>
      <c r="AD29" s="70"/>
      <c r="AE29" s="70"/>
    </row>
    <row r="30" spans="2:31" x14ac:dyDescent="0.25">
      <c r="B30" s="20">
        <v>1</v>
      </c>
      <c r="C30" s="21">
        <v>1</v>
      </c>
      <c r="D30" s="22">
        <v>-1</v>
      </c>
      <c r="E30" s="22">
        <v>-1</v>
      </c>
      <c r="F30" s="22">
        <v>-1</v>
      </c>
      <c r="G30" s="46">
        <v>1.9429806518661841</v>
      </c>
      <c r="H30" s="47">
        <v>1.1832064725006683</v>
      </c>
      <c r="I30" s="52">
        <v>1.0281</v>
      </c>
      <c r="J30" s="22">
        <v>0.8881</v>
      </c>
      <c r="K30" s="22">
        <f>+I30-J30</f>
        <v>0.14000000000000001</v>
      </c>
      <c r="L30" s="16">
        <f>+(K30/I30)*100</f>
        <v>13.617352397626693</v>
      </c>
      <c r="M30" s="22">
        <v>4.4600000000000001E-2</v>
      </c>
      <c r="N30" s="16">
        <f>+(M30/I30)*100</f>
        <v>4.3380994066725025</v>
      </c>
      <c r="O30" s="16">
        <f t="shared" ref="O30:O37" si="13">+L30-N30</f>
        <v>9.2792529909541912</v>
      </c>
      <c r="P30" s="73">
        <f>+K30/$C$9</f>
        <v>1.3333333333333335E-3</v>
      </c>
      <c r="Q30" s="58">
        <f>J30</f>
        <v>0.8881</v>
      </c>
      <c r="R30" s="8">
        <v>0.88780000000000003</v>
      </c>
      <c r="S30" s="8">
        <f>+Q30-R30</f>
        <v>2.9999999999996696E-4</v>
      </c>
      <c r="T30" s="12">
        <f>+(S30/Q30)*100</f>
        <v>3.3779979732008442E-2</v>
      </c>
      <c r="U30" s="58">
        <f t="shared" ref="U30:U37" si="14">+R30</f>
        <v>0.88780000000000003</v>
      </c>
      <c r="V30" s="8">
        <v>0.88749999999999996</v>
      </c>
      <c r="W30" s="8">
        <f>+U30-V30</f>
        <v>3.0000000000007798E-4</v>
      </c>
      <c r="X30" s="12">
        <f>(W30/U30)*100</f>
        <v>3.3791394458220096E-2</v>
      </c>
      <c r="Y30" s="12">
        <f>((I30-V30)/I30)*100</f>
        <v>13.675712479330809</v>
      </c>
      <c r="Z30" s="12">
        <v>109.4</v>
      </c>
    </row>
    <row r="31" spans="2:31" x14ac:dyDescent="0.25">
      <c r="B31" s="23">
        <f>+B30+1</f>
        <v>2</v>
      </c>
      <c r="C31" s="24" t="s">
        <v>7</v>
      </c>
      <c r="D31" s="25">
        <v>1</v>
      </c>
      <c r="E31" s="26">
        <v>-1</v>
      </c>
      <c r="F31" s="26">
        <v>-1</v>
      </c>
      <c r="G31" s="12">
        <v>4.3630557346680057</v>
      </c>
      <c r="H31" s="48">
        <v>1.3284732866953648</v>
      </c>
      <c r="I31" s="53">
        <v>1.0135000000000001</v>
      </c>
      <c r="J31" s="26">
        <v>0.80520000000000003</v>
      </c>
      <c r="K31" s="26">
        <f>+I31-J31</f>
        <v>0.20830000000000004</v>
      </c>
      <c r="L31" s="71">
        <f>+(K31/I31)*100</f>
        <v>20.552540700542675</v>
      </c>
      <c r="M31" s="26">
        <v>4.1099999999999998E-2</v>
      </c>
      <c r="N31" s="71">
        <f>+(M31/I31)*100</f>
        <v>4.055254070054267</v>
      </c>
      <c r="O31" s="71">
        <f t="shared" si="13"/>
        <v>16.497286630488407</v>
      </c>
      <c r="P31" s="73">
        <f t="shared" ref="P31:P37" si="15">+K31/$C$9</f>
        <v>1.9838095238095244E-3</v>
      </c>
      <c r="Q31" s="58">
        <f t="shared" ref="Q31:Q37" si="16">J31</f>
        <v>0.80520000000000003</v>
      </c>
      <c r="R31" s="8">
        <v>0.80479999999999996</v>
      </c>
      <c r="S31" s="8">
        <f>+Q31-R31</f>
        <v>4.0000000000006697E-4</v>
      </c>
      <c r="T31" s="12">
        <f>+(S31/Q31)*100</f>
        <v>4.9677098857435043E-2</v>
      </c>
      <c r="U31" s="58">
        <f t="shared" si="14"/>
        <v>0.80479999999999996</v>
      </c>
      <c r="V31" s="8">
        <v>0.80469999999999997</v>
      </c>
      <c r="W31" s="8">
        <f>+U31-V31</f>
        <v>9.9999999999988987E-5</v>
      </c>
      <c r="X31" s="12">
        <f t="shared" ref="X31:X37" si="17">(W31/U31)*100</f>
        <v>1.2425447316102012E-2</v>
      </c>
      <c r="Y31" s="12">
        <f t="shared" ref="Y31:Y37" si="18">((I31-V31)/I31)*100</f>
        <v>20.601874691662562</v>
      </c>
      <c r="Z31" s="12">
        <v>104.1</v>
      </c>
    </row>
    <row r="32" spans="2:31" x14ac:dyDescent="0.25">
      <c r="B32" s="23">
        <f>+B31+1</f>
        <v>3</v>
      </c>
      <c r="C32" s="24" t="s">
        <v>6</v>
      </c>
      <c r="D32" s="26">
        <v>-1</v>
      </c>
      <c r="E32" s="25">
        <v>1</v>
      </c>
      <c r="F32" s="26">
        <v>-1</v>
      </c>
      <c r="G32" s="12">
        <v>1.8832376275024183</v>
      </c>
      <c r="H32" s="48">
        <v>3.4404752532828522</v>
      </c>
      <c r="I32" s="53">
        <v>1.0799000000000001</v>
      </c>
      <c r="J32" s="26">
        <v>0.94269999999999998</v>
      </c>
      <c r="K32" s="26">
        <f>+I32-J32</f>
        <v>0.1372000000000001</v>
      </c>
      <c r="L32" s="71">
        <f>+(K32/I32)*100</f>
        <v>12.704880081489033</v>
      </c>
      <c r="M32" s="26">
        <v>4.5400000000000003E-2</v>
      </c>
      <c r="N32" s="71">
        <f>+(M32/I32)*100</f>
        <v>4.2040929715714412</v>
      </c>
      <c r="O32" s="71">
        <f t="shared" si="13"/>
        <v>8.5007871099175922</v>
      </c>
      <c r="P32" s="73">
        <f t="shared" si="15"/>
        <v>1.3066666666666676E-3</v>
      </c>
      <c r="Q32" s="58">
        <f t="shared" si="16"/>
        <v>0.94269999999999998</v>
      </c>
      <c r="R32" s="8">
        <v>0.94189999999999996</v>
      </c>
      <c r="S32" s="8">
        <f>+Q32-R32</f>
        <v>8.0000000000002292E-4</v>
      </c>
      <c r="T32" s="12">
        <f>+(S32/Q32)*100</f>
        <v>8.4862628619923927E-2</v>
      </c>
      <c r="U32" s="58">
        <f t="shared" si="14"/>
        <v>0.94189999999999996</v>
      </c>
      <c r="V32" s="8">
        <v>0.94189999999999996</v>
      </c>
      <c r="W32" s="8">
        <f>+U32-V32</f>
        <v>0</v>
      </c>
      <c r="X32" s="12">
        <f t="shared" si="17"/>
        <v>0</v>
      </c>
      <c r="Y32" s="12">
        <f t="shared" si="18"/>
        <v>12.778961014908798</v>
      </c>
      <c r="Z32" s="12">
        <v>140.19999999999999</v>
      </c>
    </row>
    <row r="33" spans="2:31" x14ac:dyDescent="0.25">
      <c r="B33" s="23">
        <f>+B32+1</f>
        <v>4</v>
      </c>
      <c r="C33" s="24" t="s">
        <v>5</v>
      </c>
      <c r="D33" s="25">
        <v>1</v>
      </c>
      <c r="E33" s="25">
        <v>1</v>
      </c>
      <c r="F33" s="26">
        <v>-1</v>
      </c>
      <c r="G33" s="12">
        <v>4.212995585295805</v>
      </c>
      <c r="H33" s="48">
        <v>3.8483478775387594</v>
      </c>
      <c r="I33" s="53">
        <v>1.0813999999999999</v>
      </c>
      <c r="J33" s="26">
        <v>0.86680000000000001</v>
      </c>
      <c r="K33" s="26">
        <f>+I33-J33</f>
        <v>0.2145999999999999</v>
      </c>
      <c r="L33" s="71">
        <f>+(K33/I33)*100</f>
        <v>19.844645829480296</v>
      </c>
      <c r="M33" s="26">
        <v>3.6400000000000002E-2</v>
      </c>
      <c r="N33" s="71">
        <f>+(M33/I33)*100</f>
        <v>3.3660070279267624</v>
      </c>
      <c r="O33" s="71">
        <f t="shared" si="13"/>
        <v>16.478638801553533</v>
      </c>
      <c r="P33" s="73">
        <f t="shared" si="15"/>
        <v>2.0438095238095228E-3</v>
      </c>
      <c r="Q33" s="58">
        <f t="shared" si="16"/>
        <v>0.86680000000000001</v>
      </c>
      <c r="R33" s="8">
        <v>0.86639999999999995</v>
      </c>
      <c r="S33" s="8">
        <f>+Q33-R33</f>
        <v>4.0000000000006697E-4</v>
      </c>
      <c r="T33" s="12">
        <f>+(S33/Q33)*100</f>
        <v>4.6146746654368589E-2</v>
      </c>
      <c r="U33" s="58">
        <f t="shared" si="14"/>
        <v>0.86639999999999995</v>
      </c>
      <c r="V33" s="8">
        <v>0.86639999999999995</v>
      </c>
      <c r="W33" s="8">
        <f>+U33-V33</f>
        <v>0</v>
      </c>
      <c r="X33" s="12">
        <f t="shared" si="17"/>
        <v>0</v>
      </c>
      <c r="Y33" s="12">
        <f t="shared" si="18"/>
        <v>19.88163491769928</v>
      </c>
      <c r="Z33" s="12">
        <v>141</v>
      </c>
    </row>
    <row r="34" spans="2:31" x14ac:dyDescent="0.25">
      <c r="B34" s="23">
        <f>+B33+1</f>
        <v>5</v>
      </c>
      <c r="C34" s="24" t="s">
        <v>4</v>
      </c>
      <c r="D34" s="26">
        <v>-1</v>
      </c>
      <c r="E34" s="26">
        <v>-1</v>
      </c>
      <c r="F34" s="25">
        <v>1</v>
      </c>
      <c r="G34" s="12">
        <v>1.9429806518661841</v>
      </c>
      <c r="H34" s="48">
        <v>1.1832064725006683</v>
      </c>
      <c r="I34" s="53">
        <v>1.0421</v>
      </c>
      <c r="J34" s="26">
        <v>0.62509999999999999</v>
      </c>
      <c r="K34" s="26">
        <f t="shared" ref="K34:K37" si="19">+I34-J34</f>
        <v>0.41700000000000004</v>
      </c>
      <c r="L34" s="71">
        <f t="shared" ref="L34:L37" si="20">+(K34/I34)*100</f>
        <v>40.015353612897037</v>
      </c>
      <c r="M34" s="26">
        <v>4.2200000000000001E-2</v>
      </c>
      <c r="N34" s="71">
        <f t="shared" ref="N34:N37" si="21">+(M34/I34)*100</f>
        <v>4.0495154015929371</v>
      </c>
      <c r="O34" s="71">
        <f t="shared" si="13"/>
        <v>35.965838211304103</v>
      </c>
      <c r="P34" s="73">
        <f t="shared" si="15"/>
        <v>3.9714285714285719E-3</v>
      </c>
      <c r="Q34" s="58">
        <f t="shared" si="16"/>
        <v>0.62509999999999999</v>
      </c>
      <c r="R34" s="8">
        <v>0.62509999999999999</v>
      </c>
      <c r="S34" s="8">
        <f t="shared" ref="S34:S37" si="22">+Q34-R34</f>
        <v>0</v>
      </c>
      <c r="T34" s="12">
        <f t="shared" ref="T34:T37" si="23">+(S34/Q34)*100</f>
        <v>0</v>
      </c>
      <c r="U34" s="58">
        <f t="shared" si="14"/>
        <v>0.62509999999999999</v>
      </c>
      <c r="V34" s="8">
        <v>0.62490000000000001</v>
      </c>
      <c r="W34" s="8">
        <f t="shared" ref="W34:W37" si="24">+U34-V34</f>
        <v>1.9999999999997797E-4</v>
      </c>
      <c r="X34" s="12">
        <f t="shared" si="17"/>
        <v>3.1994880819065423E-2</v>
      </c>
      <c r="Y34" s="12">
        <f t="shared" si="18"/>
        <v>40.034545629018332</v>
      </c>
      <c r="Z34" s="12">
        <v>156.4</v>
      </c>
    </row>
    <row r="35" spans="2:31" x14ac:dyDescent="0.25">
      <c r="B35" s="23">
        <f t="shared" ref="B35:B37" si="25">+B34+1</f>
        <v>6</v>
      </c>
      <c r="C35" s="24" t="s">
        <v>3</v>
      </c>
      <c r="D35" s="25">
        <v>1</v>
      </c>
      <c r="E35" s="26">
        <v>-1</v>
      </c>
      <c r="F35" s="25">
        <v>1</v>
      </c>
      <c r="G35" s="12">
        <v>4.3630557346680057</v>
      </c>
      <c r="H35" s="48">
        <v>1.3284732866953648</v>
      </c>
      <c r="I35" s="53">
        <v>1.0178</v>
      </c>
      <c r="J35" s="26">
        <v>0.62770000000000004</v>
      </c>
      <c r="K35" s="26">
        <f t="shared" si="19"/>
        <v>0.3901</v>
      </c>
      <c r="L35" s="71">
        <f t="shared" si="20"/>
        <v>38.327765769306346</v>
      </c>
      <c r="M35" s="26">
        <v>4.5199999999999997E-2</v>
      </c>
      <c r="N35" s="71">
        <f t="shared" si="21"/>
        <v>4.4409510709373157</v>
      </c>
      <c r="O35" s="71">
        <f t="shared" si="13"/>
        <v>33.886814698369029</v>
      </c>
      <c r="P35" s="73">
        <f t="shared" si="15"/>
        <v>3.7152380952380952E-3</v>
      </c>
      <c r="Q35" s="58">
        <f t="shared" si="16"/>
        <v>0.62770000000000004</v>
      </c>
      <c r="R35" s="8">
        <v>0.62739999999999996</v>
      </c>
      <c r="S35" s="8">
        <f t="shared" si="22"/>
        <v>3.0000000000007798E-4</v>
      </c>
      <c r="T35" s="12">
        <f t="shared" si="23"/>
        <v>4.7793531942022932E-2</v>
      </c>
      <c r="U35" s="58">
        <f t="shared" si="14"/>
        <v>0.62739999999999996</v>
      </c>
      <c r="V35" s="8">
        <v>0.62729999999999997</v>
      </c>
      <c r="W35" s="8">
        <f t="shared" si="24"/>
        <v>9.9999999999988987E-5</v>
      </c>
      <c r="X35" s="12">
        <f t="shared" si="17"/>
        <v>1.5938795027094197E-2</v>
      </c>
      <c r="Y35" s="12">
        <f t="shared" si="18"/>
        <v>38.367066221261545</v>
      </c>
      <c r="Z35" s="12">
        <v>169.6</v>
      </c>
    </row>
    <row r="36" spans="2:31" x14ac:dyDescent="0.25">
      <c r="B36" s="23">
        <f t="shared" si="25"/>
        <v>7</v>
      </c>
      <c r="C36" s="24" t="s">
        <v>2</v>
      </c>
      <c r="D36" s="26">
        <v>-1</v>
      </c>
      <c r="E36" s="25">
        <v>1</v>
      </c>
      <c r="F36" s="25">
        <v>1</v>
      </c>
      <c r="G36" s="12">
        <v>1.8832376275024183</v>
      </c>
      <c r="H36" s="48">
        <v>3.4404752532828522</v>
      </c>
      <c r="I36" s="53">
        <v>1.0189999999999999</v>
      </c>
      <c r="J36" s="26">
        <v>0.75129999999999997</v>
      </c>
      <c r="K36" s="26">
        <f t="shared" si="19"/>
        <v>0.26769999999999994</v>
      </c>
      <c r="L36" s="71">
        <f t="shared" si="20"/>
        <v>26.270853778213933</v>
      </c>
      <c r="M36" s="26">
        <v>4.7199999999999999E-2</v>
      </c>
      <c r="N36" s="71">
        <f t="shared" si="21"/>
        <v>4.6319921491658489</v>
      </c>
      <c r="O36" s="71">
        <f t="shared" si="13"/>
        <v>21.638861629048083</v>
      </c>
      <c r="P36" s="73">
        <f t="shared" si="15"/>
        <v>2.5495238095238088E-3</v>
      </c>
      <c r="Q36" s="58">
        <f t="shared" si="16"/>
        <v>0.75129999999999997</v>
      </c>
      <c r="R36" s="8">
        <v>0.75129999999999997</v>
      </c>
      <c r="S36" s="8">
        <f t="shared" si="22"/>
        <v>0</v>
      </c>
      <c r="T36" s="12">
        <f t="shared" si="23"/>
        <v>0</v>
      </c>
      <c r="U36" s="58">
        <f t="shared" si="14"/>
        <v>0.75129999999999997</v>
      </c>
      <c r="V36" s="8">
        <v>0.75060000000000004</v>
      </c>
      <c r="W36" s="8">
        <f t="shared" si="24"/>
        <v>6.9999999999992291E-4</v>
      </c>
      <c r="X36" s="12">
        <f t="shared" si="17"/>
        <v>9.3171835485148805E-2</v>
      </c>
      <c r="Y36" s="12">
        <f t="shared" si="18"/>
        <v>26.339548577036297</v>
      </c>
      <c r="Z36" s="12">
        <v>59</v>
      </c>
    </row>
    <row r="37" spans="2:31" ht="15.75" thickBot="1" x14ac:dyDescent="0.3">
      <c r="B37" s="27">
        <f t="shared" si="25"/>
        <v>8</v>
      </c>
      <c r="C37" s="28" t="s">
        <v>1</v>
      </c>
      <c r="D37" s="29">
        <v>1</v>
      </c>
      <c r="E37" s="29">
        <v>1</v>
      </c>
      <c r="F37" s="29">
        <v>1</v>
      </c>
      <c r="G37" s="49">
        <v>4.212995585295805</v>
      </c>
      <c r="H37" s="50">
        <v>3.8483478775387594</v>
      </c>
      <c r="I37" s="54">
        <v>1.0226999999999999</v>
      </c>
      <c r="J37" s="35">
        <v>0.6774</v>
      </c>
      <c r="K37" s="33">
        <f t="shared" si="19"/>
        <v>0.34529999999999994</v>
      </c>
      <c r="L37" s="72">
        <f t="shared" si="20"/>
        <v>33.763567028454091</v>
      </c>
      <c r="M37" s="33">
        <v>4.7300000000000002E-2</v>
      </c>
      <c r="N37" s="72">
        <f t="shared" si="21"/>
        <v>4.6250122225481576</v>
      </c>
      <c r="O37" s="72">
        <f t="shared" si="13"/>
        <v>29.138554805905933</v>
      </c>
      <c r="P37" s="73">
        <f t="shared" si="15"/>
        <v>3.288571428571428E-3</v>
      </c>
      <c r="Q37" s="58">
        <f t="shared" si="16"/>
        <v>0.6774</v>
      </c>
      <c r="R37" s="59">
        <v>0.6774</v>
      </c>
      <c r="S37" s="59">
        <f t="shared" si="22"/>
        <v>0</v>
      </c>
      <c r="T37" s="49">
        <f t="shared" si="23"/>
        <v>0</v>
      </c>
      <c r="U37" s="58">
        <f t="shared" si="14"/>
        <v>0.6774</v>
      </c>
      <c r="V37" s="59">
        <v>0.67720000000000002</v>
      </c>
      <c r="W37" s="59">
        <f t="shared" si="24"/>
        <v>1.9999999999997797E-4</v>
      </c>
      <c r="X37" s="12">
        <f t="shared" si="17"/>
        <v>2.9524653085322997E-2</v>
      </c>
      <c r="Y37" s="12">
        <f t="shared" si="18"/>
        <v>33.783123105505034</v>
      </c>
      <c r="Z37" s="12">
        <v>146.1</v>
      </c>
    </row>
    <row r="40" spans="2:31" ht="15.75" thickBot="1" x14ac:dyDescent="0.3"/>
    <row r="41" spans="2:31" ht="21.75" thickBot="1" x14ac:dyDescent="0.3">
      <c r="B41" s="51" t="s">
        <v>37</v>
      </c>
      <c r="C41" s="30"/>
      <c r="D41" s="30" t="s">
        <v>15</v>
      </c>
      <c r="E41" s="30" t="s">
        <v>16</v>
      </c>
      <c r="F41" s="30" t="s">
        <v>0</v>
      </c>
      <c r="G41" s="41" t="s">
        <v>17</v>
      </c>
      <c r="H41" s="42" t="s">
        <v>18</v>
      </c>
      <c r="I41" s="82" t="s">
        <v>44</v>
      </c>
      <c r="J41" s="83"/>
      <c r="K41" s="83"/>
      <c r="L41" s="83"/>
      <c r="M41" s="83"/>
      <c r="N41" s="83"/>
      <c r="O41" s="83"/>
      <c r="P41" s="84"/>
      <c r="Q41" s="79" t="s">
        <v>49</v>
      </c>
      <c r="R41" s="80"/>
      <c r="S41" s="80"/>
      <c r="T41" s="81"/>
      <c r="U41" s="76" t="s">
        <v>50</v>
      </c>
      <c r="V41" s="77"/>
      <c r="W41" s="77"/>
      <c r="X41" s="77"/>
      <c r="Y41" s="77"/>
      <c r="Z41" s="78"/>
    </row>
    <row r="42" spans="2:31" ht="18" thickBot="1" x14ac:dyDescent="0.3">
      <c r="B42" s="43" t="s">
        <v>38</v>
      </c>
      <c r="C42" s="44" t="s">
        <v>39</v>
      </c>
      <c r="D42" s="44" t="s">
        <v>8</v>
      </c>
      <c r="E42" s="44" t="s">
        <v>9</v>
      </c>
      <c r="F42" s="44" t="s">
        <v>10</v>
      </c>
      <c r="G42" s="44"/>
      <c r="H42" s="45"/>
      <c r="I42" s="32" t="s">
        <v>53</v>
      </c>
      <c r="J42" s="15" t="s">
        <v>54</v>
      </c>
      <c r="K42" s="15" t="s">
        <v>42</v>
      </c>
      <c r="L42" s="15" t="s">
        <v>43</v>
      </c>
      <c r="M42" s="15" t="s">
        <v>45</v>
      </c>
      <c r="N42" s="15" t="s">
        <v>46</v>
      </c>
      <c r="O42" s="15" t="s">
        <v>47</v>
      </c>
      <c r="P42" s="34" t="s">
        <v>48</v>
      </c>
      <c r="Q42" s="57" t="s">
        <v>53</v>
      </c>
      <c r="R42" s="55" t="s">
        <v>54</v>
      </c>
      <c r="S42" s="55" t="s">
        <v>42</v>
      </c>
      <c r="T42" s="55" t="s">
        <v>43</v>
      </c>
      <c r="U42" s="60" t="s">
        <v>55</v>
      </c>
      <c r="V42" s="56" t="s">
        <v>54</v>
      </c>
      <c r="W42" s="56" t="s">
        <v>42</v>
      </c>
      <c r="X42" s="56" t="s">
        <v>43</v>
      </c>
      <c r="Y42" s="56" t="s">
        <v>56</v>
      </c>
      <c r="Z42" s="61" t="s">
        <v>88</v>
      </c>
      <c r="AB42" s="75"/>
      <c r="AC42" s="9"/>
      <c r="AD42" s="70"/>
      <c r="AE42" s="70"/>
    </row>
    <row r="43" spans="2:31" x14ac:dyDescent="0.25">
      <c r="B43" s="65" t="s">
        <v>22</v>
      </c>
      <c r="C43" s="66" t="s">
        <v>21</v>
      </c>
      <c r="D43" s="62">
        <v>0</v>
      </c>
      <c r="E43" s="62">
        <v>0</v>
      </c>
      <c r="F43" s="62">
        <v>0</v>
      </c>
      <c r="G43" s="63">
        <v>3.0321567409687642</v>
      </c>
      <c r="H43" s="64">
        <v>2.4619682329174069</v>
      </c>
      <c r="I43" s="52">
        <v>1.1005</v>
      </c>
      <c r="J43" s="22">
        <v>0.82089999999999996</v>
      </c>
      <c r="K43" s="22">
        <f>+I43-J43</f>
        <v>0.27960000000000007</v>
      </c>
      <c r="L43" s="16">
        <f>+(K43/I43)*100</f>
        <v>25.406633348477968</v>
      </c>
      <c r="M43" s="22">
        <v>4.8300000000000003E-2</v>
      </c>
      <c r="N43" s="16">
        <f>+(M43/I43)*100</f>
        <v>4.388914129940936</v>
      </c>
      <c r="O43" s="16">
        <f>+L43-N43</f>
        <v>21.017719218537032</v>
      </c>
      <c r="P43" s="73">
        <f t="shared" ref="P43:P46" si="26">+K43/$C$9</f>
        <v>2.6628571428571435E-3</v>
      </c>
      <c r="Q43" s="58">
        <f>J43</f>
        <v>0.82089999999999996</v>
      </c>
      <c r="R43" s="8">
        <v>0.82089999999999996</v>
      </c>
      <c r="S43" s="8">
        <f>+Q43-R43</f>
        <v>0</v>
      </c>
      <c r="T43" s="12">
        <f>+(S43/Q43)*100</f>
        <v>0</v>
      </c>
      <c r="U43" s="58">
        <f>+R43</f>
        <v>0.82089999999999996</v>
      </c>
      <c r="V43" s="8">
        <v>0.82020000000000004</v>
      </c>
      <c r="W43" s="8">
        <f>+U43-V43</f>
        <v>6.9999999999992291E-4</v>
      </c>
      <c r="X43" s="12">
        <f>(W43/U43)*100</f>
        <v>8.527226215128797E-2</v>
      </c>
      <c r="Y43" s="12">
        <f>((I43-V43)/I43)*100</f>
        <v>25.470240799636528</v>
      </c>
      <c r="Z43" s="17">
        <v>176.4</v>
      </c>
    </row>
    <row r="44" spans="2:31" x14ac:dyDescent="0.25">
      <c r="B44" s="23" t="s">
        <v>23</v>
      </c>
      <c r="C44" s="24" t="s">
        <v>21</v>
      </c>
      <c r="D44" s="26">
        <v>0</v>
      </c>
      <c r="E44" s="26">
        <v>0</v>
      </c>
      <c r="F44" s="26">
        <v>0</v>
      </c>
      <c r="G44" s="12">
        <v>3.0321567409687642</v>
      </c>
      <c r="H44" s="48">
        <v>2.4619682329174069</v>
      </c>
      <c r="I44" s="53">
        <v>1.0941000000000001</v>
      </c>
      <c r="J44" s="26">
        <v>0.83450000000000002</v>
      </c>
      <c r="K44" s="26">
        <f>+I44-J44</f>
        <v>0.25960000000000005</v>
      </c>
      <c r="L44" s="71">
        <f>+(K44/I44)*100</f>
        <v>23.727264418243308</v>
      </c>
      <c r="M44" s="26">
        <v>4.7399999999999998E-2</v>
      </c>
      <c r="N44" s="71">
        <f>+(M44/I44)*100</f>
        <v>4.3323279407732374</v>
      </c>
      <c r="O44" s="71">
        <f>+L44-N44</f>
        <v>19.394936477470072</v>
      </c>
      <c r="P44" s="73">
        <f t="shared" si="26"/>
        <v>2.4723809523809529E-3</v>
      </c>
      <c r="Q44" s="58">
        <f t="shared" ref="Q44:Q46" si="27">J44</f>
        <v>0.83450000000000002</v>
      </c>
      <c r="R44" s="8">
        <v>0.83409999999999995</v>
      </c>
      <c r="S44" s="8">
        <f>+Q44-R44</f>
        <v>4.0000000000006697E-4</v>
      </c>
      <c r="T44" s="12">
        <f>+(S44/Q44)*100</f>
        <v>4.7932893948480167E-2</v>
      </c>
      <c r="U44" s="58">
        <f>+R44</f>
        <v>0.83409999999999995</v>
      </c>
      <c r="V44" s="8">
        <v>0.83389999999999997</v>
      </c>
      <c r="W44" s="8">
        <f>+U44-V44</f>
        <v>1.9999999999997797E-4</v>
      </c>
      <c r="X44" s="12">
        <f t="shared" ref="X44:X46" si="28">(W44/U44)*100</f>
        <v>2.3977940294926028E-2</v>
      </c>
      <c r="Y44" s="12">
        <f t="shared" ref="Y44:Y46" si="29">((I44-V44)/I44)*100</f>
        <v>23.782104012430317</v>
      </c>
      <c r="Z44" s="17">
        <v>184.7</v>
      </c>
    </row>
    <row r="45" spans="2:31" x14ac:dyDescent="0.25">
      <c r="B45" s="23" t="s">
        <v>24</v>
      </c>
      <c r="C45" s="24" t="s">
        <v>21</v>
      </c>
      <c r="D45" s="26">
        <v>0</v>
      </c>
      <c r="E45" s="26">
        <v>0</v>
      </c>
      <c r="F45" s="26">
        <v>0</v>
      </c>
      <c r="G45" s="12">
        <v>3.0321567409687642</v>
      </c>
      <c r="H45" s="48">
        <v>2.4619682329174069</v>
      </c>
      <c r="I45" s="53">
        <v>1.1039000000000001</v>
      </c>
      <c r="J45" s="26">
        <v>0.84219999999999995</v>
      </c>
      <c r="K45" s="26">
        <f>+I45-J45</f>
        <v>0.26170000000000015</v>
      </c>
      <c r="L45" s="71">
        <f>+(K45/I45)*100</f>
        <v>23.706857505208816</v>
      </c>
      <c r="M45" s="26">
        <v>4.7100000000000003E-2</v>
      </c>
      <c r="N45" s="71">
        <f>+(M45/I45)*100</f>
        <v>4.2666908234441525</v>
      </c>
      <c r="O45" s="71">
        <f>+L45-N45</f>
        <v>19.440166681764666</v>
      </c>
      <c r="P45" s="73">
        <f t="shared" si="26"/>
        <v>2.4923809523809538E-3</v>
      </c>
      <c r="Q45" s="58">
        <f t="shared" si="27"/>
        <v>0.84219999999999995</v>
      </c>
      <c r="R45" s="8">
        <v>0.84130000000000005</v>
      </c>
      <c r="S45" s="8">
        <f>+Q45-R45</f>
        <v>8.9999999999990088E-4</v>
      </c>
      <c r="T45" s="12">
        <f>+(S45/Q45)*100</f>
        <v>0.1068629779149728</v>
      </c>
      <c r="U45" s="58">
        <f>+R45</f>
        <v>0.84130000000000005</v>
      </c>
      <c r="V45" s="8">
        <v>0.84130000000000005</v>
      </c>
      <c r="W45" s="8">
        <f>+U45-V45</f>
        <v>0</v>
      </c>
      <c r="X45" s="12">
        <f t="shared" si="28"/>
        <v>0</v>
      </c>
      <c r="Y45" s="12">
        <f t="shared" si="29"/>
        <v>23.788386629223666</v>
      </c>
      <c r="Z45" s="17">
        <v>181.5</v>
      </c>
    </row>
    <row r="46" spans="2:31" ht="15.75" thickBot="1" x14ac:dyDescent="0.3">
      <c r="B46" s="27" t="s">
        <v>25</v>
      </c>
      <c r="C46" s="28" t="s">
        <v>21</v>
      </c>
      <c r="D46" s="33">
        <v>0</v>
      </c>
      <c r="E46" s="33">
        <v>0</v>
      </c>
      <c r="F46" s="33">
        <v>0</v>
      </c>
      <c r="G46" s="67">
        <v>3.0321567409687642</v>
      </c>
      <c r="H46" s="68">
        <v>2.4619682329174069</v>
      </c>
      <c r="I46" s="54">
        <v>1.0153000000000001</v>
      </c>
      <c r="J46" s="35">
        <v>0.73929999999999996</v>
      </c>
      <c r="K46" s="35">
        <f>+I46-J46</f>
        <v>0.27600000000000013</v>
      </c>
      <c r="L46" s="74">
        <f>+(K46/I46)*100</f>
        <v>27.184083522111703</v>
      </c>
      <c r="M46" s="35">
        <v>5.0200000000000002E-2</v>
      </c>
      <c r="N46" s="74">
        <f>+(M46/I46)*100</f>
        <v>4.9443514232246626</v>
      </c>
      <c r="O46" s="74">
        <f>+L46-N46</f>
        <v>22.239732098887039</v>
      </c>
      <c r="P46" s="73">
        <f t="shared" si="26"/>
        <v>2.6285714285714298E-3</v>
      </c>
      <c r="Q46" s="58">
        <f t="shared" si="27"/>
        <v>0.73929999999999996</v>
      </c>
      <c r="R46" s="59">
        <v>0.73899999999999999</v>
      </c>
      <c r="S46" s="59">
        <f>+Q46-R46</f>
        <v>2.9999999999996696E-4</v>
      </c>
      <c r="T46" s="49">
        <f>+(S46/Q46)*100</f>
        <v>4.0578926011087112E-2</v>
      </c>
      <c r="U46" s="58">
        <f>+R46</f>
        <v>0.73899999999999999</v>
      </c>
      <c r="V46" s="59">
        <v>0.73899999999999999</v>
      </c>
      <c r="W46" s="59">
        <f>+U46-V46</f>
        <v>0</v>
      </c>
      <c r="X46" s="12">
        <f t="shared" si="28"/>
        <v>0</v>
      </c>
      <c r="Y46" s="12">
        <f t="shared" si="29"/>
        <v>27.213631438983558</v>
      </c>
      <c r="Z46" s="18">
        <v>0</v>
      </c>
    </row>
    <row r="49" spans="2:104" x14ac:dyDescent="0.25">
      <c r="B49" s="69" t="s">
        <v>68</v>
      </c>
      <c r="G49" s="69" t="s">
        <v>69</v>
      </c>
      <c r="M49" s="69" t="s">
        <v>72</v>
      </c>
      <c r="Q49" s="69" t="s">
        <v>74</v>
      </c>
      <c r="V49" s="69" t="s">
        <v>79</v>
      </c>
      <c r="Z49" s="69" t="s">
        <v>80</v>
      </c>
    </row>
    <row r="50" spans="2:104" x14ac:dyDescent="0.25">
      <c r="AE50" s="69" t="s">
        <v>81</v>
      </c>
      <c r="AO50" s="69" t="s">
        <v>85</v>
      </c>
    </row>
    <row r="51" spans="2:104" x14ac:dyDescent="0.25">
      <c r="AY51" s="69" t="s">
        <v>86</v>
      </c>
      <c r="BF51" s="69" t="s">
        <v>87</v>
      </c>
      <c r="BV51" s="69" t="s">
        <v>26</v>
      </c>
      <c r="CD51" s="69" t="s">
        <v>27</v>
      </c>
      <c r="CL51" s="69" t="s">
        <v>28</v>
      </c>
      <c r="CS51" s="69" t="s">
        <v>29</v>
      </c>
      <c r="CZ51" s="69" t="s">
        <v>30</v>
      </c>
    </row>
    <row r="77" spans="2:41" x14ac:dyDescent="0.25">
      <c r="B77" s="69" t="s">
        <v>70</v>
      </c>
      <c r="I77" s="69" t="s">
        <v>71</v>
      </c>
    </row>
    <row r="79" spans="2:41" x14ac:dyDescent="0.25">
      <c r="M79" s="69" t="s">
        <v>73</v>
      </c>
      <c r="P79" s="69" t="s">
        <v>75</v>
      </c>
      <c r="S79" s="69" t="s">
        <v>76</v>
      </c>
    </row>
    <row r="80" spans="2:41" x14ac:dyDescent="0.25">
      <c r="W80" s="69" t="s">
        <v>77</v>
      </c>
      <c r="Y80" s="69" t="s">
        <v>78</v>
      </c>
      <c r="AB80" s="69" t="s">
        <v>82</v>
      </c>
      <c r="AG80" s="69" t="s">
        <v>83</v>
      </c>
      <c r="AO80" s="69" t="s">
        <v>84</v>
      </c>
    </row>
  </sheetData>
  <mergeCells count="8">
    <mergeCell ref="I41:P41"/>
    <mergeCell ref="AB8:AI8"/>
    <mergeCell ref="I15:P15"/>
    <mergeCell ref="U15:Z15"/>
    <mergeCell ref="Q15:T15"/>
    <mergeCell ref="I28:P28"/>
    <mergeCell ref="Q28:T28"/>
    <mergeCell ref="U28:Z28"/>
  </mergeCells>
  <pageMargins left="0.7" right="0.7" top="0.75" bottom="0.75" header="0.3" footer="0.3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CB0953E10E254FB32AA3B13E5ED1AE" ma:contentTypeVersion="9" ma:contentTypeDescription="Crear nuevo documento." ma:contentTypeScope="" ma:versionID="ed1d88a04bf999b5e74511ee855ccb13">
  <xsd:schema xmlns:xsd="http://www.w3.org/2001/XMLSchema" xmlns:xs="http://www.w3.org/2001/XMLSchema" xmlns:p="http://schemas.microsoft.com/office/2006/metadata/properties" xmlns:ns2="e8a14f1f-965b-4d81-9180-eb3f31c2f63e" targetNamespace="http://schemas.microsoft.com/office/2006/metadata/properties" ma:root="true" ma:fieldsID="c9e5aec7b061419e4c88a48d187ba25f" ns2:_="">
    <xsd:import namespace="e8a14f1f-965b-4d81-9180-eb3f31c2f63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a14f1f-965b-4d81-9180-eb3f31c2f6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6b79bab5-423c-41bb-b2a6-fa644551ea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8a14f1f-965b-4d81-9180-eb3f31c2f63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155D740-5117-46A8-A884-E1889D0E57FB}"/>
</file>

<file path=customXml/itemProps2.xml><?xml version="1.0" encoding="utf-8"?>
<ds:datastoreItem xmlns:ds="http://schemas.openxmlformats.org/officeDocument/2006/customXml" ds:itemID="{16F06BD4-2D35-4569-9341-608E8F9710DE}"/>
</file>

<file path=customXml/itemProps3.xml><?xml version="1.0" encoding="utf-8"?>
<ds:datastoreItem xmlns:ds="http://schemas.openxmlformats.org/officeDocument/2006/customXml" ds:itemID="{C3E45B8B-1185-412F-BD22-E6E49CE62A7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Demetallization experiments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Díez</dc:creator>
  <cp:lastModifiedBy>EDUARDO DIEZ ALCANTARA</cp:lastModifiedBy>
  <cp:lastPrinted>2023-06-01T07:42:14Z</cp:lastPrinted>
  <dcterms:created xsi:type="dcterms:W3CDTF">2021-03-11T17:09:14Z</dcterms:created>
  <dcterms:modified xsi:type="dcterms:W3CDTF">2025-10-23T10:33:28Z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0x01010065CB0953E10E254FB32AA3B13E5ED1AE</vt:lpwstr>
  </property>
</Properties>
</file>