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OliPFUEL\Results and softwatre\Global process paper\revised\Zenodo energy conversion management\"/>
    </mc:Choice>
  </mc:AlternateContent>
  <xr:revisionPtr revIDLastSave="0" documentId="13_ncr:1_{5D80A310-AA32-4286-82FC-F9CE9FF3958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alibration curve acetic acid" sheetId="15" r:id="rId1"/>
    <sheet name="Acetic Acid" sheetId="1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4" l="1"/>
  <c r="D8" i="14"/>
  <c r="F52" i="14"/>
  <c r="F49" i="14"/>
  <c r="F47" i="14"/>
  <c r="F45" i="14"/>
  <c r="F41" i="14"/>
  <c r="F39" i="14"/>
  <c r="F33" i="14"/>
  <c r="F29" i="14"/>
  <c r="F27" i="14"/>
  <c r="F25" i="14"/>
  <c r="F22" i="14"/>
  <c r="H22" i="14" s="1"/>
  <c r="F20" i="14"/>
  <c r="F18" i="14"/>
  <c r="F16" i="14"/>
  <c r="F14" i="14"/>
  <c r="D52" i="14"/>
  <c r="D49" i="14"/>
  <c r="D47" i="14"/>
  <c r="D45" i="14"/>
  <c r="D41" i="14"/>
  <c r="D39" i="14"/>
  <c r="D33" i="14"/>
  <c r="D29" i="14"/>
  <c r="D27" i="14"/>
  <c r="D25" i="14"/>
  <c r="D22" i="14"/>
  <c r="D20" i="14"/>
  <c r="D18" i="14"/>
  <c r="D16" i="14"/>
  <c r="D14" i="14"/>
  <c r="F12" i="14"/>
  <c r="D12" i="14"/>
  <c r="F9" i="14"/>
  <c r="D9" i="14"/>
  <c r="H25" i="14" l="1"/>
  <c r="H52" i="14"/>
  <c r="H8" i="14"/>
  <c r="H29" i="14"/>
  <c r="H33" i="14"/>
  <c r="H41" i="14"/>
  <c r="H45" i="14"/>
  <c r="H14" i="14"/>
  <c r="H18" i="14"/>
  <c r="H47" i="14"/>
  <c r="H20" i="14"/>
  <c r="H49" i="14"/>
  <c r="H27" i="14"/>
  <c r="H39" i="14"/>
  <c r="H9" i="14"/>
  <c r="H16" i="14"/>
  <c r="H12" i="14"/>
  <c r="F51" i="14" l="1"/>
  <c r="D51" i="14"/>
  <c r="F48" i="14"/>
  <c r="D48" i="14"/>
  <c r="F46" i="14"/>
  <c r="D46" i="14"/>
  <c r="F43" i="14"/>
  <c r="D43" i="14"/>
  <c r="F37" i="14"/>
  <c r="D37" i="14"/>
  <c r="F35" i="14"/>
  <c r="D35" i="14"/>
  <c r="F24" i="14"/>
  <c r="D24" i="14"/>
  <c r="E5" i="15"/>
  <c r="G5" i="15" s="1"/>
  <c r="E6" i="15"/>
  <c r="G6" i="15" s="1"/>
  <c r="E7" i="15"/>
  <c r="G7" i="15" s="1"/>
  <c r="E8" i="15"/>
  <c r="G8" i="15" s="1"/>
  <c r="E4" i="15"/>
  <c r="F44" i="14"/>
  <c r="F42" i="14"/>
  <c r="F40" i="14"/>
  <c r="F38" i="14"/>
  <c r="F36" i="14"/>
  <c r="F34" i="14"/>
  <c r="F32" i="14"/>
  <c r="F30" i="14"/>
  <c r="F28" i="14"/>
  <c r="F26" i="14"/>
  <c r="F23" i="14"/>
  <c r="F21" i="14"/>
  <c r="F19" i="14"/>
  <c r="F17" i="14"/>
  <c r="F15" i="14"/>
  <c r="F13" i="14"/>
  <c r="F11" i="14"/>
  <c r="F10" i="14"/>
  <c r="F7" i="14"/>
  <c r="F6" i="14"/>
  <c r="F5" i="14"/>
  <c r="D44" i="14"/>
  <c r="D42" i="14"/>
  <c r="D40" i="14"/>
  <c r="D38" i="14"/>
  <c r="D36" i="14"/>
  <c r="D34" i="14"/>
  <c r="D32" i="14"/>
  <c r="D30" i="14"/>
  <c r="D28" i="14"/>
  <c r="D26" i="14"/>
  <c r="D23" i="14"/>
  <c r="D21" i="14"/>
  <c r="D19" i="14"/>
  <c r="D17" i="14"/>
  <c r="D15" i="14"/>
  <c r="D13" i="14"/>
  <c r="D11" i="14"/>
  <c r="D10" i="14"/>
  <c r="D7" i="14"/>
  <c r="D6" i="14"/>
  <c r="D5" i="14"/>
  <c r="H46" i="14" l="1"/>
  <c r="H5" i="14"/>
  <c r="H28" i="14"/>
  <c r="H17" i="14"/>
  <c r="H43" i="14"/>
  <c r="I43" i="14" s="1"/>
  <c r="J43" i="14" s="1"/>
  <c r="H44" i="14"/>
  <c r="H51" i="14"/>
  <c r="H21" i="14"/>
  <c r="H23" i="14"/>
  <c r="H26" i="14"/>
  <c r="I26" i="14" s="1"/>
  <c r="J26" i="14" s="1"/>
  <c r="H6" i="14"/>
  <c r="H13" i="14"/>
  <c r="H24" i="14"/>
  <c r="H35" i="14"/>
  <c r="I35" i="14" s="1"/>
  <c r="J35" i="14" s="1"/>
  <c r="H37" i="14"/>
  <c r="H19" i="14"/>
  <c r="H11" i="14"/>
  <c r="H42" i="14"/>
  <c r="H7" i="14"/>
  <c r="H32" i="14"/>
  <c r="H10" i="14"/>
  <c r="H34" i="14"/>
  <c r="H30" i="14"/>
  <c r="H36" i="14"/>
  <c r="H38" i="14"/>
  <c r="H15" i="14"/>
  <c r="I15" i="14" s="1"/>
  <c r="J15" i="14" s="1"/>
  <c r="H40" i="14"/>
  <c r="H48" i="14"/>
  <c r="I17" i="14" l="1"/>
  <c r="J17" i="14" s="1"/>
  <c r="I48" i="14"/>
  <c r="J48" i="14" s="1"/>
  <c r="I38" i="14"/>
  <c r="J38" i="14" s="1"/>
  <c r="I24" i="14"/>
  <c r="J24" i="14" s="1"/>
  <c r="I13" i="14"/>
  <c r="J13" i="14" s="1"/>
  <c r="I8" i="14"/>
  <c r="J8" i="14" s="1"/>
  <c r="I46" i="14"/>
  <c r="J46" i="14" s="1"/>
  <c r="I36" i="14"/>
  <c r="J36" i="14" s="1"/>
  <c r="I41" i="14"/>
  <c r="J41" i="14" s="1"/>
  <c r="I18" i="14"/>
  <c r="J18" i="14" s="1"/>
  <c r="I22" i="14"/>
  <c r="J22" i="14" s="1"/>
  <c r="I14" i="14"/>
  <c r="J14" i="14" s="1"/>
  <c r="I25" i="14"/>
  <c r="J25" i="14" s="1"/>
  <c r="I29" i="14"/>
  <c r="J29" i="14" s="1"/>
  <c r="I45" i="14"/>
  <c r="J45" i="14" s="1"/>
  <c r="I52" i="14"/>
  <c r="J52" i="14" s="1"/>
  <c r="I33" i="14"/>
  <c r="J33" i="14" s="1"/>
  <c r="I49" i="14"/>
  <c r="J49" i="14" s="1"/>
  <c r="I27" i="14"/>
  <c r="J27" i="14" s="1"/>
  <c r="I47" i="14"/>
  <c r="J47" i="14" s="1"/>
  <c r="I20" i="14"/>
  <c r="J20" i="14" s="1"/>
  <c r="I39" i="14"/>
  <c r="J39" i="14" s="1"/>
  <c r="I16" i="14"/>
  <c r="J16" i="14" s="1"/>
  <c r="I5" i="14"/>
  <c r="J5" i="14" s="1"/>
  <c r="I19" i="14"/>
  <c r="J19" i="14" s="1"/>
  <c r="I37" i="14"/>
  <c r="J37" i="14" s="1"/>
  <c r="I21" i="14"/>
  <c r="J21" i="14" s="1"/>
  <c r="I11" i="14"/>
  <c r="J11" i="14" s="1"/>
  <c r="I51" i="14"/>
  <c r="J51" i="14" s="1"/>
  <c r="I9" i="14"/>
  <c r="J9" i="14" s="1"/>
  <c r="I12" i="14"/>
  <c r="J12" i="14" s="1"/>
  <c r="I30" i="14"/>
  <c r="J30" i="14" s="1"/>
  <c r="I42" i="14"/>
  <c r="J42" i="14" s="1"/>
  <c r="I23" i="14"/>
  <c r="J23" i="14" s="1"/>
  <c r="I44" i="14"/>
  <c r="J44" i="14" s="1"/>
  <c r="I7" i="14"/>
  <c r="J7" i="14" s="1"/>
  <c r="I28" i="14"/>
  <c r="J28" i="14" s="1"/>
  <c r="I34" i="14"/>
  <c r="J34" i="14" s="1"/>
  <c r="I6" i="14"/>
  <c r="J6" i="14" s="1"/>
  <c r="I10" i="14"/>
  <c r="J10" i="14" s="1"/>
  <c r="I40" i="14"/>
  <c r="J40" i="14" s="1"/>
  <c r="I32" i="14"/>
  <c r="J32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UJA</author>
  </authors>
  <commentLis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UJA:</t>
        </r>
        <r>
          <rPr>
            <sz val="9"/>
            <color indexed="81"/>
            <rFont val="Tahoma"/>
            <family val="2"/>
          </rPr>
          <t xml:space="preserve">
FOR CUBE ROOT, PRESS ALT AND 94.</t>
        </r>
      </text>
    </comment>
  </commentList>
</comments>
</file>

<file path=xl/sharedStrings.xml><?xml version="1.0" encoding="utf-8"?>
<sst xmlns="http://schemas.openxmlformats.org/spreadsheetml/2006/main" count="67" uniqueCount="39">
  <si>
    <t>A1</t>
  </si>
  <si>
    <t>A2</t>
  </si>
  <si>
    <r>
      <rPr>
        <sz val="11"/>
        <color theme="4" tint="-0.249977111117893"/>
        <rFont val="Arial"/>
        <family val="2"/>
      </rPr>
      <t>∆</t>
    </r>
    <r>
      <rPr>
        <sz val="11"/>
        <color theme="4" tint="-0.249977111117893"/>
        <rFont val="Calibri"/>
        <family val="2"/>
      </rPr>
      <t>A</t>
    </r>
  </si>
  <si>
    <t>Blank</t>
  </si>
  <si>
    <t>A2-empty abs.</t>
  </si>
  <si>
    <t>Concentration</t>
  </si>
  <si>
    <t>M215-16</t>
  </si>
  <si>
    <t>M250-16</t>
  </si>
  <si>
    <t>M250-30</t>
  </si>
  <si>
    <t>M215-30</t>
  </si>
  <si>
    <t>M180-2</t>
  </si>
  <si>
    <t>M180-16</t>
  </si>
  <si>
    <t>M180-30</t>
  </si>
  <si>
    <t>M250-2</t>
  </si>
  <si>
    <t>M215-2</t>
  </si>
  <si>
    <t>P215-16</t>
  </si>
  <si>
    <t xml:space="preserve">P250-30 </t>
  </si>
  <si>
    <t>P215-30</t>
  </si>
  <si>
    <t>P250-16</t>
  </si>
  <si>
    <t>P180-16</t>
  </si>
  <si>
    <t>P215-2</t>
  </si>
  <si>
    <t>P180-30</t>
  </si>
  <si>
    <t xml:space="preserve">P180-2 </t>
  </si>
  <si>
    <t>P250-2</t>
  </si>
  <si>
    <t>75% FERMENTATION HYDROLYSATE</t>
  </si>
  <si>
    <t>Sample name</t>
  </si>
  <si>
    <t>Standard 1</t>
  </si>
  <si>
    <t>Standard 2</t>
  </si>
  <si>
    <t>Standard 3</t>
  </si>
  <si>
    <t>Standard 4</t>
  </si>
  <si>
    <t>Olive pomace water</t>
  </si>
  <si>
    <r>
      <t>Concentration (g</t>
    </r>
    <r>
      <rPr>
        <sz val="11"/>
        <color theme="1"/>
        <rFont val="Aptos Narrow"/>
        <family val="2"/>
      </rPr>
      <t>·dm</t>
    </r>
    <r>
      <rPr>
        <vertAlign val="superscript"/>
        <sz val="11"/>
        <color theme="1"/>
        <rFont val="Aptos Narrow"/>
        <family val="2"/>
      </rPr>
      <t>−3</t>
    </r>
    <r>
      <rPr>
        <sz val="11"/>
        <color theme="1"/>
        <rFont val="Calibri"/>
        <family val="2"/>
        <scheme val="minor"/>
      </rPr>
      <t>)</t>
    </r>
  </si>
  <si>
    <t>Enzymatic method</t>
  </si>
  <si>
    <r>
      <t xml:space="preserve">(A2-A1)sample </t>
    </r>
    <r>
      <rPr>
        <sz val="8"/>
        <color theme="1"/>
        <rFont val="Calibri"/>
        <family val="2"/>
        <scheme val="minor"/>
      </rPr>
      <t>-</t>
    </r>
    <r>
      <rPr>
        <sz val="12"/>
        <color theme="1"/>
        <rFont val="Calibri"/>
        <family val="2"/>
        <scheme val="minor"/>
      </rPr>
      <t>(A2-A1)</t>
    </r>
    <r>
      <rPr>
        <sz val="8"/>
        <color theme="1"/>
        <rFont val="Calibri"/>
        <family val="2"/>
        <scheme val="minor"/>
      </rPr>
      <t>blank</t>
    </r>
  </si>
  <si>
    <t>(A2-A1) sample</t>
  </si>
  <si>
    <t>empty cuvette absorbance</t>
  </si>
  <si>
    <r>
      <t xml:space="preserve">Absorbance 340 </t>
    </r>
    <r>
      <rPr>
        <b/>
        <sz val="8"/>
        <color theme="1"/>
        <rFont val="Calibri"/>
        <family val="2"/>
        <scheme val="minor"/>
      </rPr>
      <t>empty cuvette</t>
    </r>
  </si>
  <si>
    <t>A1(- Abs. cuvette)</t>
  </si>
  <si>
    <t>A2(- Abs cuvette)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</si>
</sst>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70C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4" tint="-0.249977111117893"/>
      <name val="Arial"/>
      <family val="2"/>
    </font>
    <font>
      <sz val="11"/>
      <color theme="4" tint="-0.249977111117893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Aptos Narrow"/>
      <family val="2"/>
    </font>
    <font>
      <vertAlign val="superscript"/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 applyAlignment="1">
      <alignment horizont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2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Calibration curve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4"/>
            <c:dispRSqr val="1"/>
            <c:dispEq val="1"/>
            <c:trendlineLbl>
              <c:layout>
                <c:manualLayout>
                  <c:x val="-0.22728280839895013"/>
                  <c:y val="0.11069444444444444"/>
                </c:manualLayout>
              </c:layout>
              <c:numFmt formatCode="General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'Calibration curve acetic acid'!$G$5:$G$8</c:f>
              <c:numCache>
                <c:formatCode>General</c:formatCode>
                <c:ptCount val="4"/>
                <c:pt idx="0">
                  <c:v>6.8999999999999978E-2</c:v>
                </c:pt>
                <c:pt idx="1">
                  <c:v>0.31299999999999994</c:v>
                </c:pt>
                <c:pt idx="2">
                  <c:v>0.71299999999999986</c:v>
                </c:pt>
                <c:pt idx="3">
                  <c:v>1.6469999999999998</c:v>
                </c:pt>
              </c:numCache>
            </c:numRef>
          </c:xVal>
          <c:yVal>
            <c:numRef>
              <c:f>'Calibration curve acetic acid'!$H$5:$H$8</c:f>
              <c:numCache>
                <c:formatCode>General</c:formatCode>
                <c:ptCount val="4"/>
                <c:pt idx="0">
                  <c:v>0.02</c:v>
                </c:pt>
                <c:pt idx="1">
                  <c:v>0.1</c:v>
                </c:pt>
                <c:pt idx="2">
                  <c:v>0.3</c:v>
                </c:pt>
                <c:pt idx="3">
                  <c:v>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D7A-4BF3-947B-63413567C9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8947288"/>
        <c:axId val="445468424"/>
      </c:scatterChart>
      <c:valAx>
        <c:axId val="438947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∆A, Absorbance (x)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468424"/>
        <c:crosses val="autoZero"/>
        <c:crossBetween val="midCat"/>
      </c:valAx>
      <c:valAx>
        <c:axId val="445468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Concentration (y)</a:t>
                </a:r>
              </a:p>
            </c:rich>
          </c:tx>
          <c:layout>
            <c:manualLayout>
              <c:xMode val="edge"/>
              <c:yMode val="edge"/>
              <c:x val="2.2222222222222223E-2"/>
              <c:y val="0.3049114173228346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89472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11</xdr:row>
      <xdr:rowOff>61912</xdr:rowOff>
    </xdr:from>
    <xdr:to>
      <xdr:col>12</xdr:col>
      <xdr:colOff>66675</xdr:colOff>
      <xdr:row>25</xdr:row>
      <xdr:rowOff>138112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>
      <selection activeCell="C21" sqref="C21"/>
    </sheetView>
  </sheetViews>
  <sheetFormatPr defaultColWidth="11.42578125" defaultRowHeight="15" x14ac:dyDescent="0.25"/>
  <cols>
    <col min="2" max="2" width="21.85546875" customWidth="1"/>
    <col min="5" max="6" width="14.140625" customWidth="1"/>
    <col min="8" max="8" width="13.42578125" customWidth="1"/>
  </cols>
  <sheetData>
    <row r="1" spans="1:8" x14ac:dyDescent="0.25">
      <c r="B1" t="s">
        <v>32</v>
      </c>
    </row>
    <row r="3" spans="1:8" x14ac:dyDescent="0.25">
      <c r="B3" t="s">
        <v>35</v>
      </c>
      <c r="C3" t="s">
        <v>0</v>
      </c>
      <c r="D3" t="s">
        <v>1</v>
      </c>
      <c r="E3" t="s">
        <v>4</v>
      </c>
      <c r="F3" t="s">
        <v>5</v>
      </c>
      <c r="G3" s="8" t="s">
        <v>2</v>
      </c>
      <c r="H3" t="s">
        <v>5</v>
      </c>
    </row>
    <row r="4" spans="1:8" x14ac:dyDescent="0.25">
      <c r="A4" t="s">
        <v>3</v>
      </c>
      <c r="B4">
        <v>0.27600000000000002</v>
      </c>
      <c r="C4">
        <v>0.33</v>
      </c>
      <c r="D4">
        <v>0.443</v>
      </c>
      <c r="E4">
        <f>D4-B4</f>
        <v>0.16699999999999998</v>
      </c>
    </row>
    <row r="5" spans="1:8" x14ac:dyDescent="0.25">
      <c r="A5" t="s">
        <v>26</v>
      </c>
      <c r="B5">
        <v>0.27200000000000002</v>
      </c>
      <c r="C5">
        <v>0.32500000000000001</v>
      </c>
      <c r="D5">
        <v>0.50800000000000001</v>
      </c>
      <c r="E5">
        <f t="shared" ref="E5:E8" si="0">D5-B5</f>
        <v>0.23599999999999999</v>
      </c>
      <c r="F5">
        <v>0.02</v>
      </c>
      <c r="G5">
        <f>E5-0.167</f>
        <v>6.8999999999999978E-2</v>
      </c>
      <c r="H5">
        <v>0.02</v>
      </c>
    </row>
    <row r="6" spans="1:8" x14ac:dyDescent="0.25">
      <c r="A6" t="s">
        <v>27</v>
      </c>
      <c r="B6">
        <v>0.27100000000000002</v>
      </c>
      <c r="C6">
        <v>0.32600000000000001</v>
      </c>
      <c r="D6">
        <v>0.751</v>
      </c>
      <c r="E6">
        <f t="shared" si="0"/>
        <v>0.48</v>
      </c>
      <c r="F6">
        <v>0.1</v>
      </c>
      <c r="G6">
        <f t="shared" ref="G6:G8" si="1">E6-0.167</f>
        <v>0.31299999999999994</v>
      </c>
      <c r="H6">
        <v>0.1</v>
      </c>
    </row>
    <row r="7" spans="1:8" x14ac:dyDescent="0.25">
      <c r="A7" t="s">
        <v>28</v>
      </c>
      <c r="B7">
        <v>0.27200000000000002</v>
      </c>
      <c r="C7">
        <v>0.33200000000000002</v>
      </c>
      <c r="D7">
        <v>1.1519999999999999</v>
      </c>
      <c r="E7">
        <f t="shared" si="0"/>
        <v>0.87999999999999989</v>
      </c>
      <c r="F7">
        <v>0.3</v>
      </c>
      <c r="G7">
        <f t="shared" si="1"/>
        <v>0.71299999999999986</v>
      </c>
      <c r="H7">
        <v>0.3</v>
      </c>
    </row>
    <row r="8" spans="1:8" x14ac:dyDescent="0.25">
      <c r="A8" t="s">
        <v>29</v>
      </c>
      <c r="B8">
        <v>0.27600000000000002</v>
      </c>
      <c r="C8">
        <v>0.32600000000000001</v>
      </c>
      <c r="D8">
        <v>2.09</v>
      </c>
      <c r="E8">
        <f t="shared" si="0"/>
        <v>1.8139999999999998</v>
      </c>
      <c r="F8">
        <v>1.3</v>
      </c>
      <c r="G8">
        <f t="shared" si="1"/>
        <v>1.6469999999999998</v>
      </c>
      <c r="H8">
        <v>1.3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workbookViewId="0">
      <selection activeCell="M16" sqref="M16"/>
    </sheetView>
  </sheetViews>
  <sheetFormatPr defaultColWidth="11.42578125" defaultRowHeight="15" x14ac:dyDescent="0.25"/>
  <cols>
    <col min="1" max="1" width="10.85546875" customWidth="1"/>
    <col min="2" max="2" width="24.140625" customWidth="1"/>
    <col min="4" max="4" width="17.42578125" customWidth="1"/>
    <col min="6" max="6" width="18.140625" customWidth="1"/>
    <col min="8" max="8" width="13.140625" customWidth="1"/>
    <col min="9" max="9" width="25.42578125" customWidth="1"/>
    <col min="10" max="10" width="23.7109375" customWidth="1"/>
    <col min="11" max="11" width="19.5703125" customWidth="1"/>
  </cols>
  <sheetData>
    <row r="1" spans="1:11" x14ac:dyDescent="0.25">
      <c r="A1" s="2"/>
      <c r="C1" s="2"/>
    </row>
    <row r="3" spans="1:11" ht="15.75" x14ac:dyDescent="0.25">
      <c r="I3" t="s">
        <v>33</v>
      </c>
    </row>
    <row r="4" spans="1:11" ht="16.5" x14ac:dyDescent="0.25">
      <c r="A4" s="2" t="s">
        <v>25</v>
      </c>
      <c r="B4" s="3" t="s">
        <v>36</v>
      </c>
      <c r="C4" s="3" t="s">
        <v>0</v>
      </c>
      <c r="D4" s="6" t="s">
        <v>37</v>
      </c>
      <c r="E4" t="s">
        <v>1</v>
      </c>
      <c r="F4" s="6" t="s">
        <v>38</v>
      </c>
      <c r="H4" t="s">
        <v>34</v>
      </c>
      <c r="I4" s="8" t="s">
        <v>2</v>
      </c>
      <c r="J4" t="s">
        <v>31</v>
      </c>
    </row>
    <row r="5" spans="1:11" x14ac:dyDescent="0.25">
      <c r="B5">
        <v>0.27600000000000002</v>
      </c>
      <c r="C5">
        <v>0.33</v>
      </c>
      <c r="D5" s="7">
        <f>C5-B5</f>
        <v>5.3999999999999992E-2</v>
      </c>
      <c r="E5">
        <v>0.443</v>
      </c>
      <c r="F5" s="7">
        <f>E5-B5</f>
        <v>0.16699999999999998</v>
      </c>
      <c r="H5" s="4">
        <f>F5-0.808*D5</f>
        <v>0.12336799999999998</v>
      </c>
      <c r="I5">
        <f>H5-$H$5</f>
        <v>0</v>
      </c>
      <c r="J5" s="1">
        <f>0.1017*(I5^3)+0.1559*(I5^2)+0.2557*(I5)+0.0016</f>
        <v>1.6000000000000001E-3</v>
      </c>
    </row>
    <row r="6" spans="1:11" x14ac:dyDescent="0.25">
      <c r="B6">
        <v>0.27200000000000002</v>
      </c>
      <c r="C6">
        <v>0.33200000000000002</v>
      </c>
      <c r="D6" s="7">
        <f t="shared" ref="D6:D52" si="0">C6-B6</f>
        <v>0.06</v>
      </c>
      <c r="E6">
        <v>1.1519999999999999</v>
      </c>
      <c r="F6" s="7">
        <f t="shared" ref="F6:F52" si="1">E6-B6</f>
        <v>0.87999999999999989</v>
      </c>
      <c r="H6" s="4">
        <f t="shared" ref="H6:H52" si="2">F6-0.808*D6</f>
        <v>0.83151999999999993</v>
      </c>
      <c r="I6" s="5">
        <f t="shared" ref="I6:I52" si="3">H6-$H$5</f>
        <v>0.70815199999999989</v>
      </c>
      <c r="J6" s="1">
        <f t="shared" ref="J6:J52" si="4">0.1017*(I6^3)+0.1559*(I6^2)+0.2557*(I6)+0.0016</f>
        <v>0.29697114603043701</v>
      </c>
    </row>
    <row r="7" spans="1:11" x14ac:dyDescent="0.25">
      <c r="A7" t="s">
        <v>30</v>
      </c>
      <c r="B7">
        <v>0.28199999999999997</v>
      </c>
      <c r="C7">
        <v>2.8610000000000002</v>
      </c>
      <c r="D7" s="7">
        <f t="shared" si="0"/>
        <v>2.5790000000000002</v>
      </c>
      <c r="E7">
        <v>3.7570000000000001</v>
      </c>
      <c r="F7" s="7">
        <f t="shared" si="1"/>
        <v>3.4750000000000001</v>
      </c>
      <c r="H7" s="4">
        <f t="shared" si="2"/>
        <v>1.391168</v>
      </c>
      <c r="I7" s="5">
        <f t="shared" si="3"/>
        <v>1.2678</v>
      </c>
      <c r="J7" s="1">
        <f t="shared" si="4"/>
        <v>0.78359697002377848</v>
      </c>
    </row>
    <row r="8" spans="1:11" x14ac:dyDescent="0.25">
      <c r="A8" t="s">
        <v>30</v>
      </c>
      <c r="B8">
        <v>0.28000000000000003</v>
      </c>
      <c r="C8">
        <v>2.863</v>
      </c>
      <c r="D8" s="7">
        <f t="shared" si="0"/>
        <v>2.5830000000000002</v>
      </c>
      <c r="E8">
        <v>3.7549999999999999</v>
      </c>
      <c r="F8" s="7">
        <f t="shared" si="1"/>
        <v>3.4749999999999996</v>
      </c>
      <c r="H8" s="4">
        <f t="shared" si="2"/>
        <v>1.3879359999999994</v>
      </c>
      <c r="I8" s="5">
        <f t="shared" si="3"/>
        <v>1.2645679999999995</v>
      </c>
      <c r="J8" s="1">
        <f t="shared" si="4"/>
        <v>0.77991365533707468</v>
      </c>
    </row>
    <row r="9" spans="1:11" x14ac:dyDescent="0.25">
      <c r="A9" t="s">
        <v>6</v>
      </c>
      <c r="B9">
        <v>0.29299999999999998</v>
      </c>
      <c r="C9">
        <v>0.56200000000000006</v>
      </c>
      <c r="D9" s="7">
        <f t="shared" si="0"/>
        <v>0.26900000000000007</v>
      </c>
      <c r="E9">
        <v>1.2509999999999999</v>
      </c>
      <c r="F9" s="7">
        <f t="shared" si="1"/>
        <v>0.95799999999999996</v>
      </c>
      <c r="H9" s="4">
        <f t="shared" si="2"/>
        <v>0.74064799999999986</v>
      </c>
      <c r="I9" s="5">
        <f t="shared" si="3"/>
        <v>0.61727999999999983</v>
      </c>
      <c r="J9" s="1">
        <f t="shared" si="4"/>
        <v>0.2427621421433257</v>
      </c>
    </row>
    <row r="10" spans="1:11" x14ac:dyDescent="0.25">
      <c r="A10" t="s">
        <v>6</v>
      </c>
      <c r="B10">
        <v>0.29399999999999998</v>
      </c>
      <c r="C10">
        <v>0.56100000000000005</v>
      </c>
      <c r="D10" s="7">
        <f t="shared" si="0"/>
        <v>0.26700000000000007</v>
      </c>
      <c r="E10">
        <v>1.2490000000000001</v>
      </c>
      <c r="F10" s="7">
        <f t="shared" si="1"/>
        <v>0.95500000000000007</v>
      </c>
      <c r="H10" s="4">
        <f t="shared" si="2"/>
        <v>0.73926400000000003</v>
      </c>
      <c r="I10" s="5">
        <f t="shared" si="3"/>
        <v>0.615896</v>
      </c>
      <c r="J10" s="1">
        <f t="shared" si="4"/>
        <v>0.24198164179621393</v>
      </c>
    </row>
    <row r="11" spans="1:11" x14ac:dyDescent="0.25">
      <c r="A11" t="s">
        <v>7</v>
      </c>
      <c r="B11">
        <v>0.27700000000000002</v>
      </c>
      <c r="C11">
        <v>0.56899999999999995</v>
      </c>
      <c r="D11" s="7">
        <f t="shared" si="0"/>
        <v>0.29199999999999993</v>
      </c>
      <c r="E11">
        <v>1.6140000000000001</v>
      </c>
      <c r="F11" s="7">
        <f t="shared" si="1"/>
        <v>1.3370000000000002</v>
      </c>
      <c r="H11" s="4">
        <f t="shared" si="2"/>
        <v>1.1010640000000003</v>
      </c>
      <c r="I11" s="5">
        <f t="shared" si="3"/>
        <v>0.97769600000000034</v>
      </c>
      <c r="J11" s="1">
        <f t="shared" si="4"/>
        <v>0.49566573412381082</v>
      </c>
    </row>
    <row r="12" spans="1:11" x14ac:dyDescent="0.25">
      <c r="A12" t="s">
        <v>7</v>
      </c>
      <c r="B12">
        <v>0.27500000000000002</v>
      </c>
      <c r="C12">
        <v>0.57099999999999995</v>
      </c>
      <c r="D12" s="7">
        <f t="shared" si="0"/>
        <v>0.29599999999999993</v>
      </c>
      <c r="E12">
        <v>1.617</v>
      </c>
      <c r="F12" s="7">
        <f t="shared" si="1"/>
        <v>1.3420000000000001</v>
      </c>
      <c r="H12" s="4">
        <f t="shared" si="2"/>
        <v>1.102832</v>
      </c>
      <c r="I12" s="5">
        <f t="shared" si="3"/>
        <v>0.97946400000000011</v>
      </c>
      <c r="J12" s="1">
        <f t="shared" si="4"/>
        <v>0.49717382190127501</v>
      </c>
    </row>
    <row r="13" spans="1:11" x14ac:dyDescent="0.25">
      <c r="A13" t="s">
        <v>8</v>
      </c>
      <c r="B13">
        <v>0.28399999999999997</v>
      </c>
      <c r="C13">
        <v>0.77</v>
      </c>
      <c r="D13" s="7">
        <f t="shared" si="0"/>
        <v>0.48600000000000004</v>
      </c>
      <c r="E13">
        <v>2.1539999999999999</v>
      </c>
      <c r="F13" s="7">
        <f t="shared" si="1"/>
        <v>1.8699999999999999</v>
      </c>
      <c r="H13" s="4">
        <f t="shared" si="2"/>
        <v>1.477312</v>
      </c>
      <c r="I13" s="5">
        <f t="shared" si="3"/>
        <v>1.353944</v>
      </c>
      <c r="J13" s="1">
        <f t="shared" si="4"/>
        <v>0.88601339492613362</v>
      </c>
    </row>
    <row r="14" spans="1:11" x14ac:dyDescent="0.25">
      <c r="A14" t="s">
        <v>8</v>
      </c>
      <c r="B14">
        <v>0.28000000000000003</v>
      </c>
      <c r="C14">
        <v>0.77300000000000002</v>
      </c>
      <c r="D14" s="7">
        <f t="shared" si="0"/>
        <v>0.49299999999999999</v>
      </c>
      <c r="E14">
        <v>2.1579999999999999</v>
      </c>
      <c r="F14" s="7">
        <f t="shared" si="1"/>
        <v>1.8779999999999999</v>
      </c>
      <c r="H14" s="4">
        <f t="shared" si="2"/>
        <v>1.4796559999999999</v>
      </c>
      <c r="I14" s="5">
        <f t="shared" si="3"/>
        <v>1.3562879999999999</v>
      </c>
      <c r="J14" s="1">
        <f t="shared" si="4"/>
        <v>0.88891642123206249</v>
      </c>
    </row>
    <row r="15" spans="1:11" x14ac:dyDescent="0.25">
      <c r="A15" t="s">
        <v>9</v>
      </c>
      <c r="B15">
        <v>0.28299999999999997</v>
      </c>
      <c r="C15">
        <v>0.628</v>
      </c>
      <c r="D15" s="7">
        <f t="shared" si="0"/>
        <v>0.34500000000000003</v>
      </c>
      <c r="E15">
        <v>1.5109999999999999</v>
      </c>
      <c r="F15" s="7">
        <f t="shared" si="1"/>
        <v>1.228</v>
      </c>
      <c r="H15" s="4">
        <f t="shared" si="2"/>
        <v>0.94923999999999986</v>
      </c>
      <c r="I15" s="5">
        <f t="shared" si="3"/>
        <v>0.82587199999999994</v>
      </c>
      <c r="J15" s="1">
        <f t="shared" si="4"/>
        <v>0.37639674426365394</v>
      </c>
    </row>
    <row r="16" spans="1:11" x14ac:dyDescent="0.25">
      <c r="A16" t="s">
        <v>9</v>
      </c>
      <c r="B16">
        <v>0.28299999999999997</v>
      </c>
      <c r="C16">
        <v>0.625</v>
      </c>
      <c r="D16" s="7">
        <f t="shared" si="0"/>
        <v>0.34200000000000003</v>
      </c>
      <c r="E16">
        <v>1.5129999999999999</v>
      </c>
      <c r="F16" s="7">
        <f t="shared" si="1"/>
        <v>1.23</v>
      </c>
      <c r="H16" s="4">
        <f t="shared" si="2"/>
        <v>0.95366399999999996</v>
      </c>
      <c r="I16" s="5">
        <f t="shared" si="3"/>
        <v>0.83029599999999992</v>
      </c>
      <c r="J16" s="1">
        <f t="shared" si="4"/>
        <v>0.37959578825667434</v>
      </c>
    </row>
    <row r="17" spans="1:11" x14ac:dyDescent="0.25">
      <c r="A17" t="s">
        <v>10</v>
      </c>
      <c r="B17">
        <v>0.29399999999999998</v>
      </c>
      <c r="C17">
        <v>0.49199999999999999</v>
      </c>
      <c r="D17" s="7">
        <f t="shared" si="0"/>
        <v>0.19800000000000001</v>
      </c>
      <c r="E17">
        <v>0.95399999999999996</v>
      </c>
      <c r="F17" s="7">
        <f t="shared" si="1"/>
        <v>0.65999999999999992</v>
      </c>
      <c r="H17" s="4">
        <f t="shared" si="2"/>
        <v>0.5000159999999999</v>
      </c>
      <c r="I17" s="5">
        <f t="shared" si="3"/>
        <v>0.37664799999999993</v>
      </c>
      <c r="J17" s="1">
        <f t="shared" si="4"/>
        <v>0.1254595509604898</v>
      </c>
    </row>
    <row r="18" spans="1:11" x14ac:dyDescent="0.25">
      <c r="A18" t="s">
        <v>10</v>
      </c>
      <c r="B18">
        <v>0.28699999999999998</v>
      </c>
      <c r="C18">
        <v>0.48899999999999999</v>
      </c>
      <c r="D18" s="7">
        <f t="shared" si="0"/>
        <v>0.20200000000000001</v>
      </c>
      <c r="E18">
        <v>0.95699999999999996</v>
      </c>
      <c r="F18" s="7">
        <f t="shared" si="1"/>
        <v>0.66999999999999993</v>
      </c>
      <c r="H18" s="4">
        <f t="shared" si="2"/>
        <v>0.5067839999999999</v>
      </c>
      <c r="I18" s="5">
        <f t="shared" si="3"/>
        <v>0.38341599999999992</v>
      </c>
      <c r="J18" s="1">
        <f t="shared" si="4"/>
        <v>0.12829032788979894</v>
      </c>
    </row>
    <row r="19" spans="1:11" x14ac:dyDescent="0.25">
      <c r="A19" t="s">
        <v>11</v>
      </c>
      <c r="B19">
        <v>0.311</v>
      </c>
      <c r="C19">
        <v>0.62</v>
      </c>
      <c r="D19" s="7">
        <f t="shared" si="0"/>
        <v>0.309</v>
      </c>
      <c r="E19">
        <v>1.405</v>
      </c>
      <c r="F19" s="7">
        <f t="shared" si="1"/>
        <v>1.0940000000000001</v>
      </c>
      <c r="H19" s="4">
        <f t="shared" si="2"/>
        <v>0.84432800000000008</v>
      </c>
      <c r="I19" s="5">
        <f t="shared" si="3"/>
        <v>0.72096000000000005</v>
      </c>
      <c r="J19" s="1">
        <f t="shared" si="4"/>
        <v>0.30509505326353287</v>
      </c>
    </row>
    <row r="20" spans="1:11" x14ac:dyDescent="0.25">
      <c r="A20" t="s">
        <v>11</v>
      </c>
      <c r="B20">
        <v>0.314</v>
      </c>
      <c r="C20">
        <v>0.623</v>
      </c>
      <c r="D20" s="7">
        <f t="shared" si="0"/>
        <v>0.309</v>
      </c>
      <c r="E20">
        <v>1.4079999999999999</v>
      </c>
      <c r="F20" s="7">
        <f t="shared" si="1"/>
        <v>1.0939999999999999</v>
      </c>
      <c r="H20" s="4">
        <f t="shared" si="2"/>
        <v>0.84432799999999986</v>
      </c>
      <c r="I20" s="5">
        <f t="shared" si="3"/>
        <v>0.72095999999999982</v>
      </c>
      <c r="J20" s="1">
        <f t="shared" si="4"/>
        <v>0.3050950532635327</v>
      </c>
    </row>
    <row r="21" spans="1:11" x14ac:dyDescent="0.25">
      <c r="A21" t="s">
        <v>12</v>
      </c>
      <c r="B21">
        <v>0.28599999999999998</v>
      </c>
      <c r="C21">
        <v>0.55200000000000005</v>
      </c>
      <c r="D21" s="7">
        <f t="shared" si="0"/>
        <v>0.26600000000000007</v>
      </c>
      <c r="E21">
        <v>1.2410000000000001</v>
      </c>
      <c r="F21" s="7">
        <f t="shared" si="1"/>
        <v>0.95500000000000007</v>
      </c>
      <c r="H21" s="4">
        <f t="shared" si="2"/>
        <v>0.74007200000000006</v>
      </c>
      <c r="I21" s="5">
        <f t="shared" si="3"/>
        <v>0.61670400000000014</v>
      </c>
      <c r="J21" s="1">
        <f t="shared" si="4"/>
        <v>0.24243714951330542</v>
      </c>
    </row>
    <row r="22" spans="1:11" x14ac:dyDescent="0.25">
      <c r="A22" t="s">
        <v>12</v>
      </c>
      <c r="B22">
        <v>0.28299999999999997</v>
      </c>
      <c r="C22">
        <v>0.55000000000000004</v>
      </c>
      <c r="D22" s="7">
        <f t="shared" si="0"/>
        <v>0.26700000000000007</v>
      </c>
      <c r="E22">
        <v>1.24</v>
      </c>
      <c r="F22" s="7">
        <f t="shared" si="1"/>
        <v>0.95700000000000007</v>
      </c>
      <c r="H22" s="4">
        <f t="shared" si="2"/>
        <v>0.74126400000000003</v>
      </c>
      <c r="I22" s="5">
        <f t="shared" si="3"/>
        <v>0.617896</v>
      </c>
      <c r="J22" s="1">
        <f t="shared" si="4"/>
        <v>0.24310995646898664</v>
      </c>
    </row>
    <row r="23" spans="1:11" x14ac:dyDescent="0.25">
      <c r="A23" t="s">
        <v>13</v>
      </c>
      <c r="B23">
        <v>0.27600000000000002</v>
      </c>
      <c r="C23">
        <v>0.79700000000000004</v>
      </c>
      <c r="D23" s="7">
        <f t="shared" si="0"/>
        <v>0.52100000000000002</v>
      </c>
      <c r="E23">
        <v>3.0310000000000001</v>
      </c>
      <c r="F23" s="7">
        <f t="shared" si="1"/>
        <v>2.7549999999999999</v>
      </c>
      <c r="H23" s="4">
        <f t="shared" si="2"/>
        <v>2.3340319999999997</v>
      </c>
      <c r="I23" s="5">
        <f t="shared" si="3"/>
        <v>2.2106639999999995</v>
      </c>
      <c r="J23" s="1">
        <f t="shared" si="4"/>
        <v>2.4274810045770852</v>
      </c>
    </row>
    <row r="24" spans="1:11" x14ac:dyDescent="0.25">
      <c r="A24" t="s">
        <v>13</v>
      </c>
      <c r="B24">
        <v>0.27600000000000002</v>
      </c>
      <c r="C24">
        <v>0.40500000000000003</v>
      </c>
      <c r="D24" s="7">
        <f t="shared" si="0"/>
        <v>0.129</v>
      </c>
      <c r="E24">
        <v>0.81200000000000006</v>
      </c>
      <c r="F24" s="7">
        <f t="shared" si="1"/>
        <v>0.53600000000000003</v>
      </c>
      <c r="H24" s="4">
        <f t="shared" si="2"/>
        <v>0.43176800000000004</v>
      </c>
      <c r="I24" s="5">
        <f t="shared" si="3"/>
        <v>0.30840000000000006</v>
      </c>
      <c r="J24" s="1">
        <f t="shared" si="4"/>
        <v>9.8268690538796818E-2</v>
      </c>
      <c r="K24" s="1"/>
    </row>
    <row r="25" spans="1:11" x14ac:dyDescent="0.25">
      <c r="A25" t="s">
        <v>13</v>
      </c>
      <c r="B25">
        <v>0.27700000000000002</v>
      </c>
      <c r="C25">
        <v>0.40899999999999997</v>
      </c>
      <c r="D25" s="7">
        <f t="shared" si="0"/>
        <v>0.13199999999999995</v>
      </c>
      <c r="E25">
        <v>0.81599999999999995</v>
      </c>
      <c r="F25" s="7">
        <f t="shared" si="1"/>
        <v>0.53899999999999992</v>
      </c>
      <c r="H25" s="4">
        <f t="shared" si="2"/>
        <v>0.43234399999999995</v>
      </c>
      <c r="I25" s="5">
        <f t="shared" si="3"/>
        <v>0.30897599999999997</v>
      </c>
      <c r="J25" s="1">
        <f t="shared" si="4"/>
        <v>9.8488158854525512E-2</v>
      </c>
      <c r="K25" s="1"/>
    </row>
    <row r="26" spans="1:11" x14ac:dyDescent="0.25">
      <c r="A26" t="s">
        <v>14</v>
      </c>
      <c r="B26">
        <v>0.28100000000000003</v>
      </c>
      <c r="C26">
        <v>1.0169999999999999</v>
      </c>
      <c r="D26" s="7">
        <f t="shared" si="0"/>
        <v>0.73599999999999988</v>
      </c>
      <c r="E26">
        <v>2.4260000000000002</v>
      </c>
      <c r="F26" s="7">
        <f t="shared" si="1"/>
        <v>2.145</v>
      </c>
      <c r="H26" s="4">
        <f t="shared" si="2"/>
        <v>1.5503120000000001</v>
      </c>
      <c r="I26" s="5">
        <f t="shared" si="3"/>
        <v>1.4269440000000002</v>
      </c>
      <c r="J26" s="1">
        <f t="shared" si="4"/>
        <v>0.97939764411096708</v>
      </c>
    </row>
    <row r="27" spans="1:11" x14ac:dyDescent="0.25">
      <c r="A27" t="s">
        <v>14</v>
      </c>
      <c r="B27">
        <v>0.28299999999999997</v>
      </c>
      <c r="C27">
        <v>1.0109999999999999</v>
      </c>
      <c r="D27" s="7">
        <f t="shared" si="0"/>
        <v>0.72799999999999998</v>
      </c>
      <c r="E27">
        <v>2.423</v>
      </c>
      <c r="F27" s="7">
        <f t="shared" si="1"/>
        <v>2.14</v>
      </c>
      <c r="H27" s="4">
        <f t="shared" si="2"/>
        <v>1.5517760000000003</v>
      </c>
      <c r="I27" s="5">
        <f t="shared" si="3"/>
        <v>1.4284080000000003</v>
      </c>
      <c r="J27" s="1">
        <f t="shared" si="4"/>
        <v>0.98133410938141408</v>
      </c>
    </row>
    <row r="28" spans="1:11" x14ac:dyDescent="0.25">
      <c r="A28" t="s">
        <v>6</v>
      </c>
      <c r="B28">
        <v>0.28100000000000003</v>
      </c>
      <c r="C28">
        <v>0.78200000000000003</v>
      </c>
      <c r="D28" s="7">
        <f t="shared" si="0"/>
        <v>0.501</v>
      </c>
      <c r="E28">
        <v>1.9079999999999999</v>
      </c>
      <c r="F28" s="7">
        <f t="shared" si="1"/>
        <v>1.6269999999999998</v>
      </c>
      <c r="H28" s="4">
        <f t="shared" si="2"/>
        <v>1.2221919999999997</v>
      </c>
      <c r="I28" s="5">
        <f t="shared" si="3"/>
        <v>1.0988239999999998</v>
      </c>
      <c r="J28" s="1">
        <f t="shared" si="4"/>
        <v>0.6057341868051308</v>
      </c>
    </row>
    <row r="29" spans="1:11" x14ac:dyDescent="0.25">
      <c r="A29" t="s">
        <v>6</v>
      </c>
      <c r="B29">
        <v>0.28799999999999998</v>
      </c>
      <c r="C29">
        <v>0.78500000000000003</v>
      </c>
      <c r="D29" s="7">
        <f t="shared" si="0"/>
        <v>0.49700000000000005</v>
      </c>
      <c r="E29">
        <v>1.9119999999999999</v>
      </c>
      <c r="F29" s="7">
        <f t="shared" si="1"/>
        <v>1.6239999999999999</v>
      </c>
      <c r="H29" s="4">
        <f t="shared" si="2"/>
        <v>1.2224239999999997</v>
      </c>
      <c r="I29" s="5">
        <f t="shared" si="3"/>
        <v>1.0990559999999998</v>
      </c>
      <c r="J29" s="1">
        <f t="shared" si="4"/>
        <v>0.6059584865727019</v>
      </c>
    </row>
    <row r="30" spans="1:11" x14ac:dyDescent="0.25">
      <c r="A30" t="s">
        <v>6</v>
      </c>
      <c r="B30">
        <v>0.28000000000000003</v>
      </c>
      <c r="C30">
        <v>0.74299999999999999</v>
      </c>
      <c r="D30" s="7">
        <f t="shared" si="0"/>
        <v>0.46299999999999997</v>
      </c>
      <c r="E30">
        <v>1.7350000000000001</v>
      </c>
      <c r="F30" s="7">
        <f t="shared" si="1"/>
        <v>1.4550000000000001</v>
      </c>
      <c r="H30" s="4">
        <f t="shared" si="2"/>
        <v>1.0808960000000001</v>
      </c>
      <c r="I30" s="5">
        <f t="shared" si="3"/>
        <v>0.95752800000000016</v>
      </c>
      <c r="J30" s="1">
        <f t="shared" si="4"/>
        <v>0.4786627255876304</v>
      </c>
    </row>
    <row r="31" spans="1:11" x14ac:dyDescent="0.25">
      <c r="D31" s="7"/>
      <c r="F31" s="7"/>
      <c r="H31" s="4"/>
      <c r="I31" s="5"/>
      <c r="J31" s="1"/>
    </row>
    <row r="32" spans="1:11" x14ac:dyDescent="0.25">
      <c r="A32" t="s">
        <v>16</v>
      </c>
      <c r="B32">
        <v>0.27900000000000003</v>
      </c>
      <c r="C32">
        <v>1.052</v>
      </c>
      <c r="D32" s="7">
        <f t="shared" si="0"/>
        <v>0.77300000000000002</v>
      </c>
      <c r="E32">
        <v>2.6880000000000002</v>
      </c>
      <c r="F32" s="7">
        <f t="shared" si="1"/>
        <v>2.4090000000000003</v>
      </c>
      <c r="H32" s="4">
        <f t="shared" si="2"/>
        <v>1.7844160000000002</v>
      </c>
      <c r="I32" s="5">
        <f t="shared" si="3"/>
        <v>1.6610480000000003</v>
      </c>
      <c r="J32" s="1">
        <f t="shared" si="4"/>
        <v>1.3225581653911669</v>
      </c>
    </row>
    <row r="33" spans="1:11" x14ac:dyDescent="0.25">
      <c r="A33" t="s">
        <v>16</v>
      </c>
      <c r="B33">
        <v>0.28699999999999998</v>
      </c>
      <c r="C33">
        <v>1.056</v>
      </c>
      <c r="D33" s="7">
        <f t="shared" si="0"/>
        <v>0.76900000000000013</v>
      </c>
      <c r="E33">
        <v>2.6909999999999998</v>
      </c>
      <c r="F33" s="7">
        <f t="shared" si="1"/>
        <v>2.4039999999999999</v>
      </c>
      <c r="H33" s="4">
        <f t="shared" si="2"/>
        <v>1.7826479999999998</v>
      </c>
      <c r="I33" s="5">
        <f t="shared" si="3"/>
        <v>1.6592799999999999</v>
      </c>
      <c r="J33" s="1">
        <f t="shared" si="4"/>
        <v>1.319704191009375</v>
      </c>
    </row>
    <row r="34" spans="1:11" x14ac:dyDescent="0.25">
      <c r="A34" t="s">
        <v>17</v>
      </c>
      <c r="B34">
        <v>0.28100000000000003</v>
      </c>
      <c r="C34">
        <v>1.4410000000000001</v>
      </c>
      <c r="D34" s="7">
        <f t="shared" si="0"/>
        <v>1.1600000000000001</v>
      </c>
      <c r="E34">
        <v>3.5030000000000001</v>
      </c>
      <c r="F34" s="7">
        <f t="shared" si="1"/>
        <v>3.222</v>
      </c>
      <c r="H34" s="4">
        <f t="shared" si="2"/>
        <v>2.2847199999999996</v>
      </c>
      <c r="I34" s="5">
        <f t="shared" si="3"/>
        <v>2.1613519999999995</v>
      </c>
      <c r="J34" s="1">
        <f t="shared" si="4"/>
        <v>2.3093630128206684</v>
      </c>
    </row>
    <row r="35" spans="1:11" x14ac:dyDescent="0.25">
      <c r="A35" t="s">
        <v>17</v>
      </c>
      <c r="B35">
        <v>0.28100000000000003</v>
      </c>
      <c r="C35">
        <v>0.47699999999999998</v>
      </c>
      <c r="D35" s="7">
        <f t="shared" si="0"/>
        <v>0.19599999999999995</v>
      </c>
      <c r="E35">
        <v>1.304</v>
      </c>
      <c r="F35" s="7">
        <f t="shared" si="1"/>
        <v>1.0230000000000001</v>
      </c>
      <c r="H35" s="4">
        <f t="shared" si="2"/>
        <v>0.86463200000000018</v>
      </c>
      <c r="I35" s="5">
        <f t="shared" si="3"/>
        <v>0.74126400000000015</v>
      </c>
      <c r="J35" s="1">
        <f t="shared" si="4"/>
        <v>0.31822676082104512</v>
      </c>
      <c r="K35" s="1"/>
    </row>
    <row r="36" spans="1:11" x14ac:dyDescent="0.25">
      <c r="A36" t="s">
        <v>18</v>
      </c>
      <c r="B36">
        <v>0.27700000000000002</v>
      </c>
      <c r="C36">
        <v>1.0325</v>
      </c>
      <c r="D36" s="7">
        <f t="shared" si="0"/>
        <v>0.75549999999999995</v>
      </c>
      <c r="E36">
        <v>3.4260000000000002</v>
      </c>
      <c r="F36" s="7">
        <f t="shared" si="1"/>
        <v>3.149</v>
      </c>
      <c r="H36" s="4">
        <f t="shared" si="2"/>
        <v>2.5385559999999998</v>
      </c>
      <c r="I36" s="5">
        <f t="shared" si="3"/>
        <v>2.4151879999999997</v>
      </c>
      <c r="J36" s="1">
        <f t="shared" si="4"/>
        <v>2.9613101107536766</v>
      </c>
    </row>
    <row r="37" spans="1:11" x14ac:dyDescent="0.25">
      <c r="A37" t="s">
        <v>18</v>
      </c>
      <c r="B37">
        <v>0.27700000000000002</v>
      </c>
      <c r="C37">
        <v>0.43099999999999999</v>
      </c>
      <c r="D37" s="7">
        <f t="shared" si="0"/>
        <v>0.15399999999999997</v>
      </c>
      <c r="E37">
        <v>1.2849999999999999</v>
      </c>
      <c r="F37" s="7">
        <f t="shared" si="1"/>
        <v>1.008</v>
      </c>
      <c r="H37" s="4">
        <f t="shared" si="2"/>
        <v>0.88356800000000002</v>
      </c>
      <c r="I37" s="5">
        <f t="shared" si="3"/>
        <v>0.76019999999999999</v>
      </c>
      <c r="J37" s="1">
        <f t="shared" si="4"/>
        <v>0.33075749346385358</v>
      </c>
      <c r="K37" s="1"/>
    </row>
    <row r="38" spans="1:11" x14ac:dyDescent="0.25">
      <c r="A38" t="s">
        <v>15</v>
      </c>
      <c r="B38">
        <v>0.27700000000000002</v>
      </c>
      <c r="C38">
        <v>0.88</v>
      </c>
      <c r="D38" s="7">
        <f t="shared" si="0"/>
        <v>0.60299999999999998</v>
      </c>
      <c r="E38">
        <v>2.548</v>
      </c>
      <c r="F38" s="7">
        <f t="shared" si="1"/>
        <v>2.2709999999999999</v>
      </c>
      <c r="H38" s="4">
        <f t="shared" si="2"/>
        <v>1.783776</v>
      </c>
      <c r="I38" s="5">
        <f t="shared" si="3"/>
        <v>1.6604080000000001</v>
      </c>
      <c r="J38" s="1">
        <f t="shared" si="4"/>
        <v>1.3215245742634814</v>
      </c>
    </row>
    <row r="39" spans="1:11" x14ac:dyDescent="0.25">
      <c r="A39" t="s">
        <v>15</v>
      </c>
      <c r="B39">
        <v>0.27300000000000002</v>
      </c>
      <c r="C39">
        <v>0.88600000000000001</v>
      </c>
      <c r="D39" s="7">
        <f t="shared" si="0"/>
        <v>0.61299999999999999</v>
      </c>
      <c r="E39">
        <v>2.5510000000000002</v>
      </c>
      <c r="F39" s="7">
        <f t="shared" si="1"/>
        <v>2.278</v>
      </c>
      <c r="H39" s="4">
        <f t="shared" si="2"/>
        <v>1.7826960000000001</v>
      </c>
      <c r="I39" s="5">
        <f t="shared" si="3"/>
        <v>1.6593280000000001</v>
      </c>
      <c r="J39" s="1">
        <f t="shared" si="4"/>
        <v>1.3197816197947057</v>
      </c>
    </row>
    <row r="40" spans="1:11" x14ac:dyDescent="0.25">
      <c r="A40" t="s">
        <v>19</v>
      </c>
      <c r="B40">
        <v>0.29599999999999999</v>
      </c>
      <c r="C40">
        <v>0.94899999999999995</v>
      </c>
      <c r="D40" s="7">
        <f t="shared" si="0"/>
        <v>0.65300000000000002</v>
      </c>
      <c r="E40">
        <v>2.544</v>
      </c>
      <c r="F40" s="7">
        <f t="shared" si="1"/>
        <v>2.2480000000000002</v>
      </c>
      <c r="H40" s="4">
        <f t="shared" si="2"/>
        <v>1.7203760000000001</v>
      </c>
      <c r="I40" s="5">
        <f t="shared" si="3"/>
        <v>1.5970080000000002</v>
      </c>
      <c r="J40" s="1">
        <f t="shared" si="4"/>
        <v>1.2217983400303489</v>
      </c>
    </row>
    <row r="41" spans="1:11" x14ac:dyDescent="0.25">
      <c r="A41" t="s">
        <v>19</v>
      </c>
      <c r="B41">
        <v>0.28899999999999998</v>
      </c>
      <c r="C41">
        <v>0.94199999999999995</v>
      </c>
      <c r="D41" s="7">
        <f t="shared" si="0"/>
        <v>0.65300000000000002</v>
      </c>
      <c r="E41">
        <v>2.548</v>
      </c>
      <c r="F41" s="7">
        <f t="shared" si="1"/>
        <v>2.2589999999999999</v>
      </c>
      <c r="H41" s="4">
        <f t="shared" si="2"/>
        <v>1.7313759999999998</v>
      </c>
      <c r="I41" s="5">
        <f t="shared" si="3"/>
        <v>1.6080079999999999</v>
      </c>
      <c r="J41" s="1">
        <f t="shared" si="4"/>
        <v>1.2387259276356672</v>
      </c>
    </row>
    <row r="42" spans="1:11" x14ac:dyDescent="0.25">
      <c r="A42" t="s">
        <v>20</v>
      </c>
      <c r="B42">
        <v>0.27400000000000002</v>
      </c>
      <c r="C42">
        <v>1.478</v>
      </c>
      <c r="D42" s="7">
        <f t="shared" si="0"/>
        <v>1.204</v>
      </c>
      <c r="E42">
        <v>3.4910000000000001</v>
      </c>
      <c r="F42" s="7">
        <f t="shared" si="1"/>
        <v>3.2170000000000001</v>
      </c>
      <c r="H42" s="4">
        <f t="shared" si="2"/>
        <v>2.2441680000000002</v>
      </c>
      <c r="I42" s="5">
        <f t="shared" si="3"/>
        <v>2.1208</v>
      </c>
      <c r="J42" s="1">
        <f t="shared" si="4"/>
        <v>2.2152024573397502</v>
      </c>
    </row>
    <row r="43" spans="1:11" x14ac:dyDescent="0.25">
      <c r="A43" t="s">
        <v>20</v>
      </c>
      <c r="B43">
        <v>0.27400000000000002</v>
      </c>
      <c r="C43">
        <v>0.45600000000000002</v>
      </c>
      <c r="D43" s="7">
        <f t="shared" si="0"/>
        <v>0.182</v>
      </c>
      <c r="E43">
        <v>1.2410000000000001</v>
      </c>
      <c r="F43" s="7">
        <f t="shared" si="1"/>
        <v>0.96700000000000008</v>
      </c>
      <c r="H43" s="4">
        <f t="shared" si="2"/>
        <v>0.81994400000000012</v>
      </c>
      <c r="I43" s="5">
        <f t="shared" si="3"/>
        <v>0.69657600000000008</v>
      </c>
      <c r="J43" s="1">
        <f t="shared" si="4"/>
        <v>0.28973370388505609</v>
      </c>
      <c r="K43" s="1"/>
    </row>
    <row r="44" spans="1:11" x14ac:dyDescent="0.25">
      <c r="A44" t="s">
        <v>21</v>
      </c>
      <c r="B44">
        <v>0.28100000000000003</v>
      </c>
      <c r="C44">
        <v>1.075</v>
      </c>
      <c r="D44" s="7">
        <f t="shared" si="0"/>
        <v>0.79399999999999993</v>
      </c>
      <c r="E44">
        <v>2.85</v>
      </c>
      <c r="F44" s="7">
        <f t="shared" si="1"/>
        <v>2.569</v>
      </c>
      <c r="H44" s="4">
        <f t="shared" si="2"/>
        <v>1.9274480000000001</v>
      </c>
      <c r="I44" s="5">
        <f t="shared" si="3"/>
        <v>1.8040800000000001</v>
      </c>
      <c r="J44" s="1">
        <f t="shared" si="4"/>
        <v>1.5674684370709027</v>
      </c>
    </row>
    <row r="45" spans="1:11" x14ac:dyDescent="0.25">
      <c r="A45" t="s">
        <v>21</v>
      </c>
      <c r="B45">
        <v>0.27700000000000002</v>
      </c>
      <c r="C45">
        <v>1.071</v>
      </c>
      <c r="D45" s="7">
        <f t="shared" si="0"/>
        <v>0.79399999999999993</v>
      </c>
      <c r="E45">
        <v>2.8490000000000002</v>
      </c>
      <c r="F45" s="7">
        <f t="shared" si="1"/>
        <v>2.5720000000000001</v>
      </c>
      <c r="H45" s="4">
        <f t="shared" si="2"/>
        <v>1.9304480000000002</v>
      </c>
      <c r="I45" s="5">
        <f t="shared" si="3"/>
        <v>1.8070800000000002</v>
      </c>
      <c r="J45" s="1">
        <f t="shared" si="4"/>
        <v>1.5729084643349249</v>
      </c>
    </row>
    <row r="46" spans="1:11" x14ac:dyDescent="0.25">
      <c r="A46" t="s">
        <v>22</v>
      </c>
      <c r="B46">
        <v>0.26400000000000001</v>
      </c>
      <c r="C46">
        <v>1.137</v>
      </c>
      <c r="D46" s="7">
        <f t="shared" si="0"/>
        <v>0.873</v>
      </c>
      <c r="E46">
        <v>2.75</v>
      </c>
      <c r="F46" s="7">
        <f t="shared" si="1"/>
        <v>2.4859999999999998</v>
      </c>
      <c r="H46" s="4">
        <f t="shared" si="2"/>
        <v>1.7806159999999998</v>
      </c>
      <c r="I46" s="5">
        <f t="shared" si="3"/>
        <v>1.6572479999999998</v>
      </c>
      <c r="J46" s="1">
        <f t="shared" si="4"/>
        <v>1.3164291701787703</v>
      </c>
    </row>
    <row r="47" spans="1:11" x14ac:dyDescent="0.25">
      <c r="A47" t="s">
        <v>22</v>
      </c>
      <c r="B47">
        <v>0.26600000000000001</v>
      </c>
      <c r="C47">
        <v>1.133</v>
      </c>
      <c r="D47" s="7">
        <f t="shared" si="0"/>
        <v>0.86699999999999999</v>
      </c>
      <c r="E47">
        <v>2.7519999999999998</v>
      </c>
      <c r="F47" s="7">
        <f t="shared" si="1"/>
        <v>2.4859999999999998</v>
      </c>
      <c r="H47" s="4">
        <f t="shared" si="2"/>
        <v>1.7854639999999997</v>
      </c>
      <c r="I47" s="5">
        <f t="shared" si="3"/>
        <v>1.6620959999999998</v>
      </c>
      <c r="J47" s="1">
        <f t="shared" si="4"/>
        <v>1.3242518432431407</v>
      </c>
    </row>
    <row r="48" spans="1:11" x14ac:dyDescent="0.25">
      <c r="A48" t="s">
        <v>23</v>
      </c>
      <c r="B48">
        <v>0.29499999999999998</v>
      </c>
      <c r="C48">
        <v>0.51400000000000001</v>
      </c>
      <c r="D48" s="7">
        <f t="shared" si="0"/>
        <v>0.21900000000000003</v>
      </c>
      <c r="E48">
        <v>1.492</v>
      </c>
      <c r="F48" s="7">
        <f t="shared" si="1"/>
        <v>1.1970000000000001</v>
      </c>
      <c r="H48" s="4">
        <f t="shared" si="2"/>
        <v>1.0200480000000001</v>
      </c>
      <c r="I48" s="5">
        <f t="shared" si="3"/>
        <v>0.89668000000000014</v>
      </c>
      <c r="J48" s="1">
        <f t="shared" si="4"/>
        <v>0.42955198399132882</v>
      </c>
      <c r="K48" s="1"/>
    </row>
    <row r="49" spans="1:11" x14ac:dyDescent="0.25">
      <c r="A49" t="s">
        <v>23</v>
      </c>
      <c r="B49">
        <v>0.29099999999999998</v>
      </c>
      <c r="C49">
        <v>0.51900000000000002</v>
      </c>
      <c r="D49" s="7">
        <f t="shared" si="0"/>
        <v>0.22800000000000004</v>
      </c>
      <c r="E49">
        <v>1.494</v>
      </c>
      <c r="F49" s="7">
        <f t="shared" si="1"/>
        <v>1.2030000000000001</v>
      </c>
      <c r="H49" s="4">
        <f t="shared" si="2"/>
        <v>1.0187759999999999</v>
      </c>
      <c r="I49" s="5">
        <f t="shared" si="3"/>
        <v>0.89540799999999998</v>
      </c>
      <c r="J49" s="1">
        <f t="shared" si="4"/>
        <v>0.42855976067237372</v>
      </c>
      <c r="K49" s="1"/>
    </row>
    <row r="50" spans="1:11" x14ac:dyDescent="0.25">
      <c r="D50" s="7"/>
      <c r="F50" s="7"/>
      <c r="H50" s="4"/>
      <c r="I50" s="5"/>
      <c r="J50" s="1"/>
      <c r="K50" s="1"/>
    </row>
    <row r="51" spans="1:11" x14ac:dyDescent="0.25">
      <c r="A51" t="s">
        <v>24</v>
      </c>
      <c r="B51">
        <v>0.27100000000000002</v>
      </c>
      <c r="C51">
        <v>0.42199999999999999</v>
      </c>
      <c r="D51" s="7">
        <f t="shared" si="0"/>
        <v>0.15099999999999997</v>
      </c>
      <c r="E51">
        <v>0.73399999999999999</v>
      </c>
      <c r="F51" s="7">
        <f t="shared" si="1"/>
        <v>0.46299999999999997</v>
      </c>
      <c r="H51" s="4">
        <f t="shared" si="2"/>
        <v>0.34099199999999996</v>
      </c>
      <c r="I51" s="5">
        <f t="shared" si="3"/>
        <v>0.21762399999999998</v>
      </c>
      <c r="J51" s="1">
        <f t="shared" si="4"/>
        <v>6.5678105971062134E-2</v>
      </c>
      <c r="K51" s="9"/>
    </row>
    <row r="52" spans="1:11" x14ac:dyDescent="0.25">
      <c r="A52" t="s">
        <v>24</v>
      </c>
      <c r="B52">
        <v>0.27700000000000002</v>
      </c>
      <c r="C52">
        <v>0.42499999999999999</v>
      </c>
      <c r="D52" s="7">
        <f t="shared" si="0"/>
        <v>0.14799999999999996</v>
      </c>
      <c r="E52">
        <v>0.73099999999999998</v>
      </c>
      <c r="F52" s="7">
        <f t="shared" si="1"/>
        <v>0.45399999999999996</v>
      </c>
      <c r="H52" s="4">
        <f t="shared" si="2"/>
        <v>0.33441599999999999</v>
      </c>
      <c r="I52" s="5">
        <f t="shared" si="3"/>
        <v>0.21104800000000001</v>
      </c>
      <c r="J52" s="1">
        <f t="shared" si="4"/>
        <v>6.3464970701768181E-2</v>
      </c>
      <c r="K52" s="9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Calibration curve acetic acid</vt:lpstr>
      <vt:lpstr>Acetic Acid</vt:lpstr>
    </vt:vector>
  </TitlesOfParts>
  <Company>Universidad de Jaén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UJA</dc:creator>
  <cp:lastModifiedBy>UJA</cp:lastModifiedBy>
  <dcterms:created xsi:type="dcterms:W3CDTF">2023-06-11T18:38:08Z</dcterms:created>
  <dcterms:modified xsi:type="dcterms:W3CDTF">2025-06-12T17:26:16Z</dcterms:modified>
</cp:coreProperties>
</file>