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C:\Users\amartin3\Downloads\"/>
    </mc:Choice>
  </mc:AlternateContent>
  <xr:revisionPtr revIDLastSave="0" documentId="13_ncr:1_{0262A242-4588-4003-8588-50A7F38EDD1E}" xr6:coauthVersionLast="47" xr6:coauthVersionMax="47" xr10:uidLastSave="{00000000-0000-0000-0000-000000000000}"/>
  <bookViews>
    <workbookView xWindow="-110" yWindow="-110" windowWidth="19420" windowHeight="11620" firstSheet="1" activeTab="1" xr2:uid="{00000000-000D-0000-FFFF-FFFF00000000}"/>
  </bookViews>
  <sheets>
    <sheet name="Method" sheetId="2" r:id="rId1"/>
    <sheet name="Results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4" i="1" l="1"/>
  <c r="L4" i="1" s="1"/>
  <c r="K15" i="1"/>
  <c r="L15" i="1" s="1"/>
  <c r="K14" i="1"/>
  <c r="L14" i="1" s="1"/>
  <c r="K13" i="1"/>
  <c r="L13" i="1" s="1"/>
  <c r="K12" i="1"/>
  <c r="L12" i="1" s="1"/>
  <c r="K11" i="1"/>
  <c r="L11" i="1" s="1"/>
  <c r="K10" i="1"/>
  <c r="L10" i="1" s="1"/>
  <c r="K9" i="1"/>
  <c r="L9" i="1" s="1"/>
  <c r="K8" i="1"/>
  <c r="L8" i="1" s="1"/>
  <c r="K7" i="1"/>
  <c r="L7" i="1" s="1"/>
  <c r="K6" i="1"/>
  <c r="L6" i="1" s="1"/>
  <c r="K5" i="1"/>
  <c r="L5" i="1" s="1"/>
  <c r="M7" i="1" l="1"/>
  <c r="M8" i="1"/>
  <c r="M4" i="1"/>
  <c r="M5" i="1"/>
</calcChain>
</file>

<file path=xl/sharedStrings.xml><?xml version="1.0" encoding="utf-8"?>
<sst xmlns="http://schemas.openxmlformats.org/spreadsheetml/2006/main" count="78" uniqueCount="33">
  <si>
    <t>T (˚C)</t>
  </si>
  <si>
    <t>P (bar)</t>
  </si>
  <si>
    <t>Ramp (min)</t>
  </si>
  <si>
    <t>Hold (min)</t>
  </si>
  <si>
    <t>Po (%)</t>
  </si>
  <si>
    <t>Microwave conditions</t>
  </si>
  <si>
    <t>Sample name</t>
  </si>
  <si>
    <t>48Ti (KED): 193Ir IS (KED)</t>
  </si>
  <si>
    <t>64Zn (KED): 115In IS (KED)</t>
  </si>
  <si>
    <t>29Si (KED): 89Y IS (KED)</t>
  </si>
  <si>
    <t>Concentration
(µg/L)</t>
  </si>
  <si>
    <t>SD
(µg/L)</t>
  </si>
  <si>
    <t>RSD
(%)</t>
  </si>
  <si>
    <t>Average</t>
  </si>
  <si>
    <t>Zn released (µg)</t>
  </si>
  <si>
    <t>Zn release (%)</t>
  </si>
  <si>
    <t>Concentration
(ppm)</t>
  </si>
  <si>
    <t>SD
(ppm)</t>
  </si>
  <si>
    <t>Blk</t>
  </si>
  <si>
    <t>AS H-Ti 1</t>
  </si>
  <si>
    <t>AS H-Zn 1</t>
  </si>
  <si>
    <t>AS N-Ti 1</t>
  </si>
  <si>
    <t>AS H-Ti 2</t>
  </si>
  <si>
    <t>AS H-Zn 2</t>
  </si>
  <si>
    <t>AS N-Ti 2</t>
  </si>
  <si>
    <t>AS H-Ti 3</t>
  </si>
  <si>
    <t>AS H-Zn 3</t>
  </si>
  <si>
    <t>AS N-Ti 3</t>
  </si>
  <si>
    <t>AS N-Zn 1</t>
  </si>
  <si>
    <t>AS N-Zn 2</t>
  </si>
  <si>
    <t>AS N-Zn 3</t>
  </si>
  <si>
    <r>
      <t>Volume (</t>
    </r>
    <r>
      <rPr>
        <sz val="11"/>
        <color theme="1"/>
        <rFont val="Aptos Narrow"/>
        <family val="2"/>
      </rPr>
      <t>µ</t>
    </r>
    <r>
      <rPr>
        <sz val="11"/>
        <color theme="1"/>
        <rFont val="Calibri"/>
        <family val="2"/>
      </rPr>
      <t>L)</t>
    </r>
  </si>
  <si>
    <t>Mass (g)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</si>
</sst>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Aptos Narrow"/>
      <family val="2"/>
    </font>
    <font>
      <sz val="11"/>
      <color theme="1"/>
      <name val="Calibri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wrapText="1"/>
    </xf>
    <xf numFmtId="0" fontId="0" fillId="2" borderId="0" xfId="0" applyFill="1" applyAlignment="1">
      <alignment horizontal="center" vertical="center"/>
    </xf>
    <xf numFmtId="0" fontId="0" fillId="3" borderId="0" xfId="0" applyFill="1"/>
    <xf numFmtId="0" fontId="0" fillId="3" borderId="0" xfId="0" applyFill="1" applyAlignment="1">
      <alignment horizontal="center" vertical="center"/>
    </xf>
    <xf numFmtId="0" fontId="3" fillId="0" borderId="0" xfId="0" applyFont="1"/>
    <xf numFmtId="0" fontId="0" fillId="0" borderId="0" xfId="0" applyAlignment="1">
      <alignment horizontal="center" vertical="center"/>
    </xf>
    <xf numFmtId="164" fontId="0" fillId="0" borderId="0" xfId="0" applyNumberForma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Ti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strLit>
              <c:ptCount val="12"/>
              <c:pt idx="0">
                <c:v>AS H-Ti 1</c:v>
              </c:pt>
              <c:pt idx="1">
                <c:v>AS H-Ti 2</c:v>
              </c:pt>
              <c:pt idx="2">
                <c:v>AS H-Ti 3</c:v>
              </c:pt>
              <c:pt idx="3">
                <c:v>AS N-Ti 1</c:v>
              </c:pt>
              <c:pt idx="4">
                <c:v>AS N-Ti 2</c:v>
              </c:pt>
              <c:pt idx="5">
                <c:v>AS N-Ti 3</c:v>
              </c:pt>
              <c:pt idx="6">
                <c:v>AS H-Zn 1</c:v>
              </c:pt>
              <c:pt idx="7">
                <c:v>AS H-Zn 2</c:v>
              </c:pt>
              <c:pt idx="8">
                <c:v>AS H-Zn 3</c:v>
              </c:pt>
              <c:pt idx="9">
                <c:v>AS N-Zn 1</c:v>
              </c:pt>
              <c:pt idx="10">
                <c:v>AS N-Zn 2</c:v>
              </c:pt>
              <c:pt idx="11">
                <c:v>AS N-Zn 3</c:v>
              </c:pt>
            </c:strLit>
          </c:xVal>
          <c:yVal>
            <c:numLit>
              <c:formatCode>General</c:formatCode>
              <c:ptCount val="12"/>
              <c:pt idx="0">
                <c:v>24.510185991777899</c:v>
              </c:pt>
              <c:pt idx="1">
                <c:v>26.355587884495964</c:v>
              </c:pt>
              <c:pt idx="2">
                <c:v>29.310775010485514</c:v>
              </c:pt>
              <c:pt idx="3">
                <c:v>28.308189328227357</c:v>
              </c:pt>
              <c:pt idx="4">
                <c:v>34.494033077821307</c:v>
              </c:pt>
              <c:pt idx="5">
                <c:v>37.68050385884726</c:v>
              </c:pt>
              <c:pt idx="6">
                <c:v>27.094800589298973</c:v>
              </c:pt>
              <c:pt idx="7">
                <c:v>35.183127299326628</c:v>
              </c:pt>
              <c:pt idx="8">
                <c:v>36.570397763915132</c:v>
              </c:pt>
              <c:pt idx="9">
                <c:v>27.363272027406552</c:v>
              </c:pt>
              <c:pt idx="10">
                <c:v>41.037535903504569</c:v>
              </c:pt>
              <c:pt idx="11">
                <c:v>31.036381000755522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0-70B8-44C6-845E-3867427381D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494917775"/>
        <c:axId val="1494918735"/>
      </c:scatterChart>
      <c:valAx>
        <c:axId val="1494917775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94918735"/>
        <c:crosses val="autoZero"/>
        <c:crossBetween val="midCat"/>
      </c:valAx>
      <c:valAx>
        <c:axId val="149491873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94917775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Zn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strLit>
              <c:ptCount val="12"/>
              <c:pt idx="0">
                <c:v>AS H-Zn 1</c:v>
              </c:pt>
              <c:pt idx="1">
                <c:v>AS H-Zn 2</c:v>
              </c:pt>
              <c:pt idx="2">
                <c:v>AS H-Zn 3</c:v>
              </c:pt>
              <c:pt idx="3">
                <c:v>AS N-Zn 1</c:v>
              </c:pt>
              <c:pt idx="4">
                <c:v>AS N-Zn 2</c:v>
              </c:pt>
              <c:pt idx="5">
                <c:v>AS N-Zn 3</c:v>
              </c:pt>
              <c:pt idx="6">
                <c:v>AS H-Ti 1</c:v>
              </c:pt>
              <c:pt idx="7">
                <c:v>AS H-Ti 2</c:v>
              </c:pt>
              <c:pt idx="8">
                <c:v>AS H-Ti 3</c:v>
              </c:pt>
              <c:pt idx="9">
                <c:v>AS N-Ti 1</c:v>
              </c:pt>
              <c:pt idx="10">
                <c:v>AS N-Ti 2</c:v>
              </c:pt>
              <c:pt idx="11">
                <c:v>AS N-Ti 3</c:v>
              </c:pt>
            </c:strLit>
          </c:xVal>
          <c:yVal>
            <c:numLit>
              <c:formatCode>General</c:formatCode>
              <c:ptCount val="12"/>
              <c:pt idx="0">
                <c:v>1030.9981498060165</c:v>
              </c:pt>
              <c:pt idx="1">
                <c:v>989.39592189524819</c:v>
              </c:pt>
              <c:pt idx="2">
                <c:v>979.17213476947893</c:v>
              </c:pt>
              <c:pt idx="3">
                <c:v>1015.470822906946</c:v>
              </c:pt>
              <c:pt idx="4">
                <c:v>1043.1292559711333</c:v>
              </c:pt>
              <c:pt idx="5">
                <c:v>970.67712606942541</c:v>
              </c:pt>
              <c:pt idx="6">
                <c:v>4.6769108262845984</c:v>
              </c:pt>
              <c:pt idx="7">
                <c:v>17.351433993379771</c:v>
              </c:pt>
              <c:pt idx="8">
                <c:v>5.2068125057660106</c:v>
              </c:pt>
              <c:pt idx="9">
                <c:v>22.805118592887659</c:v>
              </c:pt>
              <c:pt idx="10">
                <c:v>4.4706086841064607</c:v>
              </c:pt>
              <c:pt idx="11">
                <c:v>6.9878824434980134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0-684C-4B2C-83D4-47318AECE7A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418755264"/>
        <c:axId val="1418753824"/>
      </c:scatterChart>
      <c:valAx>
        <c:axId val="141875526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18753824"/>
        <c:crosses val="autoZero"/>
        <c:crossBetween val="midCat"/>
      </c:valAx>
      <c:valAx>
        <c:axId val="14187538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1875526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Si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strLit>
              <c:ptCount val="12"/>
              <c:pt idx="0">
                <c:v>AS N-Ti 1</c:v>
              </c:pt>
              <c:pt idx="1">
                <c:v>AS N-Ti 2</c:v>
              </c:pt>
              <c:pt idx="2">
                <c:v>AS N-Ti 3</c:v>
              </c:pt>
              <c:pt idx="3">
                <c:v>AS H-Ti 1</c:v>
              </c:pt>
              <c:pt idx="4">
                <c:v>AS H-Ti 2</c:v>
              </c:pt>
              <c:pt idx="5">
                <c:v>AS H-Ti 3</c:v>
              </c:pt>
              <c:pt idx="6">
                <c:v>AS H-Zn 1</c:v>
              </c:pt>
              <c:pt idx="7">
                <c:v>AS H-Zn 2</c:v>
              </c:pt>
              <c:pt idx="8">
                <c:v>AS H-Zn 3</c:v>
              </c:pt>
              <c:pt idx="9">
                <c:v>AS N-Zn 1</c:v>
              </c:pt>
              <c:pt idx="10">
                <c:v>AS N-Zn 2</c:v>
              </c:pt>
              <c:pt idx="11">
                <c:v>AS N-Zn 3</c:v>
              </c:pt>
            </c:strLit>
          </c:xVal>
          <c:yVal>
            <c:numLit>
              <c:formatCode>General</c:formatCode>
              <c:ptCount val="12"/>
              <c:pt idx="0">
                <c:v>12.807131159646588</c:v>
              </c:pt>
              <c:pt idx="1">
                <c:v>35.882653469465595</c:v>
              </c:pt>
              <c:pt idx="2">
                <c:v>50.726705737347913</c:v>
              </c:pt>
              <c:pt idx="3">
                <c:v>28.12056283908089</c:v>
              </c:pt>
              <c:pt idx="4">
                <c:v>30.287557199800077</c:v>
              </c:pt>
              <c:pt idx="5">
                <c:v>26.345640184797031</c:v>
              </c:pt>
              <c:pt idx="6">
                <c:v>34.659241050874577</c:v>
              </c:pt>
              <c:pt idx="7">
                <c:v>198.36164508219193</c:v>
              </c:pt>
              <c:pt idx="8">
                <c:v>191.77265692748372</c:v>
              </c:pt>
              <c:pt idx="9">
                <c:v>33.966606410031638</c:v>
              </c:pt>
              <c:pt idx="10">
                <c:v>31.645736236404165</c:v>
              </c:pt>
              <c:pt idx="11">
                <c:v>224.3266487996024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0-00E0-4BDB-B2AD-6493A015187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499561711"/>
        <c:axId val="1499559311"/>
      </c:scatterChart>
      <c:valAx>
        <c:axId val="1499561711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99559311"/>
        <c:crosses val="autoZero"/>
        <c:crossBetween val="midCat"/>
      </c:valAx>
      <c:valAx>
        <c:axId val="149955931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99561711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105250</xdr:colOff>
      <xdr:row>0</xdr:row>
      <xdr:rowOff>118824</xdr:rowOff>
    </xdr:from>
    <xdr:ext cx="6187203" cy="2847959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A7E75602-B217-AE16-4581-BBA5A31C095B}"/>
            </a:ext>
          </a:extLst>
        </xdr:cNvPr>
        <xdr:cNvSpPr txBox="1"/>
      </xdr:nvSpPr>
      <xdr:spPr>
        <a:xfrm>
          <a:off x="105250" y="118824"/>
          <a:ext cx="6187203" cy="2847959"/>
        </a:xfrm>
        <a:prstGeom prst="rect">
          <a:avLst/>
        </a:prstGeom>
        <a:solidFill>
          <a:schemeClr val="accent2">
            <a:lumMod val="20000"/>
            <a:lumOff val="8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GB" sz="1100" kern="1200">
              <a:solidFill>
                <a:schemeClr val="tx1"/>
              </a:solidFill>
            </a:rPr>
            <a:t>Each sample (200 µL) was weighed in a clean 3 mL mini microwave </a:t>
          </a:r>
          <a:r>
            <a:rPr lang="en-GB" sz="11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tetrafluoroethylene-perfluoroalkoxy modified copolymer (TFM) </a:t>
          </a:r>
          <a:r>
            <a:rPr lang="en-GB" sz="1100" kern="1200">
              <a:solidFill>
                <a:schemeClr val="tx1"/>
              </a:solidFill>
            </a:rPr>
            <a:t>digestion tube</a:t>
          </a:r>
          <a:r>
            <a:rPr lang="en-GB" sz="1100" kern="1200" baseline="0">
              <a:solidFill>
                <a:schemeClr val="tx1"/>
              </a:solidFill>
            </a:rPr>
            <a:t> (https://www.cube-bag.com/sdp/2391156/4/pd-7396182/21165479-2986048/Mini_Microwave_Digestion_Tubes_3ml.html)</a:t>
          </a:r>
          <a:r>
            <a:rPr lang="en-GB" sz="1100" kern="1200">
              <a:solidFill>
                <a:schemeClr val="tx1"/>
              </a:solidFill>
            </a:rPr>
            <a:t>. Per each tube, consecutive gradual additions of </a:t>
          </a:r>
          <a:r>
            <a:rPr lang="en-GB" sz="1100" b="1" kern="1200">
              <a:solidFill>
                <a:schemeClr val="tx1"/>
              </a:solidFill>
            </a:rPr>
            <a:t>225 µL H2O2</a:t>
          </a:r>
          <a:r>
            <a:rPr lang="en-GB" sz="1100" kern="1200">
              <a:solidFill>
                <a:schemeClr val="tx1"/>
              </a:solidFill>
            </a:rPr>
            <a:t> (Fisher Chemical, https://www.fishersci.es/shop/products/hydrogen-peroxide-30-32-w-w-100-volumes-certified-ar-analysis-fisher-chemical/10736291), </a:t>
          </a:r>
          <a:r>
            <a:rPr lang="en-GB" sz="1100" b="1" kern="1200">
              <a:solidFill>
                <a:schemeClr val="tx1"/>
              </a:solidFill>
            </a:rPr>
            <a:t>725 µL HNO3</a:t>
          </a:r>
          <a:r>
            <a:rPr lang="en-GB" sz="1100" kern="1200">
              <a:solidFill>
                <a:schemeClr val="tx1"/>
              </a:solidFill>
            </a:rPr>
            <a:t> (Fisher Chemical, https://www.fishersci.es/shop/products/nitric-acid-67-69-trace-metal-trace-metal-analysis-fisher-chemical-1/11395790), and </a:t>
          </a:r>
          <a:r>
            <a:rPr lang="en-GB" sz="1100" b="1" kern="1200">
              <a:solidFill>
                <a:schemeClr val="tx1"/>
              </a:solidFill>
            </a:rPr>
            <a:t>50 µL HF</a:t>
          </a:r>
          <a:r>
            <a:rPr lang="en-GB" sz="1100" kern="1200">
              <a:solidFill>
                <a:schemeClr val="tx1"/>
              </a:solidFill>
            </a:rPr>
            <a:t> (</a:t>
          </a:r>
          <a:r>
            <a:rPr lang="en-GB" sz="11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Fisher Chemical,</a:t>
          </a:r>
          <a:r>
            <a:rPr lang="en-GB" sz="11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n-GB" sz="1100" kern="1200">
              <a:solidFill>
                <a:schemeClr val="tx1"/>
              </a:solidFill>
            </a:rPr>
            <a:t>https://www.fishersci.ca/shop/products/hydrofluoric-acid-optima-fisher-chemical-5/a463500) were followed by microwave digestion following program below using a Microwave Digestion System Speedwave XPERT. After the digestion process,</a:t>
          </a:r>
          <a:r>
            <a:rPr lang="en-GB" sz="1100" kern="1200" baseline="0">
              <a:solidFill>
                <a:schemeClr val="tx1"/>
              </a:solidFill>
            </a:rPr>
            <a:t> digestion products were tranferred into </a:t>
          </a:r>
          <a:r>
            <a:rPr lang="en-GB" sz="11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15 mL sterile PP Fisherbrand™ Easy Reader™ conical polypropylene centrifuge tubes (https://www.fishersci.com/shop/products/fisherbrand-easy-reader-polypropylene-centrifuge-tubes-9/07200886). </a:t>
          </a:r>
          <a:r>
            <a:rPr lang="en-GB" sz="1100" kern="1200" baseline="0">
              <a:solidFill>
                <a:schemeClr val="tx1"/>
              </a:solidFill>
            </a:rPr>
            <a:t> To neutralize solutions, 300 </a:t>
          </a:r>
          <a:r>
            <a:rPr lang="en-GB" sz="11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µL</a:t>
          </a:r>
          <a:r>
            <a:rPr lang="en-GB" sz="1100" kern="1200" baseline="0">
              <a:solidFill>
                <a:schemeClr val="tx1"/>
              </a:solidFill>
            </a:rPr>
            <a:t> H3BO3 was added per each tube. </a:t>
          </a:r>
          <a:r>
            <a:rPr lang="en-GB" sz="1100" kern="1200">
              <a:solidFill>
                <a:schemeClr val="tx1"/>
              </a:solidFill>
            </a:rPr>
            <a:t>All digested samples were transparent. Digested samples were then analyzed with a PerkinElmer Analyst 800 ICP-MS. For tubes cleaning</a:t>
          </a:r>
          <a:r>
            <a:rPr lang="en-GB" sz="1100" kern="1200" baseline="0">
              <a:solidFill>
                <a:schemeClr val="tx1"/>
              </a:solidFill>
            </a:rPr>
            <a:t>,</a:t>
          </a:r>
          <a:r>
            <a:rPr lang="en-GB" sz="11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 tubes are washed in H3BO3, </a:t>
          </a:r>
          <a:r>
            <a:rPr lang="en-GB" sz="1100" b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HNO3, and Milli-Q water assisted</a:t>
          </a:r>
          <a:r>
            <a:rPr lang="en-GB" sz="1100" b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 by bath-sonication several times and are dried under a vacant fumehood for at least two days. </a:t>
          </a:r>
          <a:endParaRPr lang="en-GB" sz="1100" kern="1200">
            <a:solidFill>
              <a:schemeClr val="tx1"/>
            </a:solidFill>
          </a:endParaRP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220870</xdr:colOff>
      <xdr:row>17</xdr:row>
      <xdr:rowOff>42862</xdr:rowOff>
    </xdr:from>
    <xdr:to>
      <xdr:col>7</xdr:col>
      <xdr:colOff>842066</xdr:colOff>
      <xdr:row>31</xdr:row>
      <xdr:rowOff>119062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2D50BE74-0D4A-012D-DCAD-CF9E3C36B42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897284</xdr:colOff>
      <xdr:row>17</xdr:row>
      <xdr:rowOff>52387</xdr:rowOff>
    </xdr:from>
    <xdr:to>
      <xdr:col>10</xdr:col>
      <xdr:colOff>1131958</xdr:colOff>
      <xdr:row>31</xdr:row>
      <xdr:rowOff>128587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19350E6E-7BFF-B1FD-6C69-E5DD4C0ED3B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10</xdr:col>
      <xdr:colOff>1200978</xdr:colOff>
      <xdr:row>17</xdr:row>
      <xdr:rowOff>66192</xdr:rowOff>
    </xdr:from>
    <xdr:to>
      <xdr:col>14</xdr:col>
      <xdr:colOff>386522</xdr:colOff>
      <xdr:row>31</xdr:row>
      <xdr:rowOff>142392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1FF9327D-35D6-700F-E62A-97E80145221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7:F23"/>
  <sheetViews>
    <sheetView topLeftCell="A8" workbookViewId="0">
      <selection activeCell="M8" sqref="M8"/>
    </sheetView>
  </sheetViews>
  <sheetFormatPr baseColWidth="10" defaultColWidth="9.1796875" defaultRowHeight="14.5" x14ac:dyDescent="0.35"/>
  <cols>
    <col min="1" max="2" width="9.1796875" style="3"/>
    <col min="3" max="3" width="13.453125" style="3" bestFit="1" customWidth="1"/>
    <col min="4" max="4" width="10.453125" style="3" bestFit="1" customWidth="1"/>
    <col min="5" max="16384" width="9.1796875" style="3"/>
  </cols>
  <sheetData>
    <row r="17" spans="1:6" x14ac:dyDescent="0.35">
      <c r="A17" s="2" t="s">
        <v>0</v>
      </c>
      <c r="B17" s="2" t="s">
        <v>1</v>
      </c>
      <c r="C17" s="2" t="s">
        <v>2</v>
      </c>
      <c r="D17" s="2" t="s">
        <v>3</v>
      </c>
      <c r="E17" s="2" t="s">
        <v>4</v>
      </c>
      <c r="F17" s="3" t="s">
        <v>5</v>
      </c>
    </row>
    <row r="18" spans="1:6" x14ac:dyDescent="0.35">
      <c r="A18" s="2">
        <v>150</v>
      </c>
      <c r="B18" s="2">
        <v>30</v>
      </c>
      <c r="C18" s="2">
        <v>2</v>
      </c>
      <c r="D18" s="2">
        <v>3</v>
      </c>
      <c r="E18" s="2">
        <v>80</v>
      </c>
    </row>
    <row r="19" spans="1:6" x14ac:dyDescent="0.35">
      <c r="A19" s="2">
        <v>210</v>
      </c>
      <c r="B19" s="2">
        <v>30</v>
      </c>
      <c r="C19" s="2">
        <v>2</v>
      </c>
      <c r="D19" s="2">
        <v>20</v>
      </c>
      <c r="E19" s="2">
        <v>90</v>
      </c>
    </row>
    <row r="20" spans="1:6" x14ac:dyDescent="0.35">
      <c r="A20" s="2">
        <v>50</v>
      </c>
      <c r="B20" s="2">
        <v>25</v>
      </c>
      <c r="C20" s="2">
        <v>1</v>
      </c>
      <c r="D20" s="2">
        <v>10</v>
      </c>
      <c r="E20" s="2">
        <v>0</v>
      </c>
    </row>
    <row r="21" spans="1:6" x14ac:dyDescent="0.35">
      <c r="A21" s="2">
        <v>50</v>
      </c>
      <c r="B21" s="2">
        <v>25</v>
      </c>
      <c r="C21" s="2">
        <v>0</v>
      </c>
      <c r="D21" s="2">
        <v>0</v>
      </c>
      <c r="E21" s="2">
        <v>0</v>
      </c>
    </row>
    <row r="22" spans="1:6" x14ac:dyDescent="0.35">
      <c r="A22" s="2">
        <v>50</v>
      </c>
      <c r="B22" s="2">
        <v>25</v>
      </c>
      <c r="C22" s="2">
        <v>0</v>
      </c>
      <c r="D22" s="2">
        <v>0</v>
      </c>
      <c r="E22" s="2">
        <v>0</v>
      </c>
    </row>
    <row r="23" spans="1:6" x14ac:dyDescent="0.35">
      <c r="A23" s="4"/>
      <c r="B23" s="4"/>
      <c r="C23" s="4"/>
      <c r="D23" s="4"/>
      <c r="E23" s="4"/>
    </row>
  </sheetData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R32"/>
  <sheetViews>
    <sheetView tabSelected="1" zoomScale="46" zoomScaleNormal="46" workbookViewId="0">
      <selection activeCell="L43" sqref="L43"/>
    </sheetView>
  </sheetViews>
  <sheetFormatPr baseColWidth="10" defaultColWidth="8.7265625" defaultRowHeight="14.5" x14ac:dyDescent="0.35"/>
  <cols>
    <col min="1" max="1" width="13.81640625" bestFit="1" customWidth="1"/>
    <col min="2" max="2" width="23.26953125" bestFit="1" customWidth="1"/>
    <col min="3" max="4" width="12.26953125" bestFit="1" customWidth="1"/>
    <col min="7" max="7" width="13.81640625" bestFit="1" customWidth="1"/>
    <col min="8" max="8" width="24.26953125" bestFit="1" customWidth="1"/>
    <col min="9" max="10" width="12.26953125" bestFit="1" customWidth="1"/>
    <col min="11" max="11" width="19.81640625" customWidth="1"/>
    <col min="12" max="12" width="20.453125" customWidth="1"/>
    <col min="13" max="14" width="12.453125" customWidth="1"/>
    <col min="15" max="15" width="13.81640625" bestFit="1" customWidth="1"/>
    <col min="16" max="16" width="22" bestFit="1" customWidth="1"/>
    <col min="17" max="18" width="12.26953125" bestFit="1" customWidth="1"/>
  </cols>
  <sheetData>
    <row r="1" spans="1:18" x14ac:dyDescent="0.35">
      <c r="A1" t="s">
        <v>6</v>
      </c>
      <c r="B1" t="s">
        <v>7</v>
      </c>
      <c r="G1" t="s">
        <v>6</v>
      </c>
      <c r="H1" t="s">
        <v>8</v>
      </c>
      <c r="O1" t="s">
        <v>6</v>
      </c>
      <c r="P1" t="s">
        <v>9</v>
      </c>
    </row>
    <row r="2" spans="1:18" ht="22" customHeight="1" x14ac:dyDescent="0.35">
      <c r="B2" t="s">
        <v>10</v>
      </c>
      <c r="C2" t="s">
        <v>11</v>
      </c>
      <c r="D2" t="s">
        <v>12</v>
      </c>
      <c r="H2" t="s">
        <v>10</v>
      </c>
      <c r="I2" t="s">
        <v>11</v>
      </c>
      <c r="J2" t="s">
        <v>12</v>
      </c>
      <c r="K2" s="1" t="s">
        <v>14</v>
      </c>
      <c r="L2" t="s">
        <v>15</v>
      </c>
      <c r="M2" t="s">
        <v>13</v>
      </c>
      <c r="P2" t="s">
        <v>16</v>
      </c>
      <c r="Q2" t="s">
        <v>17</v>
      </c>
      <c r="R2" t="s">
        <v>12</v>
      </c>
    </row>
    <row r="3" spans="1:18" x14ac:dyDescent="0.35">
      <c r="A3" t="s">
        <v>18</v>
      </c>
      <c r="B3">
        <v>5.4331338729826054E-2</v>
      </c>
      <c r="C3">
        <v>1.508824341720651E-2</v>
      </c>
      <c r="D3">
        <v>27.770792640019337</v>
      </c>
      <c r="G3" t="s">
        <v>18</v>
      </c>
      <c r="H3">
        <v>0.6598021813012932</v>
      </c>
      <c r="I3">
        <v>0.1312466823776916</v>
      </c>
      <c r="J3">
        <v>19.891823048969108</v>
      </c>
      <c r="O3" t="s">
        <v>18</v>
      </c>
      <c r="P3">
        <v>4.2982738034304448E-2</v>
      </c>
      <c r="Q3">
        <v>1.4878535612831039E-2</v>
      </c>
      <c r="R3">
        <v>34.615141550444058</v>
      </c>
    </row>
    <row r="4" spans="1:18" x14ac:dyDescent="0.35">
      <c r="A4" t="s">
        <v>19</v>
      </c>
      <c r="B4">
        <v>24.510185991777899</v>
      </c>
      <c r="C4">
        <v>1.6637077830170897</v>
      </c>
      <c r="D4">
        <v>6.7878219429880762</v>
      </c>
      <c r="G4" t="s">
        <v>20</v>
      </c>
      <c r="H4">
        <v>1030.9981498060165</v>
      </c>
      <c r="I4">
        <v>83.740786387016414</v>
      </c>
      <c r="J4">
        <v>8.1223022953797095</v>
      </c>
      <c r="K4">
        <f t="shared" ref="K4:K15" si="0">H4/1000</f>
        <v>1.0309981498060166</v>
      </c>
      <c r="L4">
        <f>K4/16*100</f>
        <v>6.4437384362876031</v>
      </c>
      <c r="M4">
        <f>AVERAGE(L4:L6)</f>
        <v>6.2490962634807161</v>
      </c>
      <c r="O4" t="s">
        <v>21</v>
      </c>
      <c r="P4">
        <v>12.807131159646588</v>
      </c>
      <c r="Q4">
        <v>1.3752369999287524</v>
      </c>
      <c r="R4">
        <v>10.738056655981824</v>
      </c>
    </row>
    <row r="5" spans="1:18" x14ac:dyDescent="0.35">
      <c r="A5" t="s">
        <v>22</v>
      </c>
      <c r="B5">
        <v>26.355587884495964</v>
      </c>
      <c r="C5">
        <v>1.2304482203140781</v>
      </c>
      <c r="D5">
        <v>4.6686426639638947</v>
      </c>
      <c r="G5" t="s">
        <v>23</v>
      </c>
      <c r="H5">
        <v>989.39592189524819</v>
      </c>
      <c r="I5">
        <v>16.709984510515561</v>
      </c>
      <c r="J5">
        <v>1.688907760859431</v>
      </c>
      <c r="K5">
        <f t="shared" si="0"/>
        <v>0.98939592189524816</v>
      </c>
      <c r="L5">
        <f t="shared" ref="L5:L15" si="1">K5/16*100</f>
        <v>6.183724511845301</v>
      </c>
      <c r="M5">
        <f>STDEV(L4:L6)</f>
        <v>0.17156614342101187</v>
      </c>
      <c r="O5" t="s">
        <v>24</v>
      </c>
      <c r="P5">
        <v>35.882653469465595</v>
      </c>
      <c r="Q5">
        <v>2.7463960343817169</v>
      </c>
      <c r="R5">
        <v>7.6538264839270242</v>
      </c>
    </row>
    <row r="6" spans="1:18" x14ac:dyDescent="0.35">
      <c r="A6" t="s">
        <v>25</v>
      </c>
      <c r="B6">
        <v>29.310775010485514</v>
      </c>
      <c r="C6">
        <v>1.0691509587059476</v>
      </c>
      <c r="D6">
        <v>3.6476379704169339</v>
      </c>
      <c r="G6" t="s">
        <v>26</v>
      </c>
      <c r="H6">
        <v>979.17213476947893</v>
      </c>
      <c r="I6">
        <v>32.051874147546755</v>
      </c>
      <c r="J6">
        <v>3.2733646117383177</v>
      </c>
      <c r="K6">
        <f t="shared" si="0"/>
        <v>0.97917213476947895</v>
      </c>
      <c r="L6">
        <f t="shared" si="1"/>
        <v>6.1198258423092433</v>
      </c>
      <c r="O6" t="s">
        <v>27</v>
      </c>
      <c r="P6">
        <v>50.726705737347913</v>
      </c>
      <c r="Q6">
        <v>6.8258141163379582E-2</v>
      </c>
      <c r="R6">
        <v>0.13456056365419375</v>
      </c>
    </row>
    <row r="7" spans="1:18" x14ac:dyDescent="0.35">
      <c r="A7" t="s">
        <v>21</v>
      </c>
      <c r="B7">
        <v>28.308189328227357</v>
      </c>
      <c r="C7">
        <v>0.34308310096522865</v>
      </c>
      <c r="D7">
        <v>1.2119570665126405</v>
      </c>
      <c r="G7" t="s">
        <v>28</v>
      </c>
      <c r="H7">
        <v>1015.470822906946</v>
      </c>
      <c r="I7">
        <v>19.364337683321185</v>
      </c>
      <c r="J7">
        <v>1.9069319616577169</v>
      </c>
      <c r="K7">
        <f t="shared" si="0"/>
        <v>1.015470822906946</v>
      </c>
      <c r="L7">
        <f t="shared" si="1"/>
        <v>6.3466926431684128</v>
      </c>
      <c r="M7">
        <f>AVERAGE(L7:L9)</f>
        <v>6.3109941769739679</v>
      </c>
      <c r="O7" t="s">
        <v>19</v>
      </c>
      <c r="P7">
        <v>28.12056283908089</v>
      </c>
      <c r="Q7">
        <v>0.8524051174106706</v>
      </c>
      <c r="R7">
        <v>3.0312519784491312</v>
      </c>
    </row>
    <row r="8" spans="1:18" x14ac:dyDescent="0.35">
      <c r="A8" t="s">
        <v>24</v>
      </c>
      <c r="B8">
        <v>34.494033077821307</v>
      </c>
      <c r="C8">
        <v>0.7461730307232306</v>
      </c>
      <c r="D8">
        <v>2.1631945126271677</v>
      </c>
      <c r="G8" t="s">
        <v>29</v>
      </c>
      <c r="H8">
        <v>1043.1292559711333</v>
      </c>
      <c r="I8">
        <v>15.765119321759624</v>
      </c>
      <c r="J8">
        <v>1.5113294188151782</v>
      </c>
      <c r="K8">
        <f t="shared" si="0"/>
        <v>1.0431292559711332</v>
      </c>
      <c r="L8">
        <f t="shared" si="1"/>
        <v>6.5195578498195825</v>
      </c>
      <c r="M8">
        <f>STDEV(L7:L9)</f>
        <v>0.22851387122876521</v>
      </c>
      <c r="O8" t="s">
        <v>22</v>
      </c>
      <c r="P8">
        <v>30.287557199800077</v>
      </c>
      <c r="Q8">
        <v>1.6097146563900999</v>
      </c>
      <c r="R8">
        <v>5.314772154687752</v>
      </c>
    </row>
    <row r="9" spans="1:18" x14ac:dyDescent="0.35">
      <c r="A9" t="s">
        <v>27</v>
      </c>
      <c r="B9">
        <v>37.68050385884726</v>
      </c>
      <c r="C9">
        <v>1.1544432533970346</v>
      </c>
      <c r="D9">
        <v>3.0637680900489741</v>
      </c>
      <c r="G9" t="s">
        <v>30</v>
      </c>
      <c r="H9">
        <v>970.67712606942541</v>
      </c>
      <c r="I9">
        <v>30.14375335871495</v>
      </c>
      <c r="J9">
        <v>3.105435633450683</v>
      </c>
      <c r="K9">
        <f t="shared" si="0"/>
        <v>0.97067712606942547</v>
      </c>
      <c r="L9">
        <f t="shared" si="1"/>
        <v>6.0667320379339094</v>
      </c>
      <c r="O9" t="s">
        <v>25</v>
      </c>
      <c r="P9">
        <v>26.345640184797031</v>
      </c>
      <c r="Q9">
        <v>2.1674788431498588</v>
      </c>
      <c r="R9">
        <v>8.2270873964209841</v>
      </c>
    </row>
    <row r="10" spans="1:18" x14ac:dyDescent="0.35">
      <c r="A10" t="s">
        <v>20</v>
      </c>
      <c r="B10">
        <v>27.094800589298973</v>
      </c>
      <c r="C10">
        <v>1.7146424796491428</v>
      </c>
      <c r="D10">
        <v>6.3283081711490317</v>
      </c>
      <c r="G10" s="5" t="s">
        <v>19</v>
      </c>
      <c r="H10" s="5">
        <v>4.6769108262845984</v>
      </c>
      <c r="I10" s="5">
        <v>1.9526912066138737</v>
      </c>
      <c r="J10" s="5">
        <v>41.751730557692035</v>
      </c>
      <c r="K10">
        <f t="shared" si="0"/>
        <v>4.6769108262845983E-3</v>
      </c>
      <c r="L10">
        <f t="shared" si="1"/>
        <v>2.9230692664278739E-2</v>
      </c>
      <c r="O10" t="s">
        <v>20</v>
      </c>
      <c r="P10">
        <v>34.659241050874577</v>
      </c>
      <c r="Q10">
        <v>0.53957300863496671</v>
      </c>
      <c r="R10">
        <v>1.5567940678301477</v>
      </c>
    </row>
    <row r="11" spans="1:18" x14ac:dyDescent="0.35">
      <c r="A11" t="s">
        <v>23</v>
      </c>
      <c r="B11">
        <v>35.183127299326628</v>
      </c>
      <c r="C11">
        <v>2.1864780930327798</v>
      </c>
      <c r="D11">
        <v>6.2145643689684942</v>
      </c>
      <c r="G11" s="5" t="s">
        <v>22</v>
      </c>
      <c r="H11" s="5">
        <v>17.351433993379771</v>
      </c>
      <c r="I11" s="5">
        <v>2.3376480317603678</v>
      </c>
      <c r="J11" s="5">
        <v>13.472362184314388</v>
      </c>
      <c r="K11">
        <f t="shared" si="0"/>
        <v>1.735143399337977E-2</v>
      </c>
      <c r="L11">
        <f t="shared" si="1"/>
        <v>0.10844646245862356</v>
      </c>
      <c r="O11" t="s">
        <v>23</v>
      </c>
      <c r="P11">
        <v>198.36164508219193</v>
      </c>
      <c r="Q11">
        <v>7.3527146914900481</v>
      </c>
      <c r="R11">
        <v>3.706721976641917</v>
      </c>
    </row>
    <row r="12" spans="1:18" x14ac:dyDescent="0.35">
      <c r="A12" t="s">
        <v>26</v>
      </c>
      <c r="B12">
        <v>36.570397763915132</v>
      </c>
      <c r="C12">
        <v>2.8409740474086043</v>
      </c>
      <c r="D12">
        <v>7.7685073751422529</v>
      </c>
      <c r="G12" s="5" t="s">
        <v>25</v>
      </c>
      <c r="H12" s="5">
        <v>5.2068125057660106</v>
      </c>
      <c r="I12" s="5">
        <v>1.4969600384915895</v>
      </c>
      <c r="J12" s="5">
        <v>28.750027715302977</v>
      </c>
      <c r="K12">
        <f t="shared" si="0"/>
        <v>5.2068125057660106E-3</v>
      </c>
      <c r="L12">
        <f t="shared" si="1"/>
        <v>3.2542578161037568E-2</v>
      </c>
      <c r="O12" t="s">
        <v>26</v>
      </c>
      <c r="P12">
        <v>191.77265692748372</v>
      </c>
      <c r="Q12">
        <v>13.813464741354782</v>
      </c>
      <c r="R12">
        <v>7.2030418531345477</v>
      </c>
    </row>
    <row r="13" spans="1:18" x14ac:dyDescent="0.35">
      <c r="A13" t="s">
        <v>28</v>
      </c>
      <c r="B13">
        <v>27.363272027406552</v>
      </c>
      <c r="C13">
        <v>1.0481101710346159</v>
      </c>
      <c r="D13">
        <v>3.8303539503055331</v>
      </c>
      <c r="G13" s="5" t="s">
        <v>21</v>
      </c>
      <c r="H13" s="5">
        <v>22.805118592887659</v>
      </c>
      <c r="I13" s="5">
        <v>2.1698786570166884</v>
      </c>
      <c r="J13" s="5">
        <v>9.514875566985296</v>
      </c>
      <c r="K13">
        <f t="shared" si="0"/>
        <v>2.2805118592887658E-2</v>
      </c>
      <c r="L13">
        <f t="shared" si="1"/>
        <v>0.14253199120554785</v>
      </c>
      <c r="O13" t="s">
        <v>28</v>
      </c>
      <c r="P13">
        <v>33.966606410031638</v>
      </c>
      <c r="Q13">
        <v>0.43642285977663597</v>
      </c>
      <c r="R13">
        <v>1.2848585887807256</v>
      </c>
    </row>
    <row r="14" spans="1:18" x14ac:dyDescent="0.35">
      <c r="A14" t="s">
        <v>29</v>
      </c>
      <c r="B14">
        <v>41.037535903504569</v>
      </c>
      <c r="C14">
        <v>1.4250943277864248</v>
      </c>
      <c r="D14">
        <v>3.4726605689420134</v>
      </c>
      <c r="G14" s="5" t="s">
        <v>24</v>
      </c>
      <c r="H14" s="5">
        <v>4.4706086841064607</v>
      </c>
      <c r="I14" s="5">
        <v>1.9875147015014429</v>
      </c>
      <c r="J14" s="5">
        <v>44.457362340105746</v>
      </c>
      <c r="K14">
        <f t="shared" si="0"/>
        <v>4.4706086841064608E-3</v>
      </c>
      <c r="L14">
        <f t="shared" si="1"/>
        <v>2.794130427566538E-2</v>
      </c>
      <c r="O14" t="s">
        <v>29</v>
      </c>
      <c r="P14">
        <v>31.645736236404165</v>
      </c>
      <c r="Q14">
        <v>2.0417486938805482</v>
      </c>
      <c r="R14">
        <v>6.4518919029976338</v>
      </c>
    </row>
    <row r="15" spans="1:18" x14ac:dyDescent="0.35">
      <c r="A15" t="s">
        <v>30</v>
      </c>
      <c r="B15">
        <v>31.036381000755522</v>
      </c>
      <c r="C15">
        <v>1.0699595961919641</v>
      </c>
      <c r="D15">
        <v>3.4474367232633147</v>
      </c>
      <c r="G15" s="5" t="s">
        <v>27</v>
      </c>
      <c r="H15" s="5">
        <v>6.9878824434980134</v>
      </c>
      <c r="I15" s="5">
        <v>0.86374357813368752</v>
      </c>
      <c r="J15" s="5">
        <v>12.360591139270975</v>
      </c>
      <c r="K15">
        <f t="shared" si="0"/>
        <v>6.9878824434980134E-3</v>
      </c>
      <c r="L15">
        <f t="shared" si="1"/>
        <v>4.3674265271862585E-2</v>
      </c>
      <c r="O15" t="s">
        <v>30</v>
      </c>
      <c r="P15">
        <v>224.3266487996024</v>
      </c>
      <c r="Q15">
        <v>4.826302651232603</v>
      </c>
      <c r="R15">
        <v>2.1514620207000381</v>
      </c>
    </row>
    <row r="18" spans="1:3" x14ac:dyDescent="0.35">
      <c r="A18" t="s">
        <v>6</v>
      </c>
    </row>
    <row r="20" spans="1:3" x14ac:dyDescent="0.35">
      <c r="B20" s="6" t="s">
        <v>31</v>
      </c>
      <c r="C20" s="6" t="s">
        <v>32</v>
      </c>
    </row>
    <row r="21" spans="1:3" x14ac:dyDescent="0.35">
      <c r="A21" t="s">
        <v>19</v>
      </c>
      <c r="B21" s="6">
        <v>200</v>
      </c>
      <c r="C21" s="7">
        <v>0.19040000000000001</v>
      </c>
    </row>
    <row r="22" spans="1:3" x14ac:dyDescent="0.35">
      <c r="A22" t="s">
        <v>22</v>
      </c>
      <c r="B22" s="6">
        <v>200</v>
      </c>
      <c r="C22" s="7">
        <v>0.19287000000000001</v>
      </c>
    </row>
    <row r="23" spans="1:3" x14ac:dyDescent="0.35">
      <c r="A23" t="s">
        <v>25</v>
      </c>
      <c r="B23" s="6">
        <v>200</v>
      </c>
      <c r="C23" s="7">
        <v>0.19183</v>
      </c>
    </row>
    <row r="24" spans="1:3" x14ac:dyDescent="0.35">
      <c r="A24" t="s">
        <v>21</v>
      </c>
      <c r="B24" s="6">
        <v>200</v>
      </c>
      <c r="C24" s="7">
        <v>0.19026999999999999</v>
      </c>
    </row>
    <row r="25" spans="1:3" x14ac:dyDescent="0.35">
      <c r="A25" t="s">
        <v>24</v>
      </c>
      <c r="B25" s="6">
        <v>200</v>
      </c>
      <c r="C25" s="7">
        <v>0.19267999999999999</v>
      </c>
    </row>
    <row r="26" spans="1:3" x14ac:dyDescent="0.35">
      <c r="A26" t="s">
        <v>27</v>
      </c>
      <c r="B26" s="6">
        <v>200</v>
      </c>
      <c r="C26" s="7">
        <v>0.19225</v>
      </c>
    </row>
    <row r="27" spans="1:3" x14ac:dyDescent="0.35">
      <c r="A27" t="s">
        <v>20</v>
      </c>
      <c r="B27" s="6">
        <v>200</v>
      </c>
      <c r="C27" s="7">
        <v>0.19256000000000001</v>
      </c>
    </row>
    <row r="28" spans="1:3" x14ac:dyDescent="0.35">
      <c r="A28" t="s">
        <v>23</v>
      </c>
      <c r="B28" s="6">
        <v>200</v>
      </c>
      <c r="C28" s="7">
        <v>0.19349</v>
      </c>
    </row>
    <row r="29" spans="1:3" x14ac:dyDescent="0.35">
      <c r="A29" t="s">
        <v>26</v>
      </c>
      <c r="B29" s="6">
        <v>200</v>
      </c>
      <c r="C29" s="7">
        <v>0.19386</v>
      </c>
    </row>
    <row r="30" spans="1:3" x14ac:dyDescent="0.35">
      <c r="A30" t="s">
        <v>28</v>
      </c>
      <c r="B30" s="6">
        <v>200</v>
      </c>
      <c r="C30" s="7">
        <v>0.19137000000000001</v>
      </c>
    </row>
    <row r="31" spans="1:3" x14ac:dyDescent="0.35">
      <c r="A31" t="s">
        <v>29</v>
      </c>
      <c r="B31" s="6">
        <v>200</v>
      </c>
      <c r="C31" s="7">
        <v>0.19187000000000001</v>
      </c>
    </row>
    <row r="32" spans="1:3" x14ac:dyDescent="0.35">
      <c r="A32" t="s">
        <v>30</v>
      </c>
      <c r="B32" s="6">
        <v>200</v>
      </c>
      <c r="C32" s="7">
        <v>0.1918</v>
      </c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Method</vt:lpstr>
      <vt:lpstr>Results</vt:lpstr>
    </vt:vector>
  </TitlesOfParts>
  <Manager/>
  <Company>RCSI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Alberto Martinez Serra</dc:creator>
  <cp:keywords/>
  <dc:description/>
  <cp:lastModifiedBy>Alberto Martinez Serra</cp:lastModifiedBy>
  <cp:revision/>
  <dcterms:created xsi:type="dcterms:W3CDTF">2025-01-31T12:35:18Z</dcterms:created>
  <dcterms:modified xsi:type="dcterms:W3CDTF">2025-04-18T14:35:10Z</dcterms:modified>
  <cp:category/>
  <cp:contentStatus/>
</cp:coreProperties>
</file>