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theme/themeOverride7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evin\Desktop\ASAP\ASAP Open Science\"/>
    </mc:Choice>
  </mc:AlternateContent>
  <xr:revisionPtr revIDLastSave="0" documentId="13_ncr:1_{F45EB70F-F049-4E5A-ADE8-43C22C38C200}" xr6:coauthVersionLast="47" xr6:coauthVersionMax="47" xr10:uidLastSave="{00000000-0000-0000-0000-000000000000}"/>
  <bookViews>
    <workbookView xWindow="2870" yWindow="3530" windowWidth="29500" windowHeight="15780" activeTab="1" xr2:uid="{00000000-000D-0000-FFFF-FFFF00000000}"/>
  </bookViews>
  <sheets>
    <sheet name="Tabelle1" sheetId="1" r:id="rId1"/>
    <sheet name="Tabelle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1" l="1"/>
  <c r="J24" i="1"/>
  <c r="D25" i="1"/>
  <c r="D24" i="1"/>
  <c r="J28" i="1"/>
  <c r="F3" i="1"/>
  <c r="F4" i="1"/>
  <c r="N43" i="1"/>
  <c r="M43" i="1"/>
  <c r="M42" i="1"/>
  <c r="N41" i="1"/>
  <c r="M41" i="1"/>
  <c r="O34" i="1"/>
  <c r="O33" i="1"/>
  <c r="O32" i="1"/>
  <c r="C21" i="1"/>
  <c r="D21" i="1"/>
  <c r="B21" i="1"/>
  <c r="C20" i="1"/>
  <c r="D20" i="1"/>
  <c r="B20" i="1"/>
  <c r="C19" i="1"/>
  <c r="D19" i="1"/>
  <c r="B19" i="1"/>
  <c r="C18" i="1"/>
  <c r="D18" i="1"/>
  <c r="B18" i="1"/>
  <c r="C17" i="1"/>
  <c r="D17" i="1"/>
  <c r="B16" i="1"/>
  <c r="B17" i="1"/>
  <c r="D16" i="1"/>
  <c r="C16" i="1"/>
  <c r="C15" i="1"/>
  <c r="D15" i="1"/>
  <c r="B15" i="1"/>
</calcChain>
</file>

<file path=xl/sharedStrings.xml><?xml version="1.0" encoding="utf-8"?>
<sst xmlns="http://schemas.openxmlformats.org/spreadsheetml/2006/main" count="100" uniqueCount="39">
  <si>
    <t>WT</t>
  </si>
  <si>
    <t>1 PF</t>
  </si>
  <si>
    <t>2 PF</t>
  </si>
  <si>
    <t>Cryolo</t>
  </si>
  <si>
    <t>betasheet</t>
  </si>
  <si>
    <t>final</t>
  </si>
  <si>
    <t>K58N</t>
  </si>
  <si>
    <t>Bin3 2DC (all reasonable*)</t>
  </si>
  <si>
    <t>* Determined after processing</t>
  </si>
  <si>
    <t>G14R</t>
  </si>
  <si>
    <t>Picked particles</t>
  </si>
  <si>
    <t>2 PF - final</t>
  </si>
  <si>
    <t>1 PF - final</t>
  </si>
  <si>
    <t>2PF v 1PF percentage total picked particles (just reasonable classes after binned 2DC)</t>
  </si>
  <si>
    <t>2 PF vs 1PF total percentage of particles that went into final 3D refinement</t>
  </si>
  <si>
    <t>2 PF vs 1PF total percentage of particles that went into final 3D refinement (normalized to 1)</t>
  </si>
  <si>
    <t>total percentage both</t>
  </si>
  <si>
    <t>G14R: out of 928870 particles that went into initial 3D classifications (very first one only with random 100k particles to get initial model, job098 then with 930k particles yielding nice class)</t>
  </si>
  <si>
    <t>WT: job 114 850CO 1PF class that was used for 3DC (before 3D refinements)</t>
  </si>
  <si>
    <t>G14R: only selected visibly twisting beta-sheet classes for further processing (the 928870 particles used for final)</t>
  </si>
  <si>
    <t>WT - 1PF</t>
  </si>
  <si>
    <t>WT - 2PF</t>
  </si>
  <si>
    <t>38109**</t>
  </si>
  <si>
    <t>** 3D classification, job 137, 0.62 * input particles (note not first 3D classification! But last ..)</t>
  </si>
  <si>
    <t>G14R - 1PF</t>
  </si>
  <si>
    <t>G14R - 2PF</t>
  </si>
  <si>
    <t>K58N - 1PF</t>
  </si>
  <si>
    <t>K58N - 2PF</t>
  </si>
  <si>
    <t>Initial</t>
  </si>
  <si>
    <t xml:space="preserve">Note: </t>
  </si>
  <si>
    <t>This is the cleaned up version. The data here was used to calculate the single vs double protofilament percentages.</t>
  </si>
  <si>
    <t>All picked segments</t>
  </si>
  <si>
    <t>3x binned segments (without artifacts)</t>
  </si>
  <si>
    <t>Betasheet displaying segments</t>
  </si>
  <si>
    <t>Segments in final model</t>
  </si>
  <si>
    <t>Two protofilament segments</t>
  </si>
  <si>
    <t>One protofilament segments</t>
  </si>
  <si>
    <t>Note: This is the original Excel. The cleaned up version is on the second Table.</t>
  </si>
  <si>
    <t>Percentages were calculated using the tabular data listed below.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</si>
</sst>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Fractions of 2PF vs 1PF</a:t>
            </a:r>
            <a:r>
              <a:rPr lang="en-GB" baseline="0"/>
              <a:t> particles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Tabelle1!$M$22</c:f>
              <c:strCache>
                <c:ptCount val="1"/>
                <c:pt idx="0">
                  <c:v>2 PF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Tabelle1!$L$23:$L$25</c:f>
              <c:strCache>
                <c:ptCount val="3"/>
                <c:pt idx="0">
                  <c:v>WT</c:v>
                </c:pt>
                <c:pt idx="1">
                  <c:v>K58N</c:v>
                </c:pt>
                <c:pt idx="2">
                  <c:v>G14R</c:v>
                </c:pt>
              </c:strCache>
            </c:strRef>
          </c:cat>
          <c:val>
            <c:numRef>
              <c:f>Tabelle1!$M$23:$M$25</c:f>
              <c:numCache>
                <c:formatCode>General</c:formatCode>
                <c:ptCount val="3"/>
                <c:pt idx="0">
                  <c:v>0.38513203384448047</c:v>
                </c:pt>
                <c:pt idx="1">
                  <c:v>0.77664183775816742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B2-421F-984A-DE971F5E2E59}"/>
            </c:ext>
          </c:extLst>
        </c:ser>
        <c:ser>
          <c:idx val="1"/>
          <c:order val="1"/>
          <c:tx>
            <c:strRef>
              <c:f>Tabelle1!$N$22</c:f>
              <c:strCache>
                <c:ptCount val="1"/>
                <c:pt idx="0">
                  <c:v>1 PF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Tabelle1!$L$23:$L$25</c:f>
              <c:strCache>
                <c:ptCount val="3"/>
                <c:pt idx="0">
                  <c:v>WT</c:v>
                </c:pt>
                <c:pt idx="1">
                  <c:v>K58N</c:v>
                </c:pt>
                <c:pt idx="2">
                  <c:v>G14R</c:v>
                </c:pt>
              </c:strCache>
            </c:strRef>
          </c:cat>
          <c:val>
            <c:numRef>
              <c:f>Tabelle1!$N$23:$N$25</c:f>
              <c:numCache>
                <c:formatCode>General</c:formatCode>
                <c:ptCount val="3"/>
                <c:pt idx="0">
                  <c:v>0.36356074173976882</c:v>
                </c:pt>
                <c:pt idx="1">
                  <c:v>4.0577188470920636E-2</c:v>
                </c:pt>
                <c:pt idx="2">
                  <c:v>0.92004781514935752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EB2-421F-984A-DE971F5E2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32655760"/>
        <c:axId val="1032654320"/>
      </c:barChart>
      <c:catAx>
        <c:axId val="1032655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032654320"/>
        <c:crosses val="autoZero"/>
        <c:auto val="1"/>
        <c:lblAlgn val="ctr"/>
        <c:lblOffset val="100"/>
        <c:noMultiLvlLbl val="0"/>
      </c:catAx>
      <c:valAx>
        <c:axId val="1032654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032655760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Particle</a:t>
            </a:r>
            <a:r>
              <a:rPr lang="en-GB" baseline="0"/>
              <a:t> ratio in final 3D refinements</a:t>
            </a:r>
            <a:endParaRPr lang="en-GB"/>
          </a:p>
        </c:rich>
      </c:tx>
      <c:layout>
        <c:manualLayout>
          <c:xMode val="edge"/>
          <c:yMode val="edge"/>
          <c:x val="0.2462152230971128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GB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Tabelle1!$M$40</c:f>
              <c:strCache>
                <c:ptCount val="1"/>
                <c:pt idx="0">
                  <c:v>2 PF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Tabelle1!$L$41:$L$43</c:f>
              <c:strCache>
                <c:ptCount val="3"/>
                <c:pt idx="0">
                  <c:v>WT</c:v>
                </c:pt>
                <c:pt idx="1">
                  <c:v>K58N</c:v>
                </c:pt>
                <c:pt idx="2">
                  <c:v>G14R</c:v>
                </c:pt>
              </c:strCache>
            </c:strRef>
          </c:cat>
          <c:val>
            <c:numRef>
              <c:f>Tabelle1!$M$41:$M$43</c:f>
              <c:numCache>
                <c:formatCode>General</c:formatCode>
                <c:ptCount val="3"/>
                <c:pt idx="0">
                  <c:v>0.60756772634417933</c:v>
                </c:pt>
                <c:pt idx="1">
                  <c:v>1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3B-4458-ACE8-4224F239B57E}"/>
            </c:ext>
          </c:extLst>
        </c:ser>
        <c:ser>
          <c:idx val="1"/>
          <c:order val="1"/>
          <c:tx>
            <c:strRef>
              <c:f>Tabelle1!$N$40</c:f>
              <c:strCache>
                <c:ptCount val="1"/>
                <c:pt idx="0">
                  <c:v>1 PF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Tabelle1!$L$41:$L$43</c:f>
              <c:strCache>
                <c:ptCount val="3"/>
                <c:pt idx="0">
                  <c:v>WT</c:v>
                </c:pt>
                <c:pt idx="1">
                  <c:v>K58N</c:v>
                </c:pt>
                <c:pt idx="2">
                  <c:v>G14R</c:v>
                </c:pt>
              </c:strCache>
            </c:strRef>
          </c:cat>
          <c:val>
            <c:numRef>
              <c:f>Tabelle1!$N$41:$N$43</c:f>
              <c:numCache>
                <c:formatCode>General</c:formatCode>
                <c:ptCount val="3"/>
                <c:pt idx="0">
                  <c:v>0.39243227365582067</c:v>
                </c:pt>
                <c:pt idx="1">
                  <c:v>0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73B-4458-ACE8-4224F239B5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30831520"/>
        <c:axId val="1030834400"/>
      </c:barChart>
      <c:catAx>
        <c:axId val="1030831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030834400"/>
        <c:crosses val="autoZero"/>
        <c:auto val="1"/>
        <c:lblAlgn val="ctr"/>
        <c:lblOffset val="100"/>
        <c:noMultiLvlLbl val="0"/>
      </c:catAx>
      <c:valAx>
        <c:axId val="103083440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DE"/>
          </a:p>
        </c:txPr>
        <c:crossAx val="1030831520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0.15788550384670455"/>
          <c:y val="0.11001569016648634"/>
          <c:w val="0.65863397673939905"/>
          <c:h val="0.88861069415545935"/>
        </c:manualLayout>
      </c:layout>
      <c:pieChart>
        <c:varyColors val="1"/>
        <c:ser>
          <c:idx val="0"/>
          <c:order val="0"/>
          <c:spPr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F3F-46F4-8762-01DD0EF77326}"/>
              </c:ext>
            </c:extLst>
          </c:dPt>
          <c:dPt>
            <c:idx val="1"/>
            <c:bubble3D val="0"/>
            <c:spPr>
              <a:solidFill>
                <a:schemeClr val="tx1"/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6C0-4496-8123-D49AB82FBA5A}"/>
              </c:ext>
            </c:extLst>
          </c:dPt>
          <c:cat>
            <c:strRef>
              <c:f>Tabelle1!$A$28:$A$29</c:f>
              <c:strCache>
                <c:ptCount val="2"/>
                <c:pt idx="0">
                  <c:v>WT - 1PF</c:v>
                </c:pt>
                <c:pt idx="1">
                  <c:v>WT - 2PF</c:v>
                </c:pt>
              </c:strCache>
            </c:strRef>
          </c:cat>
          <c:val>
            <c:numRef>
              <c:f>Tabelle1!$B$28:$B$29</c:f>
              <c:numCache>
                <c:formatCode>General</c:formatCode>
                <c:ptCount val="2"/>
                <c:pt idx="0">
                  <c:v>213471</c:v>
                </c:pt>
                <c:pt idx="1">
                  <c:v>184253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159206015045308"/>
          <c:y val="0.9468284420264107"/>
          <c:w val="0.11851869698202501"/>
          <c:h val="2.64877695183137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0.23623435646500593"/>
          <c:y val="5.663589857651246E-2"/>
          <c:w val="0.53318082740213524"/>
          <c:h val="0.88863471233689206"/>
        </c:manualLayout>
      </c:layout>
      <c:pieChart>
        <c:varyColors val="1"/>
        <c:ser>
          <c:idx val="0"/>
          <c:order val="0"/>
          <c:spPr>
            <a:solidFill>
              <a:sysClr val="windowText" lastClr="000000"/>
            </a:solidFill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B6B-4348-8D0C-B1D63F413A19}"/>
              </c:ext>
            </c:extLst>
          </c:dPt>
          <c:dPt>
            <c:idx val="1"/>
            <c:bubble3D val="0"/>
            <c:spPr>
              <a:solidFill>
                <a:sysClr val="windowText" lastClr="000000"/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B6B-4348-8D0C-B1D63F413A19}"/>
              </c:ext>
            </c:extLst>
          </c:dPt>
          <c:cat>
            <c:strRef>
              <c:f>Tabelle1!$A$32:$A$33</c:f>
              <c:strCache>
                <c:ptCount val="2"/>
                <c:pt idx="0">
                  <c:v>WT - 1PF</c:v>
                </c:pt>
                <c:pt idx="1">
                  <c:v>WT - 2PF</c:v>
                </c:pt>
              </c:strCache>
            </c:strRef>
          </c:cat>
          <c:val>
            <c:numRef>
              <c:f>Tabelle1!$B$32:$B$33</c:f>
              <c:numCache>
                <c:formatCode>General</c:formatCode>
                <c:ptCount val="2"/>
                <c:pt idx="0">
                  <c:v>38109</c:v>
                </c:pt>
                <c:pt idx="1">
                  <c:v>53142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ysClr val="window" lastClr="FFFFFF">
                <a:lumMod val="85000"/>
              </a:sysClr>
            </a:solidFill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811-46B2-9413-7F01BE26AFDB}"/>
              </c:ext>
            </c:extLst>
          </c:dPt>
          <c:dPt>
            <c:idx val="1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811-46B2-9413-7F01BE26AFDB}"/>
              </c:ext>
            </c:extLst>
          </c:dPt>
          <c:cat>
            <c:strRef>
              <c:f>Tabelle1!$E$28:$E$29</c:f>
              <c:strCache>
                <c:ptCount val="2"/>
                <c:pt idx="0">
                  <c:v>G14R - 1PF</c:v>
                </c:pt>
                <c:pt idx="1">
                  <c:v>G14R - 2PF</c:v>
                </c:pt>
              </c:strCache>
            </c:strRef>
          </c:cat>
          <c:val>
            <c:numRef>
              <c:f>Tabelle1!$F$28:$F$29</c:f>
              <c:numCache>
                <c:formatCode>General</c:formatCode>
                <c:ptCount val="2"/>
                <c:pt idx="0">
                  <c:v>1702866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0.20739220960066199"/>
          <c:y val="0.1068889423381166"/>
          <c:w val="0.56399681885647734"/>
          <c:h val="0.89177648141385824"/>
        </c:manualLayout>
      </c:layout>
      <c:pieChart>
        <c:varyColors val="1"/>
        <c:ser>
          <c:idx val="0"/>
          <c:order val="0"/>
          <c:spPr>
            <a:solidFill>
              <a:sysClr val="window" lastClr="FFFFFF">
                <a:lumMod val="85000"/>
              </a:sysClr>
            </a:solidFill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226-4E07-97C1-A8E83DD2B411}"/>
              </c:ext>
            </c:extLst>
          </c:dPt>
          <c:dPt>
            <c:idx val="1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226-4E07-97C1-A8E83DD2B411}"/>
              </c:ext>
            </c:extLst>
          </c:dPt>
          <c:cat>
            <c:strRef>
              <c:f>Tabelle1!$E$32:$E$33</c:f>
              <c:strCache>
                <c:ptCount val="2"/>
                <c:pt idx="0">
                  <c:v>G14R - 1PF</c:v>
                </c:pt>
                <c:pt idx="1">
                  <c:v>G14R - 2PF</c:v>
                </c:pt>
              </c:strCache>
            </c:strRef>
          </c:cat>
          <c:val>
            <c:numRef>
              <c:f>Tabelle1!$F$32:$F$33</c:f>
              <c:numCache>
                <c:formatCode>General</c:formatCode>
                <c:ptCount val="2"/>
                <c:pt idx="0">
                  <c:v>128762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>
        <c:manualLayout>
          <c:layoutTarget val="inner"/>
          <c:xMode val="edge"/>
          <c:yMode val="edge"/>
          <c:x val="0.26251852925159841"/>
          <c:y val="1.3167303201521409E-4"/>
          <c:w val="0.49265697957889176"/>
          <c:h val="0.89617564145675299"/>
        </c:manualLayout>
      </c:layout>
      <c:pieChart>
        <c:varyColors val="1"/>
        <c:ser>
          <c:idx val="0"/>
          <c:order val="0"/>
          <c:spPr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7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995-48F4-9CFD-3E05462A7F1C}"/>
              </c:ext>
            </c:extLst>
          </c:dPt>
          <c:dPt>
            <c:idx val="1"/>
            <c:bubble3D val="0"/>
            <c:spPr>
              <a:solidFill>
                <a:sysClr val="windowText" lastClr="000000"/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995-48F4-9CFD-3E05462A7F1C}"/>
              </c:ext>
            </c:extLst>
          </c:dPt>
          <c:cat>
            <c:strRef>
              <c:f>Tabelle1!$H$28:$H$29</c:f>
              <c:strCache>
                <c:ptCount val="2"/>
                <c:pt idx="0">
                  <c:v>K58N - 1PF</c:v>
                </c:pt>
                <c:pt idx="1">
                  <c:v>K58N - 2PF</c:v>
                </c:pt>
              </c:strCache>
            </c:strRef>
          </c:cat>
          <c:val>
            <c:numRef>
              <c:f>Tabelle1!$I$28:$I$29</c:f>
              <c:numCache>
                <c:formatCode>General</c:formatCode>
                <c:ptCount val="2"/>
                <c:pt idx="0">
                  <c:v>33190</c:v>
                </c:pt>
                <c:pt idx="1">
                  <c:v>342272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ysClr val="window" lastClr="FFFFFF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ysClr val="window" lastClr="FFFFFF">
                <a:lumMod val="85000"/>
              </a:sysClr>
            </a:solidFill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747-4E9F-9D98-D5710C3ABD66}"/>
              </c:ext>
            </c:extLst>
          </c:dPt>
          <c:dPt>
            <c:idx val="1"/>
            <c:bubble3D val="0"/>
            <c:spPr>
              <a:solidFill>
                <a:sysClr val="window" lastClr="FFFFFF">
                  <a:lumMod val="8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747-4E9F-9D98-D5710C3ABD66}"/>
              </c:ext>
            </c:extLst>
          </c:dPt>
          <c:cat>
            <c:strRef>
              <c:f>Tabelle1!$H$32:$H$33</c:f>
              <c:strCache>
                <c:ptCount val="2"/>
                <c:pt idx="0">
                  <c:v>K58N - 1PF</c:v>
                </c:pt>
                <c:pt idx="1">
                  <c:v>K58N - 2PF</c:v>
                </c:pt>
              </c:strCache>
            </c:strRef>
          </c:cat>
          <c:val>
            <c:numRef>
              <c:f>Tabelle1!$I$32:$I$33</c:f>
              <c:numCache>
                <c:formatCode>General</c:formatCode>
                <c:ptCount val="2"/>
                <c:pt idx="0">
                  <c:v>0</c:v>
                </c:pt>
                <c:pt idx="1">
                  <c:v>22995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pieChart>
        <c:varyColors val="1"/>
        <c:ser>
          <c:idx val="0"/>
          <c:order val="0"/>
          <c:spPr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7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1D4-441E-8365-7FA685CEB33C}"/>
              </c:ext>
            </c:extLst>
          </c:dPt>
          <c:dPt>
            <c:idx val="1"/>
            <c:bubble3D val="0"/>
            <c:spPr>
              <a:solidFill>
                <a:sysClr val="windowText" lastClr="000000"/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1D4-441E-8365-7FA685CEB33C}"/>
              </c:ext>
            </c:extLst>
          </c:dPt>
          <c:cat>
            <c:strRef>
              <c:f>Tabelle1!$A$24:$A$25</c:f>
              <c:strCache>
                <c:ptCount val="2"/>
                <c:pt idx="0">
                  <c:v>WT - 1PF</c:v>
                </c:pt>
                <c:pt idx="1">
                  <c:v>WT - 2PF</c:v>
                </c:pt>
              </c:strCache>
            </c:strRef>
          </c:cat>
          <c:val>
            <c:numRef>
              <c:f>Tabelle1!$B$24:$B$25</c:f>
              <c:numCache>
                <c:formatCode>General</c:formatCode>
                <c:ptCount val="2"/>
                <c:pt idx="0">
                  <c:v>282775</c:v>
                </c:pt>
                <c:pt idx="1">
                  <c:v>299553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Diagrammtitel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title>
    <c:autoTitleDeleted val="0"/>
    <c:plotArea>
      <c:layout/>
      <c:pieChart>
        <c:varyColors val="1"/>
        <c:ser>
          <c:idx val="0"/>
          <c:order val="0"/>
          <c:spPr>
            <a:ln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ysClr val="window" lastClr="FFFFFF">
                  <a:lumMod val="75000"/>
                </a:sysClr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EED-4A20-8EE0-CFF8E540C22B}"/>
              </c:ext>
            </c:extLst>
          </c:dPt>
          <c:dPt>
            <c:idx val="1"/>
            <c:bubble3D val="0"/>
            <c:spPr>
              <a:solidFill>
                <a:sysClr val="windowText" lastClr="000000"/>
              </a:solidFill>
              <a:ln w="19050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EED-4A20-8EE0-CFF8E540C22B}"/>
              </c:ext>
            </c:extLst>
          </c:dPt>
          <c:cat>
            <c:strRef>
              <c:f>Tabelle1!$H$24:$H$25</c:f>
              <c:strCache>
                <c:ptCount val="2"/>
                <c:pt idx="0">
                  <c:v>K58N - 1PF</c:v>
                </c:pt>
                <c:pt idx="1">
                  <c:v>K58N - 2PF</c:v>
                </c:pt>
              </c:strCache>
            </c:strRef>
          </c:cat>
          <c:val>
            <c:numRef>
              <c:f>Tabelle1!$I$24:$I$25</c:f>
              <c:numCache>
                <c:formatCode>General</c:formatCode>
                <c:ptCount val="2"/>
                <c:pt idx="0">
                  <c:v>49720</c:v>
                </c:pt>
                <c:pt idx="1">
                  <c:v>951634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3F-46F4-8762-01DD0EF77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DE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350585</xdr:colOff>
      <xdr:row>14</xdr:row>
      <xdr:rowOff>49146</xdr:rowOff>
    </xdr:from>
    <xdr:to>
      <xdr:col>28</xdr:col>
      <xdr:colOff>60299</xdr:colOff>
      <xdr:row>29</xdr:row>
      <xdr:rowOff>70918</xdr:rowOff>
    </xdr:to>
    <xdr:graphicFrame macro="">
      <xdr:nvGraphicFramePr>
        <xdr:cNvPr id="7" name="Diagramm 6">
          <a:extLst>
            <a:ext uri="{FF2B5EF4-FFF2-40B4-BE49-F238E27FC236}">
              <a16:creationId xmlns:a16="http://schemas.microsoft.com/office/drawing/2014/main" id="{AA929891-29B7-C899-D2A9-5DE06D5B58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59764</xdr:colOff>
      <xdr:row>30</xdr:row>
      <xdr:rowOff>27268</xdr:rowOff>
    </xdr:from>
    <xdr:to>
      <xdr:col>27</xdr:col>
      <xdr:colOff>377264</xdr:colOff>
      <xdr:row>45</xdr:row>
      <xdr:rowOff>49039</xdr:rowOff>
    </xdr:to>
    <xdr:graphicFrame macro="">
      <xdr:nvGraphicFramePr>
        <xdr:cNvPr id="8" name="Diagramm 7">
          <a:extLst>
            <a:ext uri="{FF2B5EF4-FFF2-40B4-BE49-F238E27FC236}">
              <a16:creationId xmlns:a16="http://schemas.microsoft.com/office/drawing/2014/main" id="{3B8FE5AA-37CA-A9A1-E40F-AE03C6922D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1885086</xdr:colOff>
      <xdr:row>129</xdr:row>
      <xdr:rowOff>60324</xdr:rowOff>
    </xdr:from>
    <xdr:to>
      <xdr:col>18</xdr:col>
      <xdr:colOff>469613</xdr:colOff>
      <xdr:row>176</xdr:row>
      <xdr:rowOff>12988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CB6B307E-D3A8-7AB9-5A96-AA56CCF5F6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1856220</xdr:colOff>
      <xdr:row>179</xdr:row>
      <xdr:rowOff>83416</xdr:rowOff>
    </xdr:from>
    <xdr:to>
      <xdr:col>22</xdr:col>
      <xdr:colOff>567770</xdr:colOff>
      <xdr:row>223</xdr:row>
      <xdr:rowOff>54566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0A7EE2FE-1CD3-BA64-DA03-6C10CB3018A5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47</xdr:col>
      <xdr:colOff>289213</xdr:colOff>
      <xdr:row>131</xdr:row>
      <xdr:rowOff>47625</xdr:rowOff>
    </xdr:from>
    <xdr:to>
      <xdr:col>69</xdr:col>
      <xdr:colOff>303645</xdr:colOff>
      <xdr:row>175</xdr:row>
      <xdr:rowOff>22225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F81917A1-7839-3CEA-5B08-FF3BC54152B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47</xdr:col>
      <xdr:colOff>420544</xdr:colOff>
      <xdr:row>181</xdr:row>
      <xdr:rowOff>88324</xdr:rowOff>
    </xdr:from>
    <xdr:to>
      <xdr:col>69</xdr:col>
      <xdr:colOff>316636</xdr:colOff>
      <xdr:row>225</xdr:row>
      <xdr:rowOff>46761</xdr:rowOff>
    </xdr:to>
    <xdr:graphicFrame macro="">
      <xdr:nvGraphicFramePr>
        <xdr:cNvPr id="5" name="Diagramm 4">
          <a:extLst>
            <a:ext uri="{FF2B5EF4-FFF2-40B4-BE49-F238E27FC236}">
              <a16:creationId xmlns:a16="http://schemas.microsoft.com/office/drawing/2014/main" id="{4C5AD437-25D7-D5A6-D53F-350834C569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20</xdr:col>
      <xdr:colOff>346218</xdr:colOff>
      <xdr:row>132</xdr:row>
      <xdr:rowOff>1589</xdr:rowOff>
    </xdr:from>
    <xdr:to>
      <xdr:col>46</xdr:col>
      <xdr:colOff>227155</xdr:colOff>
      <xdr:row>179</xdr:row>
      <xdr:rowOff>0</xdr:rowOff>
    </xdr:to>
    <xdr:graphicFrame macro="">
      <xdr:nvGraphicFramePr>
        <xdr:cNvPr id="6" name="Diagramm 5">
          <a:extLst>
            <a:ext uri="{FF2B5EF4-FFF2-40B4-BE49-F238E27FC236}">
              <a16:creationId xmlns:a16="http://schemas.microsoft.com/office/drawing/2014/main" id="{92848134-5430-0F9D-8D7A-5EC70C3AEB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23</xdr:col>
      <xdr:colOff>263958</xdr:colOff>
      <xdr:row>180</xdr:row>
      <xdr:rowOff>172172</xdr:rowOff>
    </xdr:from>
    <xdr:to>
      <xdr:col>49</xdr:col>
      <xdr:colOff>75044</xdr:colOff>
      <xdr:row>226</xdr:row>
      <xdr:rowOff>56284</xdr:rowOff>
    </xdr:to>
    <xdr:graphicFrame macro="">
      <xdr:nvGraphicFramePr>
        <xdr:cNvPr id="9" name="Diagramm 8">
          <a:extLst>
            <a:ext uri="{FF2B5EF4-FFF2-40B4-BE49-F238E27FC236}">
              <a16:creationId xmlns:a16="http://schemas.microsoft.com/office/drawing/2014/main" id="{587DE7DB-A8AA-6DEB-D2A0-29350D0318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10459</xdr:colOff>
      <xdr:row>77</xdr:row>
      <xdr:rowOff>16435</xdr:rowOff>
    </xdr:from>
    <xdr:to>
      <xdr:col>18</xdr:col>
      <xdr:colOff>152401</xdr:colOff>
      <xdr:row>126</xdr:row>
      <xdr:rowOff>127000</xdr:rowOff>
    </xdr:to>
    <xdr:graphicFrame macro="">
      <xdr:nvGraphicFramePr>
        <xdr:cNvPr id="10" name="Diagramm 9">
          <a:extLst>
            <a:ext uri="{FF2B5EF4-FFF2-40B4-BE49-F238E27FC236}">
              <a16:creationId xmlns:a16="http://schemas.microsoft.com/office/drawing/2014/main" id="{FBE754CB-4AEC-4692-B0CD-96458485C84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22</xdr:col>
      <xdr:colOff>446520</xdr:colOff>
      <xdr:row>71</xdr:row>
      <xdr:rowOff>170006</xdr:rowOff>
    </xdr:from>
    <xdr:to>
      <xdr:col>48</xdr:col>
      <xdr:colOff>212725</xdr:colOff>
      <xdr:row>127</xdr:row>
      <xdr:rowOff>0</xdr:rowOff>
    </xdr:to>
    <xdr:graphicFrame macro="">
      <xdr:nvGraphicFramePr>
        <xdr:cNvPr id="11" name="Diagramm 10">
          <a:extLst>
            <a:ext uri="{FF2B5EF4-FFF2-40B4-BE49-F238E27FC236}">
              <a16:creationId xmlns:a16="http://schemas.microsoft.com/office/drawing/2014/main" id="{157EA2BC-06C5-A19A-C721-641136BD386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Yu Gothic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Yu Gothic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zoomScale="85" zoomScaleNormal="85" workbookViewId="0">
      <selection activeCell="F16" sqref="F16"/>
    </sheetView>
  </sheetViews>
  <sheetFormatPr baseColWidth="10" defaultColWidth="8.7265625" defaultRowHeight="14.5" x14ac:dyDescent="0.35"/>
  <cols>
    <col min="1" max="1" width="27.36328125" customWidth="1"/>
  </cols>
  <sheetData>
    <row r="1" spans="1:19" x14ac:dyDescent="0.35">
      <c r="A1" t="s">
        <v>37</v>
      </c>
    </row>
    <row r="2" spans="1:19" x14ac:dyDescent="0.35">
      <c r="B2" t="s">
        <v>0</v>
      </c>
      <c r="C2" t="s">
        <v>6</v>
      </c>
      <c r="D2" t="s">
        <v>9</v>
      </c>
    </row>
    <row r="3" spans="1:19" x14ac:dyDescent="0.35">
      <c r="A3" t="s">
        <v>3</v>
      </c>
      <c r="B3">
        <v>777793</v>
      </c>
      <c r="C3">
        <v>1225319</v>
      </c>
      <c r="D3">
        <v>3082705</v>
      </c>
      <c r="F3">
        <f>C3-C4</f>
        <v>223965</v>
      </c>
      <c r="H3">
        <v>223965</v>
      </c>
    </row>
    <row r="4" spans="1:19" x14ac:dyDescent="0.35">
      <c r="A4" t="s">
        <v>7</v>
      </c>
      <c r="B4">
        <v>653405</v>
      </c>
      <c r="C4">
        <v>1001354</v>
      </c>
      <c r="D4">
        <v>2953364</v>
      </c>
      <c r="F4">
        <f>D3-D4</f>
        <v>129341</v>
      </c>
    </row>
    <row r="5" spans="1:19" x14ac:dyDescent="0.35">
      <c r="A5" t="s">
        <v>2</v>
      </c>
      <c r="B5">
        <v>299553</v>
      </c>
      <c r="C5">
        <v>951634</v>
      </c>
      <c r="D5">
        <v>0</v>
      </c>
    </row>
    <row r="6" spans="1:19" x14ac:dyDescent="0.35">
      <c r="A6" s="1" t="s">
        <v>4</v>
      </c>
      <c r="B6">
        <v>184253</v>
      </c>
      <c r="C6">
        <v>342272</v>
      </c>
      <c r="D6">
        <v>0</v>
      </c>
    </row>
    <row r="7" spans="1:19" x14ac:dyDescent="0.35">
      <c r="A7" s="1" t="s">
        <v>5</v>
      </c>
      <c r="B7">
        <v>53142</v>
      </c>
      <c r="C7">
        <v>22995</v>
      </c>
      <c r="D7">
        <v>0</v>
      </c>
    </row>
    <row r="8" spans="1:19" x14ac:dyDescent="0.35">
      <c r="A8" t="s">
        <v>1</v>
      </c>
      <c r="B8">
        <v>282775</v>
      </c>
      <c r="C8">
        <v>49720</v>
      </c>
      <c r="D8">
        <v>2836236</v>
      </c>
    </row>
    <row r="9" spans="1:19" x14ac:dyDescent="0.35">
      <c r="A9" s="1" t="s">
        <v>4</v>
      </c>
      <c r="B9">
        <v>213471</v>
      </c>
      <c r="C9">
        <v>33190</v>
      </c>
      <c r="D9">
        <v>1702866</v>
      </c>
      <c r="E9" t="s">
        <v>19</v>
      </c>
    </row>
    <row r="10" spans="1:19" x14ac:dyDescent="0.35">
      <c r="A10" s="1" t="s">
        <v>5</v>
      </c>
      <c r="B10" s="3" t="s">
        <v>22</v>
      </c>
      <c r="C10">
        <v>0</v>
      </c>
      <c r="D10">
        <v>128762</v>
      </c>
      <c r="E10" t="s">
        <v>17</v>
      </c>
    </row>
    <row r="11" spans="1:19" x14ac:dyDescent="0.35">
      <c r="B11">
        <v>60421</v>
      </c>
      <c r="C11" t="s">
        <v>18</v>
      </c>
    </row>
    <row r="12" spans="1:19" x14ac:dyDescent="0.35">
      <c r="A12" t="s">
        <v>8</v>
      </c>
    </row>
    <row r="13" spans="1:19" x14ac:dyDescent="0.35">
      <c r="A13" t="s">
        <v>23</v>
      </c>
    </row>
    <row r="14" spans="1:19" x14ac:dyDescent="0.35">
      <c r="B14" t="s">
        <v>0</v>
      </c>
      <c r="C14" t="s">
        <v>6</v>
      </c>
      <c r="D14" t="s">
        <v>9</v>
      </c>
      <c r="H14" t="s">
        <v>0</v>
      </c>
      <c r="I14" t="s">
        <v>6</v>
      </c>
      <c r="J14" t="s">
        <v>9</v>
      </c>
      <c r="M14" t="s">
        <v>10</v>
      </c>
      <c r="N14" t="s">
        <v>2</v>
      </c>
      <c r="O14" t="s">
        <v>4</v>
      </c>
      <c r="P14" t="s">
        <v>5</v>
      </c>
      <c r="Q14" t="s">
        <v>1</v>
      </c>
      <c r="R14" t="s">
        <v>4</v>
      </c>
      <c r="S14" t="s">
        <v>5</v>
      </c>
    </row>
    <row r="15" spans="1:19" x14ac:dyDescent="0.35">
      <c r="A15" t="s">
        <v>10</v>
      </c>
      <c r="B15">
        <f>B3/B3</f>
        <v>1</v>
      </c>
      <c r="C15">
        <f t="shared" ref="C15:D15" si="0">C3/C3</f>
        <v>1</v>
      </c>
      <c r="D15">
        <f t="shared" si="0"/>
        <v>1</v>
      </c>
      <c r="G15" t="s">
        <v>10</v>
      </c>
      <c r="H15">
        <v>1</v>
      </c>
      <c r="I15">
        <v>1</v>
      </c>
      <c r="J15">
        <v>1</v>
      </c>
      <c r="L15" t="s">
        <v>0</v>
      </c>
      <c r="M15">
        <v>1</v>
      </c>
      <c r="N15">
        <v>0.38513203384448047</v>
      </c>
      <c r="O15">
        <v>0.11774855263546985</v>
      </c>
      <c r="P15">
        <v>5.8505283539450725E-2</v>
      </c>
      <c r="Q15">
        <v>0.36356074173976882</v>
      </c>
      <c r="R15">
        <v>0.27445734276343448</v>
      </c>
      <c r="S15">
        <v>3.7788974701495129E-2</v>
      </c>
    </row>
    <row r="16" spans="1:19" x14ac:dyDescent="0.35">
      <c r="A16" t="s">
        <v>2</v>
      </c>
      <c r="B16">
        <f>B5/B3</f>
        <v>0.38513203384448047</v>
      </c>
      <c r="C16">
        <f t="shared" ref="C16" si="1">C5/C3</f>
        <v>0.77664183775816742</v>
      </c>
      <c r="D16">
        <f>D5/D3</f>
        <v>0</v>
      </c>
      <c r="G16" t="s">
        <v>2</v>
      </c>
      <c r="H16">
        <v>0.38513203384448047</v>
      </c>
      <c r="I16">
        <v>0.77664183775816742</v>
      </c>
      <c r="J16">
        <v>0</v>
      </c>
      <c r="L16" t="s">
        <v>6</v>
      </c>
      <c r="M16">
        <v>1</v>
      </c>
      <c r="N16">
        <v>0.77664183775816742</v>
      </c>
      <c r="O16">
        <v>0.27933297369909388</v>
      </c>
      <c r="P16">
        <v>1.8766541610796862E-2</v>
      </c>
      <c r="Q16">
        <v>4.0577188470920636E-2</v>
      </c>
      <c r="R16">
        <v>2.7086823920954461E-2</v>
      </c>
      <c r="S16">
        <v>0</v>
      </c>
    </row>
    <row r="17" spans="1:19" x14ac:dyDescent="0.35">
      <c r="A17" t="s">
        <v>4</v>
      </c>
      <c r="B17">
        <f>B6/B3</f>
        <v>0.23689207796933118</v>
      </c>
      <c r="C17">
        <f t="shared" ref="C17:D17" si="2">C6/C3</f>
        <v>0.27933297369909388</v>
      </c>
      <c r="D17">
        <f t="shared" si="2"/>
        <v>0</v>
      </c>
      <c r="G17" t="s">
        <v>4</v>
      </c>
      <c r="H17">
        <v>0.11774855263546985</v>
      </c>
      <c r="I17">
        <v>0.27933297369909388</v>
      </c>
      <c r="J17">
        <v>0</v>
      </c>
      <c r="L17" t="s">
        <v>9</v>
      </c>
      <c r="M17">
        <v>1</v>
      </c>
      <c r="N17">
        <v>0</v>
      </c>
      <c r="O17">
        <v>0</v>
      </c>
      <c r="P17">
        <v>0</v>
      </c>
      <c r="Q17">
        <v>0.92004781514935752</v>
      </c>
      <c r="R17">
        <v>0.55239343368891936</v>
      </c>
      <c r="S17">
        <v>4.1769160526226153E-2</v>
      </c>
    </row>
    <row r="18" spans="1:19" x14ac:dyDescent="0.35">
      <c r="A18" t="s">
        <v>5</v>
      </c>
      <c r="B18">
        <f>B7/B3</f>
        <v>6.8324091371354589E-2</v>
      </c>
      <c r="C18">
        <f t="shared" ref="C18:D18" si="3">C7/C3</f>
        <v>1.8766541610796862E-2</v>
      </c>
      <c r="D18">
        <f t="shared" si="3"/>
        <v>0</v>
      </c>
      <c r="G18" t="s">
        <v>5</v>
      </c>
      <c r="H18">
        <v>5.8505283539450725E-2</v>
      </c>
      <c r="I18">
        <v>1.8766541610796862E-2</v>
      </c>
      <c r="J18">
        <v>0</v>
      </c>
    </row>
    <row r="19" spans="1:19" x14ac:dyDescent="0.35">
      <c r="A19" t="s">
        <v>1</v>
      </c>
      <c r="B19">
        <f>B8/B3</f>
        <v>0.36356074173976882</v>
      </c>
      <c r="C19">
        <f t="shared" ref="C19:D19" si="4">C8/C3</f>
        <v>4.0577188470920636E-2</v>
      </c>
      <c r="D19">
        <f t="shared" si="4"/>
        <v>0.92004781514935752</v>
      </c>
      <c r="G19" t="s">
        <v>1</v>
      </c>
      <c r="H19">
        <v>0.36356074173976882</v>
      </c>
      <c r="I19">
        <v>4.0577188470920636E-2</v>
      </c>
      <c r="J19">
        <v>0.92004781514935752</v>
      </c>
    </row>
    <row r="20" spans="1:19" x14ac:dyDescent="0.35">
      <c r="A20" t="s">
        <v>4</v>
      </c>
      <c r="B20">
        <f>B9/B3</f>
        <v>0.27445734276343448</v>
      </c>
      <c r="C20">
        <f t="shared" ref="C20:D20" si="5">C9/C3</f>
        <v>2.7086823920954461E-2</v>
      </c>
      <c r="D20">
        <f t="shared" si="5"/>
        <v>0.55239343368891936</v>
      </c>
      <c r="G20" t="s">
        <v>4</v>
      </c>
      <c r="H20">
        <v>0.27445734276343448</v>
      </c>
      <c r="I20">
        <v>2.7086823920954461E-2</v>
      </c>
      <c r="J20">
        <v>0.55239343368891936</v>
      </c>
    </row>
    <row r="21" spans="1:19" x14ac:dyDescent="0.35">
      <c r="A21" t="s">
        <v>5</v>
      </c>
      <c r="B21" t="e">
        <f>B10/B3</f>
        <v>#VALUE!</v>
      </c>
      <c r="C21">
        <f t="shared" ref="C21:D21" si="6">C10/C3</f>
        <v>0</v>
      </c>
      <c r="D21">
        <f t="shared" si="6"/>
        <v>4.1769160526226153E-2</v>
      </c>
      <c r="G21" t="s">
        <v>5</v>
      </c>
      <c r="H21">
        <v>3.7788974701495129E-2</v>
      </c>
      <c r="I21">
        <v>0</v>
      </c>
      <c r="J21">
        <v>4.1769160526226153E-2</v>
      </c>
      <c r="L21" s="2" t="s">
        <v>13</v>
      </c>
    </row>
    <row r="22" spans="1:19" x14ac:dyDescent="0.35">
      <c r="M22" t="s">
        <v>2</v>
      </c>
      <c r="N22" t="s">
        <v>1</v>
      </c>
    </row>
    <row r="23" spans="1:19" x14ac:dyDescent="0.35">
      <c r="A23" t="s">
        <v>28</v>
      </c>
      <c r="L23" t="s">
        <v>0</v>
      </c>
      <c r="M23">
        <v>0.38513203384448047</v>
      </c>
      <c r="N23">
        <v>0.36356074173976882</v>
      </c>
    </row>
    <row r="24" spans="1:19" x14ac:dyDescent="0.35">
      <c r="A24" t="s">
        <v>20</v>
      </c>
      <c r="B24">
        <v>282775</v>
      </c>
      <c r="D24">
        <f>B24/(B24+B25)</f>
        <v>0.48559402948166669</v>
      </c>
      <c r="H24" t="s">
        <v>26</v>
      </c>
      <c r="I24">
        <v>49720</v>
      </c>
      <c r="J24">
        <f>I24/(I24+I25)</f>
        <v>4.9652770149217956E-2</v>
      </c>
      <c r="L24" t="s">
        <v>6</v>
      </c>
      <c r="M24">
        <v>0.77664183775816742</v>
      </c>
      <c r="N24">
        <v>4.0577188470920636E-2</v>
      </c>
    </row>
    <row r="25" spans="1:19" x14ac:dyDescent="0.35">
      <c r="A25" t="s">
        <v>21</v>
      </c>
      <c r="B25">
        <v>299553</v>
      </c>
      <c r="D25">
        <f>B25/(B25+B24)</f>
        <v>0.51440597051833326</v>
      </c>
      <c r="H25" t="s">
        <v>27</v>
      </c>
      <c r="I25">
        <v>951634</v>
      </c>
      <c r="J25">
        <f>I25/(I25+I24)</f>
        <v>0.95034722985078202</v>
      </c>
      <c r="L25" t="s">
        <v>9</v>
      </c>
      <c r="M25">
        <v>0</v>
      </c>
      <c r="N25">
        <v>0.92004781514935752</v>
      </c>
    </row>
    <row r="27" spans="1:19" x14ac:dyDescent="0.35">
      <c r="A27" t="s">
        <v>4</v>
      </c>
    </row>
    <row r="28" spans="1:19" x14ac:dyDescent="0.35">
      <c r="A28" t="s">
        <v>20</v>
      </c>
      <c r="B28">
        <v>213471</v>
      </c>
      <c r="E28" t="s">
        <v>24</v>
      </c>
      <c r="F28">
        <v>1702866</v>
      </c>
      <c r="H28" t="s">
        <v>26</v>
      </c>
      <c r="I28">
        <v>33190</v>
      </c>
      <c r="J28">
        <f>I28/I29*100</f>
        <v>9.6969661555721753</v>
      </c>
    </row>
    <row r="29" spans="1:19" x14ac:dyDescent="0.35">
      <c r="A29" t="s">
        <v>21</v>
      </c>
      <c r="B29">
        <v>184253</v>
      </c>
      <c r="E29" t="s">
        <v>25</v>
      </c>
      <c r="F29">
        <v>0</v>
      </c>
      <c r="H29" t="s">
        <v>27</v>
      </c>
      <c r="I29">
        <v>342272</v>
      </c>
    </row>
    <row r="30" spans="1:19" x14ac:dyDescent="0.35">
      <c r="L30" s="2" t="s">
        <v>14</v>
      </c>
    </row>
    <row r="31" spans="1:19" x14ac:dyDescent="0.35">
      <c r="A31" t="s">
        <v>5</v>
      </c>
      <c r="M31" t="s">
        <v>11</v>
      </c>
      <c r="N31" t="s">
        <v>12</v>
      </c>
      <c r="O31" t="s">
        <v>16</v>
      </c>
    </row>
    <row r="32" spans="1:19" x14ac:dyDescent="0.35">
      <c r="A32" t="s">
        <v>20</v>
      </c>
      <c r="B32" s="3">
        <v>38109</v>
      </c>
      <c r="E32" t="s">
        <v>24</v>
      </c>
      <c r="F32">
        <v>128762</v>
      </c>
      <c r="H32" t="s">
        <v>26</v>
      </c>
      <c r="I32">
        <v>0</v>
      </c>
      <c r="L32" t="s">
        <v>0</v>
      </c>
      <c r="M32">
        <v>5.8505283539450725E-2</v>
      </c>
      <c r="N32">
        <v>3.7788974701495129E-2</v>
      </c>
      <c r="O32">
        <f>SUM(M32:N32)</f>
        <v>9.6294258240945854E-2</v>
      </c>
    </row>
    <row r="33" spans="1:15" x14ac:dyDescent="0.35">
      <c r="A33" t="s">
        <v>21</v>
      </c>
      <c r="B33">
        <v>53142</v>
      </c>
      <c r="E33" t="s">
        <v>25</v>
      </c>
      <c r="F33">
        <v>0</v>
      </c>
      <c r="H33" t="s">
        <v>27</v>
      </c>
      <c r="I33">
        <v>22995</v>
      </c>
      <c r="L33" t="s">
        <v>6</v>
      </c>
      <c r="M33">
        <v>1.8766541610796862E-2</v>
      </c>
      <c r="N33">
        <v>0</v>
      </c>
      <c r="O33">
        <f>SUM(M33:N33)</f>
        <v>1.8766541610796862E-2</v>
      </c>
    </row>
    <row r="34" spans="1:15" x14ac:dyDescent="0.35">
      <c r="L34" t="s">
        <v>9</v>
      </c>
      <c r="M34">
        <v>0</v>
      </c>
      <c r="N34">
        <v>4.1769160526226153E-2</v>
      </c>
      <c r="O34">
        <f>SUM(M34:N34)</f>
        <v>4.1769160526226153E-2</v>
      </c>
    </row>
    <row r="39" spans="1:15" x14ac:dyDescent="0.35">
      <c r="L39" s="2" t="s">
        <v>15</v>
      </c>
    </row>
    <row r="40" spans="1:15" x14ac:dyDescent="0.35">
      <c r="M40" t="s">
        <v>2</v>
      </c>
      <c r="N40" t="s">
        <v>1</v>
      </c>
    </row>
    <row r="41" spans="1:15" x14ac:dyDescent="0.35">
      <c r="L41" t="s">
        <v>0</v>
      </c>
      <c r="M41">
        <f>M32/O32</f>
        <v>0.60756772634417933</v>
      </c>
      <c r="N41">
        <f>N32/O32</f>
        <v>0.39243227365582067</v>
      </c>
    </row>
    <row r="42" spans="1:15" x14ac:dyDescent="0.35">
      <c r="L42" t="s">
        <v>6</v>
      </c>
      <c r="M42">
        <f>M33/O33</f>
        <v>1</v>
      </c>
      <c r="N42">
        <v>0</v>
      </c>
    </row>
    <row r="43" spans="1:15" x14ac:dyDescent="0.35">
      <c r="L43" t="s">
        <v>9</v>
      </c>
      <c r="M43">
        <f>M34/O34</f>
        <v>0</v>
      </c>
      <c r="N43">
        <f>N34/O34</f>
        <v>1</v>
      </c>
    </row>
  </sheetData>
  <pageMargins left="0.7" right="0.7" top="0.75" bottom="0.75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FF3CE-6B40-4972-9001-970E3C96153F}">
  <dimension ref="B2:F12"/>
  <sheetViews>
    <sheetView tabSelected="1" workbookViewId="0">
      <selection activeCell="C3" sqref="C3"/>
    </sheetView>
  </sheetViews>
  <sheetFormatPr baseColWidth="10" defaultRowHeight="14.5" x14ac:dyDescent="0.35"/>
  <cols>
    <col min="3" max="3" width="44.81640625" customWidth="1"/>
  </cols>
  <sheetData>
    <row r="2" spans="2:6" x14ac:dyDescent="0.35">
      <c r="B2" t="s">
        <v>29</v>
      </c>
      <c r="C2" t="s">
        <v>30</v>
      </c>
    </row>
    <row r="3" spans="2:6" x14ac:dyDescent="0.35">
      <c r="C3" t="s">
        <v>38</v>
      </c>
    </row>
    <row r="4" spans="2:6" x14ac:dyDescent="0.35">
      <c r="D4" t="s">
        <v>0</v>
      </c>
      <c r="E4" t="s">
        <v>6</v>
      </c>
      <c r="F4" t="s">
        <v>9</v>
      </c>
    </row>
    <row r="5" spans="2:6" x14ac:dyDescent="0.35">
      <c r="C5" t="s">
        <v>31</v>
      </c>
      <c r="D5">
        <v>777793</v>
      </c>
      <c r="E5">
        <v>1225319</v>
      </c>
      <c r="F5">
        <v>3082705</v>
      </c>
    </row>
    <row r="6" spans="2:6" x14ac:dyDescent="0.35">
      <c r="C6" t="s">
        <v>32</v>
      </c>
      <c r="D6">
        <v>653405</v>
      </c>
      <c r="E6">
        <v>1001354</v>
      </c>
      <c r="F6">
        <v>2953364</v>
      </c>
    </row>
    <row r="7" spans="2:6" x14ac:dyDescent="0.35">
      <c r="C7" t="s">
        <v>35</v>
      </c>
      <c r="D7">
        <v>299553</v>
      </c>
      <c r="E7">
        <v>951634</v>
      </c>
      <c r="F7">
        <v>0</v>
      </c>
    </row>
    <row r="8" spans="2:6" x14ac:dyDescent="0.35">
      <c r="C8" s="1" t="s">
        <v>33</v>
      </c>
      <c r="D8">
        <v>184253</v>
      </c>
      <c r="E8">
        <v>342272</v>
      </c>
      <c r="F8">
        <v>0</v>
      </c>
    </row>
    <row r="9" spans="2:6" x14ac:dyDescent="0.35">
      <c r="C9" s="1" t="s">
        <v>34</v>
      </c>
      <c r="D9">
        <v>53142</v>
      </c>
      <c r="E9">
        <v>22995</v>
      </c>
      <c r="F9">
        <v>0</v>
      </c>
    </row>
    <row r="10" spans="2:6" x14ac:dyDescent="0.35">
      <c r="C10" t="s">
        <v>36</v>
      </c>
      <c r="D10">
        <v>282775</v>
      </c>
      <c r="E10">
        <v>49720</v>
      </c>
      <c r="F10">
        <v>2836236</v>
      </c>
    </row>
    <row r="11" spans="2:6" x14ac:dyDescent="0.35">
      <c r="C11" s="1" t="s">
        <v>33</v>
      </c>
      <c r="D11">
        <v>213471</v>
      </c>
      <c r="E11">
        <v>33190</v>
      </c>
      <c r="F11">
        <v>1702866</v>
      </c>
    </row>
    <row r="12" spans="2:6" x14ac:dyDescent="0.35">
      <c r="C12" s="1" t="s">
        <v>34</v>
      </c>
      <c r="D12" s="4">
        <v>38109</v>
      </c>
      <c r="E12">
        <v>0</v>
      </c>
      <c r="F12">
        <v>128762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</dc:creator>
  <cp:lastModifiedBy>Sicking, Kevin</cp:lastModifiedBy>
  <cp:lastPrinted>2024-06-16T13:00:31Z</cp:lastPrinted>
  <dcterms:created xsi:type="dcterms:W3CDTF">2015-06-05T18:19:34Z</dcterms:created>
  <dcterms:modified xsi:type="dcterms:W3CDTF">2025-01-24T09:13:42Z</dcterms:modified>
</cp:coreProperties>
</file>