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R:\Forschungsprojekte\FWF\PCA\DISCUSS\Arbeitsverzeichnis Publikationen\LayerMeasurement\research_data\"/>
    </mc:Choice>
  </mc:AlternateContent>
  <xr:revisionPtr revIDLastSave="0" documentId="8_{0C276E48-6FCC-4B20-9487-0AA2257B6B05}" xr6:coauthVersionLast="47" xr6:coauthVersionMax="47" xr10:uidLastSave="{00000000-0000-0000-0000-000000000000}"/>
  <bookViews>
    <workbookView xWindow="30180" yWindow="0" windowWidth="21600" windowHeight="11385" xr2:uid="{00000000-000D-0000-FFFF-FFFF00000000}"/>
  </bookViews>
  <sheets>
    <sheet name="Sheet1" sheetId="1" r:id="rId1"/>
  </sheets>
  <definedNames>
    <definedName name="_xlnm._FilterDatabase" localSheetId="0" hidden="1">Sheet1!$A$1:$AF$1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2" i="1" l="1" a="1"/>
  <c r="AH2" i="1" s="1"/>
  <c r="AG2" i="1"/>
  <c r="AG3" i="1"/>
  <c r="AH3" i="1" s="1" a="1"/>
  <c r="AH3" i="1" s="1"/>
  <c r="AG4" i="1"/>
  <c r="AH4" i="1" s="1" a="1"/>
  <c r="AH4" i="1" s="1"/>
  <c r="AG5" i="1"/>
  <c r="AH5" i="1" s="1" a="1"/>
  <c r="AH5" i="1" s="1"/>
  <c r="AG6" i="1"/>
  <c r="AH6" i="1" s="1" a="1"/>
  <c r="AH6" i="1" s="1"/>
  <c r="AG7" i="1"/>
  <c r="AH7" i="1" s="1" a="1"/>
  <c r="AH7" i="1" s="1"/>
  <c r="AG8" i="1"/>
  <c r="AH8" i="1" s="1" a="1"/>
  <c r="AH8" i="1" s="1"/>
  <c r="AG9" i="1"/>
  <c r="AH9" i="1" s="1" a="1"/>
  <c r="AH9" i="1" s="1"/>
  <c r="C13" i="1" l="1"/>
  <c r="B13" i="1"/>
  <c r="C12" i="1"/>
  <c r="B1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tc={64A06196-0522-4A5D-BC9D-9014951BFD72}</author>
  </authors>
  <commentList>
    <comment ref="G11" authorId="0" shapeId="0" xr:uid="{64A06196-0522-4A5D-BC9D-9014951BFD72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Literature values from Wikipedia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<sst xmlns="http://schemas.openxmlformats.org/spreadsheetml/2006/main" count="47" uniqueCount="40">
  <si>
    <t>Si</t>
  </si>
  <si>
    <t>Lot</t>
  </si>
  <si>
    <t>Alloy</t>
  </si>
  <si>
    <t>Al</t>
  </si>
  <si>
    <t>Fe</t>
  </si>
  <si>
    <t>Cu</t>
  </si>
  <si>
    <t>Mn</t>
  </si>
  <si>
    <t>Mg</t>
  </si>
  <si>
    <t>Cr</t>
  </si>
  <si>
    <t>Ni</t>
  </si>
  <si>
    <t>Zn</t>
  </si>
  <si>
    <t>Ti</t>
  </si>
  <si>
    <t>Ca</t>
  </si>
  <si>
    <t>Pb</t>
  </si>
  <si>
    <t>Sn</t>
  </si>
  <si>
    <t>Zr</t>
  </si>
  <si>
    <t>Na</t>
  </si>
  <si>
    <t>Ga</t>
  </si>
  <si>
    <t>V</t>
  </si>
  <si>
    <t>Sr</t>
  </si>
  <si>
    <t>Li</t>
  </si>
  <si>
    <t>B</t>
  </si>
  <si>
    <t>Be</t>
  </si>
  <si>
    <t>Cd</t>
  </si>
  <si>
    <t>Sb</t>
  </si>
  <si>
    <t>P</t>
  </si>
  <si>
    <t>Bi</t>
  </si>
  <si>
    <t>Product</t>
  </si>
  <si>
    <t>Sheet</t>
  </si>
  <si>
    <t>Thikness (mm)</t>
  </si>
  <si>
    <t>Clad ratio [%]</t>
  </si>
  <si>
    <t>Clad side(s)</t>
  </si>
  <si>
    <t>both</t>
  </si>
  <si>
    <t>one</t>
  </si>
  <si>
    <t xml:space="preserve">Coil </t>
  </si>
  <si>
    <t>density (kg/m^3)</t>
  </si>
  <si>
    <t>Al3003</t>
  </si>
  <si>
    <t>Al4045</t>
  </si>
  <si>
    <t>std</t>
  </si>
  <si>
    <t>percent 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</si>
</sst>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9"/>
      <color indexed="81"/>
      <name val="Segoe UI"/>
      <charset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0" fontId="3" fillId="0" borderId="0" xfId="0" applyFont="1"/>
    <xf numFmtId="0" fontId="5" fillId="2" borderId="0" xfId="0" applyFont="1" applyFill="1"/>
    <xf numFmtId="49" fontId="4" fillId="2" borderId="1" xfId="1" applyNumberFormat="1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6" xfId="0" applyFont="1" applyFill="1" applyBorder="1"/>
    <xf numFmtId="0" fontId="5" fillId="2" borderId="0" xfId="0" applyFont="1" applyFill="1" applyAlignment="1">
      <alignment horizontal="center" vertical="center" wrapText="1"/>
    </xf>
    <xf numFmtId="1" fontId="3" fillId="3" borderId="10" xfId="0" applyNumberFormat="1" applyFont="1" applyFill="1" applyBorder="1" applyAlignment="1">
      <alignment horizontal="center" vertical="center"/>
    </xf>
    <xf numFmtId="1" fontId="3" fillId="3" borderId="11" xfId="0" applyNumberFormat="1" applyFont="1" applyFill="1" applyBorder="1" applyAlignment="1">
      <alignment horizontal="center" vertical="center"/>
    </xf>
    <xf numFmtId="164" fontId="3" fillId="3" borderId="10" xfId="0" applyNumberFormat="1" applyFont="1" applyFill="1" applyBorder="1" applyAlignment="1">
      <alignment horizontal="center" vertical="center"/>
    </xf>
    <xf numFmtId="164" fontId="3" fillId="3" borderId="11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4" fontId="7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center"/>
    </xf>
  </cellXfs>
  <cellStyles count="2">
    <cellStyle name="Normal 2" xfId="1" xr:uid="{00000000-0005-0000-0000-000001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Watzl Georg" id="{B08DC894-EBC6-4AB9-836A-67950F17E43B}" userId="S::georg.watzl@recendt.at::607f3401-b2aa-4111-b770-0e371ccd4c91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1" dT="2024-12-28T17:32:00.29" personId="{B08DC894-EBC6-4AB9-836A-67950F17E43B}" id="{64A06196-0522-4A5D-BC9D-9014951BFD72}">
    <text>Literature values from Wikipedia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3"/>
  <sheetViews>
    <sheetView tabSelected="1" zoomScale="160" zoomScaleNormal="160" workbookViewId="0">
      <pane ySplit="1" topLeftCell="A2" activePane="bottomLeft" state="frozen"/>
      <selection pane="bottomLeft" activeCell="G16" sqref="G16"/>
    </sheetView>
  </sheetViews>
  <sheetFormatPr baseColWidth="10" defaultColWidth="9.140625" defaultRowHeight="15" x14ac:dyDescent="0.25"/>
  <cols>
    <col min="1" max="1" width="9.140625" style="1"/>
    <col min="2" max="2" width="15.28515625" style="1" customWidth="1"/>
    <col min="3" max="3" width="9.42578125" style="1" bestFit="1" customWidth="1"/>
    <col min="4" max="6" width="9.140625" style="1"/>
    <col min="7" max="7" width="14.85546875" style="1" customWidth="1"/>
    <col min="8" max="32" width="9.28515625" style="1" bestFit="1" customWidth="1"/>
    <col min="33" max="33" width="12" style="1" customWidth="1"/>
    <col min="34" max="34" width="14.28515625" style="1" customWidth="1"/>
    <col min="35" max="35" width="15.7109375" style="1" customWidth="1"/>
    <col min="36" max="16384" width="9.140625" style="1"/>
  </cols>
  <sheetData>
    <row r="1" spans="1:34" s="3" customFormat="1" ht="26.25" thickBot="1" x14ac:dyDescent="0.25">
      <c r="A1" s="4" t="s">
        <v>1</v>
      </c>
      <c r="B1" s="4" t="s">
        <v>34</v>
      </c>
      <c r="C1" s="4" t="s">
        <v>27</v>
      </c>
      <c r="D1" s="4" t="s">
        <v>2</v>
      </c>
      <c r="E1" s="4" t="s">
        <v>29</v>
      </c>
      <c r="F1" s="15" t="s">
        <v>31</v>
      </c>
      <c r="G1" s="4" t="s">
        <v>30</v>
      </c>
      <c r="H1" s="4" t="s">
        <v>3</v>
      </c>
      <c r="I1" s="4" t="s">
        <v>0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4" t="s">
        <v>11</v>
      </c>
      <c r="R1" s="4" t="s">
        <v>12</v>
      </c>
      <c r="S1" s="4" t="s">
        <v>13</v>
      </c>
      <c r="T1" s="4" t="s">
        <v>14</v>
      </c>
      <c r="U1" s="4" t="s">
        <v>15</v>
      </c>
      <c r="V1" s="4" t="s">
        <v>16</v>
      </c>
      <c r="W1" s="4" t="s">
        <v>17</v>
      </c>
      <c r="X1" s="4" t="s">
        <v>18</v>
      </c>
      <c r="Y1" s="4" t="s">
        <v>19</v>
      </c>
      <c r="Z1" s="4" t="s">
        <v>20</v>
      </c>
      <c r="AA1" s="4" t="s">
        <v>21</v>
      </c>
      <c r="AB1" s="4" t="s">
        <v>22</v>
      </c>
      <c r="AC1" s="4" t="s">
        <v>23</v>
      </c>
      <c r="AD1" s="4" t="s">
        <v>24</v>
      </c>
      <c r="AE1" s="4" t="s">
        <v>25</v>
      </c>
      <c r="AF1" s="4" t="s">
        <v>26</v>
      </c>
      <c r="AG1" s="32" t="s">
        <v>39</v>
      </c>
      <c r="AH1" s="32" t="s">
        <v>35</v>
      </c>
    </row>
    <row r="2" spans="1:34" x14ac:dyDescent="0.25">
      <c r="A2" s="26">
        <v>69391</v>
      </c>
      <c r="B2" s="20">
        <v>8427</v>
      </c>
      <c r="C2" s="20" t="s">
        <v>28</v>
      </c>
      <c r="D2" s="11">
        <v>3003</v>
      </c>
      <c r="E2" s="20">
        <v>4</v>
      </c>
      <c r="F2" s="20" t="s">
        <v>32</v>
      </c>
      <c r="G2" s="16">
        <v>10</v>
      </c>
      <c r="H2" s="11">
        <v>97.71</v>
      </c>
      <c r="I2" s="11">
        <v>0.32</v>
      </c>
      <c r="J2" s="11">
        <v>0.56999999999999995</v>
      </c>
      <c r="K2" s="11">
        <v>0.09</v>
      </c>
      <c r="L2" s="11">
        <v>1.25</v>
      </c>
      <c r="M2" s="11">
        <v>1.4999999999999999E-2</v>
      </c>
      <c r="N2" s="11">
        <v>1E-3</v>
      </c>
      <c r="O2" s="11">
        <v>7.0000000000000001E-3</v>
      </c>
      <c r="P2" s="11">
        <v>5.0000000000000001E-3</v>
      </c>
      <c r="Q2" s="11">
        <v>0.03</v>
      </c>
      <c r="R2" s="11">
        <v>1E-4</v>
      </c>
      <c r="S2" s="11">
        <v>2E-3</v>
      </c>
      <c r="T2" s="11">
        <v>2E-3</v>
      </c>
      <c r="U2" s="11">
        <v>6.9999999999999999E-4</v>
      </c>
      <c r="V2" s="11">
        <v>2.0000000000000001E-4</v>
      </c>
      <c r="W2" s="11">
        <v>8.9999999999999993E-3</v>
      </c>
      <c r="X2" s="11">
        <v>1.7000000000000001E-2</v>
      </c>
      <c r="Y2" s="11">
        <v>1E-4</v>
      </c>
      <c r="Z2" s="11">
        <v>1E-4</v>
      </c>
      <c r="AA2" s="11">
        <v>2.9999999999999997E-4</v>
      </c>
      <c r="AB2" s="11">
        <v>1E-4</v>
      </c>
      <c r="AC2" s="11">
        <v>2.0000000000000001E-4</v>
      </c>
      <c r="AD2" s="11">
        <v>2.0000000000000001E-4</v>
      </c>
      <c r="AE2" s="11">
        <v>5.9999999999999995E-4</v>
      </c>
      <c r="AF2" s="12">
        <v>4.0000000000000002E-4</v>
      </c>
      <c r="AG2" s="2">
        <f>SUM(H2:AF2)</f>
        <v>100.03100000000001</v>
      </c>
      <c r="AH2" s="2" cm="1">
        <f t="array" ref="AH2">1/SUMPRODUCT(H2:AF2/AG2,1/$H$11:$AF$11)</f>
        <v>2732.1729207874437</v>
      </c>
    </row>
    <row r="3" spans="1:34" ht="15.75" thickBot="1" x14ac:dyDescent="0.3">
      <c r="A3" s="27"/>
      <c r="B3" s="21"/>
      <c r="C3" s="21"/>
      <c r="D3" s="13">
        <v>4045</v>
      </c>
      <c r="E3" s="21"/>
      <c r="F3" s="21"/>
      <c r="G3" s="17"/>
      <c r="H3" s="13">
        <v>89.89</v>
      </c>
      <c r="I3" s="13">
        <v>9.9600000000000009</v>
      </c>
      <c r="J3" s="13">
        <v>0.12</v>
      </c>
      <c r="K3" s="13">
        <v>3.0000000000000001E-3</v>
      </c>
      <c r="L3" s="13">
        <v>3.0000000000000001E-3</v>
      </c>
      <c r="M3" s="13">
        <v>2E-3</v>
      </c>
      <c r="N3" s="13">
        <v>2E-3</v>
      </c>
      <c r="O3" s="13">
        <v>4.0000000000000001E-3</v>
      </c>
      <c r="P3" s="13">
        <v>3.0000000000000001E-3</v>
      </c>
      <c r="Q3" s="13">
        <v>1.6E-2</v>
      </c>
      <c r="R3" s="13">
        <v>1E-4</v>
      </c>
      <c r="S3" s="13">
        <v>1E-3</v>
      </c>
      <c r="T3" s="13">
        <v>1E-3</v>
      </c>
      <c r="U3" s="13">
        <v>1E-3</v>
      </c>
      <c r="V3" s="13">
        <v>1E-4</v>
      </c>
      <c r="W3" s="13">
        <v>8.0000000000000002E-3</v>
      </c>
      <c r="X3" s="13">
        <v>1.4E-2</v>
      </c>
      <c r="Y3" s="13">
        <v>1E-4</v>
      </c>
      <c r="Z3" s="13">
        <v>1E-4</v>
      </c>
      <c r="AA3" s="13">
        <v>1E-3</v>
      </c>
      <c r="AB3" s="13">
        <v>1E-4</v>
      </c>
      <c r="AC3" s="13">
        <v>5.0000000000000001E-4</v>
      </c>
      <c r="AD3" s="13">
        <v>1E-3</v>
      </c>
      <c r="AE3" s="13">
        <v>1E-3</v>
      </c>
      <c r="AF3" s="14">
        <v>2.0000000000000001E-4</v>
      </c>
      <c r="AG3" s="2">
        <f>SUM(H3:AF3)</f>
        <v>100.03220000000005</v>
      </c>
      <c r="AH3" s="2" cm="1">
        <f t="array" ref="AH3">1/SUMPRODUCT(H3:AF3/AG3,1/$H$11:$AF$11)</f>
        <v>2659.799028477355</v>
      </c>
    </row>
    <row r="4" spans="1:34" x14ac:dyDescent="0.25">
      <c r="A4" s="22">
        <v>69310</v>
      </c>
      <c r="B4" s="22">
        <v>8601</v>
      </c>
      <c r="C4" s="22" t="s">
        <v>28</v>
      </c>
      <c r="D4" s="10">
        <v>3003</v>
      </c>
      <c r="E4" s="22">
        <v>4</v>
      </c>
      <c r="F4" s="22" t="s">
        <v>32</v>
      </c>
      <c r="G4" s="16">
        <v>5</v>
      </c>
      <c r="H4" s="10">
        <v>97.73</v>
      </c>
      <c r="I4" s="10">
        <v>0.33</v>
      </c>
      <c r="J4" s="10">
        <v>0.56999999999999995</v>
      </c>
      <c r="K4" s="10">
        <v>0.09</v>
      </c>
      <c r="L4" s="10">
        <v>1.25</v>
      </c>
      <c r="M4" s="10">
        <v>6.0000000000000001E-3</v>
      </c>
      <c r="N4" s="10">
        <v>3.0000000000000001E-3</v>
      </c>
      <c r="O4" s="10">
        <v>8.0000000000000002E-3</v>
      </c>
      <c r="P4" s="10">
        <v>7.0000000000000001E-3</v>
      </c>
      <c r="Q4" s="10">
        <v>2.4E-2</v>
      </c>
      <c r="R4" s="10">
        <v>2.0000000000000001E-4</v>
      </c>
      <c r="S4" s="10">
        <v>1E-3</v>
      </c>
      <c r="T4" s="10">
        <v>2E-3</v>
      </c>
      <c r="U4" s="10">
        <v>1E-3</v>
      </c>
      <c r="V4" s="10">
        <v>2.9999999999999997E-4</v>
      </c>
      <c r="W4" s="10">
        <v>0.01</v>
      </c>
      <c r="X4" s="10">
        <v>1.4999999999999999E-2</v>
      </c>
      <c r="Y4" s="10">
        <v>1E-4</v>
      </c>
      <c r="Z4" s="10">
        <v>1E-4</v>
      </c>
      <c r="AA4" s="10">
        <v>1E-3</v>
      </c>
      <c r="AB4" s="10">
        <v>1E-4</v>
      </c>
      <c r="AC4" s="10">
        <v>1E-4</v>
      </c>
      <c r="AD4" s="10">
        <v>1E-3</v>
      </c>
      <c r="AE4" s="10">
        <v>1E-3</v>
      </c>
      <c r="AF4" s="10">
        <v>5.0000000000000001E-4</v>
      </c>
      <c r="AG4" s="2">
        <f>SUM(H4:AF4)</f>
        <v>100.05140000000004</v>
      </c>
      <c r="AH4" s="2" cm="1">
        <f t="array" ref="AH4">1/SUMPRODUCT(H4:AF4/AG4,1/$H$11:$AF$11)</f>
        <v>2732.2487356644001</v>
      </c>
    </row>
    <row r="5" spans="1:34" ht="15.75" thickBot="1" x14ac:dyDescent="0.3">
      <c r="A5" s="23"/>
      <c r="B5" s="23"/>
      <c r="C5" s="23"/>
      <c r="D5" s="5">
        <v>4045</v>
      </c>
      <c r="E5" s="23"/>
      <c r="F5" s="23"/>
      <c r="G5" s="17"/>
      <c r="H5" s="5">
        <v>89.88</v>
      </c>
      <c r="I5" s="5">
        <v>9.9700000000000006</v>
      </c>
      <c r="J5" s="5">
        <v>0.11</v>
      </c>
      <c r="K5" s="5">
        <v>3.0000000000000001E-3</v>
      </c>
      <c r="L5" s="5">
        <v>2E-3</v>
      </c>
      <c r="M5" s="5">
        <v>8.0000000000000002E-3</v>
      </c>
      <c r="N5" s="5">
        <v>2E-3</v>
      </c>
      <c r="O5" s="5">
        <v>4.0000000000000001E-3</v>
      </c>
      <c r="P5" s="5">
        <v>3.0000000000000001E-3</v>
      </c>
      <c r="Q5" s="5">
        <v>2.5000000000000001E-2</v>
      </c>
      <c r="R5" s="5">
        <v>2.9999999999999997E-4</v>
      </c>
      <c r="S5" s="5">
        <v>2E-3</v>
      </c>
      <c r="T5" s="5">
        <v>1E-3</v>
      </c>
      <c r="U5" s="5">
        <v>1E-3</v>
      </c>
      <c r="V5" s="5">
        <v>2.9999999999999997E-4</v>
      </c>
      <c r="W5" s="5">
        <v>8.0000000000000002E-3</v>
      </c>
      <c r="X5" s="5">
        <v>1.4999999999999999E-2</v>
      </c>
      <c r="Y5" s="5">
        <v>1E-4</v>
      </c>
      <c r="Z5" s="5">
        <v>1E-4</v>
      </c>
      <c r="AA5" s="5">
        <v>1E-3</v>
      </c>
      <c r="AB5" s="5">
        <v>1E-4</v>
      </c>
      <c r="AC5" s="5">
        <v>5.0000000000000001E-4</v>
      </c>
      <c r="AD5" s="5">
        <v>1E-3</v>
      </c>
      <c r="AE5" s="5">
        <v>1E-3</v>
      </c>
      <c r="AF5" s="5">
        <v>1E-4</v>
      </c>
      <c r="AG5" s="2">
        <f>SUM(H5:AF5)</f>
        <v>100.03850000000001</v>
      </c>
      <c r="AH5" s="2" cm="1">
        <f t="array" ref="AH5">1/SUMPRODUCT(H5:AF5/AG5,1/$H$11:$AF$11)</f>
        <v>2659.5975693592036</v>
      </c>
    </row>
    <row r="6" spans="1:34" x14ac:dyDescent="0.25">
      <c r="A6" s="28">
        <v>68912</v>
      </c>
      <c r="B6" s="24">
        <v>7955</v>
      </c>
      <c r="C6" s="24" t="s">
        <v>28</v>
      </c>
      <c r="D6" s="11">
        <v>3003</v>
      </c>
      <c r="E6" s="24">
        <v>2.5</v>
      </c>
      <c r="F6" s="24" t="s">
        <v>33</v>
      </c>
      <c r="G6" s="18">
        <v>7.5</v>
      </c>
      <c r="H6" s="11">
        <v>98.27</v>
      </c>
      <c r="I6" s="11">
        <v>0.14000000000000001</v>
      </c>
      <c r="J6" s="11">
        <v>0.17</v>
      </c>
      <c r="K6" s="11">
        <v>0.08</v>
      </c>
      <c r="L6" s="11">
        <v>1.31</v>
      </c>
      <c r="M6" s="11">
        <v>2E-3</v>
      </c>
      <c r="N6" s="11">
        <v>2E-3</v>
      </c>
      <c r="O6" s="11">
        <v>8.0000000000000002E-3</v>
      </c>
      <c r="P6" s="11">
        <v>8.0000000000000002E-3</v>
      </c>
      <c r="Q6" s="11">
        <v>0.02</v>
      </c>
      <c r="R6" s="11">
        <v>1E-4</v>
      </c>
      <c r="S6" s="11">
        <v>1E-3</v>
      </c>
      <c r="T6" s="11">
        <v>1.6999999999999999E-3</v>
      </c>
      <c r="U6" s="11">
        <v>5.4999999999999997E-3</v>
      </c>
      <c r="V6" s="11">
        <v>6.9999999999999999E-4</v>
      </c>
      <c r="W6" s="11">
        <v>8.9999999999999993E-3</v>
      </c>
      <c r="X6" s="11">
        <v>1.4999999999999999E-2</v>
      </c>
      <c r="Y6" s="11">
        <v>1E-4</v>
      </c>
      <c r="Z6" s="11">
        <v>1E-4</v>
      </c>
      <c r="AA6" s="11">
        <v>1E-3</v>
      </c>
      <c r="AB6" s="11">
        <v>1E-4</v>
      </c>
      <c r="AC6" s="11">
        <v>1E-4</v>
      </c>
      <c r="AD6" s="11">
        <v>1E-3</v>
      </c>
      <c r="AE6" s="11">
        <v>1E-3</v>
      </c>
      <c r="AF6" s="12">
        <v>1.2999999999999999E-3</v>
      </c>
      <c r="AG6" s="2">
        <f>SUM(H6:AF6)</f>
        <v>100.04770000000001</v>
      </c>
      <c r="AH6" s="2" cm="1">
        <f t="array" ref="AH6">1/SUMPRODUCT(H6:AF6/AG6,1/$H$11:$AF$11)</f>
        <v>2726.7624557546214</v>
      </c>
    </row>
    <row r="7" spans="1:34" ht="15.75" thickBot="1" x14ac:dyDescent="0.3">
      <c r="A7" s="29"/>
      <c r="B7" s="25"/>
      <c r="C7" s="25"/>
      <c r="D7" s="13">
        <v>4045</v>
      </c>
      <c r="E7" s="25"/>
      <c r="F7" s="25"/>
      <c r="G7" s="19"/>
      <c r="H7" s="13">
        <v>89.95</v>
      </c>
      <c r="I7" s="13">
        <v>9.8699999999999992</v>
      </c>
      <c r="J7" s="13">
        <v>0.15</v>
      </c>
      <c r="K7" s="13">
        <v>3.0000000000000001E-3</v>
      </c>
      <c r="L7" s="13">
        <v>2E-3</v>
      </c>
      <c r="M7" s="13">
        <v>4.0000000000000001E-3</v>
      </c>
      <c r="N7" s="13">
        <v>2E-3</v>
      </c>
      <c r="O7" s="13">
        <v>5.0000000000000001E-3</v>
      </c>
      <c r="P7" s="13">
        <v>3.0000000000000001E-3</v>
      </c>
      <c r="Q7" s="13">
        <v>1.4999999999999999E-2</v>
      </c>
      <c r="R7" s="13">
        <v>1E-4</v>
      </c>
      <c r="S7" s="13">
        <v>2E-3</v>
      </c>
      <c r="T7" s="13">
        <v>1E-3</v>
      </c>
      <c r="U7" s="13">
        <v>1E-3</v>
      </c>
      <c r="V7" s="13">
        <v>1E-4</v>
      </c>
      <c r="W7" s="13">
        <v>8.0000000000000002E-3</v>
      </c>
      <c r="X7" s="13">
        <v>1.6E-2</v>
      </c>
      <c r="Y7" s="13">
        <v>1E-4</v>
      </c>
      <c r="Z7" s="13">
        <v>1E-4</v>
      </c>
      <c r="AA7" s="13">
        <v>1E-3</v>
      </c>
      <c r="AB7" s="13">
        <v>1E-4</v>
      </c>
      <c r="AC7" s="13">
        <v>5.0000000000000001E-4</v>
      </c>
      <c r="AD7" s="13">
        <v>2E-3</v>
      </c>
      <c r="AE7" s="13">
        <v>1E-3</v>
      </c>
      <c r="AF7" s="14">
        <v>2.0000000000000001E-4</v>
      </c>
      <c r="AG7" s="2">
        <f>SUM(H7:AF7)</f>
        <v>100.03720000000004</v>
      </c>
      <c r="AH7" s="2" cm="1">
        <f t="array" ref="AH7">1/SUMPRODUCT(H7:AF7/AG7,1/$H$11:$AF$11)</f>
        <v>2660.7193546414969</v>
      </c>
    </row>
    <row r="8" spans="1:34" x14ac:dyDescent="0.25">
      <c r="A8" s="30">
        <v>68911</v>
      </c>
      <c r="B8" s="22">
        <v>7956</v>
      </c>
      <c r="C8" s="22" t="s">
        <v>28</v>
      </c>
      <c r="D8" s="6">
        <v>3003</v>
      </c>
      <c r="E8" s="22">
        <v>2.5</v>
      </c>
      <c r="F8" s="22" t="s">
        <v>32</v>
      </c>
      <c r="G8" s="18">
        <v>7.5</v>
      </c>
      <c r="H8" s="6">
        <v>98.27</v>
      </c>
      <c r="I8" s="6">
        <v>0.14000000000000001</v>
      </c>
      <c r="J8" s="6">
        <v>0.17</v>
      </c>
      <c r="K8" s="6">
        <v>0.08</v>
      </c>
      <c r="L8" s="6">
        <v>1.31</v>
      </c>
      <c r="M8" s="6">
        <v>2E-3</v>
      </c>
      <c r="N8" s="6">
        <v>2E-3</v>
      </c>
      <c r="O8" s="6">
        <v>8.0000000000000002E-3</v>
      </c>
      <c r="P8" s="6">
        <v>8.0000000000000002E-3</v>
      </c>
      <c r="Q8" s="6">
        <v>0.02</v>
      </c>
      <c r="R8" s="6">
        <v>1E-4</v>
      </c>
      <c r="S8" s="6">
        <v>1E-3</v>
      </c>
      <c r="T8" s="6">
        <v>1.6999999999999999E-3</v>
      </c>
      <c r="U8" s="6">
        <v>5.4999999999999997E-3</v>
      </c>
      <c r="V8" s="6">
        <v>6.9999999999999999E-4</v>
      </c>
      <c r="W8" s="6">
        <v>8.9999999999999993E-3</v>
      </c>
      <c r="X8" s="6">
        <v>1.4999999999999999E-2</v>
      </c>
      <c r="Y8" s="6">
        <v>1E-4</v>
      </c>
      <c r="Z8" s="6">
        <v>1E-4</v>
      </c>
      <c r="AA8" s="6">
        <v>1E-3</v>
      </c>
      <c r="AB8" s="6">
        <v>1E-4</v>
      </c>
      <c r="AC8" s="6">
        <v>1E-4</v>
      </c>
      <c r="AD8" s="6">
        <v>1E-3</v>
      </c>
      <c r="AE8" s="6">
        <v>1E-3</v>
      </c>
      <c r="AF8" s="7">
        <v>1.2999999999999999E-3</v>
      </c>
      <c r="AG8" s="2">
        <f>SUM(H8:AF8)</f>
        <v>100.04770000000001</v>
      </c>
      <c r="AH8" s="2" cm="1">
        <f t="array" ref="AH8">1/SUMPRODUCT(H8:AF8/AG8,1/$H$11:$AF$11)</f>
        <v>2726.7624557546214</v>
      </c>
    </row>
    <row r="9" spans="1:34" ht="15.75" thickBot="1" x14ac:dyDescent="0.3">
      <c r="A9" s="31"/>
      <c r="B9" s="23"/>
      <c r="C9" s="23"/>
      <c r="D9" s="8">
        <v>4045</v>
      </c>
      <c r="E9" s="23"/>
      <c r="F9" s="23"/>
      <c r="G9" s="19"/>
      <c r="H9" s="8">
        <v>90.01</v>
      </c>
      <c r="I9" s="8">
        <v>9.85</v>
      </c>
      <c r="J9" s="8">
        <v>0.12</v>
      </c>
      <c r="K9" s="8">
        <v>3.0000000000000001E-3</v>
      </c>
      <c r="L9" s="8">
        <v>1E-3</v>
      </c>
      <c r="M9" s="8">
        <v>7.0000000000000001E-3</v>
      </c>
      <c r="N9" s="8">
        <v>3.0000000000000001E-3</v>
      </c>
      <c r="O9" s="8">
        <v>5.0000000000000001E-3</v>
      </c>
      <c r="P9" s="8">
        <v>3.0000000000000001E-3</v>
      </c>
      <c r="Q9" s="8">
        <v>1.4E-2</v>
      </c>
      <c r="R9" s="8">
        <v>1E-4</v>
      </c>
      <c r="S9" s="8">
        <v>1E-3</v>
      </c>
      <c r="T9" s="8">
        <v>1E-3</v>
      </c>
      <c r="U9" s="8">
        <v>1E-3</v>
      </c>
      <c r="V9" s="8">
        <v>1E-4</v>
      </c>
      <c r="W9" s="8">
        <v>8.0000000000000002E-3</v>
      </c>
      <c r="X9" s="8">
        <v>1.4999999999999999E-2</v>
      </c>
      <c r="Y9" s="8">
        <v>1E-4</v>
      </c>
      <c r="Z9" s="8">
        <v>1E-4</v>
      </c>
      <c r="AA9" s="8">
        <v>1E-3</v>
      </c>
      <c r="AB9" s="8">
        <v>1E-4</v>
      </c>
      <c r="AC9" s="8">
        <v>5.0000000000000001E-4</v>
      </c>
      <c r="AD9" s="8">
        <v>1E-3</v>
      </c>
      <c r="AE9" s="8">
        <v>1E-3</v>
      </c>
      <c r="AF9" s="9">
        <v>1E-4</v>
      </c>
      <c r="AG9" s="2">
        <f>SUM(H9:AF9)</f>
        <v>100.04610000000005</v>
      </c>
      <c r="AH9" s="2" cm="1">
        <f t="array" ref="AH9">1/SUMPRODUCT(H9:AF9/AG9,1/$H$11:$AF$11)</f>
        <v>2660.1826141675674</v>
      </c>
    </row>
    <row r="11" spans="1:34" x14ac:dyDescent="0.25">
      <c r="B11" s="1" t="s">
        <v>35</v>
      </c>
      <c r="C11" s="36" t="s">
        <v>38</v>
      </c>
      <c r="G11" s="1" t="s">
        <v>35</v>
      </c>
      <c r="H11" s="1">
        <v>2699</v>
      </c>
      <c r="I11" s="1">
        <v>2329</v>
      </c>
      <c r="J11" s="1">
        <v>7874</v>
      </c>
      <c r="K11" s="1">
        <v>8935</v>
      </c>
      <c r="L11" s="1">
        <v>7476</v>
      </c>
      <c r="M11" s="1">
        <v>1737</v>
      </c>
      <c r="N11" s="1">
        <v>7192</v>
      </c>
      <c r="O11" s="1">
        <v>8907</v>
      </c>
      <c r="P11" s="1">
        <v>7140</v>
      </c>
      <c r="Q11" s="1">
        <v>4502</v>
      </c>
      <c r="R11" s="1">
        <v>1526</v>
      </c>
      <c r="S11" s="1">
        <v>11348</v>
      </c>
      <c r="T11" s="1">
        <v>7289</v>
      </c>
      <c r="U11" s="1">
        <v>6505</v>
      </c>
      <c r="V11" s="1">
        <v>968.8</v>
      </c>
      <c r="W11" s="1">
        <v>5907</v>
      </c>
      <c r="X11" s="1">
        <v>6099</v>
      </c>
      <c r="Y11" s="1">
        <v>2582</v>
      </c>
      <c r="Z11" s="1">
        <v>533.4</v>
      </c>
      <c r="AA11" s="1">
        <v>2460</v>
      </c>
      <c r="AB11" s="1">
        <v>1845</v>
      </c>
      <c r="AC11" s="1">
        <v>8649</v>
      </c>
      <c r="AD11" s="1">
        <v>6694</v>
      </c>
      <c r="AE11" s="1">
        <v>1823</v>
      </c>
      <c r="AF11" s="1">
        <v>9807</v>
      </c>
    </row>
    <row r="12" spans="1:34" x14ac:dyDescent="0.25">
      <c r="A12" s="35" t="s">
        <v>36</v>
      </c>
      <c r="B12" s="33">
        <f>AVERAGE(AH2,AH4,AH6,AH8)</f>
        <v>2729.4866419902719</v>
      </c>
      <c r="C12" s="34">
        <f>_xlfn.STDEV.S(AH2,AH4,AH6,AH8)</f>
        <v>3.1457715817590488</v>
      </c>
    </row>
    <row r="13" spans="1:34" x14ac:dyDescent="0.25">
      <c r="A13" s="35" t="s">
        <v>37</v>
      </c>
      <c r="B13" s="33">
        <f>AVERAGE(AH3,AH5,AH7,AH9)</f>
        <v>2660.0746416614056</v>
      </c>
      <c r="C13" s="34">
        <f>_xlfn.STDEV.S(AH3,AH5,AH7,AH9)</f>
        <v>0.49358332546657097</v>
      </c>
    </row>
  </sheetData>
  <autoFilter ref="A1:AF1" xr:uid="{00000000-0009-0000-0000-000000000000}"/>
  <mergeCells count="24">
    <mergeCell ref="A2:A3"/>
    <mergeCell ref="A4:A5"/>
    <mergeCell ref="A6:A7"/>
    <mergeCell ref="A8:A9"/>
    <mergeCell ref="E2:E3"/>
    <mergeCell ref="E4:E5"/>
    <mergeCell ref="E6:E7"/>
    <mergeCell ref="E8:E9"/>
    <mergeCell ref="C2:C3"/>
    <mergeCell ref="C4:C5"/>
    <mergeCell ref="G2:G3"/>
    <mergeCell ref="G4:G5"/>
    <mergeCell ref="G6:G7"/>
    <mergeCell ref="G8:G9"/>
    <mergeCell ref="B2:B3"/>
    <mergeCell ref="B4:B5"/>
    <mergeCell ref="B6:B7"/>
    <mergeCell ref="B8:B9"/>
    <mergeCell ref="C6:C7"/>
    <mergeCell ref="C8:C9"/>
    <mergeCell ref="F2:F3"/>
    <mergeCell ref="F4:F5"/>
    <mergeCell ref="F6:F7"/>
    <mergeCell ref="F8:F9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PETRE Marin</dc:creator>
  <cp:lastModifiedBy>Watzl Georg</cp:lastModifiedBy>
  <dcterms:created xsi:type="dcterms:W3CDTF">2019-12-18T11:14:04Z</dcterms:created>
  <dcterms:modified xsi:type="dcterms:W3CDTF">2024-12-28T17:36:54Z</dcterms:modified>
</cp:coreProperties>
</file>