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3"/>
  <workbookPr/>
  <mc:AlternateContent xmlns:mc="http://schemas.openxmlformats.org/markup-compatibility/2006">
    <mc:Choice Requires="x15">
      <x15ac:absPath xmlns:x15ac="http://schemas.microsoft.com/office/spreadsheetml/2010/11/ac" url="/Users/balsyte/Desktop/"/>
    </mc:Choice>
  </mc:AlternateContent>
  <xr:revisionPtr revIDLastSave="0" documentId="13_ncr:1_{5ACB4003-6CDD-BF42-987D-A3E274B2E4F9}" xr6:coauthVersionLast="47" xr6:coauthVersionMax="47" xr10:uidLastSave="{00000000-0000-0000-0000-000000000000}"/>
  <bookViews>
    <workbookView xWindow="0" yWindow="500" windowWidth="51200" windowHeight="26900" xr2:uid="{00000000-000D-0000-FFFF-FFFF00000000}"/>
  </bookViews>
  <sheets>
    <sheet name="Articles" sheetId="1" r:id="rId1"/>
  </sheets>
  <externalReferences>
    <externalReference r:id="rId2"/>
  </externalReferences>
  <definedNames>
    <definedName name="_xlnm._FilterDatabase" localSheetId="0" hidden="1">Articles!$A$1:$S$990</definedName>
    <definedName name="Z_4835A692_5741_4A76_846F_B3E516D8D6FB_.wvu.FilterData" localSheetId="0" hidden="1">Articles!$A$1:$R$775</definedName>
  </definedNames>
  <calcPr calcId="191029"/>
  <customWorkbookViews>
    <customWorkbookView name="Only Fine/Probably Fine" guid="{4835A692-5741-4A76-846F-B3E516D8D6FB}"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33" i="1" l="1"/>
  <c r="D215" i="1"/>
  <c r="D190" i="1"/>
  <c r="D180" i="1"/>
  <c r="D151" i="1"/>
  <c r="D131" i="1"/>
  <c r="D130" i="1"/>
  <c r="D123" i="1"/>
  <c r="D120" i="1"/>
  <c r="D115" i="1"/>
  <c r="D101" i="1"/>
  <c r="D98" i="1"/>
  <c r="D94" i="1"/>
  <c r="D75" i="1"/>
  <c r="D64" i="1"/>
  <c r="D60" i="1"/>
  <c r="D59" i="1"/>
  <c r="D51" i="1"/>
  <c r="D47" i="1"/>
  <c r="D46" i="1"/>
  <c r="D38" i="1"/>
  <c r="D37" i="1"/>
  <c r="D2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G259" authorId="0" shapeId="0" xr:uid="{00000000-0006-0000-0000-000001000000}">
      <text>
        <r>
          <rPr>
            <sz val="10"/>
            <color rgb="FF000000"/>
            <rFont val="Arial"/>
            <family val="2"/>
            <scheme val="minor"/>
          </rPr>
          <t>typically, this would be a false positive, but the text mentions significant improvements done via elixir implementation studies</t>
        </r>
      </text>
    </comment>
  </commentList>
</comments>
</file>

<file path=xl/sharedStrings.xml><?xml version="1.0" encoding="utf-8"?>
<sst xmlns="http://schemas.openxmlformats.org/spreadsheetml/2006/main" count="13194" uniqueCount="6495">
  <si>
    <t>Harvest month</t>
  </si>
  <si>
    <t>Search Methods/Tokens</t>
  </si>
  <si>
    <t>EuroPMC ID (pmid)</t>
  </si>
  <si>
    <t>DOI</t>
  </si>
  <si>
    <t>Source</t>
  </si>
  <si>
    <t>Article Title</t>
  </si>
  <si>
    <t>Journal Name</t>
  </si>
  <si>
    <t>Pub Year</t>
  </si>
  <si>
    <t>Open Access</t>
  </si>
  <si>
    <t>License Type</t>
  </si>
  <si>
    <t>First Author Name</t>
  </si>
  <si>
    <t>First Author ORCID id</t>
  </si>
  <si>
    <t>First Author Affiliation</t>
  </si>
  <si>
    <t>Last Author Name</t>
  </si>
  <si>
    <t>Last Author ORCID id</t>
  </si>
  <si>
    <t>Last Author Affiliation</t>
  </si>
  <si>
    <t>Funding Acknowledgements</t>
  </si>
  <si>
    <t>Original order</t>
  </si>
  <si>
    <t>Fine/Probably Fine</t>
  </si>
  <si>
    <t>text_search_general:"ELIXIR-EXCELERATE"</t>
  </si>
  <si>
    <t>28874117</t>
  </si>
  <si>
    <t>10.1186/s12859-017-1812-8</t>
  </si>
  <si>
    <t>MED</t>
  </si>
  <si>
    <t>BUFET: boosting the unbiased miRNA functional enrichment analysis using bitsets.</t>
  </si>
  <si>
    <t>BMC bioinformatics</t>
  </si>
  <si>
    <t>2017</t>
  </si>
  <si>
    <t>Y</t>
  </si>
  <si>
    <t>cc by</t>
  </si>
  <si>
    <t>Zagganas K</t>
  </si>
  <si>
    <t>Athena Research and Innovation Center, Athens, 15125, Greece. kzagganas@uop.gr.</t>
  </si>
  <si>
    <t>Dalamagas T</t>
  </si>
  <si>
    <t>Athena Research and Innovation Center, Athens, 15125, Greece.</t>
  </si>
  <si>
    <t>funding-source: ; /funding-source: ; award-id: GA676559;</t>
  </si>
  <si>
    <t>text_search_general:"AARC2"</t>
  </si>
  <si>
    <t>30538786</t>
  </si>
  <si>
    <t>Biobanks in Horizon 2020: sustainability and attractive perspectives.</t>
  </si>
  <si>
    <t>The EPMA journal</t>
  </si>
  <si>
    <t>2018</t>
  </si>
  <si>
    <t>Kinkorová J</t>
  </si>
  <si>
    <t>0000-0002-9152-3338</t>
  </si>
  <si>
    <t>Department of Immunochemistry, University Hospital Pilsen, Edvarda Benese 1128/13, 305 99 Pilsen, CZ Czech Republic.</t>
  </si>
  <si>
    <t>Topolčan O</t>
  </si>
  <si>
    <t>funding-source: ; /funding-source: ; award-id: CZ.02.1.01/0.0/0.0/16 013/0001647; funding-source: ; /funding-source: ; award-id: LM2015089;</t>
  </si>
  <si>
    <t>The Journal of cell biology</t>
  </si>
  <si>
    <t>2015</t>
  </si>
  <si>
    <t>cc by-nc-sa</t>
  </si>
  <si>
    <t>N</t>
  </si>
  <si>
    <t>text_search_country:"ELIXIR Denmark"</t>
  </si>
  <si>
    <t>29695774</t>
  </si>
  <si>
    <t>10.1038/s41467-018-03766-z</t>
  </si>
  <si>
    <t>Characterization of the enhancer and promoter landscape of inflammatory bowel disease from human colon biopsies.</t>
  </si>
  <si>
    <t>Nature communications</t>
  </si>
  <si>
    <t>Boyd M</t>
  </si>
  <si>
    <t>0000-0002-7994-9600</t>
  </si>
  <si>
    <t>Department of Biology, University of Copenhagen, 2200, Copenhagen N, Denmark.</t>
  </si>
  <si>
    <t>Sandelin A</t>
  </si>
  <si>
    <t>0000-0001-6244-3841</t>
  </si>
  <si>
    <t>Department of Biology, University of Copenhagen, 2200, Copenhagen N, Denmark. albin@binf.ku.dk.</t>
  </si>
  <si>
    <t>Nucleic acids research</t>
  </si>
  <si>
    <t>cc by-nc</t>
  </si>
  <si>
    <t>Salgado D</t>
  </si>
  <si>
    <t>ACK_FUND:284209</t>
  </si>
  <si>
    <t>26476444</t>
  </si>
  <si>
    <t>10.1093/nar/gkv1047</t>
  </si>
  <si>
    <t>PDBe: improved accessibility of macromolecular structure data from PDB and EMDB.</t>
  </si>
  <si>
    <t>2016</t>
  </si>
  <si>
    <t>Velankar S</t>
  </si>
  <si>
    <t>0000-0002-8362-8869</t>
  </si>
  <si>
    <t>Protein Data Bank in Europe, European Molecular Biology Laboratory, European Bioinformatics Institute (EMBL-EBI), Wellcome Genome Campus, Hinxton, Cambridge, CB10 1SD, UK sameer@ebi.ac.uk.</t>
  </si>
  <si>
    <t>Kleywegt GJ</t>
  </si>
  <si>
    <t>0000-0002-4670-0331</t>
  </si>
  <si>
    <t>Protein Data Bank in Europe, European Molecular Biology Laboratory, European Bioinformatics Institute (EMBL-EBI), Wellcome Genome Campus, Hinxton, Cambridge, CB10 1SD, UK gerard@ebi.ac.uk.</t>
  </si>
  <si>
    <t>FUNDING ; The Wellcome Trust [88944, 104948]; UK Biotechnology and Biological Sciences Research Council [BB/J007471/1, BB/K016970/1, BB/M013146/1, BB/M011674/1]; National Institutes of Health [GM079429]; UK Medical Research Council [MR/L007835/1]; European Union [284209]; CCP4; European Molecular Biology Laboratory (EMBL). Funding for open access charge: The Wellcome Trust. ;</t>
  </si>
  <si>
    <t>26876163</t>
  </si>
  <si>
    <t>10.1016/j.jsb.2016.02.012</t>
  </si>
  <si>
    <t>Web-based volume slicer for 3D electron-microscopy data from EMDB.</t>
  </si>
  <si>
    <t>Journal of structural biology</t>
  </si>
  <si>
    <t>Salavert-Torres J</t>
  </si>
  <si>
    <t>0000-0001-6309-4401</t>
  </si>
  <si>
    <t>Protein Data Bank in Europe, European Molecular Biology Laboratory, European Bioinformatics Institute, Wellcome Genome Campus, Hinxton CB10 1SD, United Kingdom; Present address: Universitat Politècnica de València, DISCA, Edificio 1G - Lab 3S-15, Camino de Vera S/N, 46022 València, Spain. Electronic address: josator@gap.upv.es.</t>
  </si>
  <si>
    <t>Patwardhan A</t>
  </si>
  <si>
    <t>Protein Data Bank in Europe, European Molecular Biology Laboratory, European Bioinformatics Institute, Wellcome Genome Campus, Hinxton CB10 1SD, United Kingdom. Electronic address: ardan@ebi.ac.uk.</t>
  </si>
  <si>
    <t>We thank P. Haslam, A. Gutmanas and P. Korir for help with the manuscript. We thank the OME and IMOD developers for their help with issues relating to OMERO and IMOD, respectively. We thank the groups of Paula da Fonseca (MRC Laboratory of Molecular Biology), Helen Saibil and Elena Orlova (Birkbeck, University of London), and Lucy Collinson (The Francis Crick Institute) for their help with testing the Volume slicer during its development. The  ; UK Medical Research Council ; , with co-funding from the  ; UK Biotechnology and Biological Sciences Research Council ; , (MR/L007835) supports work on the Volume slicer. Work on EMDB at PDBe is supported by the  ; Wellcome Trust ;  (088944, 104948), the  ; European Commission Framework 7 Programme ;  (284209), the  ; US National Institutes of Health National Institute of General Medical Sciences ;  (R01 GM079429), and  ; EMBL-EBI ;</t>
  </si>
  <si>
    <t>ACK_FUND:676559, text_search_general:"ELIXIR-EXCELERATE"</t>
  </si>
  <si>
    <t>27174934</t>
  </si>
  <si>
    <t>10.1093/nar/gkw416</t>
  </si>
  <si>
    <t>HotSpot Wizard 2.0: automated design of site-specific mutations and smart libraries in protein engineering.</t>
  </si>
  <si>
    <t>Bendl J</t>
  </si>
  <si>
    <t>0000-0001-9989-2720</t>
  </si>
  <si>
    <t>Loschmidt Laboratories, Department of Experimental Biology and Research Centre for Toxic Compounds in the Environment RECETOX, Masaryk University, 625 00 Brno, Czech Republic Department of Information Systems, Faculty of Information Technology, Brno University of Technology, 612 66 Brno, Czech Republic International Clinical Research Center, St. Anne's University Hospital Brno, Brno, Czech Republic.</t>
  </si>
  <si>
    <t>Damborsky J</t>
  </si>
  <si>
    <t>0000-0001-9677-5078</t>
  </si>
  <si>
    <t>Loschmidt Laboratories, Department of Experimental Biology and Research Centre for Toxic Compounds in the Environment RECETOX, Masaryk University, 625 00 Brno, Czech Republic International Clinical Research Center, St. Anne's University Hospital Brno, Brno, Czech Republic jiri@chemi.muni.cz.</t>
  </si>
  <si>
    <t>FUNDING ; Ministry of Education of the Czech Republic [LO1214, LQ1605, LM2015055 and LM2015047]; Grant Agency of the Czech Republic [GA16-06096S]; European Commission REGPOT [316345]; Horizon 2020 Research Infrastructure ELIXIR-EXCELERATE [676559]; Brno University of Technology [FIT-S-14-2299 to M.M.]. Funding for open access charge: Grants from Czech Ministry of Education [LO1214, LQ1605, LM2015055 and LM2015047]. ;</t>
  </si>
  <si>
    <t>ACK_FUND:676559</t>
  </si>
  <si>
    <t>28445123</t>
  </si>
  <si>
    <t>10.7554/elife.22175</t>
  </si>
  <si>
    <t>Changes in the free-energy landscape of p38α MAP kinase through its canonical activation and binding events as studied by enhanced molecular dynamics simulations.</t>
  </si>
  <si>
    <t>eLife</t>
  </si>
  <si>
    <t>Kuzmanic A</t>
  </si>
  <si>
    <t>0000-0002-3234-5762</t>
  </si>
  <si>
    <t>Institute for Research in Biomedicine (IRB Barcelona), The Barcelona Institute of Science and Technology, Barcelona, Spain.</t>
  </si>
  <si>
    <t>Orozco M</t>
  </si>
  <si>
    <t>0000-0002-8608-3278</t>
  </si>
  <si>
    <t>funding-source: ; /funding-source: ; award-id: FP7/Marie Curie Actions/COFUND, no. 600404; funding-source: ; /funding-source: ; award-id: EP/M013898/1; funding-source: ; /funding-source: ; award-id: Project ID 294665; funding-source: ; /funding-source: ; award-id: BioExcel (ID: 676559); funding-source: ; /funding-source: ; award-id: ELIXIR-Excellerate (ID: 675728); funding-source: ; /funding-source: ; award-id: BIO2015/64802-R; The funders had no role in study design, data collection and interpretation, or the decision to submit the work for publication.;</t>
  </si>
  <si>
    <t>text_search_country_code:"ELIXIR CZ"</t>
  </si>
  <si>
    <t>30060113</t>
  </si>
  <si>
    <t>10.1093/bioinformatics/bty646</t>
  </si>
  <si>
    <t>Automated workflow composition in mass spectrometry-based proteomics.</t>
  </si>
  <si>
    <t>Bioinformatics (Oxford, England)</t>
  </si>
  <si>
    <t>2019</t>
  </si>
  <si>
    <t>Palmblad M</t>
  </si>
  <si>
    <t>0000-0002-5865-8994</t>
  </si>
  <si>
    <t>Center for Proteomics and Metabolomics, Leiden University Medical Center, RC Leiden, The Netherlands.</t>
  </si>
  <si>
    <t>Schwämmle V</t>
  </si>
  <si>
    <t>0000-0002-9708-6722</t>
  </si>
  <si>
    <t>Department of Biochemistry and Molecular Biology and VILLUM Center for Bioanalytical Sciences, University of Southern Denmark, Odense, Denmark.</t>
  </si>
  <si>
    <t>funding-source: ; /funding-source: ; award-id: 13/RC/2094; funding-source: ; /funding-source: ; funding-source: ; /funding-source: ;</t>
  </si>
  <si>
    <t>The Journal of neuroscience : the official journal of the Society for Neuroscience</t>
  </si>
  <si>
    <t>2013</t>
  </si>
  <si>
    <t>ACK_FUND:676559, text_search_general:F1000Research ELIXIR, text_search_country_code:"ELIXIR UK"</t>
  </si>
  <si>
    <t>27635232</t>
  </si>
  <si>
    <t>10.12688/f1000research.9206.1</t>
  </si>
  <si>
    <t>Top 10 metrics for life science software good practices.</t>
  </si>
  <si>
    <t>F1000Research</t>
  </si>
  <si>
    <t>Artaza H</t>
  </si>
  <si>
    <t>0000-0002-8876-7606</t>
  </si>
  <si>
    <t>The Earlham Institute &amp; ELIXIR-UK, Norwich Research Park, Norwich, NR4 7UH, UK.</t>
  </si>
  <si>
    <t>Vaughan D</t>
  </si>
  <si>
    <t>0000-0002-5293-5321</t>
  </si>
  <si>
    <t>EMBL-EBI, Wellcome Trust Genome Campus, Hinxton, CB10 1SD, UK.</t>
  </si>
  <si>
    <t>funding-source: BE-BASIC; award-id: F08.005; funding-source: European Commission; award-id: 676559; funding-source: Economic and Social Research Council; award-id: EP/N006410/1; MC and HA are strategically core funded by UK’s BBSRC. BGO is funded by the BE-BASIC grant F08.005. NCH was supported by EPSRC, BBSRC and ESRC Grant EP/N006410/1 for the UK Software Sustainability Institute. The work was part of the ELIXIR-EXCELERATE project, funded by the European Commission within the Research Infrastructures programme of Horizon 2020, grant agreement number 676559.; The funders had no role in study design, data collection and analysis, decision to publish, or preparation of the manuscript.;</t>
  </si>
  <si>
    <t>29069310</t>
  </si>
  <si>
    <t>10.1093/bioinformatics/btx673</t>
  </si>
  <si>
    <t>mORCA: sailing bioinformatics world with mobile devices.</t>
  </si>
  <si>
    <t>Díaz-Del-Pino S</t>
  </si>
  <si>
    <t>Department of Computer Architecture.</t>
  </si>
  <si>
    <t>Trelles O</t>
  </si>
  <si>
    <t>funding-source: ; /funding-source: ; award-id: PT13.001.012, RD12.013.006; funding-source: ; /funding-source: ;</t>
  </si>
  <si>
    <t>ACK_FUND:676559, validated by ELIXIR IT</t>
  </si>
  <si>
    <t>29329522</t>
  </si>
  <si>
    <t>10.1186/s12864-017-4369-z</t>
  </si>
  <si>
    <t>A-GAME: improving the assembly of pooled functional metagenomics sequence data.</t>
  </si>
  <si>
    <t>BMC genomics</t>
  </si>
  <si>
    <t>Chiara M</t>
  </si>
  <si>
    <t>0000-0003-3983-4961</t>
  </si>
  <si>
    <t>Department of Biosciences, University of Milan, via Celoria 26, 20133, Milan, Italy.</t>
  </si>
  <si>
    <t>Pesole G</t>
  </si>
  <si>
    <t>0000-0002-6739-2657</t>
  </si>
  <si>
    <t>Institute of Biomembranes, Bioenergetics and Molecular Biotechnology, Consiglio Nazionale delle Ricerche, via Amendola 165A, 70126, Bari, Italy.</t>
  </si>
  <si>
    <t>funding-source: ; /funding-source: ; award-id: H2020-BG-2014-2, GA 634486; award-id: H2020-INFRADEV-1-2014-1, GA 654008; award-id: H2020-INFRADEV-1-2015-1, GA 676559;</t>
  </si>
  <si>
    <t>29126160</t>
  </si>
  <si>
    <t>10.1093/nar/gkx1070</t>
  </si>
  <si>
    <t>PDBe: towards reusable data delivery infrastructure at protein data bank in Europe.</t>
  </si>
  <si>
    <t>Mir S</t>
  </si>
  <si>
    <t>Protein Data Bank in Europe, European Molecular Biology Laboratory, European Bioinformatics Institute (EMBL-EBI), Welcome Genome Campus, Hinxton, Cambridge CB10 1SD, UK.</t>
  </si>
  <si>
    <t>0000-0002-9043-7665</t>
  </si>
  <si>
    <t>FUNDING ; Wellcome Trust [104948]; UK Biotechnology and Biological Sciences Research Council [BB/M011674/1, BB/N019172/1, BB/M020347/1]; European Union [284209]; European Molecular Biology Laboratory (EMBL). Funding for open access charge: EMBL. ;</t>
  </si>
  <si>
    <t>ACK_FUND:676559, text_search_general:"ELIXIR-EXCELERATE", text_search_general:F1000Research ELIXIR</t>
  </si>
  <si>
    <t>29568489</t>
  </si>
  <si>
    <t>10.12688/f1000research.13598.1</t>
  </si>
  <si>
    <t>Ten steps to get started in Genome Assembly and Annotation.</t>
  </si>
  <si>
    <t>Dominguez Del Angel V</t>
  </si>
  <si>
    <t>0000-0002-0309-604X</t>
  </si>
  <si>
    <t>Institut Français de Bioinformatique, UMS3601-CNRS, Université Paris-Saclay, Orsay, 91403, France.</t>
  </si>
  <si>
    <t>Lantz H</t>
  </si>
  <si>
    <t>0000-0001-7124-3454</t>
  </si>
  <si>
    <t>IMBIM/NBIS/SciLifeLab, Uppsala University, Uppsala, Sweden.</t>
  </si>
  <si>
    <t>funding-source: Horizon 2020; award-id: 676559; ELIXIR-EXCELERATE is funded by the European Commission within the Research Infrastructures Programme of Horizon 2020 [676559].; The funders had no role in study design, data collection and analysis, decision to publish, or preparation of the manuscript.;</t>
  </si>
  <si>
    <t>text_search_country_code:"ELIXIR UK"</t>
  </si>
  <si>
    <t>Drug discovery today</t>
  </si>
  <si>
    <t>0000-0003-0109-0522</t>
  </si>
  <si>
    <t>30169546</t>
  </si>
  <si>
    <t>10.1371/journal.pone.0203085</t>
  </si>
  <si>
    <t>Widespread evolutionary crosstalk among protein domains in the context of multi-domain proteins.</t>
  </si>
  <si>
    <t>PloS one</t>
  </si>
  <si>
    <t>Jakubec D</t>
  </si>
  <si>
    <t>0000-0002-0165-8707</t>
  </si>
  <si>
    <t>Department of Bioinformatics, Institute of Organic Chemistry and Biochemistry of the Czech Academy of Sciences, 166 10 Prague 6, Czech Republic.</t>
  </si>
  <si>
    <t>Vondrášek J</t>
  </si>
  <si>
    <t>0000-0002-6066-973X</t>
  </si>
  <si>
    <t>funding-source: ; /funding-source: ; award-id: LM2015047; funding-source: ; /funding-source: ; award-id: 61388963; This work was supported by The Ministry of Education, Youth and Sports, grant number LM2015047, http://www.msmt.cz/ (J Vo) and Institute of Organic Chemistry and Biochemistry of the CAS (RVO), grant number 61388963, www.uochb.cz/ (J Vo). The funders had no role in study design, data collection and analysis, decision to publish, or preparation of the manuscript.;</t>
  </si>
  <si>
    <t>ACK_FUND:676559, text_search_general:F1000Research ELIXIR</t>
  </si>
  <si>
    <t>29944145</t>
  </si>
  <si>
    <t>10.1038/sdata.2018.118</t>
  </si>
  <si>
    <t>A design framework and exemplar metrics for FAIRness.</t>
  </si>
  <si>
    <t>Scientific data</t>
  </si>
  <si>
    <t>Wilkinson MD</t>
  </si>
  <si>
    <t>0000-0002-1164-1351</t>
  </si>
  <si>
    <t>Centro de Biotecnología y Genómica de Plantas UPM - INIA, Madrid, Spain.</t>
  </si>
  <si>
    <t>Dumontier M</t>
  </si>
  <si>
    <t>0000-0001-6960-357X</t>
  </si>
  <si>
    <t>Institute of Data Science, Maastricht University, Maastricht, The Netherlands.</t>
  </si>
  <si>
    <t>We thank all colleagues with whom we discussed the creation and application of the FAIR Metrics; S.-A.S. wants to thank especially Myles Axton, Jennifer Boyd, Helena Cousijn, Scott Edmunds, Emma Ganley, Rebecca Lawrence, Thomas Lemberger, Robert Kiley, Michael Markie and Jonathan Tedds for their perspective on the metrics as journal editors and publishers, and their contribution to FAIRsharing. We thank the NBDC/DBCLS BioHackathon series where many of these metrics were designed, and the FAIRsharing team. We also acknowledge the effort made by the reviewer-testers of the Metrics: Julian Gautier (Dataverse Network, Harvard), Derek Murphy (Harvard), Annika Jacobsen (LUMC, Leiden University), Rajaram Kaliyaperumal (LUMC, Leiden University), Mateusz Kuzak (Dutch Techcenter for Life Sciences), Carlos Martinez-Orti (Netherlnads eScience Center), Katherine Thorton (Yale), Kenneth Seals-Nutt (Yale), Eric Weitz (Broad Institute), Timothy Tickle (Broad Institute), Jonathan Bistline (Broad Institute), Peter Thijsse (MARIS BV), Andra Waagmeester (Micelio). The authors received no specific funding for this work, but they want to acknowledge funds supporting them and their research activities. M.D.W. is supported, in part, by the Ministerio de Economía y Competitividad, Spain (TIN2014-55993-R), and the Dutch Techcenter for Life Sciences. S.-A.S. is funded by grants from the UK BBSRC and Research Councils (BB/L024101/1, BB/L005069/1), EU (H2020-EU.3.1, 634107, H2020-EU.1.4.1.3, 654241, H2020-EU.1.4.1.1, 676559), IMI (116060), and NIH (U54 AI117925, 1U24AI117966-01, 1OT3OD025459-01, 1OT3OD025467-01,1OT3OD025462-01), which in part also contribute to the FAIRsharing resource. M.D. is funded through several NIH grants (1OT3OD025467-01, 1OT3HL142479-01, 1OT3TR002027, 5U01HG008473-03) with an emphasis on data sharing. This work is partly supported by CNPq (407235/2017-5) and CAPES (23038.028816/2016-41), FAIRdICT and LSH-Health Holland. All authors contributed to the creation of the FAIR Metrics, and the production of this commentary article. ;</t>
  </si>
  <si>
    <t>ACK_FUND:654248</t>
  </si>
  <si>
    <t>26772592</t>
  </si>
  <si>
    <t>10.1016/j.bpj.2015.11.3519</t>
  </si>
  <si>
    <t>3DIANA: 3D Domain Interaction Analysis: A Toolbox for Quaternary Structure Modeling.</t>
  </si>
  <si>
    <t>Biophysical journal</t>
  </si>
  <si>
    <t>Segura J</t>
  </si>
  <si>
    <t>0000-0003-0788-8447</t>
  </si>
  <si>
    <t>GN7, Spanish National Institute for Bioinformatics (INB) and Biocomputing Unit, National Center of Biotechnology (CSIC)/Instruct Image Processing Center, Madrid, Spain. Electronic address: jsegura@cnb.csic.es.</t>
  </si>
  <si>
    <t>Carazo JM</t>
  </si>
  <si>
    <t>0000-0002-9473-283X</t>
  </si>
  <si>
    <t>GN7, Spanish National Institute for Bioinformatics (INB) and Biocomputing Unit, National Center of Biotechnology (CSIC)/Instruct Image Processing Center, Madrid, Spain.</t>
  </si>
  <si>
    <t>27275187</t>
  </si>
  <si>
    <t>10.1186/s13321-016-0144-4</t>
  </si>
  <si>
    <t>Advanced SPARQL querying in small molecule databases.</t>
  </si>
  <si>
    <t>Journal of cheminformatics</t>
  </si>
  <si>
    <t>Galgonek J</t>
  </si>
  <si>
    <t>0000-0002-7038-544X</t>
  </si>
  <si>
    <t>Institute of Organic Chemistry and Biochemistry, Academy of Sciences of the Czech Republic, Flemingovo nám. 2, 166 10 Prague 6, Czech Republic.</t>
  </si>
  <si>
    <t>funding-source: ; /funding-source: ; award-id: Z40550506; award-id: LM2010005; award-id: LM2015047;</t>
  </si>
  <si>
    <t>text_search_general:"ELIXIR Node", text_search_general:"ELIXIR Pilot", text_search_general:"ELIXIR-EXCELERATE", text_search_general:F1000Research ELIXIR, text_search_country:"ELIXIR Sweden", text_search_country_code:"ELIXIR DE", text_search_country_code:"ELIXIR NL"</t>
  </si>
  <si>
    <t>28713550</t>
  </si>
  <si>
    <t>10.12688/f1000research.11751.1</t>
  </si>
  <si>
    <t>A community proposal to integrate proteomics activities in ELIXIR.</t>
  </si>
  <si>
    <t>Vizcaíno JA</t>
  </si>
  <si>
    <t>0000-0002-3105-1359</t>
  </si>
  <si>
    <t>European Molecular Biology Laboratory, European Bioinformatics Institute (EMBL-EBI), Cambridge, CB10 1SD, UK.</t>
  </si>
  <si>
    <t>Kohlbacher O</t>
  </si>
  <si>
    <t>0000-0002-8217-2564</t>
  </si>
  <si>
    <t>Biomolecular Interactions, Max Planck Institute for Developmental Biology, Tübingen, 72076, Germany.</t>
  </si>
  <si>
    <t>funding-source: H2020 Research Infrastructures; The meeting was funded by funds provided by the ELIXIR Central Hub (supported by EU H2020 Research Infrastructures). This activity is included in the ELIXIR Implementation Project entitled ‘Mining the Proteome: Enabling Automated Processing and Analysis of Large-Scale Proteomics Data’.; The funders had no role in study design, data collection and analysis, decision to publish, or preparation of the manuscript.;</t>
  </si>
  <si>
    <t>ACK_FUND:211601</t>
  </si>
  <si>
    <t>22027554</t>
  </si>
  <si>
    <t>10.1038/msb.2011.77</t>
  </si>
  <si>
    <t>Controlled vocabularies and semantics in systems biology.</t>
  </si>
  <si>
    <t>Molecular systems biology</t>
  </si>
  <si>
    <t>2011</t>
  </si>
  <si>
    <t>Courtot M</t>
  </si>
  <si>
    <t>0000-0002-9551-6370</t>
  </si>
  <si>
    <t>Terry Fox Laboratory, Vancouver, Canada.</t>
  </si>
  <si>
    <t>Le Novère N</t>
  </si>
  <si>
    <t>0000-0002-3469-4923</t>
  </si>
  <si>
    <t>The OBO Foundry: coordinated evolution of ontologies to support biomedical data integration ;</t>
  </si>
  <si>
    <t>24265224</t>
  </si>
  <si>
    <t>10.1093/nar/gkt1081</t>
  </si>
  <si>
    <t>Updates to BioSamples database at European Bioinformatics Institute.</t>
  </si>
  <si>
    <t>2014</t>
  </si>
  <si>
    <t>Faulconbridge A</t>
  </si>
  <si>
    <t>0000-0002-4733-3270</t>
  </si>
  <si>
    <t>European Molecular Biology Laboratory, European Bioinformatics Institute (EMBL-EBI), Wellcome Trust Genome Campus, Hinxton, Cambridge CB10 1SD, UK.</t>
  </si>
  <si>
    <t>Parkinson H</t>
  </si>
  <si>
    <t>0000-0002-2513-5396</t>
  </si>
  <si>
    <t>GRANT_ID:284209, ACK_FUND:284209</t>
  </si>
  <si>
    <t>28580912</t>
  </si>
  <si>
    <t>10.1107/s2059798317004181</t>
  </si>
  <si>
    <t>Trends in the Electron Microscopy Data Bank (EMDB).</t>
  </si>
  <si>
    <t>Acta crystallographica. Section D, Structural biology</t>
  </si>
  <si>
    <t>0000-0001-7663-9028</t>
  </si>
  <si>
    <t>European Molecular Biology Laboratory, European Bioinformatics Institute, Wellcome Genome Campus, Hinxton CB10 1SD, England.</t>
  </si>
  <si>
    <t>funding-source: National Institutes of Health, National Institute of General Medical Sciences; award-id: R01 GM079429; funding-source: Medical Research Council; award-id: MR/L007835; funding-source: Biotechnology and Biological Sciences Research Council; award-id: BB/M018423/1; funding-source: Wellcome Trust; award-id: 088944; award-id: 104948; funding-source: Seventh Framework Programme; award-id: 284209;</t>
  </si>
  <si>
    <t>ACK_FUND:676559, text_search_general:"ELIXIR-EXCELERATE", text_search_country_code:"ELIXIR ES"</t>
  </si>
  <si>
    <t>28000771</t>
  </si>
  <si>
    <t>10.1038/srep39709</t>
  </si>
  <si>
    <t>The pan-cancer pathological regulatory landscape.</t>
  </si>
  <si>
    <t>Scientific reports</t>
  </si>
  <si>
    <t>Falco MM</t>
  </si>
  <si>
    <t>Computational Genomics Department, Centro de Investigación Príncipe Felipe (CIPF), Valencia, 46012, Spain.</t>
  </si>
  <si>
    <t>Dopazo J</t>
  </si>
  <si>
    <t>This work is supported by grants BIO2014-57291-R from the Spanish Ministry of Economy and Competitiveness (MINECO), Plataforma de Recursos Biomoleculares y Bioinformáticos PT13/0001/0007 from the ISCIII, both co-funded with European Regional Development Funds (ERDF), PROMETEOII/2014/025 from the Conselleria de Educacio of the Valencian Community, FP7-PEOPLE-2012-ITN MLPM2012 318861 and H2020-INFRADEV-1-2015-1 ELIXIR-EXCELERATE (ref. 676559) from the EU FP7; and Fundació la Marató TV3 [20133134]. ;</t>
  </si>
  <si>
    <t>28402416</t>
  </si>
  <si>
    <t>10.1093/gigascience/gix022</t>
  </si>
  <si>
    <t>ReGaTE: Registration of Galaxy Tools in Elixir.</t>
  </si>
  <si>
    <t>GigaScience</t>
  </si>
  <si>
    <t>Doppelt-Azeroual O</t>
  </si>
  <si>
    <t>0000-0003-3627-5340</t>
  </si>
  <si>
    <t>Centre de Bioinformatique, Biostatistique et Biologie Intégrative (C3BI, USR 3756 Institut Pasteur et CNRS), 25 rue du Docteur Roux, Paris, France.</t>
  </si>
  <si>
    <t>Ménager H</t>
  </si>
  <si>
    <t>0000-0002-7552-1009</t>
  </si>
  <si>
    <t>ELIXIR-EXCELERATE is funded by the European Commission within the Research Infrastructures Programme of Horizon 2020 (676559). The authors wish to thank the developers of the bio.tools registry, especially Emil Rydza and Piotr Chmura for the technical support they provided during the development of this tool. They also thank Bertrand Néron for the contribution of his technical expertise in Python. ;</t>
  </si>
  <si>
    <t>25189782</t>
  </si>
  <si>
    <t>10.1093/bioinformatics/btu601</t>
  </si>
  <si>
    <t>The GOBLET training portal: a global repository of bioinformatics training materials, courses and trainers.</t>
  </si>
  <si>
    <t>Corpas M</t>
  </si>
  <si>
    <t>0000-0003-4211-0358</t>
  </si>
  <si>
    <t>The Genome Analysis Centre, Norwich, ELIXIR, Wellcome Trust Genome Campus, Hinxton, UK, The Swedish University for Agricultural Sciences, Uppsala, Sweden, European Molecular Biology Laboratory, Heidelberg, Germany, Ontario Institute for Cancer Research, Toronto, Canada, Instituto Gulbenkian de Ciência, Oeiras, Portugal, The University of New South Wales, Sydney, Australia, Netherlands Bioinformatics Centre, Department of Bioinformatics, Radboud Medical Center, Nijmegen, The Netherlands, CSC - IT Center for Science Ltd., Espoo, Finland, Whitehead Institute for Biomedical Research, MIT, Cambridge, MA, USA, CSIRO, Bioinformatics Core, Canberra, Australia, The Sainsbury Laboratory, Norwich Research Park, Norwich, UK, SIB Swiss Institute of Bioinformatics, 1 Rue Michel Servet, Genève, Switzerland, Academis, Illstrasse 12, 12161 Berlin, Germany, The Nowgen Centre, 29 Grafton Street, Manchester, UK, Department of Physics, Sapienza University, Rome, Italy, The Roslin Institute, Edinburgh, UK and The University of Manchester, Manchester, UK.</t>
  </si>
  <si>
    <t>Attwood TK</t>
  </si>
  <si>
    <t>0000-0003-1032-0887</t>
  </si>
  <si>
    <t>The authors gratefully acknowledge the support of GOBLET’s member organizations. ; : We are grateful to BBSRC strategic core funding from  ; The Genome Analysis Centre (TGAC) ;  for funding this Open Access article. We also thank  ; European Framework 7 ; Bioinformatics training: a review of challenges, actions and support requirements ;</t>
  </si>
  <si>
    <t>text_search_country_code:"ELIXIR SI"</t>
  </si>
  <si>
    <t>29738537</t>
  </si>
  <si>
    <t>10.1371/journal.pone.0196865</t>
  </si>
  <si>
    <t>Predicting potential drug-drug interactions on topological and semantic similarity features using statistical learning.</t>
  </si>
  <si>
    <t>Kastrin A</t>
  </si>
  <si>
    <t>0000-0002-3495-0165</t>
  </si>
  <si>
    <t>Institute of Biostatistics and Medical Informatics, Faculty of Medicine, University of Ljubljana, Ljubljana, Slovenia.</t>
  </si>
  <si>
    <t>Leskošek B</t>
  </si>
  <si>
    <t>10.1093/bioinformatics/btw155</t>
  </si>
  <si>
    <t>MOLGENIS/connect: a system for semi-automatic integration of heterogeneous phenotype data with applications in biobanks.</t>
  </si>
  <si>
    <t>Pang C</t>
  </si>
  <si>
    <t>0000-0001-9308-8790</t>
  </si>
  <si>
    <t>Department of Genetics, University Medical Center Groningen, Genomics Coordination Center, University of Groningen, Groningen, The Netherlands Department of Epidemiology, University Medical Center Groningen, University of Groningen, Groningen, The Netherlands.</t>
  </si>
  <si>
    <t>Swertz MA</t>
  </si>
  <si>
    <t>0000-0002-2440-3993</t>
  </si>
  <si>
    <t>Funding ; This work was supported by the  ; European Union Seventh Framework Programme ;  ( ; Biobank Standardisation and Harmonisation for Research Excellence in the European Union – BioSHaRE-EU ;  ( ; BioMedBridges ;  (RD-Connect) and by BBMRI-NL, a research infrastructure financed by the  ; Netherlands Organization for Scientific Research ;</t>
  </si>
  <si>
    <t>26306092</t>
  </si>
  <si>
    <t>10.1107/s1600576715010092</t>
  </si>
  <si>
    <t>TEMPy: a Python library for assessment of three-dimensional electron microscopy density fits.</t>
  </si>
  <si>
    <t>Journal of applied crystallography</t>
  </si>
  <si>
    <t>Farabella I</t>
  </si>
  <si>
    <t>0000-0002-7473-6227</t>
  </si>
  <si>
    <t>Institute of Structural and Molecular Biology, Department of Biological Sciences, Birkbeck, University of London , Malet street, London WC1E 7HX, UK.</t>
  </si>
  <si>
    <t>Topf M</t>
  </si>
  <si>
    <t>0000-0001-7168-7143</t>
  </si>
  <si>
    <t>28931371</t>
  </si>
  <si>
    <t>10.1186/s12859-017-1837-z</t>
  </si>
  <si>
    <t>VISMapper: ultra-fast exhaustive cartography of viral insertion sites for gene therapy.</t>
  </si>
  <si>
    <t>Juanes JM</t>
  </si>
  <si>
    <t>0000-0001-8009-3689</t>
  </si>
  <si>
    <t>Departamento de Informática, Escuela Técnica Superior de Ingeniería (ETSE), Universidad de Valencia, 46100, Valencia, Burjassot, Spain.</t>
  </si>
  <si>
    <t>0000-0003-3988-2365</t>
  </si>
  <si>
    <t>Clinical Bioinformatics Research Area, Fundación Progreso y Salud, Hospital Virgen del Rocío, 41013, Sevilla, Spain. joaquin.dopazo@juntadeandalucia.es.</t>
  </si>
  <si>
    <t>funding-source: ; /funding-source: ; award-id: BIO2014-57291-R; funding-source: ; /funding-source: ; award-id: PT13/0001/0007; funding-source: ; /funding-source: ; award-id: PROMETEOII/2014/025; funding-source: ; /funding-source: ; award-id: 676559;</t>
  </si>
  <si>
    <t>ACK_FUND:676559, text_search_general:"ELIXIR Node", text_search_general:F1000Research ELIXIR, text_search_adjective_country:"Danish ELIXIR"</t>
  </si>
  <si>
    <t>29333231</t>
  </si>
  <si>
    <t>10.12688/f1000research.12974.1</t>
  </si>
  <si>
    <t>Using bio.tools to generate and annotate workbench tool descriptions.</t>
  </si>
  <si>
    <t>Hillion KH</t>
  </si>
  <si>
    <t>0000-0002-6517-6934</t>
  </si>
  <si>
    <t>Bioinformatics and Biostatistics HUB, Centre de Bioinformatique, Biostatistique et Biologie Intégrative (C3BI, USR 3756 Institut Pasteur et CNRS), Paris, France.</t>
  </si>
  <si>
    <t>0000-0001-9760-8992</t>
  </si>
  <si>
    <t>funding-source: Horizon 2020; award-id: 676559; ELIXIR-EXCELERATE is funded by the European Commission within the Research Infrastructures Programme of Horizon 2020 [676559].;</t>
  </si>
  <si>
    <t>30622655</t>
  </si>
  <si>
    <t>10.1186/s13100-018-0144-1</t>
  </si>
  <si>
    <t>Systematic survey of plant LTR-retrotransposons elucidates phylogenetic relationships of their polyprotein domains and provides a reference for element classification.</t>
  </si>
  <si>
    <t>Mobile DNA</t>
  </si>
  <si>
    <t>Neumann P</t>
  </si>
  <si>
    <t>0000-0001-6711-6639</t>
  </si>
  <si>
    <t>Biology Centre of the Czech Academy of Sciences, Institute of Plant Molecular Biology, 37005 České Budějovice, Czech Republic.</t>
  </si>
  <si>
    <t>Macas J</t>
  </si>
  <si>
    <t>funding-source: ; /funding-source: ; award-id: LM2015047; award-id: CZ.02.1.01/0.0/0.0/16_013/0001777; funding-source: ; /funding-source: ; award-id: RVO:60077344;</t>
  </si>
  <si>
    <t>29319911</t>
  </si>
  <si>
    <t>10.1111/mec.14479</t>
  </si>
  <si>
    <t>Genomic islands of differentiation in two songbird species reveal candidate genes for hybrid female sterility.</t>
  </si>
  <si>
    <t>Molecular ecology</t>
  </si>
  <si>
    <t>Mořkovský L</t>
  </si>
  <si>
    <t>0000-0001-5852-5174</t>
  </si>
  <si>
    <t>Department of Zoology, Faculty of Science, Charles University, Prague 2, Czech Republic.</t>
  </si>
  <si>
    <t>Reifová R</t>
  </si>
  <si>
    <t>0000-0002-3603-0266</t>
  </si>
  <si>
    <t>text_search_general:F1000Research ELIXIR, text_search_country:"ELIXIR Switzerland"</t>
  </si>
  <si>
    <t>29333230</t>
  </si>
  <si>
    <t>10.12688/f1000research.12989.2</t>
  </si>
  <si>
    <t>Funding knowledgebases: Towards a sustainable funding model for the UniProt use case.</t>
  </si>
  <si>
    <t>Gabella C</t>
  </si>
  <si>
    <t>0000-0003-4237-8899</t>
  </si>
  <si>
    <t>ELIXIR-Switzerland, SIB Swiss Institute of Bioinformatics, Lausanne, 1015, Switzerland.</t>
  </si>
  <si>
    <t>Appel R</t>
  </si>
  <si>
    <t>0000-0002-7104-5025</t>
  </si>
  <si>
    <t>funding-source: ELIXIR; This work was done in the context of an ELIXIR Implementation Study linked to the ELIXIR Data platform and is funded by the ELIXIR Hub.; The funders had no role in study design, data collection and analysis, decision to publish, or preparation of the manuscript.;</t>
  </si>
  <si>
    <t>27604516</t>
  </si>
  <si>
    <t>10.1002/humu.23114</t>
  </si>
  <si>
    <t>From Wet-Lab to Variations: Concordance and Speed of Bioinformatics Pipelines for Whole Genome and Whole Exome Sequencing.</t>
  </si>
  <si>
    <t>Human mutation</t>
  </si>
  <si>
    <t>Laurie S</t>
  </si>
  <si>
    <t>0000-0002-2810-3445</t>
  </si>
  <si>
    <t>CNAG-CRG, Centre for Genomic Regulation (CRG), Barcelona Institute of Science and Technology (BIST), Barcelona, Spain.</t>
  </si>
  <si>
    <t>Beltran S</t>
  </si>
  <si>
    <t>0000-0002-6460-3789</t>
  </si>
  <si>
    <t>funding-source: Spanish Ministry of Economy and Competitiveness; funding-source: European Regional Development Fund (ERDF); award-id: EC FP7/2007‐2013 #305444; award-id: EC H2020 #676559; award-id: TIN2014‐53234‐ C2‐1‐R; funding-source: Ministerio de Ciencia e Innovación; funding-source: Generalitat de Catalunya; funding-source: European Commission;</t>
  </si>
  <si>
    <t>30380800</t>
  </si>
  <si>
    <t>10.3390/ijms19113405</t>
  </si>
  <si>
    <t>Enriched Conformational Sampling of DNA and Proteins with a Hybrid Hamiltonian Derived from the Protein Data Bank.</t>
  </si>
  <si>
    <t>International journal of molecular sciences</t>
  </si>
  <si>
    <t>Peter EK</t>
  </si>
  <si>
    <t>0000-0002-1969-9304</t>
  </si>
  <si>
    <t>Institute of Biotechnology of the Czech Academy of Sciences, BIOCEV, Průmyslová 595, 252 50 Vestec, Czech Republic. petere@ibt.cas.cz.</t>
  </si>
  <si>
    <t>Cerny J</t>
  </si>
  <si>
    <t>Institute of Biotechnology of the Czech Academy of Sciences, BIOCEV, Průmyslová 595, 252 50 Vestec, Czech Republic. jiri.cerny@ibt.cas.cz.</t>
  </si>
  <si>
    <t>Conceptualization, E.K.P. and J.Č.; Methodology, E.K.P. and J.Č.; Software, E.K.P. and J.Č.; Validation, E.K.P. and J.Č.; Formal Analysis, E.K.P. and J.Č.; Investigation, E.K.P. and J.Č.; Resources, E.K.P. and J.Č.; Data Curation, E.K.P. and J.Č.; Writing—Original Draft Preparation, E.K.P. and J.Č.; Writing—Review &amp;amp; Editing, E.K.P. and J.Č.; Visualization, E.K.P. and J.Č.; Supervision, E.K.P. and J.Č.; Project Administration, E.K.P. and J.Č.; Funding Acquisition, J.Č. ; Funding ; This research was funded by the further acknowledged funders. ;</t>
  </si>
  <si>
    <t>29178137</t>
  </si>
  <si>
    <t>10.1002/prot.25431</t>
  </si>
  <si>
    <t>Continuous Automated Model EvaluatiOn (CAMEO) complementing the critical assessment of structure prediction in CASP12.</t>
  </si>
  <si>
    <t>Proteins</t>
  </si>
  <si>
    <t>Haas J</t>
  </si>
  <si>
    <t>0000-0002-3255-7773</t>
  </si>
  <si>
    <t>Biozentrum, University of Basel, Switzerland.</t>
  </si>
  <si>
    <t>Schwede T</t>
  </si>
  <si>
    <t>10.1111/bjd.17698</t>
  </si>
  <si>
    <t>Fibroblast activation and abnormal extracellular matrix remodelling as common hallmarks in three cancer-prone genodermatoses.</t>
  </si>
  <si>
    <t>The British journal of dermatology</t>
  </si>
  <si>
    <t>Chacón-Solano E</t>
  </si>
  <si>
    <t>0000-0002-5434-1885</t>
  </si>
  <si>
    <t>Department of Bioengineering, Universidad Carlos III de Madrid, Madrid, Spain.</t>
  </si>
  <si>
    <t>Del Río M</t>
  </si>
  <si>
    <t>0000-0003-4753-0722</t>
  </si>
  <si>
    <t>text_search_general:"ELIXIR Node", text_search_general:F1000Research ELIXIR, text_search_country_code:"ELIXIR NL"</t>
  </si>
  <si>
    <t>10.12688/f1000research.6009.1</t>
  </si>
  <si>
    <t>The Dutch Techcentre for Life Sciences: Enabling data-intensive life science research in the Netherlands.</t>
  </si>
  <si>
    <t>Eijssen L</t>
  </si>
  <si>
    <t>0000-0002-5301-3142</t>
  </si>
  <si>
    <t>Department of Bioinformatics - BiGCaT, Maastricht University, 6229 ER Maastricht, Netherlands.</t>
  </si>
  <si>
    <t>0000-0001-6825-9439</t>
  </si>
  <si>
    <t>ACK_FUND:284209, text_search_country:"ELIXIR Finland"</t>
  </si>
  <si>
    <t>26157454</t>
  </si>
  <si>
    <t>10.3389/fgene.2015.00197</t>
  </si>
  <si>
    <t>Future opportunities and trends for e-infrastructures and life sciences: going beyond the grid to enable life science data analysis.</t>
  </si>
  <si>
    <t>Frontiers in genetics</t>
  </si>
  <si>
    <t>Duarte AM</t>
  </si>
  <si>
    <t>0000-0002-4417-1018</t>
  </si>
  <si>
    <t>Instituto de Tecnologia Química e Biológica António Xavier, Universidade Nova de Lisboa, Oeiras Portugal.</t>
  </si>
  <si>
    <t>Suhr SB</t>
  </si>
  <si>
    <t>0000-0001-7369-1322</t>
  </si>
  <si>
    <t>European Molecular Biology Laboratory - European Bioinformatics Institute, Wellcome Trust Genome Campus, Cambridge UK.</t>
  </si>
  <si>
    <t>funding-source id="g001": Fundação para a Ciência e a Tecnologia; award-id rid="g001": SFRH/BPD/78075/2011; award-id rid="g001": EXPL/BBBBEP/1356/2013; funding-source id="g002": National Grid Infrastructure NGI_GRNET, HellasGRID; funding-source id="g003": National Infrastructures in Biology and Health; funding-source id="g004": European FP7 e-Infrastructure; award-id rid="g004": 261572; funding-source id="g005": UK’s BBSRC core funding; funding-source id="g006": Academy of Finland; award-id rid="g006": 273655; funding-source id="g007": European Commission; award-id rid="g007": RI-261323; award-id rid="g007": 284209;</t>
  </si>
  <si>
    <t>26194583</t>
  </si>
  <si>
    <t>10.1016/j.ddtec.2015.01.005</t>
  </si>
  <si>
    <t>Chemical databases: curation or integration by user-defined equivalence?</t>
  </si>
  <si>
    <t>Drug discovery today. Technologies</t>
  </si>
  <si>
    <t>Hersey A</t>
  </si>
  <si>
    <t>0000-0002-5859-1064</t>
  </si>
  <si>
    <t>European Molecular Biology Laboratory - European Bioinformatics Institute (EMBL-EBI), Wellcome Trust Genome Campus, Hinxton, Cambridge CB10 1SD, United Kingdom. Electronic address: ahersey@ebi.ac.uk.</t>
  </si>
  <si>
    <t>Overington JP</t>
  </si>
  <si>
    <t>0000-0001-9581-870X</t>
  </si>
  <si>
    <t>European Molecular Biology Laboratory - European Bioinformatics Institute (EMBL-EBI), Wellcome Trust Genome Campus, Hinxton, Cambridge CB10 1SD, United Kingdom.</t>
  </si>
  <si>
    <t>Gutmanas A</t>
  </si>
  <si>
    <t>0000-0002-8439-5964</t>
  </si>
  <si>
    <t>text_search_general:"ELIXIR Node", text_search_adjective_country:"Danish ELIXIR"</t>
  </si>
  <si>
    <t>Molecular &amp; cellular proteomics : MCP</t>
  </si>
  <si>
    <t>0000-0003-1862-8528</t>
  </si>
  <si>
    <t>Jensen ON</t>
  </si>
  <si>
    <t>Pastor M</t>
  </si>
  <si>
    <t>0000-0001-8850-1341</t>
  </si>
  <si>
    <t>Sanz F</t>
  </si>
  <si>
    <t>29396563</t>
  </si>
  <si>
    <t>10.1038/s41431-017-0085-z</t>
  </si>
  <si>
    <t>The RD-Connect Registry &amp; Biobank Finder: a tool for sharing aggregated data and metadata among rare disease researchers.</t>
  </si>
  <si>
    <t>European journal of human genetics : EJHG</t>
  </si>
  <si>
    <t>Gainotti S</t>
  </si>
  <si>
    <t>0000-0002-6006-9064</t>
  </si>
  <si>
    <t>Bioethics Unit, Office of the President, Istituto Superiore di Sanità, Rome, Italy. sabina.gainotti@iss.it.</t>
  </si>
  <si>
    <t>Taruscio D</t>
  </si>
  <si>
    <t>0000-0001-6234-582X</t>
  </si>
  <si>
    <t>National Center for Rare Diseases, Istituto Superiore di Sanità, Rome, Italy.</t>
  </si>
  <si>
    <t>This work has been supported by the European Union Seventh Framework Programme (FP7/20072013) under grant agreements no. 305444 (RD-Connect). RD-Connect has a main role in funding authors contributing to the study design, data collection and analysis, decision to publish, or preparation of the manuscrip. NeurOmics (no. 305121,  ; ) have had mainly a role of data providers, since several registries participating to the Registry &amp;amp; Biobank Finder collaborate with the two projects. We thank ODEX4all (NWO 650.002.002), ELIXIR funded through participating member states, and ELIXIR-EXCELERATE funded through the European Commission within the Research Infrastructures Programme of Horizon 2020 (grant agreement number 676559) for collaborating to the study design and software development especially with a view to interoperability with other systems (MR, MT). MF and MM are funded by Fondazione Telethon (Project GTB12001; Telethon Network of Genetic Biobanks). ;</t>
  </si>
  <si>
    <t>29523868</t>
  </si>
  <si>
    <t>10.1038/s41598-018-22578-1</t>
  </si>
  <si>
    <t>Identifying temporal patterns in patient disease trajectories using dynamic time warping: A population-based study.</t>
  </si>
  <si>
    <t>Giannoula A</t>
  </si>
  <si>
    <t>0000-0002-7534-7661</t>
  </si>
  <si>
    <t>Research Program on Biomedical Informatics (GRIB), Hospital del Mar Medical Research Institute (IMIM), DCEXS, Universitat Pompeu Fabra, Barcelona, Spain.</t>
  </si>
  <si>
    <t>Furlong LI</t>
  </si>
  <si>
    <t>Research Program on Biomedical Informatics (GRIB), Hospital del Mar Medical Research Institute (IMIM), DCEXS, Universitat Pompeu Fabra, Barcelona, Spain. laura.furlong@upf.edu.</t>
  </si>
  <si>
    <t>We received support from ISCIII-FEDER (PI13/00082, CP10/00524, CPII16/00026), IMI-JU under grants agreements no. 115372 (EMIF), resources composed of financial contribution from the EU-FP7 (FP7/2007–2013) and EFPIA companies in kind contribution, and the EU H2020 Programme 2014–2020 under grant agreements no. 634143 (MedBioinformatics) and no. 676559 (Elixir-Excelerate). The Research Programme on Biomedical Informatics (GRIB) is a member of the Spanish National Bioinformatics Institute (INB), PRB2-ISCIII and is supported by grant PT13/0001/0023, of the PE I + D + i 2013–2016, funded by ISCIII and FEDER. Funding has been also received by the Marie-Curie UPFellowship Program. ;</t>
  </si>
  <si>
    <t>ACK_FUND:676559, ACK_FUND:777365, text_search_general:"ELIXIR-EXCELERATE", text_search_general:"eTRANSAFE"</t>
  </si>
  <si>
    <t>30319692</t>
  </si>
  <si>
    <t>10.3389/fgene.2018.00412</t>
  </si>
  <si>
    <t>Network, Transcriptomic and Genomic Features Differentiate Genes Relevant for Drug Response.</t>
  </si>
  <si>
    <t>Piñero J</t>
  </si>
  <si>
    <t>0000-0002-8582-4660</t>
  </si>
  <si>
    <t>Integrative Biomedical Informatics Group, Research Programme on Biomedical Informatics, Hospital del Mar Medical Research Institute, Department of Experimental and Health Sciences, Universitat Pompeu Fabra, Barcelona, Spain.</t>
  </si>
  <si>
    <t>0000-0003-1244-7654</t>
  </si>
  <si>
    <t>Funding. ;  We received support from ISCIII-FEDER (PI13/00082, CP10/00524, and CPII16/00026), IMI-JU under grant agreements no. 116030 (TransQST) and no. 777365 (eTRANSAFE) resources of which are composed of financial contribution from the EU-FP7 (FP7/2007-2013) and EFPIA companies in kind contribution, and the EU H2020 Program 2014–2020 under grant agreements no. 634143 (MedBioinformatics) and no. 676559 (Elixir-Excelerate). The Research Programme on Biomedical Informatics (GRIB) is a member of the Spanish National Bioinformatics Institute (INB), PRB2-ISCIII and was supported by grant PT13/0001/0023, of the PE I+D+i 2013-2016, funded by ISCIII and FEDER. The DCEXS is a “Unidad de Excelencia María de Maeztu”, funded by the MINECO (ref: MDM-2014-0370). AG-P was supported by a Ramón y Cajal contract (RYC-2013-14554). BO and JA-P were supported by MINECO grant BIO2014-57518-R. ;</t>
  </si>
  <si>
    <t>27307137</t>
  </si>
  <si>
    <t>10.1093/database/baw094</t>
  </si>
  <si>
    <t>Combining machine learning, crowdsourcing and expert knowledge to detect chemical-induced diseases in text.</t>
  </si>
  <si>
    <t>Database : the journal of biological databases and curation</t>
  </si>
  <si>
    <t>Bravo À</t>
  </si>
  <si>
    <t>0000-0002-9859-4104</t>
  </si>
  <si>
    <t>Research Programme on Biomedical Informatics (GRIB), IMIM, UPF, Barcelona, Spain and.</t>
  </si>
  <si>
    <t>Research Programme on Biomedical Informatics (GRIB), IMIM, UPF, Barcelona, Spain and lfurlong@imim.es.</t>
  </si>
  <si>
    <t>text_search_country_code:"ELIXIR GR"</t>
  </si>
  <si>
    <t>30671071</t>
  </si>
  <si>
    <t>10.3389/fpls.2018.01918</t>
  </si>
  <si>
    <t>Adaptive Diversity of Beech Seedlings Under Climate Change Scenarios.</t>
  </si>
  <si>
    <t>Frontiers in plant science</t>
  </si>
  <si>
    <t>Varsamis G</t>
  </si>
  <si>
    <t>Forest Genetics Laboratory, Department of Forestry, Environmental Management and Natural Resources, Democritus University of Thrace, Orestiada, Greece.</t>
  </si>
  <si>
    <t>Gailing O</t>
  </si>
  <si>
    <t>Department of Forest Genetics and Forest Tree Breeding, Faculty of Forest Sciences and Forest Ecology, Georg-August University of Göttingen, Göttingen, Germany.</t>
  </si>
  <si>
    <t>Funding. ;  This work was supported by the project ELIXIR-GR: Hellenic Research Infrastructure for the Management and Analysis of Data from the Biological Sciences (MIS 5002780) which is implemented under the Action Reinforcement of the Research and Innovation Infrastructure, funded by the Operational Program Competitiveness, Entrepreneurship and Innovation (NSRF 2014-2020) and co-financed by Greece and the European Union (European Regional Development Fund). We acknowledge support from the German Research foundation (DFG) and the Open Access Publication Funds of Göttingen University. ;</t>
  </si>
  <si>
    <t>0000-0001-6172-0368</t>
  </si>
  <si>
    <t>0000-0002-0443-6114</t>
  </si>
  <si>
    <t>Westerhoff HV</t>
  </si>
  <si>
    <t>0000-0001-5640-7422</t>
  </si>
  <si>
    <t xml:space="preserve">text_search_country:"ELIXIR Norway"
</t>
  </si>
  <si>
    <t>10.1093/nar/gky474</t>
  </si>
  <si>
    <t>Coloc-stats: a unified web interface to perform colocalization analysis of genomic features.</t>
  </si>
  <si>
    <t>Simovski B</t>
  </si>
  <si>
    <t>0000-0002-4783-9060</t>
  </si>
  <si>
    <t>Department of Informatics, University of Oslo, Gaustadalléen 23 B, N-0373 Oslo, Norway.</t>
  </si>
  <si>
    <t>Sandve GK</t>
  </si>
  <si>
    <t>0000-0002-5471-5824</t>
  </si>
  <si>
    <t>funding-source: ; /funding-source: ; award-id: 679146; funding-source: ; /funding-source: ; award-id: P30 CA006973; funding-source: ; /funding-source: ; award-id: 17-00-00208; funding-source: ; /funding-source: ; award-id: WT206194; funding-source: ; /funding-source: ; award-id: MR/N014995/1; funding-source: ; /funding-source: ; award-id: K99HG009532; award-id: R01HG006693; award-id: R01GM124355; funding-source: ; /funding-source: ; award-id: U24CA209999;</t>
  </si>
  <si>
    <t>Korpelainen E</t>
  </si>
  <si>
    <t>text_search_general:F1000Research ELIXIR</t>
  </si>
  <si>
    <t>PPR</t>
  </si>
  <si>
    <t>The Dutch Techcentre for Life Sciences: Enabling data-intensive life science research in the Netherlands</t>
  </si>
  <si>
    <t>28369266</t>
  </si>
  <si>
    <t>10.1093/hmg/ddx014</t>
  </si>
  <si>
    <t>Klinefelter syndrome comorbidities linked to increased X chromosome gene dosage and altered protein interactome activity.</t>
  </si>
  <si>
    <t>Human molecular genetics</t>
  </si>
  <si>
    <t>Belling K</t>
  </si>
  <si>
    <t>0000-0003-0128-8432</t>
  </si>
  <si>
    <t>Novo Nordisk Foundation Center for Protein Research, Faculty of Health and Medical Sciences, University of Copenhagen, Copenhagen, Denmark.</t>
  </si>
  <si>
    <t>Brunak S</t>
  </si>
  <si>
    <t>0000-0003-0316-5866</t>
  </si>
  <si>
    <t>funding-source: ; /funding-source: ; award-id: 242129; funding-source: ; /funding-source: ; award-id: NNF14CC0001; funding-source: ; /funding-source: ; award-id: 634143; funding-source: ; /funding-source: ; award-id: 284209; funding-source: ; /funding-source: ; award-id: NNF14CC0001;</t>
  </si>
  <si>
    <t>29786699</t>
  </si>
  <si>
    <t>10.1038/sdata.2018.69</t>
  </si>
  <si>
    <t>The draft genome sequence of cork oak.</t>
  </si>
  <si>
    <t>Ramos AM</t>
  </si>
  <si>
    <t>0000-0002-1427-952X</t>
  </si>
  <si>
    <t>Centro de Biotecnologia Agrícola e Agro-alimentar do Alentejo (CEBAL) / Instituto Politécnico de Beja (IPBeja), Beja 7801-908, Portugal.</t>
  </si>
  <si>
    <t>Gonçalves S</t>
  </si>
  <si>
    <t>0000-0002-5566-2146</t>
  </si>
  <si>
    <t>This study was funded by project InAlentejo ALENT-07-0224-FEDER-001754 (Genosuber - Sequenciação do genoma do sobreiro). Financial support for AMR was provided by Investigador FCT (Fundação para a Ciência e a Tecnologia) project IF/01015/2013/CP1209/CT0001. Financial support for PB and AU was provided by projects InAlentejo ALENT-07-0224-FEDER-001754 and IF/01015/2013/CP1209/CT0001. Funding was also provided by FCT project UID/AGR/00115/2013, and the FCT research unit UID/Multi/04551/2013 (GREEN-IT Bioresources for Sustainability). FCT funding of PMB (SFRH/BPD/86742/2012), and the IF grants of NS (IF/01126/2012), IAA (IF/00960/2013) and CM (IF/01168/2013) are also acknowledged. Financial support for ICh was provided by a postdoc scholarship from the EU project ELIXIR-EXCELERATE (H2020, ID 676559). ;</t>
  </si>
  <si>
    <t>GRANT_ID:676559, ACK_FUND:676559</t>
  </si>
  <si>
    <t>29533231</t>
  </si>
  <si>
    <t>10.1107/s2059798318003303</t>
  </si>
  <si>
    <t>Worldwide Protein Data Bank validation information: usage and trends.</t>
  </si>
  <si>
    <t>Smart OS</t>
  </si>
  <si>
    <t>0000-0002-9669-1998</t>
  </si>
  <si>
    <t>Protein Data Bank in Europe, European Molecular Biology Laboratory, European Bioinformatics Institute, Wellcome Genome Campus, Hinxton, Cambridge CB10 1SD, England.</t>
  </si>
  <si>
    <t>funding-source: Wellcome Trust; award-id: 88944 and 104948; funding-source: European Union; award-id: 676559; funding-source: Ministry of Education, Youth and Sports of the Czech Republic; award-id: LM2015047; funding-source: EMBL-EBI core funding; funding-statement: This work was funded by &lt;funding-source: Wellcome Trust; This work was funded by Wellcome Trust grant 88944 and 104948 to GJK, , and Ardan Patwardhan. European Union grant 676559 to VH and RSV. Ministry of Education, Youth and Sports of the Czech Republic grant LM2015047 to VH, , and VB. EMBL-EBI core funding grant . ;</t>
  </si>
  <si>
    <t>PLoS computational biology</t>
  </si>
  <si>
    <t>text_search_country_code:"ELIXIR NL"</t>
  </si>
  <si>
    <t>Mons B</t>
  </si>
  <si>
    <t>10.12688/f1000research.6009.2</t>
  </si>
  <si>
    <t>text_search_general:"ELIXIR Node", text_search_general:F1000Research ELIXIR, text_search_country_code:"ELIXIR UK", text_search_formal_node_name_country:"UK ELIXIR Node"</t>
  </si>
  <si>
    <t>28149502</t>
  </si>
  <si>
    <t>10.12688/f1000research.10473.2</t>
  </si>
  <si>
    <t>An open and transparent process to select ELIXIR Node Services as implemented by ELIXIR-UK.</t>
  </si>
  <si>
    <t>Hancock JM</t>
  </si>
  <si>
    <t>0000-0003-2991-2217</t>
  </si>
  <si>
    <t>Earlham Institute, Norwich Research Park, Norwich, UK.</t>
  </si>
  <si>
    <t>Goble CA</t>
  </si>
  <si>
    <t>School of Computer Science, University of Manchester, Manchester, UK.</t>
  </si>
  <si>
    <t>funding-source: Biotechnology and Biological Sciences Research Council; award-id: BB/L005069/1; award-id: BB/P017193/1; ELIXIR-UK is funded by the Biotechnology and Biological Sciences Research Council, the Medical Research Council and the Natural Environment Research Council (grant numbers BB/L005069/1 and BB/P017193/1).; The funders had no role in study design, data collection and analysis, decision to publish, or preparation of the manuscript.;</t>
  </si>
  <si>
    <t>Acta crystallographica. Section D, Biological crystallography</t>
  </si>
  <si>
    <t>Berman HM</t>
  </si>
  <si>
    <t>Proceedings of the National Academy of Sciences of the United States of America</t>
  </si>
  <si>
    <t>27137885</t>
  </si>
  <si>
    <t>10.1093/nar/gkw369</t>
  </si>
  <si>
    <t>Actionable pathways: interactive discovery of therapeutic targets using signaling pathway models.</t>
  </si>
  <si>
    <t>Salavert F</t>
  </si>
  <si>
    <t>0000-0003-3318-120X</t>
  </si>
  <si>
    <t>Computational Genomics Department, Centro de Investigación Príncipe Felipe (CIPF), Valencia, 46012, Spain Bioinformatics in Rare Diseases (BiER), Centro de Investigación Biomédica en Red de Enfermedades Raras (CIBERER), Valencia, 46012, Spain.</t>
  </si>
  <si>
    <t>0000-0003-4646-0849</t>
  </si>
  <si>
    <t>Computational Genomics Department, Centro de Investigación Príncipe Felipe (CIPF), Valencia, 46012, Spain Bioinformatics in Rare Diseases (BiER), Centro de Investigación Biomédica en Red de Enfermedades Raras (CIBERER), Valencia, 46012, Spain Functional Genomics Node, (INB, PRB2, ISCIII) at CIPF, Valencia 46012, Spain jdopazo@cipf.es.</t>
  </si>
  <si>
    <t>FUNDING ; Spanish Ministry of Economy and Competitiveness [BIO2014-57291-R]; ‘Plataforma de Recursos Biomoleculares y Bioinformáticos’ PT 13/0001/0030 from the ISCIII; co-funded with European Regional Development Funds (ERDF); Generalitat Valenciana (GVA-FEDER) [PROMETEOII/2014/025]; Fundació la Marató TV3 [20133134]; EU FP7-People ITN Marie Curie Project [ref 316861]; EU H2020-INFRADEV-1-2015-1 ELIXIR-EXCELERATE [ref 676559]. Funding for open access charge: Spanish Ministry of Economy and Competitiveness [BIO2014-57291-R]; ;</t>
  </si>
  <si>
    <t>29533230</t>
  </si>
  <si>
    <t>10.1107/s2059798318002541</t>
  </si>
  <si>
    <t>Validation of ligands in macromolecular structures determined by X-ray crystallography.</t>
  </si>
  <si>
    <t>0000-0001-7468-6269</t>
  </si>
  <si>
    <t>funding-source: Wellcome Trust; award-id: 88944 and 104948; funding-source: European Union; award-id: 676559; funding-source: Ministerstvo Školství, Mládeže a Tělovýchovy; award-id: LM2015047; award-id: LQ1601; funding-source: European Bioinformatics Institute; funding-statement: This work was funded by &lt;funding-source: Wellcome Trust; This work was funded by Wellcome Trust grant 88944 and 104948 to Gerard J. Kleywegt, , and Ardan Patwardhan. European Union grant 676559 to Vladimír Horský and Radka Svobodová Vařeková. Ministerstvo Školství, Mládeže a Tělovýchovy grants LM2015047 and LQ1601. European Bioinformatics Institute grant . ;</t>
  </si>
  <si>
    <t>30654563</t>
  </si>
  <si>
    <t>10.3390/ijms20020370</t>
  </si>
  <si>
    <t>A Hybrid Hamiltonian for the Accelerated Sampling along Experimental Restraints.</t>
  </si>
  <si>
    <t>Institute of Biotechnology of the Czech Academy of Sciences, BIOCEV, Průmyslová 595, 252 50 Vestec, Prague West, Czech Republic. e.peter@fz-juelich.de.</t>
  </si>
  <si>
    <t>Černý J</t>
  </si>
  <si>
    <t>0000-0001-6069-8883</t>
  </si>
  <si>
    <t>Institute of Biotechnology of the Czech Academy of Sciences, BIOCEV, Průmyslová 595, 252 50 Vestec, Prague West, Czech Republic. jiri.cerny@ibt.cas.cz.</t>
  </si>
  <si>
    <t>Conceptualization, E.K.P. and J.Č.; Methodology, E.K.P. and J.Č.; Software, E.K.P. and J.Č.; Validation, E.K.P. and J.Č.; Formal Analysis, E.K.P. and J.Č.; Investigation, E.K.P. and J.Č.; Resources, E.K.P. and J.Č.; Data Curation, E.K.P. and J.Č.; Writing—Original Draft Preparation, E.K.P. and J.Č.; Writing—Review &amp;amp; Editing, E.K.P. and J.Č.; Visualization, E.K.P. and J.Č.; Supervision, E.K.P. and J.Č.; Project Administration, E.K.P. and J.Č.; Funding Acquisition, J.Č. ; Funding ;</t>
  </si>
  <si>
    <t>ACK_FUND:284209, ACK_FUND:211601</t>
  </si>
  <si>
    <t>23479348</t>
  </si>
  <si>
    <t>10.1093/bioinformatics/btt113</t>
  </si>
  <si>
    <t>EDAM: an ontology of bioinformatics operations, types of data and identifiers, topics and formats.</t>
  </si>
  <si>
    <t>Ison J</t>
  </si>
  <si>
    <t>0000-0003-1769-5032</t>
  </si>
  <si>
    <t>Rice P</t>
  </si>
  <si>
    <t>0000-0002-3991-0859</t>
  </si>
  <si>
    <t>We thank Gert Vriend, Alan Bleasby, Helen Parkinson, Simon Jupp, Robert Stevens, Kristoffer Rapacki, Pål Puntervoll, Kjell Petersen, Lóránd-János Szentannai, Dave Thorne, Trish Whetzel, Ray Fergerson and Richard Côté for support and useful comments. We thank the Bio-jETI, eSysbio, SEQanswers, BioCatalogue and SoftWare Ontology developers, the participants of BioHackathon’11 and all Web service providers that have annotated their services, for their appreciated work, feedback and fruitful discussions. ; Funding ; : This work was partially supported by the  ; European Commission ; ,  ; EMBRACE ; ,  ; ELIXIR ; ;  ; FP7 Capacities Specific Programme grant ; , BioMedBridges, the latter to J.I.),  ; BBSRC ;  ; EMBOSS-BBR, EMBOSS ; , to J.I. and P.R.) and the  ; Research Council of Norway ; ,  ; FUGE Bioinformatics platform; ; The OBO Foundry: coordinated evolution of ontologies to support biomedical data integration ;</t>
  </si>
  <si>
    <t>28961763</t>
  </si>
  <si>
    <t>10.1093/bioinformatics/btx506</t>
  </si>
  <si>
    <t>psygenet2r: a R/Bioconductor package for the analysis of psychiatric disease genes.</t>
  </si>
  <si>
    <t>Gutiérrez-Sacristán A</t>
  </si>
  <si>
    <t>0000-0003-3267-2146</t>
  </si>
  <si>
    <t>Research Programme on Biomedical Informatics (GRIB), Hospital del Mar Medical Research Institute (IMIM).</t>
  </si>
  <si>
    <t>0000-0002-8029-7160</t>
  </si>
  <si>
    <t>funding-source: ; /funding-source: ; award-id: MTM2015-68140-R;</t>
  </si>
  <si>
    <t>30854222</t>
  </si>
  <si>
    <t>10.1038/s41540-019-0087-2</t>
  </si>
  <si>
    <t>Differential metabolic activity and discovery of therapeutic targets using summarized metabolic pathway models.</t>
  </si>
  <si>
    <t>NPJ systems biology and applications</t>
  </si>
  <si>
    <t>Çubuk C</t>
  </si>
  <si>
    <t>1Clinical Bioinformatics Area, Fundación Progreso y Salud, CDCA, Hospital Virgen del Rocío, 41013 Sevilla, Spain.</t>
  </si>
  <si>
    <t>funding-source: ; /funding-source: ; award-id: SAF2017-88908-R; award-id: PT13/0001/0007; award-id: PT17/0009/0006; funding-source: ; /funding-source: ; award-id: 676559; award-id: 316861;</t>
  </si>
  <si>
    <t>ACS omega</t>
  </si>
  <si>
    <t>10.12688/f1000research.7536.1</t>
  </si>
  <si>
    <t>BioShaDock: a community driven bioinformatics shared Docker-based tools registry</t>
  </si>
  <si>
    <t>Moreews F</t>
  </si>
  <si>
    <t>Collin O</t>
  </si>
  <si>
    <t>Agafonov A</t>
  </si>
  <si>
    <t>0000-0002-7544-2482</t>
  </si>
  <si>
    <t>Bongo LA</t>
  </si>
  <si>
    <t>Young JY</t>
  </si>
  <si>
    <t>10.1093/bioinformatics/btx275</t>
  </si>
  <si>
    <t>Neuro-symbolic representation learning on biological knowledge graphs.</t>
  </si>
  <si>
    <t>Alshahrani M</t>
  </si>
  <si>
    <t>0000-0001-8149-5890</t>
  </si>
  <si>
    <t>Computer, Electrical and Mathematical Sciences &amp; Engineering Division, Computational Bioscience Research Center, King Abdullah University of Science and Technology, Thuwal 23955-6900, Kingdom of Saudi Arabia.</t>
  </si>
  <si>
    <t>Hoehndorf R</t>
  </si>
  <si>
    <t>0000-0002-9848-8248</t>
  </si>
  <si>
    <t>funding-source: ; /funding-source: ; funding-source: ; /funding-source: ; funding-source: ; /funding-source: ; funding-source: ; /funding-source: ;</t>
  </si>
  <si>
    <t>ACK_FUND:654248, ACK_FUND:676559, text_search_general:"ELIXIR-EXCELERATE"</t>
  </si>
  <si>
    <t>29244774</t>
  </si>
  <si>
    <t>10.3390/molecules22122230</t>
  </si>
  <si>
    <t>3DCONS-DB: A Database of Position-Specific Scoring Matrices in Protein Structures.</t>
  </si>
  <si>
    <t>Molecules (Basel, Switzerland)</t>
  </si>
  <si>
    <t>Sanchez-Garcia R</t>
  </si>
  <si>
    <t>0000-0001-6156-3542</t>
  </si>
  <si>
    <t>GN7 of the Spanish National Institute for Bioinformatics (INB) and Biocomputing Unit, National Center of Biotechnology (CSIC)/Instruct Image Processing Center, 28049 Madrid, Spain. rsanchez@cnb.csic.es.</t>
  </si>
  <si>
    <t>GN7 of the Spanish National Institute for Bioinformatics (INB) and Biocomputing Unit, National Center of Biotechnology (CSIC)/Instruct Image Processing Center, 28049 Madrid, Spain. jsegura@cnb.csic.es.</t>
  </si>
  <si>
    <t>Instituto de Salud Carlos III, project number PT13/0001/0009 and PT17/0009/0010 funding the Spanish National Institute of Bioinformatics. The Spanish Ministry of Economy and Competitiveness through Grants AIC-A-2011-0638, BIO2013-44647-R, BIO2016-76400-R(AEI/FEDER, UE), the “Comunidad Autónoma de Madrid” through Grant: B2017/BMD-3817. Horizon 2020 through grant CORBEL (INFRADEV-1-2014-1—Proposal: 654248), ELIXIR-EXCELERATE (INFRADEV-1-2015-1—Proposal: 676559) and West-Life (EINFRA-2015-1, Proposal: 675858). J. Segura is recipient of a “Juan de la Cierva” fellowship and R. Sanchez-Garcia is recipient of a FPU fellowship. The authors acknowledge the support and the use of resources of Instruct, a Landmark ESFRI project. ; Better prediction of protein contact number using a support vector regression analysis of amino acid sequence ;</t>
  </si>
  <si>
    <t>Genome biology</t>
  </si>
  <si>
    <t>PPR44334</t>
  </si>
  <si>
    <t>10.12688/f1000research.9656.2</t>
  </si>
  <si>
    <t>Identifying ELIXIR Core Data Resources</t>
  </si>
  <si>
    <t>Durinx C</t>
  </si>
  <si>
    <t>0000-0002-1611-6935</t>
  </si>
  <si>
    <t>Valencia A</t>
  </si>
  <si>
    <t>0000-0001-7078-200X</t>
  </si>
  <si>
    <t>grant_string:"WT201535%2FZ%2F16%2FZ"</t>
  </si>
  <si>
    <t>Methods in molecular biology (Clifton, N.J.)</t>
  </si>
  <si>
    <t>0000-0002-0918-4753</t>
  </si>
  <si>
    <t>25221628</t>
  </si>
  <si>
    <t>10.1186/s13321-014-0043-5</t>
  </si>
  <si>
    <t>UniChem: extension of InChI-based compound mapping to salt, connectivity and stereochemistry layers.</t>
  </si>
  <si>
    <t>Chambers J</t>
  </si>
  <si>
    <t>0000-0003-2634-7400</t>
  </si>
  <si>
    <t>ChEMBL, European Molecular Biology Laboratory - European Bioinformatics Institute (EMBL-EBI), Wellcome Trust Genome Campus, Hinxton Cambridge, CB10 1SD UK.</t>
  </si>
  <si>
    <t>0000-0003-4679-6211</t>
  </si>
  <si>
    <t>The work was funded by the FP7 ESFRI project EU-OPENSCREEN (award 261861), the FP7 project BioMedBridges (award 284209), and a Wellcome Trust Strategic Award (WT086151/Z/08/Z). ;</t>
  </si>
  <si>
    <t>10.12688/f1000research.12168.1</t>
  </si>
  <si>
    <t>Systematically linking tranSMART, Galaxy and EGA for reusing human translational research data.</t>
  </si>
  <si>
    <t>Zhang C</t>
  </si>
  <si>
    <t>0000-0003-3488-4767</t>
  </si>
  <si>
    <t>Department of Computer Science, Vrije Universiteit Amsterdam, Amsterdam, 1081 HV, Netherlands.</t>
  </si>
  <si>
    <t>Abeln S</t>
  </si>
  <si>
    <t>0000-0002-2779-7174</t>
  </si>
  <si>
    <t>funding-source: CTMM-TraIT; award-id: 05T-401; funding-source: Horizon 2020; award-id: 676559; This EGA-TraIT implementation study is funded by ELIXIR, the research infrastructure for life-science data.; CZ, J.Bijlard, YH, SH, MB, A.Stubbs, JWB, GM, RF and SA are all supported by CTMM-TraIT (grant agreement number 05T-401).; A.Senf and DS are supported by ELIXIR; the research is supported by ELIXIR-EXCELERATE, ELIXIR and European Molecular Biology Laboratory. ELIXIR-EXCELERATE is funded by the European Commission within the Research Infrastructures programme of Horizon 2020 (grant agreement number 676559). ; The funders had no role in study design, data collection and analysis, decision to publish, or preparation of the manuscript.;</t>
  </si>
  <si>
    <t>30357405</t>
  </si>
  <si>
    <t>10.1093/nar/gky1001</t>
  </si>
  <si>
    <t>Complex Portal 2018: extended content and enhanced visualization tools for macromolecular complexes.</t>
  </si>
  <si>
    <t>Meldal BHM</t>
  </si>
  <si>
    <t>0000-0002-8878-3972</t>
  </si>
  <si>
    <t>European Bioinformatics Institute (EMBL-EBI), European Molecular Biology Laboratory, Wellcome Genome Campus, Hinxton, Cambridgeshire CB10 1SD, UK.</t>
  </si>
  <si>
    <t>Orchard S</t>
  </si>
  <si>
    <t>0000-0002-5691-3971</t>
  </si>
  <si>
    <t>funding-source: ; /funding-source: ; award-id: 201708500036;</t>
  </si>
  <si>
    <t>text_search_country:"ELIXIR Luxembourg"</t>
  </si>
  <si>
    <t>Genome medicine</t>
  </si>
  <si>
    <t>0000-0003-4155-5910</t>
  </si>
  <si>
    <t>30020406</t>
  </si>
  <si>
    <t>10.1093/bioinformatics/bty647</t>
  </si>
  <si>
    <t>BIPSPI: a method for the prediction of partner-specific protein-protein interfaces.</t>
  </si>
  <si>
    <t>GN7 of the Spanish National Institute for Bioinformatics (INB), Biocomputing Unit, National Center of Biotechnology (CSIC), Instruct Image Processing Center, Madrid, Spain.</t>
  </si>
  <si>
    <t>funding-source: ; /funding-source: ; award-id: PT13/0001/0009; award-id: PT17/0009/0010; funding-source: ; /funding-source: ; funding-source: ; /funding-source: ; award-id: AIC-A-2011-0638; award-id: BIO2013-44647-R; award-id: BIO2016-76400-R; funding-source: ; /funding-source: ; award-id: B2017/BMD-3817; funding-source: ; /funding-source: ; funding-source: ; /funding-source: ; award-id: 654248; funding-source: ; /funding-source: ;</t>
  </si>
  <si>
    <t>text_search_country:"ELIXIR Norway"</t>
  </si>
  <si>
    <t>23632163</t>
  </si>
  <si>
    <t>10.1093/nar/gkt342</t>
  </si>
  <si>
    <t>The Genomic HyperBrowser: an analysis web server for genome-scale data.</t>
  </si>
  <si>
    <t>0000-0002-1509-4981</t>
  </si>
  <si>
    <t>Department of Informatics, University of Oslo, PO Box 1080, Blindern, 0316 Oslo, Norway.</t>
  </si>
  <si>
    <t>Hovig E</t>
  </si>
  <si>
    <t>0000-0002-7929-582X</t>
  </si>
  <si>
    <t>text_search_country:"ELIXIR Netherlands", text_search_country_code:"ELIXIR NL"</t>
  </si>
  <si>
    <t>28968694</t>
  </si>
  <si>
    <t>10.1093/bib/bbx087</t>
  </si>
  <si>
    <t>Bioinformatics in the Netherlands: the value of a nationwide community.</t>
  </si>
  <si>
    <t>Briefings in bioinformatics</t>
  </si>
  <si>
    <t>van Gelder CWG</t>
  </si>
  <si>
    <t>0000-0002-0223-2329</t>
  </si>
  <si>
    <t>Dutch Techcentre for Life Sciences (DTL), RM Utrecht, The Netherlands.</t>
  </si>
  <si>
    <t>Heringa J</t>
  </si>
  <si>
    <t>funding-source: ; /funding-source: ; funding-source: ; /funding-source: ; funding-source: ; /funding-source: ;</t>
  </si>
  <si>
    <t>PPR43629</t>
  </si>
  <si>
    <t>10.12688/f1000research.7587.2</t>
  </si>
  <si>
    <t>The ELIXIR channel in F1000Research</t>
  </si>
  <si>
    <t>Blomberg N</t>
  </si>
  <si>
    <t>Jonassen I</t>
  </si>
  <si>
    <t>ACK_FUND:676559, text_search_general:"ELIXIR Node", text_search_general:"ELIXIR-EXCELERATE", text_search_general:F1000Research ELIXIR, text_search_country_code:"ELIXIR IT"</t>
  </si>
  <si>
    <t>27803796</t>
  </si>
  <si>
    <t>10.12688/f1000research.9656.1</t>
  </si>
  <si>
    <t>Identifying ELIXIR Core Data Resources.</t>
  </si>
  <si>
    <t>SIB Swiss Institute of Bioinformatics, Lausanne, Switzerland.</t>
  </si>
  <si>
    <t>Centro Nacional de Investigaciones Oncológicas, Madrid, Spain.</t>
  </si>
  <si>
    <t>funding-source: European Commission; award-id: 676559; This work was done in the context of Work Package 3 of the ELIXIR-EXCELERATE project that is funded by the European Commission within the Research Infrastructures programme of Horizon 2020, grant number 676559.; The funders had no role in study design, data collection and analysis, decision to publish, or preparation of the manuscript.;</t>
  </si>
  <si>
    <t>29762668</t>
  </si>
  <si>
    <t>10.1093/gigascience/giy054</t>
  </si>
  <si>
    <t>Benchmarking taxonomic assignments based on 16S rRNA gene profiling of the microbiota from commonly sampled environments.</t>
  </si>
  <si>
    <t>Almeida A</t>
  </si>
  <si>
    <t>0000-0001-8803-0893</t>
  </si>
  <si>
    <t>EMBL-EBI European Bioinformatics Institute, Wellcome Genome Campus, Hinxton, Cambridge CB10 1SD, UK.</t>
  </si>
  <si>
    <t>Finn RD</t>
  </si>
  <si>
    <t>0000-0001-8655-7966</t>
  </si>
  <si>
    <t>ACK_FUND:825575, text_search_general:"EJP RD"</t>
  </si>
  <si>
    <t>30847002</t>
  </si>
  <si>
    <t>10.3389/fgene.2019.00059</t>
  </si>
  <si>
    <t>Beyond Pathway Analysis: Identification of Active Subnetworks in Rett Syndrome.</t>
  </si>
  <si>
    <t>Miller RA</t>
  </si>
  <si>
    <t>0000-0001-7542-0286</t>
  </si>
  <si>
    <t>Department of Bioinformatics - BiGCaT, NUTRIM School of Nutrition and Translational Research in Metabolism, Maastricht University, Maastricht, Netherlands.</t>
  </si>
  <si>
    <t>Kutmon M</t>
  </si>
  <si>
    <t>Funding. ;  FE, DS, CE, and EW received funding from ELIXIR, the European research infrastructure for life-science data for development of interoperability approaches used in this study. FE is funded by Stichting Terre, the Dutch Rett syndrome fonds. This project was partly funded by the Dutch Province of Limburg (MK). This project has received funding from the European Union's Horizon 2020 research and innovation programme under grant agreement N° 825575, EJP-RD (FE, CE). ;</t>
  </si>
  <si>
    <t>0000-0002-0468-0117</t>
  </si>
  <si>
    <t>text_search_country:"ELIXIR Finland"</t>
  </si>
  <si>
    <t>Translational psychiatry</t>
  </si>
  <si>
    <t>PPR43628</t>
  </si>
  <si>
    <t>ACK_FUND:654248, ACK_FUND:676559, text_search_general:F1000Research ELIXIR, text_search_country_code:"ELIXIR CZ", text_search_country_code:"ELIXIR DK", text_search_country_code:"ELIXIR EE", text_search_country_code:"ELIXIR DE", text_search_country_code:"ELIXIR NL", text_search_country_code:"ELIXIR SI", text_search_country_code:"ELIXIR ES", text_search_country_code:"ELIXIR SE", text_search_country_code:"ELIXIR UK"</t>
  </si>
  <si>
    <t>28751965</t>
  </si>
  <si>
    <t>10.12688/f1000research.11407.1</t>
  </si>
  <si>
    <t>Four simple recommendations to encourage best practices in research software.</t>
  </si>
  <si>
    <t>Jiménez RC</t>
  </si>
  <si>
    <t>0000-0002-3079-6586</t>
  </si>
  <si>
    <t>ELIXIR Hub, Wellcome Genome Campus, Hinxton, CB10 1SD, UK.</t>
  </si>
  <si>
    <t>Crouch S</t>
  </si>
  <si>
    <t>0000-0003-3499-8262</t>
  </si>
  <si>
    <t>Software Sustainability Institute, Web and Internet Science, University of Southampton, Southampton, UK.</t>
  </si>
  <si>
    <t>funding-source: ELIXIR-EXCELERATE; award-id: 676559; funding-source: CORBEL; award-id: 654248; funding-source: EMBL-ABR; funding-source: The Software Sustainability Institute; funding-source: Netherlands eScience Center; This work was partially supported by; ELIXIR-EXCELERATE and; CORBEL. ELIXIR-EXCELERATE and CORBEL are funded by the European Commission within the Research Infrastructures programme of Horizon 2020, grant agreement numbers 676559 and 654248. The European workshops were supported by; ELIXIR and organised in collaboration with; the Software Sustainability Institute and; Netherlands eScience Center. The workshop in Australia was supported by EMBL-ABR via its main funders:; The University of Melbourne and; Bioplatforms Australia.;</t>
  </si>
  <si>
    <t>0000-0003-1256-7306</t>
  </si>
  <si>
    <t>European Molecular Biology Laboratory, European Bioinformatics Institute (EMBL-EBI), Wellcome Genome Campus, Hinxton, Cambridge CB10 1SD, UK.</t>
  </si>
  <si>
    <t>Apweiler R</t>
  </si>
  <si>
    <t>text_search_general:"ELIXIR-EXCELERATE", text_search_country_code:"ELIXIR UK"</t>
  </si>
  <si>
    <t>10.1093/database/baw075</t>
  </si>
  <si>
    <t>BioSharing: curated and crowd-sourced metadata standards, databases and data policies in the life sciences.</t>
  </si>
  <si>
    <t>McQuilton P</t>
  </si>
  <si>
    <t>0000-0003-2687-1982</t>
  </si>
  <si>
    <t>Oxford e-Research Centre, University of Oxford, 7 Keble Road, Oxford OX1 3QG, UK peter.mcquilton@oerc.ox.ac.uk.</t>
  </si>
  <si>
    <t>Sansone SA</t>
  </si>
  <si>
    <t>0000-0002-7702-4495</t>
  </si>
  <si>
    <t>Oxford e-Research Centre, University of Oxford, 7 Keble Road, Oxford OX1 3QG, UK.</t>
  </si>
  <si>
    <t>We are grateful to the University of Oxford e-Research Centre, IMI eTRIKS and the BBSRC COPO project, ELIXIR UK node and the NIH BD2K bioCADDIE and CEDAR projects for co-funding this work. ; The OBO Foundry: coordinated evolution of ontologies to support biomedical data integration ;</t>
  </si>
  <si>
    <t>29932108</t>
  </si>
  <si>
    <t>10.3390/ph11030061</t>
  </si>
  <si>
    <t>Proximal Pathway Enrichment Analysis for Targeting Comorbid Diseases via Network Endopharmacology.</t>
  </si>
  <si>
    <t>Pharmaceuticals (Basel, Switzerland)</t>
  </si>
  <si>
    <t>Aguirre-Plans J</t>
  </si>
  <si>
    <t>Research Programme on Biomedical Informatics, the Hospital del Mar Medical Research Institute and Pompeu Fabra University, Dr. Aiguader 88, 08003 Barcelona, Spain. joaquim.aguirre@upf.edu.</t>
  </si>
  <si>
    <t>Guney E</t>
  </si>
  <si>
    <t>0000-0002-3466-6535</t>
  </si>
  <si>
    <t>Research Programme on Biomedical Informatics, the Hospital del Mar Medical Research Institute and Pompeu Fabra University, Dr. Aiguader 88, 08003 Barcelona, Spain. emre.guney@upf.edu.</t>
  </si>
  <si>
    <t>Conceptualization, E.G.; Methodology, E.G.; Software, J.A.-P., J.P., E.G.; Validation, J.A.-P., J.P. and E.G.; Formal Analysis, J.A.-P. and E.G.; Investigation, J.A.-P., J.P. and E.G.; Resources, F.S., L.I.F., H.H.H.W.S., B.O. and E.G.; Data Curation, J.A.-P. and J.P.; Writing—Original Draft Preparation, J.A.-P. and E.G.; Writing—Review &amp;amp; Editing, J.A.-P., J.P., J.M., F.S., L.I.F, H.H.H.W.S., B.O. and E.G.; Visualization, J.A.-P., E.G.; Supervision, J.M., F.S., L.I.F., H.H.H.W.S., B.O., E.G.; Project Administration, E.G.; Funding Acquisition, J.M., F.S., L.I.F., H.H.H.W.S., B.O. and E.G. ; Funding ; The authors received funding from the Innovative Medicines Initiative 2 Joint Undertaking under grant agreement No. 116030. This Joint Undertaking receives support from the European Union’s Horizon 2020 research and innovation programme and EFPIA. The authors also received support from EU H2020 Programme 2014–2020 under grant agreement No. 676559 (Elixir-Excelerate). E.G. was supported by EU-cofunded Beatriu de Pinós incoming fellowship from the Agency for Management of University and Research Grants (AGAUR) of Government of Catalunya and L.I.F. received support from ISCIII-FEDER (CPII16/00026). H.H.H.W.S. has received funding from from the European Union’s Horizon 2020 research and innovation programme under grant agreement No. 777111 (Repotrial). The Research Programme on Biomedical Informatics (GRIB) is a member of the Spanish National Bioinformatics Institute (INB), PRB2-ISCIII and is supported by grant PT13/0001/0023, of the PE I+D+i 2013–2016, funded by ISCIII and FEDER. The DCEXS is a “Unidad de Excelencia María de Maeztu”, funded by the MINECO (ref: MDM-2014-0370). ;</t>
  </si>
  <si>
    <t>30229903</t>
  </si>
  <si>
    <t>Pancreatic cancer and autoimmune diseases: An association sustained by computational and epidemiological case-control approaches.</t>
  </si>
  <si>
    <t>International journal of cancer</t>
  </si>
  <si>
    <t>Gomez-Rubio P</t>
  </si>
  <si>
    <t>Genetic and Molecular Epidemiology Group, Spanish National Cancer Research Center CNIO, Madrid, Spain.</t>
  </si>
  <si>
    <t>0000-0003-1678-739X</t>
  </si>
  <si>
    <t>PanGenEU Study Investigators (Additional file 1: Annex S1).</t>
  </si>
  <si>
    <t>30602777</t>
  </si>
  <si>
    <t>10.1038/s41467-018-07709-6</t>
  </si>
  <si>
    <t>Capturing variation impact on molecular interactions in the IMEx Consortium mutations data set.</t>
  </si>
  <si>
    <t>0000-0002-7471-2663</t>
  </si>
  <si>
    <t>Porras P</t>
  </si>
  <si>
    <t>0000-0003-4062-6158</t>
  </si>
  <si>
    <t>European Bioinformatics Institute (EMBL-EBI), European Molecular Biology Laboratory, Wellcome Genome Campus, Hinxton, CB10 1SD, UK. pporras@ebi.ac.uk.</t>
  </si>
  <si>
    <t>The IntAct database and EMBL-EBI-based authors received funding from EMBL core funding and Open Targets (grant agreement OTAR-044). The DIP database is funded by NIH grant R01GM123126. MINT received support from ERC grant ‘DEPTH project of the European Research Council (grant agreement 322749)’. The British Heart Foundation-University College of London (BHF-UCL) curation team is funded with the British Heart Foundation grant RG/13/5/30112. UniProt curation activities at EMBL-EBI and the Swiss Institute of Bioinformatics are funded by the National Eye Institute, National Human Genome Research Institute, National Heart, Lung, and Blood Institute, National Institute of Allergy and Infectious Diseases, National Institute of Diabetes and Digestive and Kidney Diseases, National Institute of General Medical Sciences, and National Institute of Mental Health of the National Institutes of Health under Award Number [U24HG007822], National Human Genome Research Institute under Award Numbers [U41HG007822 and U41HG002273], and the National Institute of General Medical Sciences under Award Numbers [R01GM080646, P20GM103446 and U01GM120953] (the content is solely the responsibility of the authors and does not necessarily represent the official views of the National Institutes of Health); Swiss Federal Government through the State Secretariat for Education, Research and Innovation; and aforementioned British Heart Foundation grants and EMBL core funding. DisGeNET is supported with EU-FP7 funds from ISCIII-FEDER (CP10/00524, CPII16/00026), IMI-JU (grant agreement no. 116030, TransQST) and EFPIA companies in kind contribution, and the EU H2020 Programme 2014-2020 (grant agreements no. 634143, MedBioinformatics and no. 676559, Elixir-Excelerate). The Research Programme on Biomedical Informatics (GRIB) is a member of the Spanish National Bioinformatics Institute (INB), PRB2-ISCIII and is supported by grant PT13/0001/0023, of the PE I+D+i 2013-2016, funded by ISCIII and FEDER. The DCEXS is a ‘Unidad de Excelencia María de Maeztu’, funded by the MINECO (ref: MDM-2014-0370). I.J. and group supported in part by Krembil Foundation, Ontario Research Fund (#34876), and Canada Foundation for Innovation (CFI #225404, #30865, #33536). The authors would like to thank Marco Galardini, Luz García-Alonso, Denes Turei and Martin Krallinger for valuable discussions when designing the data set output format; Iain Moal for providing key information about SKEMPI 2.0; Danish Memon for his help pre-processing cBioPortal data; and Luz García-Alonso as the creator of the Python scripts we used to parse UniProt mutagenesis annotations. ;</t>
  </si>
  <si>
    <t>text_search_country:"ELIXIR Belgium"</t>
  </si>
  <si>
    <t>29040688</t>
  </si>
  <si>
    <t>10.1093/nar/gkx930</t>
  </si>
  <si>
    <t>The online Tabloid Proteome: an annotated database of protein associations.</t>
  </si>
  <si>
    <t>Gupta S</t>
  </si>
  <si>
    <t>0000-0002-6290-6161</t>
  </si>
  <si>
    <t>VIB-UGent Center for Medical Biotechnology, VIB, Ghent 9000, Belgium.</t>
  </si>
  <si>
    <t>Martens L</t>
  </si>
  <si>
    <t>FUNDING ; Ghent University Concerted Research Action [BOF12/GOA/014]; ERC Advanced Grant [N° 340941, CYRE]; Research Foundation - Flanders (FWO) and Hermesfonds for ELIXIR Belgium [AH.2017.051, IO 17001306]. Funding for open access charge: ERC Advanced Grant [N° 340941, CYRE]. ;</t>
  </si>
  <si>
    <t>29106641</t>
  </si>
  <si>
    <t>10.1093/nar/gkx1036</t>
  </si>
  <si>
    <t>The MAR databases: development and implementation of databases specific for marine metagenomics.</t>
  </si>
  <si>
    <t>Klemetsen T</t>
  </si>
  <si>
    <t>0000-0002-2024-1798</t>
  </si>
  <si>
    <t>Centre for Bioinformatics, Faculty of science and technology, UiT The Arctic University of Norway, PO Box 6050 Langnes, TromsøN-9037, Norway.</t>
  </si>
  <si>
    <t>Willassen NP</t>
  </si>
  <si>
    <t>0000-0002-4397-8020</t>
  </si>
  <si>
    <t>FUNDING ; ELIXIR EXCELERATE funded by the European Commission within the Research Infrastructures programme of Horizon 2020 [676559]; Research Council of Norway [208481]; UiT The Arctic University of Norway. Funding for open access charge: UiT The Arctic University of Norway. ; MicroScope in 2017: an expanding and evolving integrated resource for community expertise of microbial genomes ;</t>
  </si>
  <si>
    <t>28968751</t>
  </si>
  <si>
    <t>10.1093/bib/bbx100</t>
  </si>
  <si>
    <t>A global perspective on evolving bioinformatics and data science training needs.</t>
  </si>
  <si>
    <t>0000-0003-2409-4235</t>
  </si>
  <si>
    <t>School of Computer Science, The University of Manchester, Manchester.</t>
  </si>
  <si>
    <t>Schneider MV</t>
  </si>
  <si>
    <t>University of Melbourne.</t>
  </si>
  <si>
    <t>funding-source: ; /funding-source: ; funding-source: ; /funding-source: ; funding-source: ; /funding-source: ; funding-source: ; /funding-source: ; award-id: BB/L005050/1;</t>
  </si>
  <si>
    <t>28339683</t>
  </si>
  <si>
    <t>10.1093/jamia/ocw167</t>
  </si>
  <si>
    <t>Addressing Beacon re-identification attacks: quantification and mitigation of privacy risks.</t>
  </si>
  <si>
    <t>Journal of the American Medical Informatics Association : JAMIA</t>
  </si>
  <si>
    <t>Raisaro JL</t>
  </si>
  <si>
    <t>0000-0002-3897-7955</t>
  </si>
  <si>
    <t>School of Computer and Communication Sciences, École Polytechnique Fédérale de Lausanne, Lausanne, Switzerland.</t>
  </si>
  <si>
    <t>Hubaux JP</t>
  </si>
  <si>
    <t>0000-0002-3249-8136</t>
  </si>
  <si>
    <t>funding-source: ; ?release-delay 12|0?: ; award-id: R01HG007078; award-id: K99HG008175; award-id: R00HG008175; award-id: T15LM011271; award-id: R00LM011392; award-id: R21LM012060; funding-source: ; ?release-delay 12|0?: ; award-id: U54HL108460; funding-source: ; ?release-delay 12|0?: ; award-id: WT201535/Z/16/Z;</t>
  </si>
  <si>
    <t>Brain : a journal of neurology</t>
  </si>
  <si>
    <t>ACK_FUND:284209, text_search_general:"ELIXIR-EXCELERATE"</t>
  </si>
  <si>
    <t>28330491</t>
  </si>
  <si>
    <t>10.1186/s12911-017-0424-6</t>
  </si>
  <si>
    <t>Orchestrating differential data access for translational research: a pilot implementation.</t>
  </si>
  <si>
    <t>BMC medical informatics and decision making</t>
  </si>
  <si>
    <t>Brandizi M</t>
  </si>
  <si>
    <t>0000-0001-5762-893X</t>
  </si>
  <si>
    <t>European Molecular Biology Laboratory, European Bioinformatics Institute (EMBL-EBI), Wellcome Trust Genome Campus, Hinxton, CB10 1SD, UK. brandizi@ebi.ac.uk.</t>
  </si>
  <si>
    <t>Sarkans U</t>
  </si>
  <si>
    <t>0000-0001-5988-7409</t>
  </si>
  <si>
    <t>European Molecular Biology Laboratory, European Bioinformatics Institute (EMBL-EBI), Wellcome Trust Genome Campus, Hinxton, CB10 1SD, UK. ugis@ebi.ac.uk.</t>
  </si>
  <si>
    <t>funding-source: ; /funding-source: ; award-id: 284209;</t>
  </si>
  <si>
    <t>ACK_FUND:676559, text_search_general:"ELIXIR-EXCELERATE", text_search_country_code:"ELIXIR UK"</t>
  </si>
  <si>
    <t>28585923</t>
  </si>
  <si>
    <t>10.1038/sdata.2017.59</t>
  </si>
  <si>
    <t>DATS, the data tag suite to enable discoverability of datasets.</t>
  </si>
  <si>
    <t>0000-0001-8623-7612</t>
  </si>
  <si>
    <t>University of Oxford, Oxford e-Research Centre, 7 Keble Road, Oxford OX1 3QG, UK.</t>
  </si>
  <si>
    <t>Ohno-Machado L</t>
  </si>
  <si>
    <t>0000-0002-5931-7286</t>
  </si>
  <si>
    <t>University of California San Diego, 9500 Gilman Dr, La Jolla, California 92093, USA.</t>
  </si>
  <si>
    <t>This project is funded by grant U24AI117966 from NIAID, NIH as part of the BD2K program. The DATS work in BioSchemas by S.-A.S., A.G.-B. and P.R.-S. is supported by the ELIXIR EXCELERATE (H2020-INFRADEV-1-2015-1 676559) and ELIXIR-UK Node (UK BBSRC BB/L005069/1). The co-authors are the key investigators and chairs/co-chairs of the DATS development and implementation activities in DataMed. We thank all contributors to the bioCADDIE Consortium and list here the members of the NIH BD2K and of the bioCADDIE Steering Committee: Alison Yao, Dawei Lin, Dianne Babski, George Komatsoulis, Heidi Sofia, Jennie Larkin, Ron Margolis; members of the bioCADDIE’s Descriptive Metadata WG3: Allen Dearry, Carole Goble, Helen Berman, John Westbrook, Kevin Read, Marc Twagirumukiza, Marcelline Harris, Mary Vardigan, Matthew Brush, Melissa Haendel, Michael Braxenthaler, Michael Huerta, Morris Swertz, Rai Winslow, Ram Gouripeddi, Shraddha Thakkar, Weida Tong; and members of the bioCADDIE’s Accessibility Metadata WG7: Alex Kanous, Anne-Marie Tassé, Damon Davis, Frank Manion, Jessica Scott, Kendall Roark, Mark Phillips, Reagan Moore. ;</t>
  </si>
  <si>
    <t>25654371</t>
  </si>
  <si>
    <t>10.1371/journal.pcbi.1003972</t>
  </si>
  <si>
    <t>A quick guide for building a successful bioinformatics community.</t>
  </si>
  <si>
    <t>Budd A</t>
  </si>
  <si>
    <t>0000-0001-8150-4531</t>
  </si>
  <si>
    <t>Structural and Computational Biology (SCB) Unit, European Molecular Biology Laboratory (EMBL), Heidelberg, Germany.</t>
  </si>
  <si>
    <t>0000-0003-4905-0941</t>
  </si>
  <si>
    <t>ELIXIR Hub, Wellcome Trust Genome Campus, Cambridge, United Kingdom.</t>
  </si>
  <si>
    <t>PPR44333</t>
  </si>
  <si>
    <t>0000-0003-1829-162X</t>
  </si>
  <si>
    <t>text_search_general:"ELIXIR-EXCELERATE", text_search_country:"ELIXIR Slovenia", text_search_country_code:"ELIXIR SI"</t>
  </si>
  <si>
    <t>30582061</t>
  </si>
  <si>
    <t>10.1016/j.heliyon.2018.e01057</t>
  </si>
  <si>
    <t>Training bioinformaticians in High Performance Computing.</t>
  </si>
  <si>
    <t>Heliyon</t>
  </si>
  <si>
    <t>cc by-nc-nd</t>
  </si>
  <si>
    <t>Pérez-Wohlfeil E</t>
  </si>
  <si>
    <t>Computer Architecture Department, University of Malaga, Malaga, Spain.</t>
  </si>
  <si>
    <t>Training eSupport System. ELIXIR EUROPE. Available from:  ; ELIXIR-EXCELERATE Project. Available from:  ; https://www.elixir-europe.org/about-us/how-funded/eu-projects/excelerate ;</t>
  </si>
  <si>
    <t>26229585</t>
  </si>
  <si>
    <t>10.1186/s13326-015-0030-4</t>
  </si>
  <si>
    <t>Improving the Sequence Ontology terminology for genomic variant annotation.</t>
  </si>
  <si>
    <t>Journal of biomedical semantics</t>
  </si>
  <si>
    <t>Cunningham F</t>
  </si>
  <si>
    <t>0000-0003-1774-6629</t>
  </si>
  <si>
    <t>European Molecular Biology Laboratory, European Bioinformatics Institute, Wellcome Trust Genome Campus, Hinxton, Cambridge CB10 1SD UK.</t>
  </si>
  <si>
    <t>Eilbeck K</t>
  </si>
  <si>
    <t>0000-0002-7445-2419</t>
  </si>
  <si>
    <t>Department of Biomedical Informatics, University of Utah, Salt Lake City, UT USA.</t>
  </si>
  <si>
    <t>This work was supported by the National Human Genome Research Institute [R01HG004341 to KE] and National Libarary of Medicine training grant [T15 LM007124-18, NRS]. Ensembl receives majority funding from the Wellcome Trust (grant numbers WT095908 and WT098051) with additional funding for specific project components from the National Human Genome Research Institute (U41HG007234, 1R01HD074078, and U41HG007823), the Biotechnology and Biological Sciences Research Council (BB/K009524/1, BB/L024225/1, BB/M018458/1 and BB/M020398/1), the Centre for Therapeutic Target Validation (CTTV) and the European Molecular Biology Laboratory. The research leading to these results has received funding from the European Union's Seventh Framework Programme (FP7/2007-2013) under grant agreement n° 282510 (BLUEPRINT). The research leading to these results has received funding from the European Union's Seventh Framework Capacities Specific Programme under grant agreement n° 284209 (BioMedBridges). This project has received funding from the European Union’s Horizon 2020 research and innovation programme under grant agreement n° 634143 (MedBioinformatics) ;</t>
  </si>
  <si>
    <t>27153650</t>
  </si>
  <si>
    <t>10.1093/bioinformatics/btw214</t>
  </si>
  <si>
    <t>DisGeNET-RDF: harnessing the innovative power of the Semantic Web to explore the genetic basis of diseases.</t>
  </si>
  <si>
    <t>Queralt-Rosinach N</t>
  </si>
  <si>
    <t>Integrative Biomedical Informatics (IBI) Group, Research Programme on Biomedical Informatics (GRIB), Hospital del Mar Medical Research Institute (IMIM), Department of Experimental and Health Sciences (DCEXS), Universitat Pompeu Fabra (UPF), C/Doctor Aiguader 88, E-08003 Barcelona, Spain.</t>
  </si>
  <si>
    <t>Funding ; We received support from  ; ISCIII-FEDER ; ), from the  ; IMI-JU ;  (iPiE), resources of which are composed of financial contribution from the European Union's Seventh Framework Programme (FP7/2007–2013) and EFPIA companies’ in kind contribution, and the  ; EU H2020 Programme 2014–2020 ;</t>
  </si>
  <si>
    <t>ACK_FUND:676559, ACK_FUND:284209, text_search_general:"ELIXIR Node", text_search_general:"ELIXIR-EXCELERATE", text_search_country:"ELIXIR Estonia", text_search_country_code:"ELIXIR CZ", text_search_country_code:"ELIXIR FR", text_search_country_code:"ELIXIR NO", text_search_adjective_country:"Danish ELIXIR"</t>
  </si>
  <si>
    <t>26538599</t>
  </si>
  <si>
    <t>10.1093/nar/gkv1116</t>
  </si>
  <si>
    <t>Tools and data services registry: a community effort to document bioinformatics resources.</t>
  </si>
  <si>
    <t>0000-0002-9321-4854</t>
  </si>
  <si>
    <t>Center for Biological Sequence Analysis Department of Systems Biology, Technical University of Denmark, Denmark jison@cbs.dtu.dk.</t>
  </si>
  <si>
    <t>Center for Biological Sequence Analysis Department of Systems Biology, Technical University of Denmark, Denmark Novo Nordisk Foundation Center for Protein Research, Faculty of Health and Medical Sciences, University of Copenhagen, Denmark.</t>
  </si>
  <si>
    <t>FUNDING ; The BioMedBridges project is funded by the European Union Seventh Framework Programme within Research Infrastructures of the FP7 Capacities Specific Programme [284209]. ELIXIR-EXCELERATE is funded by the European Commission within the Research Infrastructures programme of Horizon 2020 [676559]. We gratefully acknowledge the support of the Danish Infrastructure Roadmap grant to the Danish ELIXIR Node, and all European countries that fund the contributing national ELIXIR initiatives. Paola Roncaglia is supported by a P41 grant from the National Human Genome Research Institute (NHGRI) [grant 5U41HG002273-14]. Funding for open access charge: DTU Horizon 2020 [676559]. ;</t>
  </si>
  <si>
    <t>28928938</t>
  </si>
  <si>
    <t>10.12688/f1000research.12332.1</t>
  </si>
  <si>
    <t>The ELIXIR-EXCELERATE Train-the-Trainer pilot programme: empower researchers to deliver high-quality training.</t>
  </si>
  <si>
    <t>Morgan SL</t>
  </si>
  <si>
    <t>0000-0001-9062-6303</t>
  </si>
  <si>
    <t>EMBL-European Bioinformatics Institute, Hinxton, Cambridgeshire, CB10 1SD , UK.</t>
  </si>
  <si>
    <t>Via A</t>
  </si>
  <si>
    <t>National Research Council of Italy (CNR), Institute of Molecular Biology and Pathology (IBPM) c/o Department of Biochemical Sciences , Sapienza University, 00185 Rome, Italy.</t>
  </si>
  <si>
    <t>funding-source: ELIXIR-EXCELERATE; award-id: 676559; This work was funded by ELIXIR, the research infrastructure for life-science data. ELIXIR received funding from the European Union’s Horizon 2020 research and innovation programme (ELIXIR- EXCELERATE, grant agreement no 676559).; The funders had no role in study design, data collection and analysis, decision to publish, or preparation of the manuscript.;</t>
  </si>
  <si>
    <t>29092050</t>
  </si>
  <si>
    <t>10.1093/nar/gkx1011</t>
  </si>
  <si>
    <t>Ensembl Genomes 2018: an integrated omics infrastructure for non-vertebrate species.</t>
  </si>
  <si>
    <t>Kersey PJ</t>
  </si>
  <si>
    <t>0000-0001-5545-0824</t>
  </si>
  <si>
    <t>The European Molecular Biology Laboratory, The European Bioinformatics Institute, The Wellcome Trust Genome Campus, Hinxton, Cambridgeshire CB10 1SD, UK.</t>
  </si>
  <si>
    <t>Yates A</t>
  </si>
  <si>
    <t>0000-0003-3175-8394</t>
  </si>
  <si>
    <t>FUNDING ; UK Biosciences and Biotechnology Research Council [BB/J00328X/1, BB/K020080/1, BB/KK020102/1, BB/L024071/1, BB/M018458/1, BB/P016855/1 to P.K.; BB/J/004383/1, BB/I000488/1, BB/K020056/1, BB/K020056/1 and and BB/P016855/1 to K.H.-K.]; UK Medical Research Council [MR/L001020/1 to P.K.]; Wellcome Trust [to P.K.]; U.S. National Science Foundation [41686 IPGA Gramene to D.W.]; 7th Framework Programme [284496, transPLANT to P.K.]; Horizon20–20 Programme [654248, 731060 to P.K.] of the European Union. Funding for open access charge: Research Councils UK; The European Molecular Biology Laboratory. ;</t>
  </si>
  <si>
    <t>text_search_country_code:"ELIXIR ES"</t>
  </si>
  <si>
    <t>30768147</t>
  </si>
  <si>
    <t>10.1093/bioinformatics/btz118</t>
  </si>
  <si>
    <t>3DBIONOTES v3.0: Crossing molecular and structural biology data with genomic variations.</t>
  </si>
  <si>
    <t>Spanish National Institute for Bioinformatics (INB ELIXIR-ES) and Biocomputing Unit, National Centre of Biotechnology (CSIC)/Instruct Image Processing Centre, C/ Darwin n° 3, Campus of Cantoblanco, Madrid, Spain.</t>
  </si>
  <si>
    <t>10.12688/f1000research.18357.1</t>
  </si>
  <si>
    <t>Advancing the international data science workforce through shared training and education</t>
  </si>
  <si>
    <t>Van Horn J</t>
  </si>
  <si>
    <t>0000-0003-0181-6258</t>
  </si>
  <si>
    <t>Tyagi S</t>
  </si>
  <si>
    <t>0000-0001-5212-7052</t>
  </si>
  <si>
    <t>28961772</t>
  </si>
  <si>
    <t>10.1093/bioinformatics/btx482</t>
  </si>
  <si>
    <t>Reference genome assessment from a population scale perspective: an accurate profile of variability and noise.</t>
  </si>
  <si>
    <t>Carbonell-Caballero J</t>
  </si>
  <si>
    <t>0000-0002-7022-9260</t>
  </si>
  <si>
    <t>Computational Genomics, Principe Felipe Research Centre, Valencia 46012.</t>
  </si>
  <si>
    <t>funding-source: ; /funding-source: ;</t>
  </si>
  <si>
    <t>Ohmann C</t>
  </si>
  <si>
    <t>GRANT_ID:654248</t>
  </si>
  <si>
    <t>28130230</t>
  </si>
  <si>
    <t>10.1093/bioinformatics/btx036</t>
  </si>
  <si>
    <t>MetaShot: an accurate workflow for taxon classification of host-associated microbiome from shotgun metagenomic data.</t>
  </si>
  <si>
    <t>Fosso B</t>
  </si>
  <si>
    <t>0000-0003-1488-6052</t>
  </si>
  <si>
    <t>Institute of Biomembranes and Bioenergetics, Consiglio Nazionale delle Ricerche, Bari, Italy.</t>
  </si>
  <si>
    <t>0000-0002-7883-8896</t>
  </si>
  <si>
    <t>funding-source: ; /funding-source: ; award-id: PONa3_00025; funding-source: ; /funding-source: ; award-id: PE - 2011 - 02346905;</t>
  </si>
  <si>
    <t>25861964</t>
  </si>
  <si>
    <t>10.1093/bioinformatics/btv199</t>
  </si>
  <si>
    <t>Cellular phenotype database: a repository for systems microscopy data.</t>
  </si>
  <si>
    <t>Kirsanova C</t>
  </si>
  <si>
    <t>0000-0001-9227-8488</t>
  </si>
  <si>
    <t>European Molecular Biology Laboratory, European Bioinformatics Institute (EMBL-EBI), Wellcome Trust Genome Campus, Hinxton CB10 1SD, UK.</t>
  </si>
  <si>
    <t>Funding ; This project was supported by the  ; European Union’s Seventh Framework Programme ; ;  ; EU-FP7-Systems Microscopy NoE. Funding for the Cellular Microscopy Phenotype Ontology (CMPO) ;  development is provided by the  ; European Commission within Research Infrastructures of the FP7 Capacities Specific Programme ;</t>
  </si>
  <si>
    <t>10.1128/mra.01012-18</t>
  </si>
  <si>
    <t>Draft Genome Sequences of Three Novel Staphylococcus arlettae Strains Isolated from a Disused Biological Safety Cabinet.</t>
  </si>
  <si>
    <t>Microbiology resource announcements</t>
  </si>
  <si>
    <t>Lavecchia A</t>
  </si>
  <si>
    <t>Institute of Biomembranes, Bioenergetics and Molecular Biotechnologies, National Research Council, Bari, Italy.</t>
  </si>
  <si>
    <t>Placido A</t>
  </si>
  <si>
    <t>funding-source: ; /funding-source: ; award-id: 634486; award-id: 654008; award-id: 676559; funding-source: ; /funding-source: ;</t>
  </si>
  <si>
    <t>PLoS genetics</t>
  </si>
  <si>
    <t>text_search_general:F1000Research ELIXIR, text_search_country_code:"ELIXIR UK"</t>
  </si>
  <si>
    <t>PPR40992</t>
  </si>
  <si>
    <t>10.12688/f1000research.11837.1</t>
  </si>
  <si>
    <t>ELIXIR-UK role in bioinformatics training at the national level and across ELIXIR</t>
  </si>
  <si>
    <t>Larcombe L</t>
  </si>
  <si>
    <t>Rustici G</t>
  </si>
  <si>
    <t>28637310</t>
  </si>
  <si>
    <t>10.1093/gigascience/gix047</t>
  </si>
  <si>
    <t>The metagenomic data life-cycle: standards and best practices.</t>
  </si>
  <si>
    <t>Ten Hoopen P</t>
  </si>
  <si>
    <t>0000-0003-4242-4015</t>
  </si>
  <si>
    <t>European Molecular Biology Laboratory, European Bioinformatics Institute, Wellcome Genome Campus, Hinxton, Cambridge CB10 1SD, United Kingdom.</t>
  </si>
  <si>
    <t>Cochrane G</t>
  </si>
  <si>
    <t>PMC</t>
  </si>
  <si>
    <t>0000-0002-3346-4528</t>
  </si>
  <si>
    <t>0000-0001-6311-0176</t>
  </si>
  <si>
    <t>Protein Data Bank in Europe, European Molecular Biology Laboratory, European Bioinformatics Institute (EMBL-EBI), Wellcome Genome Campus, Hinxton, Cambridge CB10 1SD, UK.</t>
  </si>
  <si>
    <t>10.1371/journal.pcbi.1004962</t>
  </si>
  <si>
    <t>PredictSNP2: A Unified Platform for Accurately Evaluating SNP Effects by Exploiting the Different Characteristics of Variants in Distinct Genomic Regions.</t>
  </si>
  <si>
    <t>Loschmidt Laboratories, Department of Experimental Biology and Research Centre for Toxic Compounds in the Environment RECETOX, Masaryk University, Brno, Czech Republic.</t>
  </si>
  <si>
    <t>Brezovský J</t>
  </si>
  <si>
    <t>0000-0003-3139-3700</t>
  </si>
  <si>
    <t>Predicting the insurgence of human genetic diseases associated to single point protein mutations with support vector machines and evolutionary information ;</t>
  </si>
  <si>
    <t>ACK_FUND:676559, GRANT_ID:201535, grant_string:"WT201535%2FZ%2F16%2FZ", text_search_general:"ELIXIR-EXCELERATE"</t>
  </si>
  <si>
    <t>30069064</t>
  </si>
  <si>
    <t>10.1038/s41431-018-0219-y</t>
  </si>
  <si>
    <t>Registered access: authorizing data access.</t>
  </si>
  <si>
    <t>Dyke SOM</t>
  </si>
  <si>
    <t>0000-0002-4285-2493</t>
  </si>
  <si>
    <t>Centre of Genomics and Policy, Faculty of Medicine, McGill University, Montreal, QC, Canada. stephanie.dyke@mcgill.ca.</t>
  </si>
  <si>
    <t>Flicek P</t>
  </si>
  <si>
    <t>European Molecular Biology Laboratory, European Bioinformatics Institute, Hinxton, UK.</t>
  </si>
  <si>
    <t>Funding ;</t>
  </si>
  <si>
    <t>Clark T</t>
  </si>
  <si>
    <t>28232859</t>
  </si>
  <si>
    <t>10.12688/f1000research.10221.1</t>
  </si>
  <si>
    <t>Integration of EGA secure data access into Galaxy.</t>
  </si>
  <si>
    <t>Hoogstrate Y</t>
  </si>
  <si>
    <t>Department of Bioinformatics, ErasmusMC Rotterdam, Rotterdam, Netherlands.</t>
  </si>
  <si>
    <t>Department of Computer Science, Vrije Universiteit, Amsterdam, Netherlands.</t>
  </si>
  <si>
    <t>funding-source: CTMM-TraIT; award-id: 05T-401; funding-source: Horizon 2020; award-id: 676559; This EGA-TraIT implementation study is supported by ELIXIR. YH, CZ, JB, SH, RF, JWB, GM, A.St and SA are all supported by CTMM-TraIT (grant agreement number 05T-401).;  A.Se and DS are supported by ELIXIR; the research is supported by ELIXIR-EXCELERATE, ELIXIR and European Molecular Biology Laboratory. ELIXIR-EXCELERATE is funded by the European Commission within the Research Infrastructures programme of Horizon 2020 (grant agreement number 676559); ELIXIR, the research infrastructure for life-science data.; The funders had no role in study design, data collection and analysis, decision to publish, or preparation of the manuscript.;</t>
  </si>
  <si>
    <t>29931189</t>
  </si>
  <si>
    <t>10.1093/bioinformatics/bty464</t>
  </si>
  <si>
    <t>3DPatch: fast 3D structure visualization with residue conservation.</t>
  </si>
  <si>
    <t>0000-0001-8626-2148</t>
  </si>
  <si>
    <t>Department of Bioinformatics, Institute of Organic Chemistry and Biochemistry of the Czech Academy of Sciences, Prague 6, 166 10, Czech Republic.</t>
  </si>
  <si>
    <t>European Molecular Biology Laboratory, European Bioinformatics Institute (EMBL-EBI), Wellcome Trust Genome Campus, Cambridge, UK.</t>
  </si>
  <si>
    <t>funding-source: ; /funding-source: ; funding-source: ; /funding-source: ; funding-source: ; /funding-source: ; award-id: LM2015047; funding-source: ; /funding-source: ; award-id: 61388963; funding-source: ; /funding-source: ; funding-source: ; /funding-source: ;</t>
  </si>
  <si>
    <t>23633580</t>
  </si>
  <si>
    <t>10.1107/s0907444913001157</t>
  </si>
  <si>
    <t>The role of structural bioinformatics resources in the era of integrative structural biology.</t>
  </si>
  <si>
    <t>0000-0002-3469-9249</t>
  </si>
  <si>
    <t>Protein Data Bank in Europe, EMBL-EBI, Wellcome Trust Genome Campus, Hinxton, Cambridge CB10 1SD, England.</t>
  </si>
  <si>
    <t>We wish to thank Pauline Haslam, John Berrisford, Eduardo Sanz Garcia, Glen van Ginkel and Robert Slowley for their help in the preparation of this manuscript. We wish to express our gratitude to our wwPDB and EMDataBank partners and in particular their leaders: RCSB PDB (Helen Berman), PDBj (Haruki Nakamura), BMRB (John Markley) and NCMI (Wah Chiu). We also gratefully acknowledge our many additional collaborators, including CCDC, CCPN, CCP4, CCP-EM, UniProt, IntEnz, ChEBI, ChEMBL, InterPro, CATH, SCOP and Pfam. We wish to further thank the members of the various Validation Task Forces and the wwPDB, EMDataBank and PDBe scientific advisory committees. Finally, we are indebted to all structural biologists who make their data public by depositing in PDB, EMDB and BMRB. The work at PDBe is supported by the European Molecular Biology Laboratory (EMBL), the  ; Wellcome Trust ;</t>
  </si>
  <si>
    <t>26119816</t>
  </si>
  <si>
    <t>10.1016/j.ajhg.2015.05.020</t>
  </si>
  <si>
    <t>The Human Phenotype Ontology: Semantic Unification of Common and Rare Disease.</t>
  </si>
  <si>
    <t>American journal of human genetics</t>
  </si>
  <si>
    <t>Groza T</t>
  </si>
  <si>
    <t>0000-0001-5208-3432</t>
  </si>
  <si>
    <t>School of Information Technology and Electrical Engineering, University of Queensland, St. Lucia, QLD 4072, Australia; Garvan Institute of Medical Research, Darlinghurst, Sydney, NSW 2010, Australia.</t>
  </si>
  <si>
    <t>Robinson PN</t>
  </si>
  <si>
    <t>0000-0003-3035-4195</t>
  </si>
  <si>
    <t>Institute for Medical and Human Genetics, Charité-Universitätsmedizin Berlin, Augustenburger Platz 1, 13353 Berlin, Germany; Max Planck Institute for Molecular Genetics, Ihnestrasse 63-73, 14195 Berlin, Germany; Berlin Brandenburg Center for Regenerative Therapies, Charité-Universitätsmedizin Berlin, Augustenburger Platz 1, 13353 Berlin, Germany; Institute of Bioinformatics, Department of Mathematics and Computer Science, Freie Universität Berlin, Takustrasse 9, 14195 Berlin, Germany. Electronic address: peter.robinson@charite.de.</t>
  </si>
  <si>
    <t>28961691</t>
  </si>
  <si>
    <t>10.1093/bioinformatics/btx483</t>
  </si>
  <si>
    <t>3DBIONOTES v2.0: a web server for the automatic annotation of macromolecular structures.</t>
  </si>
  <si>
    <t>0000-0001-5593-735X</t>
  </si>
  <si>
    <t>GN7 of the Spanish National Institute for Bioinformatics (INB), Biocomputing Unit, National Center of Biotechnology (CSIC), Instruct Image Processing Center, Madrid 28049, Spain.</t>
  </si>
  <si>
    <t>funding-source: ; /funding-source: ; award-id: PT13/0001/0009;</t>
  </si>
  <si>
    <t>text_search_country_code:"ELIXIR EE"</t>
  </si>
  <si>
    <t>27309738</t>
  </si>
  <si>
    <t>10.1371/journal.pcbi.1004937</t>
  </si>
  <si>
    <t>Training in High-Throughput Sequencing: Common Guidelines to Enable Material Sharing, Dissemination, and Reusability.</t>
  </si>
  <si>
    <t>Schiffthaler B</t>
  </si>
  <si>
    <t>0000-0002-9771-467X</t>
  </si>
  <si>
    <t>Department of Plant Physiology, Umeå Plant Science Centre, Umeå University, Umeå, Sweden.</t>
  </si>
  <si>
    <t>0000-0002-3053-0796</t>
  </si>
  <si>
    <t>School of Biological Sciences, Department of Genetics, University of Cambridge, Cambridge, United Kingdom.</t>
  </si>
  <si>
    <t>The authors wish to thank Matt Drew, from The Genome Analysis Centre (TGAC), and Cathy Hemmings, from the Department of Genetics of the University of Cambridge, for the support with the event organization. ;</t>
  </si>
  <si>
    <t>BMC cancer</t>
  </si>
  <si>
    <t>28190782</t>
  </si>
  <si>
    <t>10.1016/j.str.2017.01.004</t>
  </si>
  <si>
    <t>OneDep: Unified wwPDB System for Deposition, Biocuration, and Validation of Macromolecular Structures in the PDB Archive.</t>
  </si>
  <si>
    <t>Structure (London, England : 1993)</t>
  </si>
  <si>
    <t>RCSB Protein Data Bank, Center for Integrative Proteomics Research, Rutgers, The State University of New Jersey, Piscataway, NJ 08854, USA. Electronic address: jasmine.young@rcsb.org.</t>
  </si>
  <si>
    <t>Burley SK</t>
  </si>
  <si>
    <t>RCSB Protein Data Bank, Center for Integrative Proteomics Research, Rutgers, The State University of New Jersey, Piscataway, NJ 08854, USA; RCSB Protein Data Bank, San Diego Supercomputer Center, University of California San Diego, La Jolla, CA 92093, USA; Skaggs School of Pharmacy and Pharmaceutical Sciences, University of California San Diego, La Jolla, CA 92093, USA; Institute for Quantitative Biomedicine, Rutgers, The State University of New Jersey, Piscataway, NJ 08854, USA; Rutgers Cancer Institute of New Jersey, Rutgers, The State University of New Jersey, New Brunswick, NJ 08903, USA.</t>
  </si>
  <si>
    <t>26867217</t>
  </si>
  <si>
    <t>10.1371/journal.pcbi.1004743</t>
  </si>
  <si>
    <t>Ten Simple Rules for Selecting a Bio-ontology.</t>
  </si>
  <si>
    <t>Malone J</t>
  </si>
  <si>
    <t>European Bioinformatics Institute (EMBL-EBI), Cambridge, United Kingdom.</t>
  </si>
  <si>
    <t>Brooksbank C</t>
  </si>
  <si>
    <t>0000-0002-5889-6810</t>
  </si>
  <si>
    <t>26615188</t>
  </si>
  <si>
    <t>10.1093/nar/gkv1310</t>
  </si>
  <si>
    <t>The SIB Swiss Institute of Bioinformatics' resources: focus on curated databases.</t>
  </si>
  <si>
    <t>0000-0002-8148-7257</t>
  </si>
  <si>
    <t>0000-0003-4199-9052</t>
  </si>
  <si>
    <t>FUNDING ; Funding for open access charge: SIB Swiss Institute of Bioinformatics. ; GLYCOSCIENCES.de: an Internet portal to support glycomics and glycobiology research ;</t>
  </si>
  <si>
    <t>28472374</t>
  </si>
  <si>
    <t>10.1093/nar/gkx359</t>
  </si>
  <si>
    <t>The EBI search engine: EBI search as a service-making biological data accessible for all.</t>
  </si>
  <si>
    <t>Park YM</t>
  </si>
  <si>
    <t>0000-0001-6587-6562</t>
  </si>
  <si>
    <t>European Bioinformatics Institute, EMBL Outstation, Wellcome Trust Genome Campus, Hinxton, CB10 1SD Cambridge, UK.</t>
  </si>
  <si>
    <t>Lopez R</t>
  </si>
  <si>
    <t>0000-0001-5822-9201</t>
  </si>
  <si>
    <t>FUNDING ; European Molecular Biology Laboratory (EMBL); National Institutes of Health [R01-GM-094231]; European Commission [676559]; Funding for open access charge: EMBL. ;</t>
  </si>
  <si>
    <t>29028181</t>
  </si>
  <si>
    <t>10.1089/cmb.2017.0144</t>
  </si>
  <si>
    <t>Unbiased Taxonomic Annotation of Metagenomic Samples.</t>
  </si>
  <si>
    <t>Journal of computational biology : a journal of computational molecular cell biology</t>
  </si>
  <si>
    <t>0000-0003-2324-086X</t>
  </si>
  <si>
    <t>1 Institute of Biomembranes and Bioenergetics , Consiglio Nazionale delle Ricerche, Bari, Italy .</t>
  </si>
  <si>
    <t>Valiente G</t>
  </si>
  <si>
    <t>3 Algorithms, Bioinformatics, Complexity and Formal Methods Research Group, Technical University of Catalonia , Barcelona, Spain .</t>
  </si>
  <si>
    <t>29069476</t>
  </si>
  <si>
    <t>10.1093/nar/gkx967</t>
  </si>
  <si>
    <t>EBI Metagenomics in 2017: enriching the analysis of microbial communities, from sequence reads to assemblies.</t>
  </si>
  <si>
    <t>Mitchell AL</t>
  </si>
  <si>
    <t>0000-0002-7458-3072</t>
  </si>
  <si>
    <t>EMBL-EBI European Bioinformatics Institute, Wellcome Trust Genome Campus, Hinxton, Cambridge CB10 1SD, UK.</t>
  </si>
  <si>
    <t>0000-0001-9208-4966</t>
  </si>
  <si>
    <t>FUNDING ; Biotechnology and Biological Sciences Research Council (BBSRC) [BB/M011755/1, BB/N018354/1, BB/M011453/1]; European Commission within the Research Infrastructures Programme of Horizon 2020 [676559] (ELIXIR-EXCELERATE); InnovateUK [102513]. Funding for open access charge: Research Councils UK (RCUK). ;</t>
  </si>
  <si>
    <t>text_search_general:"ELIXIR Node", text_search_general:F1000Research ELIXIR, text_search_country:"ELIXIR Norway", text_search_country_code:"ELIXIR NO", text_search_adjective_country:"Norwegian ELIXIR"</t>
  </si>
  <si>
    <t>10.12688/f1000research.15119.1</t>
  </si>
  <si>
    <t>Norwegian e-Infrastructure for Life Sciences (NeLS).</t>
  </si>
  <si>
    <t>Tekle KM</t>
  </si>
  <si>
    <t>Computational Biology Unit, Department of Informatics, University of Bergen, Bergen, Norway.</t>
  </si>
  <si>
    <t>funding-source: Norges Forskningsråd; award-id: 208481/F50; award-id: 270068; funding-source: NordForsk; The work was funded by the ELIXIR.NO (208481/F50) and ELIXIR2 (270068) infrastructure grants from the Research Council of Norway, as well as the Tryggve and Tryggve2 projects from the Nordic e-Infrastructure Collaboration (NeIC).; The funders had no role in study design, data collection and analysis, decision to publish, or preparation of the manuscript.;</t>
  </si>
  <si>
    <t>28379430</t>
  </si>
  <si>
    <t>10.1093/nar/gkx210</t>
  </si>
  <si>
    <t>Enhancing identification of cancer types via lowly-expressed microRNAs.</t>
  </si>
  <si>
    <t>Rasnic R</t>
  </si>
  <si>
    <t>School of Computer Science and Engineering, The Hebrew University of Jerusalem, Israel.</t>
  </si>
  <si>
    <t>Linial M</t>
  </si>
  <si>
    <t>Department of Biological Chemistry, Institute of Life Sciences, The Hebrew University of Jerusalem 91904, Israel.</t>
  </si>
  <si>
    <t>FUNDING ; ERC grant on High Dimensional Combinatorics [339096]; ELIXIR-Excelerate [676559]. Funding for open access charge: ERC grant on High Dimensional Combinatorics [339096]; ELIXIR-Excelerate [676559]. ; The analysis of decomposition methods for support vector machines ;</t>
  </si>
  <si>
    <t>ACK_FUND:676559, text_search_general:"ELIXIR Node", text_search_general:"ELIXIR-EXCELERATE", text_search_general:F1000Research ELIXIR, text_search_country:"ELIXIR Italy", text_search_country:"ELIXIR Portugal", text_search_country_code:"ELIXIR IT", text_search_country_code:"ELIXIR CH", text_search_country_code:"ELIXIR UK"</t>
  </si>
  <si>
    <t>29028883</t>
  </si>
  <si>
    <t>10.1093/bib/bbx112</t>
  </si>
  <si>
    <t>A new pan-European Train-the-Trainer programme for bioinformatics: pilot results on feasibility, utility and sustainability of learning.</t>
  </si>
  <si>
    <t>0000-0001-9528-8323</t>
  </si>
  <si>
    <t>tional Research Council of Italy (CNR), Institute of Molecular Biology and Pathology (IBPM), c/o Department of Biochemical Sciences 'A. Rossi Fanelli', Sapienza University, P.le Aldo Moro 5, Rome, Italy.</t>
  </si>
  <si>
    <t>Tractenberg RE</t>
  </si>
  <si>
    <t>American Statistical Association.</t>
  </si>
  <si>
    <t>funding-source: ; /funding-source: ; award-id: 676559;</t>
  </si>
  <si>
    <t>0000-0002-5919-1003</t>
  </si>
  <si>
    <t>30190538</t>
  </si>
  <si>
    <t>10.1038/s41467-018-06046-y</t>
  </si>
  <si>
    <t>microCLIP super learning framework uncovers functional transcriptome-wide miRNA interactions.</t>
  </si>
  <si>
    <t>Paraskevopoulou MD</t>
  </si>
  <si>
    <t>0000-0002-8849-808X</t>
  </si>
  <si>
    <t>DIANA-Lab, Department of Electrical &amp; Computer Engineering, University of Thessaly, 38221, Volos, Greece. mparaskevopoulou@inf.uth.gr.</t>
  </si>
  <si>
    <t>Hatzigeorgiou AG</t>
  </si>
  <si>
    <t>0000-0002-0316-6239</t>
  </si>
  <si>
    <t>DIANA-Lab, Department of Electrical &amp; Computer Engineering, University of Thessaly, 38221, Volos, Greece. arhatzig@inf.uth.gr.</t>
  </si>
  <si>
    <t>29373511</t>
  </si>
  <si>
    <t>10.3390/ijms19020372</t>
  </si>
  <si>
    <t>Poly-N-Acetyllactosamine Neo-Glycoproteins as Nanomolar Ligands of Human Galectin-3: Binding Kinetics and Modeling.</t>
  </si>
  <si>
    <t>Bumba L</t>
  </si>
  <si>
    <t>0000-0002-1091-4020</t>
  </si>
  <si>
    <t>Institute of Microbiology of the Czech Academy of Sciences, Vídeňská 1083, 14220 Prague, Czech Republic. bumba@biomed.cas.cz.</t>
  </si>
  <si>
    <t>Bojarová P</t>
  </si>
  <si>
    <t>0000-0001-8108-2033</t>
  </si>
  <si>
    <t>Institute of Microbiology of the Czech Academy of Sciences, Vídeňská 1083, 14220 Prague, Czech Republic. bojarova@biomed.cas.cz.</t>
  </si>
  <si>
    <t>The authors gratefully acknowledge the financial support by the twin collaborative projects German Research Foundation (DFG, project EL 135/12-1) &amp;amp; Czech Science Foundation (GAČR, project 15-02578J). The authors are thankful for financial and networking support from the EU-COST actions CM1102 and CM1303. Pavla Bojarová acknowledges support through LTC17005 (the Ministry of Education, Youth and Sports of the Czech Republic; COST Action CA15135). Ladislav Bumba acknowledges support from the project LM2015064 (Czech National Node to the European Infrastructure for Translational Medicine) of the Ministry of Education, Youth and Sports of the Czech Republic. Vojtěch Spiwok acknowledges support from the projects ELIXIR CZ (LM2015047), CESNET (LM2015042) and the CERIT Scientific Cloud (LM2015085) research infrastructure projects including the access to computing and storage facilities. ;</t>
  </si>
  <si>
    <t>Raknes IA</t>
  </si>
  <si>
    <t>text_search_general:"ELIXIR-EXCELERATE", text_search_country_code:"ELIXIR ES"</t>
  </si>
  <si>
    <t>10.18632/oncotarget.14107</t>
  </si>
  <si>
    <t>High throughput estimation of functional cell activities reveals disease mechanisms and predicts relevant clinical outcomes.</t>
  </si>
  <si>
    <t>Oncotarget</t>
  </si>
  <si>
    <t>Hidalgo MR</t>
  </si>
  <si>
    <t>0000-0003-3915-0404</t>
  </si>
  <si>
    <t>Rosato A</t>
  </si>
  <si>
    <t>27087308</t>
  </si>
  <si>
    <t>10.1093/database/baw051</t>
  </si>
  <si>
    <t>A crowdsourcing workflow for extracting chemical-induced disease relations from free text.</t>
  </si>
  <si>
    <t>Li TS</t>
  </si>
  <si>
    <t>Department of Molecular and Experimental Medicine, the Scripps Research Institute, La Jolla, CA 92037, USA.</t>
  </si>
  <si>
    <t>Su AI</t>
  </si>
  <si>
    <t>Department of Molecular and Experimental Medicine, the Scripps Research Institute, La Jolla, CA 92037, USA asu@scripps.edu.</t>
  </si>
  <si>
    <t>27794045</t>
  </si>
  <si>
    <t>10.1093/nar/gkw995</t>
  </si>
  <si>
    <t>Update of the FANTOM web resource: high resolution transcriptome of diverse cell types in mammals.</t>
  </si>
  <si>
    <t>Lizio M</t>
  </si>
  <si>
    <t>0000-0001-5127-5459</t>
  </si>
  <si>
    <t>Division of Genomic Technologies (DGT), RIKEN Center for Life Science Technologie, 1-7-22 Suehiro-cho, Tsurumi-ku, Yokohama, Kanagawa 230-0045, Japan.</t>
  </si>
  <si>
    <t>Kawaji H</t>
  </si>
  <si>
    <t>0000-0003-4413-0651</t>
  </si>
  <si>
    <t>Division of Genomic Technologies (DGT), RIKEN Center for Life Science Technologie, 1-7-22 Suehiro-cho, Tsurumi-ku, Yokohama, Kanagawa 230-0045, Japan kawaji@gsc.riken.jp.</t>
  </si>
  <si>
    <t>FUNDING ; FANTOM5 was supported by the following grants: RIKEN Omics Science Center from MEXT [to Y.H.]; Innovative Cell Biology by Innovative Technology (Cell Innovation Program) from the MEXT, Japan [to YH]; MEXT to the RIKEN Center for Life Science Technologies; RIKEN Preventive Medicine and Diagnosis Innovation Program from MEXT [to Y.H.]; JSPS KAKENHI Grants [16H02902, 16K12529 to H.K.]; the original version of EpiFactors was developed with the support from RFBR [14-04-00180 to Y.A.M.]; updates and current developments are supported by RSF [14-15-30002 to Y.A.M.]; Lundbeck Foundation and the Novo Nordisk Foundation, as well as Elixir Denmark [to A.S.]. Funding for open access charge: MEXT to the RIKEN Center for Life Science Technologies. ; Single molecule sequencing with a HeliScope genetic analysis system ; The OBO Foundry: coordinated evolution of ontologies to support biomedical data integration ;</t>
  </si>
  <si>
    <t>BioShaDock: a community driven bioinformatics shared Docker-based tools registry.</t>
  </si>
  <si>
    <t>0000-0002-8504-068X</t>
  </si>
  <si>
    <t>Genscale team, IRISA, Rennes, France.</t>
  </si>
  <si>
    <t>French Institute of Bioinformatics, CNRS IFB-Core, Gif-sur-Yvette, France.</t>
  </si>
  <si>
    <t>funding-source: e-Biogenouest; award-id: 052012; Funding was provided from the Western France e-science project supported by Brittany and Pays de la Loire regions (e-Biogenouest/052012).; I confirm that the funders had no role in study design, data collection and analysis, decision to publish, or preparation of the manuscript.;</t>
  </si>
  <si>
    <t>0000-0003-0829-1570</t>
  </si>
  <si>
    <t>29140473</t>
  </si>
  <si>
    <t>10.1093/nar/gkx1126</t>
  </si>
  <si>
    <t>JASPAR 2018: update of the open-access database of transcription factor binding profiles and its web framework.</t>
  </si>
  <si>
    <t>Khan A</t>
  </si>
  <si>
    <t>0000-0001-7391-9438</t>
  </si>
  <si>
    <t>Centre for Molecular Medicine Norway (NCMM), Nordic EMBL Partnership, University of Oslo, 0318 Oslo, Norway.</t>
  </si>
  <si>
    <t>Mathelier A</t>
  </si>
  <si>
    <t>0000-0003-2290-8004</t>
  </si>
  <si>
    <t>FUNDING ;</t>
  </si>
  <si>
    <r>
      <rPr>
        <sz val="10"/>
        <color theme="1"/>
        <rFont val="Arial"/>
        <family val="2"/>
      </rPr>
      <t xml:space="preserve">ACK_FUND:676559, text_search_general:"ELIXIR Pilot", text_search_general:F1000Research ELIXIR, </t>
    </r>
    <r>
      <rPr>
        <strike/>
        <sz val="10"/>
        <color theme="1"/>
        <rFont val="Arial"/>
        <family val="2"/>
      </rPr>
      <t>text_search_country:"ELIXIR Belgium"</t>
    </r>
    <r>
      <rPr>
        <sz val="10"/>
        <color theme="1"/>
        <rFont val="Arial"/>
        <family val="2"/>
      </rPr>
      <t>, text_search_country:"ELIXIR Finland", text_search_country:"ELIXIR Netherlands", text_search_country:"ELIXIR Slovenia", text_search_country:"ELIXIR Sweden", text_search_country:"ELIXIR Switzerland", text_search_country_code:"ELIXIR UK"</t>
    </r>
  </si>
  <si>
    <t>28781745</t>
  </si>
  <si>
    <t>10.12688/f1000research.11718.1</t>
  </si>
  <si>
    <t>Developing a strategy for computational lab skills training through Software and Data Carpentry: Experiences from the ELIXIR Pilot action.</t>
  </si>
  <si>
    <t>Pawlik A</t>
  </si>
  <si>
    <t>New Zealand eScience Infrastructure, Auckland, 1061, New Zealand.</t>
  </si>
  <si>
    <t>Goble C</t>
  </si>
  <si>
    <t>ELIXIR-UK, Software Sustainability Institute UK, School of Computer Science, University of Manchester, Manchester, M13 9PL, UK.</t>
  </si>
  <si>
    <t>funding-source: Biotechnology and Biological Sciences Research Council; award-id: BB/L005069/1; funding-source: Biotechnology and Biological Sciences Research Council; award-id: BB/P017193/1; funding-source: Horizon 2020; award-id: 676559; This work was funded by ELIXIR, the research infrastructure for life-science data. ELIXIR-UK is funded by the Biotechnology and Biological Sciences Research Council, the Medical Research Council and the Natural Environment Research Council (grants BB/L005069/1 and BB/P017193/1). ELIXIR and ELIXIR-UK have also received funding from the European Union’s Horizon 2020 research and innovation programme (agreement no 676559).; The funders had no role in study design, data collection and analysis, decision to publish, or preparation of the manuscript.;</t>
  </si>
  <si>
    <t>28662064</t>
  </si>
  <si>
    <t>10.1371/journal.pbio.2001414</t>
  </si>
  <si>
    <t>Identifiers for the 21st century: How to design, provision, and reuse persistent identifiers to maximize utility and impact of life science data.</t>
  </si>
  <si>
    <t>PLoS biology</t>
  </si>
  <si>
    <t>McMurry JA</t>
  </si>
  <si>
    <t>0000-0002-9353-5498</t>
  </si>
  <si>
    <t>Department of Medical Informatics and Epidemiology and OHSU Library, Oregon Health &amp; Science University, Portland, Oregon, United States of America.</t>
  </si>
  <si>
    <t>0000-0002-6309-7327</t>
  </si>
  <si>
    <t>European Bioinformatics Institute, European Molecular Biology Laboratory, Wellcome Genome Campus, Hinxton, Cambridge, United Kingdom.</t>
  </si>
  <si>
    <t>text_search_country_code:"ELIXIR IT"</t>
  </si>
  <si>
    <t>Formenti G</t>
  </si>
  <si>
    <t>24413672</t>
  </si>
  <si>
    <t>10.1093/bioinformatics/btt765</t>
  </si>
  <si>
    <t>The EBI RDF platform: linked open data for the life sciences.</t>
  </si>
  <si>
    <t>Jupp S</t>
  </si>
  <si>
    <t>0000-0002-0643-3144</t>
  </si>
  <si>
    <t>European Molecular Biology Laboratory, European Bioinformatics Institute (EMBL-EBI), Wellcome Trust Genome Campus, Hinxton, Cambridge CB10 1SD, UK and SIB Swiss Institute of Bioinformatics, Centre Medical Universitaire, 1211 Geneve, Switzerland.</t>
  </si>
  <si>
    <t>Jenkinson AM</t>
  </si>
  <si>
    <t>0000-0003-1608-9954</t>
  </si>
  <si>
    <t>Funding ; :  ; EMBL and European Union grants Diachron ; ) and  ; BioMedBridges ; ).  ; OpenPHACTS ; ).  ; National Institutes of Health ; ] and  ; NCBO ; ] and the Swiss Federal Government through the  ; Federal Office of Education and Science ;</t>
  </si>
  <si>
    <t>27195102</t>
  </si>
  <si>
    <t>10.1186/s13326-016-0074-0</t>
  </si>
  <si>
    <t>The cellular microscopy phenotype ontology.</t>
  </si>
  <si>
    <t>0000-0001-5909-701X</t>
  </si>
  <si>
    <t>European Bioinformatics Institute (EMBL-EBI), European Molecular Biology Laboratory, Wellcome Trust Genome Campus, Hinxton Cambridge, CB10 1SD UK.</t>
  </si>
  <si>
    <t>0000-0002-0851-7990</t>
  </si>
  <si>
    <t>funding-source: ; /funding-source: ; award-id: 284209; funding-source: ; /funding-source: ; award-id: 258068; funding-source: ; /funding-source: ; award-id: BB/M018423/1;</t>
  </si>
  <si>
    <t>ACK_FUND:676559, ACK_FUND:211601, text_search_general:"ELIXIR Node", text_search_general:F1000Research ELIXIR, text_search_country:"ELIXIR Netherlands", text_search_adjective_country:"Swedish ELIXIR"</t>
  </si>
  <si>
    <t>26913192</t>
  </si>
  <si>
    <t>10.12688/f1000research.7587.1</t>
  </si>
  <si>
    <t>The ELIXIR channel in F1000Research.</t>
  </si>
  <si>
    <t>0000-0003-4110-0748</t>
  </si>
  <si>
    <t>ELIXIR Hub, Wellcome Genome Campus, Hinxton, Cambridgeshire, UK.</t>
  </si>
  <si>
    <t>Enabling science: EU support to research infrastructures in the life sciences. ;</t>
  </si>
  <si>
    <t>10.12688/f1000research.10750.1</t>
  </si>
  <si>
    <t>General guidelines for biomedical software development.</t>
  </si>
  <si>
    <t>Silva LB</t>
  </si>
  <si>
    <t>0000-0001-5404-7670</t>
  </si>
  <si>
    <t>BMD Software, Aveiro, Portugal.</t>
  </si>
  <si>
    <t>Luis Oliveira J</t>
  </si>
  <si>
    <t>0000-0002-6672-6176</t>
  </si>
  <si>
    <t>Institute of Electronics and Informatics Engineering of Aveiro, University of Aveiro, Aveiro, Portugal.</t>
  </si>
  <si>
    <t>funding-source: European Union’s Horizon 2020 Research and Innovation programme; award-id: 634143 (MedBioinformatics); funding-source: EU/EFPIA Innovative Medicines Initiative Joint Undertaking; award-id: 115372; This work has partially received funding from the European Union’s Horizon 2020 Research and Innovation programme for 2014–2020 under Grant Agreement n. 634143 (MedBioinformatics) and from the EU/EFPIA Innovative Medicines Initiative Joint Undertaking (EMIF grant n° 115372).; The funders had no role in study design, data collection and analysis, decision to publish, or preparation of the manuscript.;</t>
  </si>
  <si>
    <t>Using bio.tools to generate and annotate workbench tool descriptions</t>
  </si>
  <si>
    <t>Hillion K</t>
  </si>
  <si>
    <t>29174494</t>
  </si>
  <si>
    <t>10.1016/j.str.2017.10.009</t>
  </si>
  <si>
    <t>Validation of Structures in the Protein Data Bank.</t>
  </si>
  <si>
    <t>Gore S</t>
  </si>
  <si>
    <t>Protein Data Bank in Europe (PDBe), European Molecular Biology Laboratory, European Bioinformatics Institute (EMBL-EBI), Wellcome Genome Campus, Hinxton, Cambridge CB10 1SD, UK.</t>
  </si>
  <si>
    <t>The authors thank the members of the three VTFs for providing their recommendations to the wwPDB and EMDataBank partners, and for their feedback on the reports during various stages of the project. We also thank the authors of software packages included in the wwPDB validation module for making their software available free of charge to the wwPDB. The authors are indebted to all the staff members of the wwPDB partners for their support and feedback, and especially all the wwPDB biocurators for testing and feedback. RCSB PDB is supported by  ; NSF ; ,  ; NIH ; , and  ; DOE ;  (NSF DBI-1338415); PDBe by  ; EMBL-EBI ; ,  ; Wellcome Trust ;  (75968, 88944, 104948),  ; BBSRC ;  (BB/G022577/1, BB/J007471/1, BB/K016970/1, BB/K020013/1, BB/M013146/1, BB/M011674/1, BB/M020347/1, BB/M020428/1),  ; EU ;  (284209, 675858), and  ; MRC ;  (MR/L007835/1); PDBj and PDBj-BMRB by  ; JST-NBDC ; ; BMRB by  ; NIGMS ;</t>
  </si>
  <si>
    <t>29140475</t>
  </si>
  <si>
    <t>10.1093/nar/gkx1125</t>
  </si>
  <si>
    <t>The European Nucleotide Archive in 2017.</t>
  </si>
  <si>
    <t>Silvester N</t>
  </si>
  <si>
    <t>0000-0002-5989-6898</t>
  </si>
  <si>
    <t>European Molecular Biology Laboratory, European Bioinformatics Institute, Wellcome Genome Campus, Hinxton, Cambridge, CB10 1SD, UK.</t>
  </si>
  <si>
    <t>0000-0001-6635-3237</t>
  </si>
  <si>
    <t>FUNDING ; European Molecular Biology Laboratory; Horizon 2020 Programme of the European Union under COMPARE [643476], EMBRIC [654008], ELIXIR-EXCELERATE [676559]; UK Biotechnology and Biological Sciences Research Council under Metagenomics Portal [BB/M011755/1], MG-RAST-EBI [BB/N018354/1], RNA Central [NN/J019321/1, BB/N019199/1]. Funding for open access charge: European Molecular Biology Laboratory. ;</t>
  </si>
  <si>
    <t>GRANT_ID:676559, ACK_FUND:676559, text_search_general:"ELIXIR-EXCELERATE"</t>
  </si>
  <si>
    <t>30134948</t>
  </si>
  <si>
    <t>10.1186/s13062-018-0219-4</t>
  </si>
  <si>
    <t>Models of cell signaling uncover molecular mechanisms of high-risk neuroblastoma and predict disease outcome.</t>
  </si>
  <si>
    <t>Biology direct</t>
  </si>
  <si>
    <t>Clinical Bioinformatics Area, Fundación Progreso y Salud (FPS), CDCA, Hospital Virgen del Rocio, c/Manuel Siurot s/n, 41013, Sevilla, Spain.</t>
  </si>
  <si>
    <t>Clinical Bioinformatics Area, Fundación Progreso y Salud (FPS), CDCA, Hospital Virgen del Rocio, c/Manuel Siurot s/n, 41013, Sevilla, Spain. joaquin.dopazo@juntadeandalucia.es.</t>
  </si>
  <si>
    <t>funding-source: ; /funding-source: ; award-id: BIO2014-57291-R; funding-source: ; /funding-source: ; award-id: PT13/0001/0007; funding-source: ; /funding-source: ; award-id: 676559; funding-source: ; /funding-source: ; award-id: SAF2017-88908-R;</t>
  </si>
  <si>
    <t>Bioinformatics and biology insights</t>
  </si>
  <si>
    <t>Rocca-Serra P</t>
  </si>
  <si>
    <t>27450113</t>
  </si>
  <si>
    <t>10.1016/j.sbi.2016.06.018</t>
  </si>
  <si>
    <t>The archiving and dissemination of biological structure data.</t>
  </si>
  <si>
    <t>Current opinion in structural biology</t>
  </si>
  <si>
    <t>0000-0002-2487-9713</t>
  </si>
  <si>
    <t>Research Collaboratory for Structural Bioinformatics Protein Data Bank, Department of Chemistry and Chemical Biology, Center for Integrative Proteomics Research, Institute for Quantitative Biomedicine, Rutgers, The State University of New Jersey, 174 Frelinghuysen Road, Piscataway, NJ 08854, USA. Electronic address: berman@rcsb.rutgers.edu.</t>
  </si>
  <si>
    <t>Protein Data Bank in Europe, European Molecular Biology Laboratory-European Bioinformatics Institute, Wellcome Genome Campus, Cambridge CB10 1SD, UK.</t>
  </si>
  <si>
    <t>29155959</t>
  </si>
  <si>
    <t>10.1093/nar/gkx1115</t>
  </si>
  <si>
    <t>The discovery potential of RNA processing profiles.</t>
  </si>
  <si>
    <t>Pagès A</t>
  </si>
  <si>
    <t>0000-0002-1030-3158</t>
  </si>
  <si>
    <t>Pompeu Fabra University (UPF), E08003 Barcelona, Spain.</t>
  </si>
  <si>
    <t>Eyras E</t>
  </si>
  <si>
    <t>FUNDING ; MINECO (to E.E., A.P.); FEDER [BIO2014–52566-R to E.E., A.P.]; Consolider RNAREG [CSD2009–00080 to E.E., A.P.]; AGAUR [SGR2014–1121 to E.E., A.P.]; European ITN Network RNP-Net [ID:289007 to E.E., A.P.]; Sandra Ibarra Foundation for Cancer [FSI2013 to E.E., A.P.]; MINECO [BIO2011–26205 to R.G., A.P., SAF2014–60551-R to E.M., J.P.A.]; National Human Genome Research Institute of the National Institutes of Health [U54HG007004 to R.G., A.P.]; MINECO Centro de Excelencia Severo Ochoa 2013–2017 [SEV-2012–0208 to R.G., A.P.]; Research Programme on Biomedical Informatics (GRIB), which is member of ELIXIR-Excelerate of the European Union Horizon 2020 Programme 2014–2020 [676559 to E.E., A.P., I.D.]; ELIXIR-Excelerate, European Union Horizon 2020 Spanish National Bioinformatics Institute (INB) [PT13/0001/0023 to E.E., A.P., I.D.]. Funding for open access charge: European ITN Network RNP-Net [ID:289007] and MINECO-FEDER [BIO2014–52566-R]. ;</t>
  </si>
  <si>
    <t>28407033</t>
  </si>
  <si>
    <t>10.1093/bioinformatics/btx213</t>
  </si>
  <si>
    <t>BioCIDER: a Contextualisation InDEx for biological Resources discovery.</t>
  </si>
  <si>
    <t>Horro C</t>
  </si>
  <si>
    <t>Elixir Department, Earlham Institute, Norwich Research Park Innovation Centre, Norwich NR4 7UH, UK.</t>
  </si>
  <si>
    <t>Jimenez R</t>
  </si>
  <si>
    <t>ELIXIR Hub, The European Bioinformatics Institute (EMBL-EBI), Wellcome Trust Genome Campus, Hinxton CB10 1SD, UK.</t>
  </si>
  <si>
    <t>Funding ; C.H. was funded by a GOBLET internship and by ELIXIR-EXCELERATE, which is funded by the European Commission within the Research Infrastructures programme of Horizon 2020 [grant agreement number 676559]. M.C. was strategically funded by the UK Biotechnology and Biological Sciences Research Council. ;</t>
  </si>
  <si>
    <t>30395270</t>
  </si>
  <si>
    <t>10.1093/nar/gky1078</t>
  </si>
  <si>
    <t>The European Nucleotide Archive in 2018.</t>
  </si>
  <si>
    <t>Harrison PW</t>
  </si>
  <si>
    <t>0000-0001-6534-7425</t>
  </si>
  <si>
    <t>European Molecular Biology Laboratory, European Bioinformatics Institute, Wellcome Genome Campus, Hinxton, Cambridge CB10 1SD, UK.</t>
  </si>
  <si>
    <t>0000-0002-6625-894X</t>
  </si>
  <si>
    <t>funding-source: ; /funding-source: ; award-id: 643476; funding-source: ; /funding-source: ; award-id: 654008; funding-source: ; /funding-source: ; award-id: 676559; funding-source: ; /funding-source: ; award-id: BB/M011755/1;</t>
  </si>
  <si>
    <t>26612862</t>
  </si>
  <si>
    <t>10.1093/nar/gkv1301</t>
  </si>
  <si>
    <t>BIGNASim: a NoSQL database structure and analysis portal for nucleic acids simulation data.</t>
  </si>
  <si>
    <t>Hospital A</t>
  </si>
  <si>
    <t>0000-0002-6797-8746</t>
  </si>
  <si>
    <t>Institute for Research in Biomedicine (IRB Barcelona), The Barcelona Institute of Science and Technology, Baldiri Reixac 10-12, 08028 Barcelona, Spain Joint BSC-IRB Research Program in Computational Biology, Baldiri Reixac 10-12, 08028 Barcelona, Spain.</t>
  </si>
  <si>
    <t>Gelpí JL</t>
  </si>
  <si>
    <t>0000-0002-0566-7723</t>
  </si>
  <si>
    <t>Joint BSC-IRB Research Program in Computational Biology, Baldiri Reixac 10-12, 08028 Barcelona, Spain Barcelona Supercomputing Center, Jordi Girona 29, 08034 Barcelona, Spain Department of Biochemistry and Molecular Biology, University of Barcelona, 08028 Barcelona, Spain gelpi@ub.edu.</t>
  </si>
  <si>
    <t>FUNDING ; Spanish Ministry of Science [BIO2012-32868, SEV-2011-00067, TIN2012-34557]; Catalan Government [2014-SGR-134, 2014-SGR-1051]; Institut Català de Recerca I Estudis Avançats, ICREA Academia [to M.O.], Instituto de Salud Carlos III-Instituto Nacional de Bioinformática [PT13/0001/0019, PT13/0001/0028]; European Research Council [ERC_SimDNA]; European Union, H2020 programme [Elixir-Excellerate: 676559; BioExcel: 674728, MuG: 676566]; PEDECIBA and SNI (ANII, Uruguay) [to P.D.D.]. Funding for open access charge: European Union [MuG: 676566]. ;</t>
  </si>
  <si>
    <t>28566273</t>
  </si>
  <si>
    <t>10.2337/db16-1253</t>
  </si>
  <si>
    <t>An Expanded Genome-Wide Association Study of Type 2 Diabetes in Europeans.</t>
  </si>
  <si>
    <t>Diabetes</t>
  </si>
  <si>
    <t>Scott RA</t>
  </si>
  <si>
    <t>0000-0003-0207-4831</t>
  </si>
  <si>
    <t>MRC Epidemiology Unit, University of Cambridge, Cambridge, U.K.</t>
  </si>
  <si>
    <t>0000-0002-0994-0184</t>
  </si>
  <si>
    <t>26978244</t>
  </si>
  <si>
    <t>10.1038/sdata.2016.18</t>
  </si>
  <si>
    <t>The FAIR Guiding Principles for scientific data management and stewardship.</t>
  </si>
  <si>
    <t>0000-0001-9773-4008</t>
  </si>
  <si>
    <t>Center for Plant Biotechnology and Genomics, Universidad Politécnica de Madrid, Madrid 28223, Spain.</t>
  </si>
  <si>
    <t>0000-0001-6935-9028</t>
  </si>
  <si>
    <t>Leiden University Medical Center, Leiden and Dutch TechCenter for Life Sciences, Utrecht 2333 ZA, The Netherlands.</t>
  </si>
  <si>
    <t>text_search_general:"ELIXIR Node", text_search_general:"ELIXIR-EXCELERATE", text_search_general:F1000Research ELIXIR, text_search_country:"ELIXIR Greece", text_search_country_code:"ELIXIR FR", text_search_country_code:"ELIXIR NL", text_search_country_code:"ELIXIR UK"</t>
  </si>
  <si>
    <t>29043062</t>
  </si>
  <si>
    <t>10.12688/f1000research.12342.2</t>
  </si>
  <si>
    <t>The future of metabolomics in ELIXIR.</t>
  </si>
  <si>
    <t>van Rijswijk M</t>
  </si>
  <si>
    <t>ELIXIR-NL, Dutch Techcentre for Life Sciences, Utrecht, 3503 RM, Netherlands.</t>
  </si>
  <si>
    <t>Steinbeck C</t>
  </si>
  <si>
    <t>0000-0001-6966-0814</t>
  </si>
  <si>
    <t>Friedrich-Schiller-University, Jena, 07743, Germany.</t>
  </si>
  <si>
    <t>funding-source: Horizon 2020 Framework Programme; award-id: 654241; The meeting was funded by PhenoMeNal, European Commission's Horizon2020 programme, grant agreement number 654241.;</t>
  </si>
  <si>
    <t>Genetics in medicine : official journal of the American College of Medical Genetics</t>
  </si>
  <si>
    <t>29335022</t>
  </si>
  <si>
    <t>10.1186/s13326-017-0170-9</t>
  </si>
  <si>
    <t>Tackling the challenges of matching biomedical ontologies.</t>
  </si>
  <si>
    <t>Faria D</t>
  </si>
  <si>
    <t>0000-0002-4697-296X</t>
  </si>
  <si>
    <t>Instituto Gulbenkian de Ciência, R Quinta Grande 6, Oeiras, Portugal. dfaria@igc.gulbenkian.pt.</t>
  </si>
  <si>
    <t>Cruz IF</t>
  </si>
  <si>
    <t>0000-0003-1511-277X</t>
  </si>
  <si>
    <t>ADVIS Lab, Department of Computer Science, University of Illinois at Chicago, 851 S. Morgan St., Chicago, Illinois, USA.</t>
  </si>
  <si>
    <t>funding-source: ; /funding-source: ; award-id: 676559 ELIXIR-EXCELERATE; funding-source: ; /funding-source: ; award-id: PTDC/EEI-ESS/4633/2014; funding-source: ; /funding-source: ; award-id: UID/CEC/00408/2013; funding-source: ; /funding-source: ; award-id: UID/CEC/00408/2013; funding-source: ; /funding-source: ; award-id: UID/CEC/00408/2013; funding-source: ; /funding-source: ; award-id: III-1618126; funding-source: ; /funding-source: ; award-id: CNS-1646395; funding-source: ; /funding-source: ; award-id: CCF-1561144; funding-source: ; /funding-source: ; award-id: III-1213038; funding-source: ; /funding-source: ; award-id: Grand Challenges Explorations grant;</t>
  </si>
  <si>
    <t>30203035</t>
  </si>
  <si>
    <t>10.1093/nar/gky791</t>
  </si>
  <si>
    <t>Small RNA sequences derived from pre-microRNAs in the supraspliceosome.</t>
  </si>
  <si>
    <t>Mahlab-Aviv S</t>
  </si>
  <si>
    <t>The Rachel and Selim Benin School of Computer Science and Engineering, The Hebrew University of Jerusalem, Jerusalem, Israel.</t>
  </si>
  <si>
    <t>Department of Biological Chemistry, Institute of Life Sciences, The Hebrew University of Jerusalem, Jerusalem, Israel.</t>
  </si>
  <si>
    <t>28472475</t>
  </si>
  <si>
    <t>10.1093/nar/gkx352</t>
  </si>
  <si>
    <t>Amino Acid Interaction (INTAA) web server.</t>
  </si>
  <si>
    <t>0000-0003-4288-0344</t>
  </si>
  <si>
    <t>Institute of Organic Chemistry and Biochemistry, Academy of Sciences of the Czech Republic, Flemingovo nam. 542/2, Prague CZ-16610, Czech Republic.</t>
  </si>
  <si>
    <t>FUNDING ; ELIXIR CZ (MEYS) [LM2015047]; CESNET [LM2015042]; CERIT Scientific Cloud [LM2015085]. Funding for open access charge: Institute of Organic Chemistry and Biochemistry of the CAS (RVO) [61388963]. ;</t>
  </si>
  <si>
    <t>McEntyre J</t>
  </si>
  <si>
    <t>Birney E</t>
  </si>
  <si>
    <t>PPR46595</t>
  </si>
  <si>
    <t>10.12688/f1000research.15161.1</t>
  </si>
  <si>
    <t>Common ELIXIR Service for Researcher Authentication and Authorisation</t>
  </si>
  <si>
    <t>Linden M</t>
  </si>
  <si>
    <t>0000-0002-3634-3756</t>
  </si>
  <si>
    <t>Nyrönen T</t>
  </si>
  <si>
    <t>0000-0003-1531-5198</t>
  </si>
  <si>
    <t>text_search_general:"ELIXIR Node", text_search_adjective_country:"Luxembourg ELIXIR", text_search_formal_node_name_country:"Luxembourg ELIXIR Node"</t>
  </si>
  <si>
    <t>30165440</t>
  </si>
  <si>
    <t>10.1093/gigascience/giy109</t>
  </si>
  <si>
    <t>Fractalis: a scalable open-source service for platform-independent interactive visual analysis of biomedical data.</t>
  </si>
  <si>
    <t>Herzinger S</t>
  </si>
  <si>
    <t>0000-0003-0935-2910</t>
  </si>
  <si>
    <t>Luxembourg Centre for Systems Biomedicine, University of Luxembourg, Campus Belval, 7 av. des Hauts-Fourneaux, L-4362 Esch-sur-Alzette.</t>
  </si>
  <si>
    <t>Schneider R</t>
  </si>
  <si>
    <t>0000-0001-6678-490X</t>
  </si>
  <si>
    <t>funding-source: ; /funding-source: ; funding-source: ; /funding-source: ; award-id: NCER13/BM/11264123;</t>
  </si>
  <si>
    <t>Nano letters</t>
  </si>
  <si>
    <t>29220439</t>
  </si>
  <si>
    <t>10.1093/database/bax043</t>
  </si>
  <si>
    <t>Text mining and expert curation to develop a database on psychiatric diseases and their genes.</t>
  </si>
  <si>
    <t>0000-0002-9748-2290</t>
  </si>
  <si>
    <t>Research Group on Integrative Biomedical Informatics (GRIB), Institut Hospital del Mar d'Investigacions Mèdiques (IMIM), DCEXS, Universitat Pompeu Fabra (UPF), C/Dr. Aiguader 88, Barcelona 08003, Spain.</t>
  </si>
  <si>
    <t>0000-0003-4149-1339</t>
  </si>
  <si>
    <t>ACK_FUND:676559, text_search_general:"ELIXIR-EXCELERATE", text_search_country_code:"ELIXIR CZ"</t>
  </si>
  <si>
    <t>29036719</t>
  </si>
  <si>
    <t>10.1093/nar/gkx868</t>
  </si>
  <si>
    <t>ChannelsDB: database of biomacromolecular tunnels and pores.</t>
  </si>
  <si>
    <t>Pravda L</t>
  </si>
  <si>
    <t>0000-0002-2780-4901</t>
  </si>
  <si>
    <t>CEITEC - Central European Institute of Technology, Masaryk University Brno, Kamenice 5, 625 00 Brno-Bohunice, Czech Republic.</t>
  </si>
  <si>
    <t>Koca J</t>
  </si>
  <si>
    <t>0000-0002-1066-5677</t>
  </si>
  <si>
    <t>FUNDING ; ELIXIR CZ research infrastructure project (MEYS) [LM2015047]; Ministry of Education, Youth and Sports of the Czech Republic under the project CEITEC 2020 [LQ1601 to L.P., D.S., R.S.V., D.T. and J.K.]; ELIXIR-EXCELERATE project, which has received funding from the European Union's Horizon 2020 research and innovation programme [676559]; Czech Republic [P208/12/G016 to M.O. and V.N.]; Ministry of Education, Youth and Sports of the Czech Republic [project NPUII-LO1305 to M.O. and K.B.]; Palacký University Olomouc [IGA_PrF_2017_028 to V.N.]. Funding for open access charge: LM2015047. ;</t>
  </si>
  <si>
    <t>Medina I</t>
  </si>
  <si>
    <t>GRANT_ID:676559, ACK_FUND:676559, text_search_general:"ELIXIR-EXCELERATE", text_search_general:F1000Research ELIXIR</t>
  </si>
  <si>
    <t>28948232</t>
  </si>
  <si>
    <t>10.12688/wellcomeopenres.10210.2</t>
  </si>
  <si>
    <t>SciLite: a platform for displaying text-mined annotations as a means to link research articles with biological data.</t>
  </si>
  <si>
    <t>Wellcome open research</t>
  </si>
  <si>
    <t>Venkatesan A</t>
  </si>
  <si>
    <t>0000-0002-5306-4329</t>
  </si>
  <si>
    <t>Literature Service group, European Molecular Biology Laboratory, European Bioinformatics Institute (EMBL-EBI), Cambridge, UK.</t>
  </si>
  <si>
    <t>funding-source: Wellcome Trust; award-id: 098231; award-id: 108758; funding-source: ELIXIR-EXCELERATE; award-id: 676559; Funding for Europe PMC is provided by twenty-seven European-based funders of life science research:; http://europepmc.org/Funders/, under Wellcome Trust grants [098321] and [108758] awarded to EMBL-EBI. This work was also supported by the ELIXIR-EXCELERATE grant, funded by the European Commission within the Research Infrastructures programme of Horizon 2020 [676559].; The funders had no role in study design, data collection and analysis, decision to publish, or preparation of the manuscript.;</t>
  </si>
  <si>
    <t>text_search_general:"ELIXIR-EXCELERATE", text_search_country_code:"ELIXIR IL"</t>
  </si>
  <si>
    <t>10.1093/database/baw133</t>
  </si>
  <si>
    <t>ASAP: a machine learning framework for local protein properties.</t>
  </si>
  <si>
    <t>Brandes N</t>
  </si>
  <si>
    <t>Department of Biological Chemistry, The Alexander Silberman Institute of Life Sciences, The Hebrew University, Jerusalem 91904, Israel.</t>
  </si>
  <si>
    <t>Department of Biological Chemistry, The Alexander Silberman Institute of Life Sciences, The Hebrew University, Jerusalem 91904, Israel michall@cc.huji.ac.il michall@ias.huji.ac.il.</t>
  </si>
  <si>
    <t>SVM-Prot: web-based support vector machine software for functional classification of a protein from its primary sequence ;</t>
  </si>
  <si>
    <t>Rehm HL</t>
  </si>
  <si>
    <t>0000-0001-7532-6898</t>
  </si>
  <si>
    <t>Molecular biology and evolution</t>
  </si>
  <si>
    <t>PPR41186</t>
  </si>
  <si>
    <t>The future of metabolomics in ELIXIR</t>
  </si>
  <si>
    <t>0000-0003-1742-9711</t>
  </si>
  <si>
    <t>0000-0002-9856-1679</t>
  </si>
  <si>
    <t>text_search_general:"ELIXIR Node", text_search_country_code:"ELIXIR CZ", text_search_adjective_country:"Czech ELIXIR", text_search_formal_node_name_country:"Czech  ELIXIR Node"</t>
  </si>
  <si>
    <t>27150812</t>
  </si>
  <si>
    <t>10.1093/nar/gkw381</t>
  </si>
  <si>
    <t>DNATCO: assignment of DNA conformers at dnatco.org.</t>
  </si>
  <si>
    <t>0000-0001-7855-3690</t>
  </si>
  <si>
    <t>Institute of Biotechnology CAS, BIOCEV, Průmyslová 595, 252 50 Vestec, Prague West, Czech Republic.</t>
  </si>
  <si>
    <t>Schneider B</t>
  </si>
  <si>
    <t>Institute of Biotechnology CAS, BIOCEV, Průmyslová 595, 252 50 Vestec, Prague West, Czech Republic bohdan.schneider@gmail.com.</t>
  </si>
  <si>
    <t>FUNDING ; Czech National Infrastructure for Biological Data (ELIXIR CZ) [LM2015047]; ERDF [BIOCEV CZ.1.05/1.1.00/02.0109]; Institutional Research Project of the Institute of Biotechnology [RVO 86652036]. Funding for openaccess charge: Czech National Infrastructure for Biological Data (ELIXIR CZ) [LM2015047]; Institutional Research Project of the Institute of Biotechnology [RVO 86652036]. ;</t>
  </si>
  <si>
    <t>D'Antonio M</t>
  </si>
  <si>
    <t>ACK_FUND:676559, text_search_general:"ELIXIR-EXCELERATE", text_search_general:F1000Research ELIXIR, text_search_country:"ELIXIR Norway"</t>
  </si>
  <si>
    <t>29946431</t>
  </si>
  <si>
    <t>10.12688/f1000research.13256.1</t>
  </si>
  <si>
    <t>META-pipe Authorization service.</t>
  </si>
  <si>
    <t>Department of Chemistry, UiT - The Arctic University of Norway, Tromsø, 9037, Norway.</t>
  </si>
  <si>
    <t>Department of Computer Science, UiT - The Arctic University of Norway, Tromsø, 9037, Norway.</t>
  </si>
  <si>
    <t>funding-source: Horizon 2020 Framework Programme; award-id: 676559; funding-source: Norges Forskningsråd; award-id: 208481; Funding was provided from ELIXIR and ELIXIR-Norway. ELIXIR received funding from the European Union’s Horizon 2020 research and innovation program (ELIXIR- EXCELERATE, grant agreement 676559). ELIXIR-Norway is funded by the Research Council of Norway through the ELIXIR.NO project (grant number 208481).; The funders had no role in study design, data collection and analysis, decision to publish, or preparation of the manuscript.;</t>
  </si>
  <si>
    <t>27042287</t>
  </si>
  <si>
    <t>10.1186/s13326-016-0055-3</t>
  </si>
  <si>
    <t>Webulous and the Webulous Google Add-On--a web service and application for ontology building from templates.</t>
  </si>
  <si>
    <t>0000-0002-2548-641X</t>
  </si>
  <si>
    <t>European Bioinformatics Institute (EMBL-EBI),European Molecular Biology Laboratory, Wellcome Trust Genome Campus, Hinxton, Cambridge, UK.</t>
  </si>
  <si>
    <t>funding-source: ; /funding-source: ; funding-source: ; /funding-source: ; award-id: U54-HG004028; funding-source: ; /funding-source: ;</t>
  </si>
  <si>
    <t>ACK_FUND:730941, ACK_FUND:654248, ACK_FUND:676559, text_search_general:"ELIXIR Node", text_search_general:"AARC2", text_search_general:"ELIXIR-EXCELERATE", text_search_general:F1000Research ELIXIR, text_search_country:"ELIXIR Finland", text_search_adjective_country:"Estonian ELIXIR", text_search_adjective_country:"Finnish ELIXIR"</t>
  </si>
  <si>
    <t>30254736</t>
  </si>
  <si>
    <t>Common ELIXIR Service for Researcher Authentication and Authorisation.</t>
  </si>
  <si>
    <t>0000-0002-0305-7446</t>
  </si>
  <si>
    <t>CSC - IT Center for Science, Espoo, Finland.</t>
  </si>
  <si>
    <t>funding-source: ELIXIR; funding-source: Academy of Finland; award-id: 292265; funding-source: Horizon 2020; award-id: 676559; award-id: 654248; award-id: 730941; The projects receive funding from the European Union’s Horizon 2020 research and innovation programme [676559, 654248 and 730941]. CSC - IT Center Finland acknowledges Academy of Finland grant [292265] for ELIXIR Finland.;</t>
  </si>
  <si>
    <t>0000-0002-7754-7851</t>
  </si>
  <si>
    <t>Viruses</t>
  </si>
  <si>
    <t>0000-0001-9320-7008</t>
  </si>
  <si>
    <t>Wang Y</t>
  </si>
  <si>
    <t>27374119</t>
  </si>
  <si>
    <t>10.1093/database/baw098</t>
  </si>
  <si>
    <t>neXtA5: accelerating annotation of articles via automated approaches in neXtProt.</t>
  </si>
  <si>
    <t>Mottin L</t>
  </si>
  <si>
    <t>0000-0002-3374-2962</t>
  </si>
  <si>
    <t>BiTeM Group, University of Applied Sciences, Western Switzerland-HEG Genève, Information Science Department SIB Text Mining, Swiss Institute of Bioinformatics luc.mottin@hesge.ch patrick.ruch@hesge.ch.</t>
  </si>
  <si>
    <t>Ruch P</t>
  </si>
  <si>
    <t>0000-0002-9614-9293</t>
  </si>
  <si>
    <t>BiTeM Group, University of Applied Sciences, Western Switzerland-HEG Genève, Information Science Department SIB Text Mining, Swiss Institute of Bioinformatics.</t>
  </si>
  <si>
    <t>Funding ; This work was supported by the Swiss National Fund for Scientific Research, SNF Grant : [neXtPresso project, SNF #153437]. The work was also supported by [Elixir-Excelerate, Grant # 676559] and [MD-Paedigree, Grant # 600932], which respectively support the development of the BioMed database and the services to automatically annotate the content of BioMed (MeSH indexing). Funding for open access charge: University of Applied Sciences, Western Switzerland / HEG Genève / BiTeM group. ; Text mining to support gene ontology curation and vice versa ; ToxiCat: hybrid named entity recognition services to support curation of the comparative toxicogenomic database ; ) Full-texts representation with medical subjects headings, and co-citations network reranking strategies for TREC 2014 clinical decision support track. TREC Proc., 2014, NIST Special Publication, 500–308. ;</t>
  </si>
  <si>
    <t>30443369</t>
  </si>
  <si>
    <t>10.1107/s2052252518014392</t>
  </si>
  <si>
    <t>Deep Consensus, a deep learning-based approach for particle pruning in cryo-electron microscopy.</t>
  </si>
  <si>
    <t>IUCrJ</t>
  </si>
  <si>
    <t>Biocomputing Unit, Spanish National Center for Biotechnology, Calle Darwin 3, 28049 Madrid, Spain.</t>
  </si>
  <si>
    <t>Sorzano COS</t>
  </si>
  <si>
    <t>funding-source: Ministerio de Economía, Industria y Competitividad, Gobierno de España; award-id: BIO2016-76400-R(AEI/FEDER, UE); funding-source: Comunidad de Madrid; award-id: S2017/BMD-3817; funding-source: Instituto de Salud Carlos III; award-id: PT13/0001/0009; award-id: PT17/0009/0010; funding-source: Horizon 2020; award-id: Elixir - EXCELERATE (INFRADEV-3-2015, Proposal: 676559); funding-source: Ministerio de Economía, Industria y Competitividad, Gobierno de España; award-id: Juan de la Cierva-E-28-2018-0015407; funding-source: Ministerio de Educación, Cultura y Deporte; award-id: FPU-2015/264; funding-statement: This work was funded by &lt;funding-source: Ministerio de Economía, Industria y Competitividad, Gobierno de España; This work was funded by Ministerio de Economía, Industria y Competitividad, Gobierno de España grant BIO2016-76400-R(AEI/FEDER, UE). Comunidad de Madrid grant S2017/BMD-3817. Instituto de Salud Carlos III grants PT13/0001/0009 and PT17/0009/0010. Horizon 2020 grant Elixir - EXCELERATE (INFRADEV-3-2015, Proposal: 676559). Ministerio de Economía, Industria y Competitividad, Gobierno de España grant Juan de la Cierva-E-28-2018-0015407 to Joan Segura. Ministerio de Educación, Cultura y Deporte grant FPU-2015/264 to Ruben Sanchez-Garcia. ;</t>
  </si>
  <si>
    <t>0000-0001-8728-9449</t>
  </si>
  <si>
    <t>text_search_general:"ELIXIR Pilot", text_search_general:"ELIXIR-EXCELERATE", text_search_general:F1000Research ELIXIR, text_search_country:"ELIXIR Norway"</t>
  </si>
  <si>
    <t>28620454</t>
  </si>
  <si>
    <t>10.12688/f1000research.10443.1</t>
  </si>
  <si>
    <t>ELIXIR pilot action: Marine metagenomics - towards a domain specific set of sustainable services.</t>
  </si>
  <si>
    <t>Robertsen EM</t>
  </si>
  <si>
    <t>0000-0001-9862-5890</t>
  </si>
  <si>
    <t>Center for Bioinformatics (SfB), UiT The Arctic University of Norway Bioinformatics, Tromsø, Norway.</t>
  </si>
  <si>
    <t>30626316</t>
  </si>
  <si>
    <t>10.1186/s12859-018-2573-8</t>
  </si>
  <si>
    <t>CoExpresso: assess the quantitative behavior of protein complexes in human cells.</t>
  </si>
  <si>
    <t>Chalabi MH</t>
  </si>
  <si>
    <t>Department of Biochemistry and Molecular Biology and VILLUM Center for Bioanalytical Sciences, University of Southern Denmark, Campusvej 55, Odense M, 5230, Denmark.</t>
  </si>
  <si>
    <t>Department of Biochemistry and Molecular Biology and VILLUM Center for Bioanalytical Sciences, University of Southern Denmark, Campusvej 55, Odense M, 5230, Denmark. veits@bmb.sdu.dk.</t>
  </si>
  <si>
    <t>funding-source: ; /funding-source: ; award-id: DNRF82; funding-source: ; /funding-source: ; funding-source: ; /funding-source: ; award-id: SID 2017;</t>
  </si>
  <si>
    <t>text_search_general:"ELIXIR Node", text_search_general:F1000Research ELIXIR, text_search_country_code:"ELIXIR UK"</t>
  </si>
  <si>
    <t>PPR40502</t>
  </si>
  <si>
    <t>An open and transparent process to select ELIXIR Node Services as implemented by ELIXIR-UK</t>
  </si>
  <si>
    <t>ACK_FUND:654248, ACK_FUND:676559, ACK_FUND:739563, text_search_general:"ELIXIR-EXCELERATE"</t>
  </si>
  <si>
    <t>30296492</t>
  </si>
  <si>
    <t>10.1016/j.jsb.2018.10.001</t>
  </si>
  <si>
    <t>Using Scipion for stream image processing at Cryo-EM facilities.</t>
  </si>
  <si>
    <t>Gómez-Blanco J</t>
  </si>
  <si>
    <t>0000-0002-5279-8806</t>
  </si>
  <si>
    <t>Department of Anatomy and Cell Biology, McGill University, Montreal, Canada.</t>
  </si>
  <si>
    <t>Biocomputing Unit, National Center for Biotechnology (CSIC), C/ Darwin, 3, Campus Universidad Autónoma, 28049 Cantoblanco, Madrid, Spain.</t>
  </si>
  <si>
    <t>Automated electron microscope tomography using robust prediction of specimen movements ; The authors would like to acknowledge economical support from: ; This work used the EGI Infrastructure and is co-funded by the EGI-Engage project (Horizon 2020) under Grant No. 654142. European Union (EU) and Horizon 2020 through grant West-Life (EINFRA-2015-1, Proposal: 675858) European Union (EU) and Horizon 2020 through grant Elixir - EXCELERATE (INFRADEV-3-2015, Proposal: 676559) European Union (EU) and Horizon 2020 through grant iNEXT (INFRAIA-1-2014-2015, Proposal: 653706). The authors acknowledge the support and the use of resources of Instruct, a Landmark ESFRI project. This work has used the Cryo-EM Swedish National Facility funded by the Knut and Alice Wallenberg, Family Erling Persson and Kempe Foundations, SciLifeLab, Stockholm University and Umeå University. ; We acknowledge Diamond for access and support of the Cryo-EM facilities at the UK national electron bio-imaging centre (eBIC), funded by the Wellcome Trust, MRC and BBSRC. ;</t>
  </si>
  <si>
    <t>text_search_general:"EJP RD"</t>
  </si>
  <si>
    <t>0000-0002-7166-191X</t>
  </si>
  <si>
    <t>0000-0001-6867-9425</t>
  </si>
  <si>
    <t>ACK_FUND:676559, text_search_general:"ELIXIR Node", text_search_general:"ELIXIR Pilot", text_search_general:"ELIXIR-EXCELERATE", text_search_general:F1000Research ELIXIR, text_search_country_code:"ELIXIR DE", text_search_country_code:"ELIXIR NL", text_search_country_code:"ELIXIR NO", text_search_country_code:"ELIXIR CH", text_search_country_code:"ELIXIR UK"</t>
  </si>
  <si>
    <t>28781748</t>
  </si>
  <si>
    <t>ELIXIR-UK role in bioinformatics training at the national level and across ELIXIR.</t>
  </si>
  <si>
    <t>0000-0003-3150-6445</t>
  </si>
  <si>
    <t>MRC Human Genetics Unit, The Institute of Genetics and Molecular Medicine, University of Edinburgh, Edinburgh, EH4 2XU, UK.</t>
  </si>
  <si>
    <t>0000-0003-3085-1271</t>
  </si>
  <si>
    <t>Department of Genetics, University of Cambridge, Cambridge, CB2 3EH, UK.</t>
  </si>
  <si>
    <t>funding-source: Biotechnology and Biological Sciences Research Council; award-id: BB/L005069/1; funding-source: Biotechnology and Biological Sciences Research Council; award-id: BB/P017193/1; funding-source: Horizon 2020; award-id: 676559; ELIXIR-UK is funded by the Biotechnology and Biological Sciences Research Council, the Medical Research Council and the Natural Environment Research Council (grant numbers BB/L005069/1 and BB/P017193/1). ELIXIR-EXCELERATE project is funded by the European Commission within the Research Infrastructures programme of Horizon 2020 (grant number 676559).; The funders had no role in study design, data collection and analysis, decision to publish, or preparation of the manuscript.;</t>
  </si>
  <si>
    <t>30631996</t>
  </si>
  <si>
    <t>10.1186/s13321-018-0325-4</t>
  </si>
  <si>
    <t>Large scale comparison of QSAR and conformal prediction methods and their applications in drug discovery.</t>
  </si>
  <si>
    <t>Bosc N</t>
  </si>
  <si>
    <t>0000-0002-5512-6810</t>
  </si>
  <si>
    <t>Chemogenomics Team, European Bioinformatics Institute (EMBL-EBI), Wellcome Genome Campus, Hinxton, Cambridge, CB10 1SD, UK. nbosc@ebi.ac.uk.</t>
  </si>
  <si>
    <t>Leach AR</t>
  </si>
  <si>
    <t>Chemogenomics Team, European Bioinformatics Institute (EMBL-EBI), Wellcome Genome Campus, Hinxton, Cambridge, CB10 1SD, UK.</t>
  </si>
  <si>
    <t>30371884</t>
  </si>
  <si>
    <t>10.1093/nar/gky1018</t>
  </si>
  <si>
    <t>DNA mapping and kinetic modeling of the HrdB regulon in Streptomyces coelicolor.</t>
  </si>
  <si>
    <t>Šmídová K</t>
  </si>
  <si>
    <t>Institute of Microbiology, Academy of Sciences of the Czech Republic, 14220 Prague, Czechia.</t>
  </si>
  <si>
    <t>Vohradsky J</t>
  </si>
  <si>
    <t>funding-source: ; /funding-source: ; award-id: UJEP-SGS-2017-53-001-3; funding-source: ; /funding-source: ; award-id: Q26/LF1; funding-source: ; /funding-source: ; award-id: LM2015055; funding-source: ; /funding-source: ; award-id: LM2015047;</t>
  </si>
  <si>
    <t>28449074</t>
  </si>
  <si>
    <t>10.1093/nar/gkx285</t>
  </si>
  <si>
    <t>FireProt: web server for automated design of thermostable proteins.</t>
  </si>
  <si>
    <t>Musil M</t>
  </si>
  <si>
    <t>Loschmidt Laboratories, Department of Experimental Biology, Masaryk University, Brno, Czech Republic.</t>
  </si>
  <si>
    <t>FUNDING ; This research and open access charge was funded by Ministry of Education, Youth and Sports of the Czech Republic from the National Programme of Sustainability II [LQ1605, LO1214]; European Regional Development Fund [ELIXIR-CZ LM2015047]; Grant Academy of the Czech Republic [16-06096S]; Brno University Technology [FIT-S-17-3964]. ;</t>
  </si>
  <si>
    <t>26185097</t>
  </si>
  <si>
    <t>10.1093/gbe/evv131</t>
  </si>
  <si>
    <t>Comparative Genomics of Listeria Sensu Lato: Genus-Wide Differences in Evolutionary Dynamics and the Progressive Gain of Complex, Potentially Pathogenicity-Related Traits through Lateral Gene Transfer.</t>
  </si>
  <si>
    <t>Genome biology and evolution</t>
  </si>
  <si>
    <t>0000-0002-4627-0626</t>
  </si>
  <si>
    <t>Dipartimento di Bioscienze, Università degli Studi di Milano, Italy Istituto Zooprofilattico Sperimentale della Puglia e della Basilicata, Foggia, Italy.</t>
  </si>
  <si>
    <t>Parisi A</t>
  </si>
  <si>
    <t>Istituto Zooprofilattico Sperimentale della Puglia e della Basilicata, Foggia, Italy david.horner@unimi.it parisi.izspb@gmail.com.</t>
  </si>
  <si>
    <t>This work was carried out thanks to the research infrastructures made available by the italian nodes of  ; ELIXIR and LIFEWATCH (Molecular Biodiversity Lab) ;  and supported by  ; ELIXIR-EXCELERATE ; ) and  ; EMBRIC ; ) projects as well as funding from the  ; Italian Ministry of Health ;</t>
  </si>
  <si>
    <t>29036529</t>
  </si>
  <si>
    <t>10.1093/nar/gkx855</t>
  </si>
  <si>
    <t>ITSoneDB: a comprehensive collection of eukaryotic ribosomal RNA Internal Transcribed Spacer 1 (ITS1) sequences.</t>
  </si>
  <si>
    <t>Santamaria M</t>
  </si>
  <si>
    <t>0000-0002-1861-8947</t>
  </si>
  <si>
    <t>Institute of Biomembranes, Bioenergetics and Molecular Biotechnologies, Consiglio Nazionale delle Ricerche, Bari 70126, Italy.</t>
  </si>
  <si>
    <t>0000-0002-4419-0729</t>
  </si>
  <si>
    <t>We would like to thank Rob Finn (European Bioinformatics Institute - EMBL-EBI) and Nils Peder Willassen (UiT The Arctic University of Norway), Giacinto Donvito (National Institute of Nuclear Physics - INFN) and Giorgio Pietro Maggi (INFN and Politecnico di Bari) for their support and cooperation in the recent development and future implementation of ITSoneDB in the framework of Elixir EXCELERATE project, Nicola Losito (Institute of Biomedical Technologies, National Research Council, Bari) for server management support. ; FUNDING ; Italian Ministry for Education, University and Research; LifeWatch, ELIXIR-IIB, ‘PON Ricerca e Competitività 2007–2013’ Program; ReCaS (Azione I—Interventi di rafforzamento strutturale, PONa3_00052, Avviso 254/Ric); PRISMA (Asse II—Sostegno all’innovazione, PON04a2_A); European Commission (ELIXIR-EXCELERATE HORIZON 2020, EMBRIC HORIZON 2020). Funding for open access charge: ELIXIR-EXCELERATE HORIZON 2020 [GA 67559]. ;</t>
  </si>
  <si>
    <t>25289590</t>
  </si>
  <si>
    <t>10.1038/nsmb.2897</t>
  </si>
  <si>
    <t>A 3D cellular context for the macromolecular world.</t>
  </si>
  <si>
    <t>Nature structural &amp; molecular biology</t>
  </si>
  <si>
    <t>Protein Data Bank in Europe, European Molecular Biology Laboratory, European Bioinformatics Institute, Hinxton, UK.</t>
  </si>
  <si>
    <t>0000-0002-2198-1958</t>
  </si>
  <si>
    <t>We thank P. Haslam for help with the manuscript and logistical organization of the workshop. The workshop was supported by grants from the Wellcome Trust to the PDBe (088944) and OME (095931). Work on the EMDB at the PDBe is supported by the European Commission Framework 7 Programme (284209), the US National Institutes of Health National Institute of General Medical Sciences (R01 GM079429) and the UK Medical Research Council (MR/L007835), with further support to the PDBe by EMBL-EBI and the Wellcome Trust (088944). Work on the OME at the University of Dundee is supported by the Wellcome Trust (095931) and the Biotechnology and Biological Sciences Research Council (BB/G022585). ;</t>
  </si>
  <si>
    <t>25540181</t>
  </si>
  <si>
    <t>10.1093/bioinformatics/btu789</t>
  </si>
  <si>
    <t>The chemical component dictionary: complete descriptions of constituent molecules in experimentally determined 3D macromolecules in the Protein Data Bank.</t>
  </si>
  <si>
    <t>Westbrook JD</t>
  </si>
  <si>
    <t>RCSB PDB, Department of Chemistry and Chemical Biology and Center for Integrative Proteomics Research, Rutgers, The State University of New Jersey, Piscataway, NJ 08854, USA and Protein Data Bank in Europe, European Molecular Biology Laboratory, European Bioinformatics Institute (EMBL-EBI), Wellcome Trust Genome Campus, Hinxton, Cambridge CB10 1SD, UK.</t>
  </si>
  <si>
    <t>Young J</t>
  </si>
  <si>
    <t>0000-0001-8896-6878</t>
  </si>
  <si>
    <t>29688351</t>
  </si>
  <si>
    <t>10.1093/database/bay002</t>
  </si>
  <si>
    <t>Worldwide Protein Data Bank biocuration supporting open access to high-quality 3D structural biology data.</t>
  </si>
  <si>
    <t>0000-0002-4986-1229</t>
  </si>
  <si>
    <t>RCSB Protein Data Bank, Center for Integrative Proteomics Research, Rutgers, The State University of New Jersey, 174 Frelinghuysen Road, Piscataway, NJ 08854, USA.</t>
  </si>
  <si>
    <t>0000-0003-3901-6854</t>
  </si>
  <si>
    <t>funding-source: ; /funding-source: ; award-id: DBI-1338415; funding-source: ; /funding-source: ; award-id: BB/G022577/1, BB/J007471/1, BB/K016970/1, BB/K0200; funding-source: ; /funding-source: ; award-id: 284209, 675858; funding-source: ; /funding-source: ; award-id: MR/L007835/1; funding-source: ; /funding-source: ; award-id: DBI-1338415; funding-source: ; /funding-source: ; award-id: 75968, 88944, 104948; funding-source: ; /funding-source: ; award-id: GM079429, GM109046; funding-source: ; /funding-source: ; award-id: DBI-1338415;</t>
  </si>
  <si>
    <t>28529710</t>
  </si>
  <si>
    <t>10.12688/f1000research.11301.2</t>
  </si>
  <si>
    <t>Introducing the Brassica Information Portal: Towards integrating genotypic and phenotypic Brassica crop data.</t>
  </si>
  <si>
    <t>Eckes AH</t>
  </si>
  <si>
    <t>0000-0002-2453-3843</t>
  </si>
  <si>
    <t>Earlham Institute, Norwich, NR4 7UZ, UK.</t>
  </si>
  <si>
    <t>Jurkowski W</t>
  </si>
  <si>
    <t>0000-0002-5975-6051</t>
  </si>
  <si>
    <t>funding-source: Biotechnology and Biological Sciences Research Council; award-id: BB/J004669/1; funding-source: Horizon 2020; award-id: 676559; funding-source: Biotechnology and Biological Sciences Research Council; award-id: BB/L002124/1; This work was supported by UK Biotechnology and Biological Sciences Research Council as part of the BBSRC Renewable Industrial Products from Rapeseed (RIPR) Programme (BB/L002124/1) and was strategically funded by the BBSRC, Institute Strategic Programme Grant (BB/J004669/1) at the Earlham Institute (formerly The Genome Analysis Centre, Norwich). CH is supported by ELIXIR-EXCELERATE, funded by the European Commission within the Research Infrastructures programme of Horizon 2020 (grant agreement number 676559). ; The funders had no role in study design, data collection and analysis, decision to publish, or preparation of the manuscript.;</t>
  </si>
  <si>
    <t>29051922</t>
  </si>
  <si>
    <t>10.1038/s41562-017-0195-1</t>
  </si>
  <si>
    <t>Hidden heritability due to heterogeneity across seven populations.</t>
  </si>
  <si>
    <t>Nature human behaviour</t>
  </si>
  <si>
    <t>Tropf FC</t>
  </si>
  <si>
    <t>0000-0001-9701-2718</t>
  </si>
  <si>
    <t>Department of Sociology/Nuffield College, University of Oxford, Oxford, OX1 3UQ, UK. felix.tropf@sociology.ox.ac.uk.</t>
  </si>
  <si>
    <t>Mills MC</t>
  </si>
  <si>
    <t>0000-0001-8450-3518</t>
  </si>
  <si>
    <t>Department of Sociology/Nuffield College, University of Oxford, Oxford, OX1 3UQ, UK.</t>
  </si>
  <si>
    <t>Funding was provided by grants awarded to M.C.M.: ERC Consolidator Grant SOCIOGENOME (615603), UK ESRC/NCRM SOCGEN grant (ES/N011856/1) and the Wellcome Trust ISSF and John Fell Fund. The ARIC study is carried out as a collaborative study supported by the US National Heart, Lung, and Blood Institute (HHSN268201100005C, HHSN268201100006C, HHSN268201100007C, HHSN268201100008C, HHSN268201100009C, HHSN268201100010C, HHSN268201100011C, and HHSN268201100012C). The Estonian Genome Centre of University of Tartu (EGCUT) Study was supported by EU Horizon 2020 grants 692145, 676550, and 654248; Estonian Research Council Grant IUT20-60, NIASC, EIT–Health; NIH BMI grant 2R01DK075787-06A1; and the European Regional Development Fund (project 2014-2020.4.01.15-0012 GENTRANSMED). The Health and Retirement Study is supported by the US National Institute on Aging (NIA; U01AG009740). The genotyping was funded separately by the NIA (RC2 AG036495 and RC4 AG039029) and was conducted by the NIH Center for Inherited Disease Research (CIDR) at Johns Hopkins University. Genotyping quality control and final preparation of the HRS data were performed by the Genetics Coordinating Center at the University of Washington. The LifeLines Cohort Study and generation and management of GWAS genotype data for the LifeLines Cohort Study were supported by the Netherlands Organization of Scientific Research NWO (175.010.2007.006); the Economic Structure Enhancing Fund of the Dutch government; the Ministry of Economic Affairs; the Ministry of Education, Culture and Science; the Ministry for Health, Welfare and Sports; the Northern Netherlands Collaboration of Provinces; the Province of Groningen; University Medical Center Groningen; the University of Groningen; the Dutch Kidney Foundation; and the Dutch Diabetes Research Foundation. The Swedish Twin Registry (TWINGENE) was supported by the Swedish Research Council (M-2005-1112), GenomEUtwin (EU/QLRT-2001-01254; QLG2-CT-2002-01254), NIH DK U01-066134, the Swedish Foundation for Strategic Research (SSF), and the Heart and Lung Foundation (20070481). The TwinsUK study was funded by the Wellcome Trust; European Community’s Seventh Framework Programme (FP7/2007–2013). The study also received support from the National Institute for Health Research (NIHR)- funded BioResource, Clinical Research Facility and Biomedical Research Centre based at Guy's and St Thomas' NHS Foundation Trust in partnership with King's College London. SNP Genotyping was performed by The Wellcome Trust Sanger Institute and National Eye Institute via NIH/CIDR. For the QIMR data, funding was provided by the Australian National Health and Medical Research Council (241944, 339462, 389927, 389875, 389891, 389892, 389938, 442915, 442981, 496739, 552485, 552498), the Australian Research Council (A7960034, A79906588, A79801419, DP0770096, DP0212016, DP0343921), the FP-5 GenomEUtwin Project (QLG2-CT-2002-01254), and the U.S. National Institutes of Health (NIH grants AA07535, AA10248, AA13320, AA13321, AA13326, AA14041, DA12854, MH66206). A portion of the genotyping on which the QIMR study was based (Illumina 370K scans) was carried out at the Center for Inherited Disease Research, Baltimore (CIDR), through an access award to the authors‘ late colleague Dr. Richard Todd (Psychiatry, Washington University School of Medicine, St Louis). Imputation was carried out on the Genetic Cluster Computer, which is financially supported by the Netherlands Scientific Organization (NWO 480-05-003). The funders had no role in study design, analysis, decision to publish, or preparation of the manuscript. ;</t>
  </si>
  <si>
    <t>FEBS open bio</t>
  </si>
  <si>
    <t>27011785</t>
  </si>
  <si>
    <t>10.1186/s13326-016-0051-7</t>
  </si>
  <si>
    <t>Linking rare and common disease: mapping clinical disease-phenotypes to ontologies in therapeutic target validation.</t>
  </si>
  <si>
    <t>Sarntivijai S</t>
  </si>
  <si>
    <t>European Bioinformatics Institute (EMBL-EBI), European Molecular Biology Laboratory, Wellcome Trust Genome Campus, Hinxton, Cambridge, CB10 1SD UK ; Centre for Therapeutic Target Validation, Wellcome Trust Genome Campus, Hinxton, Cambridge, CB10 1SD UK.</t>
  </si>
  <si>
    <t>0000-0003-1424-480X</t>
  </si>
  <si>
    <t>funding-source: ; /funding-source: ; funding-source: ; /funding-source: ; funding-source: ; /funding-source: ; award-id: 284209;</t>
  </si>
  <si>
    <t>29897411</t>
  </si>
  <si>
    <t>10.1093/bioinformatics/bty315</t>
  </si>
  <si>
    <t>comoRbidity: an R package for the systematic analysis of disease comorbidities.</t>
  </si>
  <si>
    <t>0000-0002-9383-528X</t>
  </si>
  <si>
    <t>Research Programme on Biomedical Informatics (GRIB), Department of Experimental and Health Sciences (DCEXS), Hospital del Mar Medical Research Institute (IMIM), Universitat Pompeu Fabra (UPF), Barcelona, Spain.</t>
  </si>
  <si>
    <t>funding-source: ; /funding-source: ; award-id: PI13/00082; award-id: CP10/00524; award-id: CPII16/00026; funding-source: ; /funding-source: ; award-id: 115372; funding-source: ; /funding-source: ; award-id: 115735; funding-source: ; /funding-source: ; award-id: FP7/2007-2013; funding-source: ; /funding-source: ; award-id: 634143; award-id: 676559; funding-source: ; /funding-source: ; funding-source: ; /funding-source: ; award-id: PT13/0001/0023; funding-source: ; /funding-source: ; award-id: MDM-2014-0370;</t>
  </si>
  <si>
    <t>30008982</t>
  </si>
  <si>
    <t>10.1002/cpbi.48</t>
  </si>
  <si>
    <t>EMDB Web Resources.</t>
  </si>
  <si>
    <t>Current protocols in bioinformatics</t>
  </si>
  <si>
    <t>Abbott S</t>
  </si>
  <si>
    <t>0000-0002-1118-2853</t>
  </si>
  <si>
    <t>European Molecular Biology Laboratory, European Bioinformatics Institute (EMBL-EBI), Wellcome Genome Campus, Hinxton CB10 1SD, UK.</t>
  </si>
  <si>
    <t>ACK_FUND:739563</t>
  </si>
  <si>
    <t>28633659</t>
  </si>
  <si>
    <t>10.1186/s13073-017-0449-6</t>
  </si>
  <si>
    <t>Computing patient data in the cloud: practical and legal considerations for genetics and genomics research in Europe and internationally.</t>
  </si>
  <si>
    <t>Molnár-Gábor F</t>
  </si>
  <si>
    <t>0000-0001-7827-9839</t>
  </si>
  <si>
    <t>Heidelberg Academy of Sciences and Humanities, Karlstraße 4, 69117, Heidelberg, Germany. Fruzsina.Molnar-Gabor@adw.uni-heidelberg.de.</t>
  </si>
  <si>
    <t>Korbel JO</t>
  </si>
  <si>
    <t>European Molecular Biology Laboratory, Genome Biology Unit, Meyerhofstraße 1, 69117, Heidelberg, Germany. Korbel@embl.de.</t>
  </si>
  <si>
    <t>Funding ; FMG and JOK thank the Heidelberg Academy of Sciences and Humanities for the generous funding of their collaboration. The authors also thank the European Open Science Cloud Pilot study (Award Number: 739563) and JOK as well as SY thank the BMBF (de.NBI project: 031A537B) for funding. ; Ohlenschläger F. Research Funding Law of the European Union. Verlag Österreich. 2012. (in German). ;</t>
  </si>
  <si>
    <t>29737976</t>
  </si>
  <si>
    <t>10.1038/sdata.2018.29</t>
  </si>
  <si>
    <t>Uniform resolution of compact identifiers for biomedical data.</t>
  </si>
  <si>
    <t>Wimalaratne SM</t>
  </si>
  <si>
    <t>0000-0001-7604-8041</t>
  </si>
  <si>
    <t>European Molecular Biology Laboratory, European Bioinformatics Institute (EMBL-EBI), Wellcome Trust Genome Campus, Hinxton, Cambridgeshire CB10 1SD, UK.</t>
  </si>
  <si>
    <t>0000-0001-8479-0262</t>
  </si>
  <si>
    <t>Massachusetts General Hospital, Boston, MA 02114, USA.</t>
  </si>
  <si>
    <t>This work was funded in part by the European Molecular Biology Laboratory (EMBL); the European Commission within the Research Infrastructures program of Horizon 2020, project numbers 654039 (THOR) and 676559 (Excelerate); and by the U.S National Institutes of Health (NIH) as part of the Big Data to Knowledge (BD2K) program, BioCaddie (U24AI117966), and the Monarch Initiative (R24-OD011883), NIH Data Translator OT3 OT-TR-16-001. Work was coordinated by FORCE11 ( ; The OBO Foundry: coordinated evolution of ontologies to support biomedical data integration ;</t>
  </si>
  <si>
    <t>29161421</t>
  </si>
  <si>
    <t>10.1093/nar/gkx1005</t>
  </si>
  <si>
    <t>Europe PMC in 2017.</t>
  </si>
  <si>
    <t>Levchenko M</t>
  </si>
  <si>
    <t>0000-0003-1555-5116</t>
  </si>
  <si>
    <t>FUNDING ; Funding for Europe PMC is provided by twenty-eight funders of life science research ( ; ) under Wellcome Trust [098321, 108758 awarded to EMBL-EBI]; ELIXIR-EXCELERATE grant, funded by the European Commission within the Research Infrastructures programme of Horizon 2020 [676559 to A.V.]. Funding for open access charge: Wellcome Trust [098231]. ;</t>
  </si>
  <si>
    <t>Systematically linking tranSMART, Galaxy and EGA for reusing human translational research data</t>
  </si>
  <si>
    <t>0000-0003-2076-5521</t>
  </si>
  <si>
    <t>27080396</t>
  </si>
  <si>
    <t>10.1038/srep24570</t>
  </si>
  <si>
    <t>Uncovering disease mechanisms through network biology in the era of Next Generation Sequencing.</t>
  </si>
  <si>
    <t>Research Programme on Biomedical Informatics (GRIB), Hospital del Mar Medical Research Institute (IMIM), DCEXS, Pompeu Fabra University (UPF). C/Dr. Aiguader, 88. 08003- Barcelona, Spain.</t>
  </si>
  <si>
    <t>We received support from UBACyT (20020130100582BA) and MinCyT (PICT2014-2701), ISCIII-FEDER (PI13/00082, CP10/00524), IMI-JU under grants agreements n° 115002 (eTOX), n° 115191 (Open PHACTS)], n° 115372 (EMIF) and n° 115735 (iPiE), resources of which are composed of financial contribution from the European Union’s Seventh Framework Programme (FP7/2007-2013) and EFPIA companies’ in kind contribution, and the EU H2020 Programme 2014-2020 under grant agreements no. 634143 (MedBioinformatics) and no. 676559 (Elixir-Excelerate). The Research Programme on Biomedical Informatics (GRIB) is a node of the Spanish National Institute of Bioinformatics (INB). A.G.-P. is supported by a Ramon y Cajal scholarship funded by the Spanish Ministry of Economy. The authors would like to thank the Exome Aggregation Consortium and the groups that provided exome variant data for comparison. A full list of contributing groups can be found at  ;</t>
  </si>
  <si>
    <t>text_search_general:"ELIXIR Pilot", text_search_general:F1000Research ELIXIR</t>
  </si>
  <si>
    <t>PPR40495</t>
  </si>
  <si>
    <t>ELIXIR pilot action: Marine metagenomics – towards a domain specific set of sustainable services</t>
  </si>
  <si>
    <t>27899630</t>
  </si>
  <si>
    <t>10.1093/nar/gkw1106</t>
  </si>
  <si>
    <t>European Nucleotide Archive in 2016.</t>
  </si>
  <si>
    <t>Toribio AL</t>
  </si>
  <si>
    <t>0000-0001-7954-7057</t>
  </si>
  <si>
    <t>European Molecular Biology Laboratory, European Bioinformatics Institute (EMBL-EBI), Wellcome Genome Campus, Hinxton, Cambridge CB10 1SD, UK anat@ebi.ac.uk.</t>
  </si>
  <si>
    <t>FUNDING ; European Molecular Biology Laboratory (EMBL); The Horizon 2020 Programme of the European Union under COMPARE [643476], EXCELERATE [676559]; EMBRIC [654008]; UK Biotechnology and Biological Sciences Research Council under Metagenomics Portal [BB/M011755/1], MG-RAST-EBI [BB/N018354/1]; RNA Central [NN/J019321/1]. Funding for open access charge: European Molecular Biology Laboratory (EMBL). ;</t>
  </si>
  <si>
    <t>29397739</t>
  </si>
  <si>
    <t>10.1021/acs.jproteome.7b00851</t>
  </si>
  <si>
    <t>ProForma: A Standard Proteoform Notation.</t>
  </si>
  <si>
    <t>Journal of proteome research</t>
  </si>
  <si>
    <t>LeDuc RD</t>
  </si>
  <si>
    <t>0000-0002-1130-1728</t>
  </si>
  <si>
    <t>National Resource for Translational and Developmental Proteomics, Northwestern University , Evanston, Illinois 60208, United States.</t>
  </si>
  <si>
    <t>Tsybin YO</t>
  </si>
  <si>
    <t>0000-0001-7533-0774</t>
  </si>
  <si>
    <t>Spectroswiss , 1015 Lausanne, Switzerland.</t>
  </si>
  <si>
    <t>26385205</t>
  </si>
  <si>
    <t>10.1093/database/bav089</t>
  </si>
  <si>
    <t>SORTA: a system for ontology-based re-coding and technical annotation of biomedical phenotype data.</t>
  </si>
  <si>
    <t>University of Groningen, University Medical Centre Groningen, Genomics Coordination Centre, Department of Genetics, Groningen, The Netherlands, University of Groningen, University Medical Center Groningen, Department of Epidemiology, Groningen, The Netherlands and.</t>
  </si>
  <si>
    <t>University of Groningen, University Medical Centre Groningen, Genomics Coordination Centre, Department of Genetics, Groningen, The Netherlands, University of Groningen, University Medical Center Groningen, Department of Epidemiology, Groningen, The Netherlands and LifeLines Cohort Study and Biobank, Groningen, The Netherlands m.a.swertz@rug.nl.</t>
  </si>
  <si>
    <t>29166896</t>
  </si>
  <si>
    <t>10.1186/s12918-017-0495-0</t>
  </si>
  <si>
    <t>Graph-theoretical comparison of normal and tumor networks in identifying BRCA genes.</t>
  </si>
  <si>
    <t>BMC systems biology</t>
  </si>
  <si>
    <t>0000-0002-8149-7113</t>
  </si>
  <si>
    <t>Clinical Bioinformatics Research Area, Fundación Progreso y Salud, Hospital Virgen del Rocío, Sevilla, Spain.</t>
  </si>
  <si>
    <t>Erten C</t>
  </si>
  <si>
    <t>Computer Engineering, Antalya Bilim University, Antalya, Turkey. cesim.erten@antalya.edu.tr.</t>
  </si>
  <si>
    <t>funding-source: ; /funding-source: ; award-id: 1059B191501053; funding-source: ; /funding-source: ; award-id: BIO2014-57291-R; funding-source: ; /funding-source: ; award-id: PT13/0001/0007;</t>
  </si>
  <si>
    <t>29036577</t>
  </si>
  <si>
    <t>10.1093/bioinformatics/btx478</t>
  </si>
  <si>
    <t>BiobankUniverse: automatic matchmaking between datasets for biobank data discovery and integration.</t>
  </si>
  <si>
    <t>Department of Genetics, Genomics Coordination Center, University Medical Center Groningen, University of Groningen, Groningen, The Netherlands.</t>
  </si>
  <si>
    <t>0000-0002-5358-616X</t>
  </si>
  <si>
    <t>29797000</t>
  </si>
  <si>
    <t>10.1186/s13321-018-0282-y</t>
  </si>
  <si>
    <t>Sachem: a chemical cartridge for high-performance substructure search.</t>
  </si>
  <si>
    <t>Kratochvíl M</t>
  </si>
  <si>
    <t>Institute of Organic Chemistry and Biochemistry of the CAS, Flemingovo náměstí 2, Prague 6, 166 10, Czech Republic.</t>
  </si>
  <si>
    <t>Institute of Organic Chemistry and Biochemistry of the CAS, Flemingovo náměstí 2, Prague 6, 166 10, Czech Republic. galgonek@iocb.cas.cz.</t>
  </si>
  <si>
    <t>funding-source: ; /funding-source: ; award-id: LM2015047; funding-source: ; /funding-source: ; award-id: 61388963;</t>
  </si>
  <si>
    <t>Cell systems</t>
  </si>
  <si>
    <t>Batut B</t>
  </si>
  <si>
    <t>0000-0001-6421-3484</t>
  </si>
  <si>
    <t>Grüning B</t>
  </si>
  <si>
    <t>26687719</t>
  </si>
  <si>
    <t>10.1093/nar/gkv1157</t>
  </si>
  <si>
    <t>Ensembl 2016.</t>
  </si>
  <si>
    <t>0000-0003-0247-3971</t>
  </si>
  <si>
    <t>0000-0001-8858-5506</t>
  </si>
  <si>
    <t>European Molecular Biology Laboratory, European Bioinformatics Institute, Wellcome Genome Campus, Hinxton, Cambridge CB10 1SD, UK Wellcome Trust Sanger Institute, Wellcome Genome Campus, Hinxton, Cambridge, CB10 1SA, UK flicek@ebi.ac.uk.</t>
  </si>
  <si>
    <t>FUNDING ; Ensembl receives majority funding from the Wellcome Trust (grant numbers WT095908 and WT098051) with additional funding for specific project components from the National Human Genome Research Institute (U41HG007234, 1R01HD074078, and U41HG007823), the Biotechnology and Biological Sciences Research Council (BB/I025506/1, BB/I025360/2, BB/K009524/1, BB/L024225/1, BB/M018458/1 and BB/M020398/1), the Centre for Therapeutic Target Validation (CTTV) and the European Molecular Biology Laboratory. The research leading to these results has received funding from the European Union's Seventh Framework Programme [FP7/2007-2013] under grant agreement [HEALTH-F4-2010-241504] (EURATRANS). The research leading to these results has received funding from the European Union's Seventh Framework Programme (FP7/2007-2013) under grant agreement n° 282510 (BLUEPRINT). The research leading to these results has received funding from the European Union's Seventh Framework Capacities Specific Programme under grant agreement n° 284209 (BioMedBridges). This project has received funding from the European Union's Horizon 2020 research and innovation programme under grant agreement n° 634143 (MedBioinformatics). Funding for open access charge: Wellcome Trust. ;</t>
  </si>
  <si>
    <t>Integration of EGA secure data access into Galaxy</t>
  </si>
  <si>
    <t>British journal of cancer</t>
  </si>
  <si>
    <t>text_search_general:"ELIXIR Node", text_search_adjective_country:"German ELIXIR"</t>
  </si>
  <si>
    <t>28430873</t>
  </si>
  <si>
    <t>10.1093/bib/bbx040</t>
  </si>
  <si>
    <t>Bioinformatics in Germany: toward a national-level infrastructure.</t>
  </si>
  <si>
    <t>Tauch A</t>
  </si>
  <si>
    <t>Center for Biotechnology (CeBiTec), Bielefeld University, Universitätsstraße, Bielefeld, Germany.</t>
  </si>
  <si>
    <t>Al-Dilaimi A</t>
  </si>
  <si>
    <t>funding-source: ; /funding-source: ; award-id: 031A532B;</t>
  </si>
  <si>
    <t>26111507</t>
  </si>
  <si>
    <t>10.1038/ng.3312</t>
  </si>
  <si>
    <t>The European Genome-phenome Archive of human data consented for biomedical research.</t>
  </si>
  <si>
    <t>Nature genetics</t>
  </si>
  <si>
    <t>Lappalainen I</t>
  </si>
  <si>
    <t>0000-0002-7698-8671</t>
  </si>
  <si>
    <t>European Molecular Biology Laboratory-European Bioinformatics Institute, Hinxton, UK.</t>
  </si>
  <si>
    <t>0000-0002-0013-8240</t>
  </si>
  <si>
    <t>24113529</t>
  </si>
  <si>
    <t>10.1016/j.jsb.2013.09.021</t>
  </si>
  <si>
    <t>Web-based visualisation and analysis of 3D electron-microscopy data from EMDB and PDB.</t>
  </si>
  <si>
    <t>Lagerstedt I</t>
  </si>
  <si>
    <t>Protein Data Bank in Europe, European Molecular Biology Laboratory, European Bioinformatics Institute, Wellcome Trust Genome Campus, Hinxton CB10 1SD, United Kingdom. Electronic address: ingvar@ebi.ac.uk.</t>
  </si>
  <si>
    <t>Work on EMDB at PDBe is supported by the  ; BBSRC ;  (G022577), the  ; European Commission Framework 7 Programme ;  (284209), the  ; National Institutes of Health/National Institute of General Medical Sciences ;  (1 R01GM079429-01A1, 2 R01 GM079429-06A1), and further benefits from support to PDBe by EMBL-EBI and the  ; Wellcome Trust ;  (088944). Work at the University of Dundee is supported by the  ; Wellcome Trust ;  (085982 and 095931) and the  ; BBSRC ;</t>
  </si>
  <si>
    <t>30783378</t>
  </si>
  <si>
    <t>10.1177/1177932218825127</t>
  </si>
  <si>
    <t>Combining Strengths for Multi-genome Visual Analytics Comparison.</t>
  </si>
  <si>
    <t>Diaz-Del-Pino S</t>
  </si>
  <si>
    <t>0000-0002-9501-3300</t>
  </si>
  <si>
    <t>Department of Computer Architecture, University of Málaga and Instituto de Investigación Biomédica de Málaga (IBIMA), Málaga, Spain.</t>
  </si>
  <si>
    <t>funding-source id="funding1-1177932218825127": ; /funding-source: ; award-id rid="funding1-1177932218825127": 676559; funding-source id="funding2-1177932218825127": ; /funding-source: ; award-id rid="funding2-1177932218825127": ISCIII-PT13.0001.0012; funding-source id="funding3-1177932218825127": ; /funding-source: ; funding-source id="funding4-1177932218825127": ; /funding-source: ;</t>
  </si>
  <si>
    <t>28535294</t>
  </si>
  <si>
    <t>10.1093/nar/gkx445</t>
  </si>
  <si>
    <t>HGVA: the Human Genome Variation Archive.</t>
  </si>
  <si>
    <t>Lopez J</t>
  </si>
  <si>
    <t>0000-0002-0320-0214</t>
  </si>
  <si>
    <t>Genomics England, Charterhouse Square, London EC1M 6BQ, UK.</t>
  </si>
  <si>
    <t>HPC Service, UIS, University of Cambridge, Cambridge CB3 0FB, UK.</t>
  </si>
  <si>
    <t>FUNDING ; Spanish Ministry of Economy and Competitiveness [BIO2014-57291-R, in part]; ‘Instituto de Salud Carlos III’ (ISCIII) ‘Plataforma de Recursos Biomoleculares y Bioinformáticos’ [PT13/0001/0007]; European Regional Development Funds (ERDF) [EU H2020-INFRADEV-1-2015-1 ELIXIR-EXCELERATE (ref. 676559)]; National Institute for Health Research (NIHR) England [RG65966]. Funding for open access charge: MINECO (SPAIN); National Institute for Health Research (NIHR). ;</t>
  </si>
  <si>
    <t>The Journal of biological chemistry</t>
  </si>
  <si>
    <t>30357364</t>
  </si>
  <si>
    <t>10.1093/nar/gky949</t>
  </si>
  <si>
    <t>Protein Data Bank: the single global archive for 3D macromolecular structure data.</t>
  </si>
  <si>
    <t>0000-0002-6861-7627</t>
  </si>
  <si>
    <t>funding-source: ; /funding-source: ; award-id: NSF-DBI 1338415; funding-source: ; /funding-source: ; award-id: 88944; award-id: 104948; funding-source: ; /funding-source: ; award-id: BB/G022577/1; award-id: BB/J007471/1; award-id: BB/K016970/1; award-id: BB/K020013/1; award-id: BB/M013146/1; award-id: BB/M011674/1; award-id: BB/M020347/1; award-id: BB/M020428/1; funding-source: ; /funding-source: ; award-id: 284209; award-id: 675858; funding-source: ; /funding-source: ; award-id: R01GM109046;</t>
  </si>
  <si>
    <t>ACK_FUND:676559, text_search_general:"ELIXIR-EXCELERATE", text_search_country:"ELIXIR Belgium"</t>
  </si>
  <si>
    <t>29069403</t>
  </si>
  <si>
    <t>10.1093/nar/gkx1002</t>
  </si>
  <si>
    <t>PLAZA 4.0: an integrative resource for functional, evolutionary and comparative plant genomics.</t>
  </si>
  <si>
    <t>Van Bel M</t>
  </si>
  <si>
    <t>0000-0003-4790-2725</t>
  </si>
  <si>
    <t>Department of Plant Biotechnology and Bioinformatics, Ghent University, 9052 Ghent, Belgium.</t>
  </si>
  <si>
    <t>Vandepoele K</t>
  </si>
  <si>
    <t>0000-0001-7620-4657</t>
  </si>
  <si>
    <t>FUNDING ; ELIXIR-EXCELERATE (European Commission within the Research Infrastructures program of Horizon 2020) [676559 to F.C.]; Research Foundation-Flanders (FWO) and Hermesfonds for ELIXIR Belgium [AH.2017.051,IO 17001306 to T.D.]. Funding for open access charge: VIB; Ghent University. ; PhyD3: a phylogenetic tree viewer with extended phyloXML support for functional genomics data visualization ;</t>
  </si>
  <si>
    <t>28453649</t>
  </si>
  <si>
    <t>10.1093/nar/gkx313</t>
  </si>
  <si>
    <t>PMut: a web-based tool for the annotation of pathological variants on proteins, 2017 update.</t>
  </si>
  <si>
    <t>López-Ferrando V</t>
  </si>
  <si>
    <t>0000-0002-2035-7555</t>
  </si>
  <si>
    <t>Barcelona Supercomputing Center (BSC), Barcelona, Spain.</t>
  </si>
  <si>
    <t>FUNDING ; Spanish Ministry of Science [BIO2015-64802-R-32868, SEV-2015-0493, TIN2012-34557, TEC2015-67774-C2-2-R, SAF2016-80255-R]; Catalan Government [2014-SGR-134, 2014-SGR-1051]; Instituto de Salud Carlos III-Instituto Nacional de Bioinformática [INB; PT13/0001/0019, PT13/0001/0028]; European Union, H2020 programme [Elixir-Excelerate: 676559; BioExcel: 674728 and MuG: 676566]; La Caixa Foundation fellowship [to V.L.F.]. Funding for open access charge: European Union and Spanish Ministry of Science. ;</t>
  </si>
  <si>
    <t>28031487</t>
  </si>
  <si>
    <t>10.1073/pnas.1619052114</t>
  </si>
  <si>
    <t>Comprehensive population-based genome sequencing provides insight into hematopoietic regulatory mechanisms.</t>
  </si>
  <si>
    <t>Guo MH</t>
  </si>
  <si>
    <t>0000-0003-4026-8944</t>
  </si>
  <si>
    <t>Broad Institute of MIT and Harvard, Cambridge, MA 02142.</t>
  </si>
  <si>
    <t>Sankaran VG</t>
  </si>
  <si>
    <t>Broad Institute of MIT and Harvard, Cambridge, MA 02142; sankaran@broadinstitute.org lander@broadinstitute.org tesko@broadinstitute.org.</t>
  </si>
  <si>
    <t>30247677</t>
  </si>
  <si>
    <t>10.1093/nar/gky843</t>
  </si>
  <si>
    <t>AmtDB: a database of ancient human mitochondrial genomes.</t>
  </si>
  <si>
    <t>Ehler E</t>
  </si>
  <si>
    <t>0000-0003-1774-0091</t>
  </si>
  <si>
    <t>Institute of Molecular Genetics of the ASCR, Vídeňská 1083, 142 20 Prague 4, Czech Republic.</t>
  </si>
  <si>
    <t>Paces J</t>
  </si>
  <si>
    <t>0000-0003-1338-638X</t>
  </si>
  <si>
    <t>funding-source: ; /funding-source: ; award-id: LM2015047; award-id: LM2015042; funding-source: ; /funding-source: ; award-id: 2014/12/W/NZ2/00466;</t>
  </si>
  <si>
    <t>27774140</t>
  </si>
  <si>
    <t>10.1039/c6md00065g</t>
  </si>
  <si>
    <t>Open PHACTS computational protocols for in silico target validation of cellular phenotypic screens: knowing the knowns.</t>
  </si>
  <si>
    <t>MedChemComm</t>
  </si>
  <si>
    <t>Digles D</t>
  </si>
  <si>
    <t>0000-0003-4970-6461</t>
  </si>
  <si>
    <t>Department of Pharmaceutical Chemistry , University of Vienna , Pharmacoinformatics Research Group , Althanstraße 14 , 1090 Wien , Austria . Email: daniela.digles@univie.ac.at.</t>
  </si>
  <si>
    <t>Jacoby E</t>
  </si>
  <si>
    <t>Janssen Research &amp; Development , Turnhoutseweg 30 , B-2340 Beerse , Belgium . Email: ejacoby@its.jnj.com.</t>
  </si>
  <si>
    <t>We thank all colleagues participating in the Open PHACTS Scientific Task Force and Forum for discussions and insights leading to this consolidated view. We also want to thank the referees for their valuable feedback and suggestions for data analysis. The research leading to these results has received support from the Innovative Medicines Initiative Joint Undertaking under grant agreement no. 115191, resources of which are composed of financial contributions from the EU's Seventh Framework Programme (FP7/2007-2013) and EFPIA companies' in-kind contribution. L. I. F. received support from ISCIII-FEDER (PI13/00082, CP10/00524) and the EU H2020 Programme 2014-2020 under grant agreements no. 634143 (MedBioinformatics) and no. 676559 (Elixir-Excelerate). The Research Programme on Biomedical Informatics (GRIB) is a node of the Spanish National Institute of Bioinformatics (INB). ;</t>
  </si>
  <si>
    <t>27209091</t>
  </si>
  <si>
    <t>10.1186/s13062-016-0128-3</t>
  </si>
  <si>
    <t>Gene overlapping and size constraints in the viral world.</t>
  </si>
  <si>
    <t>Einstein Institute of Mathematics, The Edmond J. Safra Campus, The Hebrew University of Jerusalem, Jerusalem, Israel.</t>
  </si>
  <si>
    <t>Department of Biological Chemistry, Room A-530, Institute of Life Sciences, The Edmond J. Safra Campus, The Hebrew University of Jerusalem, 91904, Jerusalem, Israel. michall@cc.huji.ac.il.</t>
  </si>
  <si>
    <t>30131800</t>
  </si>
  <si>
    <t>10.3389/fimmu.2018.01596</t>
  </si>
  <si>
    <t>Predictable Irreversible Switching Between Acute and Chronic Inflammation.</t>
  </si>
  <si>
    <t>Frontiers in immunology</t>
  </si>
  <si>
    <t>Abudukelimu A</t>
  </si>
  <si>
    <t>Department of Synthetic Systems Biology and Nuclear Organization, Swammerdam Institute for Life Sciences, University of Amsterdam, Amsterdam, Netherlands.</t>
  </si>
  <si>
    <t>funding-source id="cn01": Seventh Framework Programme&lt;named-content content-type="fundref-id": 10.13039/100011102; award-id rid="cn01": 311815; funding-source id="cn02": Horizon 2020 Framework Programme&lt;named-content content-type="fundref-id": 10.13039/100010661; award-id rid="cn02": 654248, 642691; funding-source id="cn03": Biotechnology and Biological Sciences Research Council&lt;named-content content-type="fundref-id": 10.13039/501100000268; award-id rid="cn03": bb/j020060/1;</t>
  </si>
  <si>
    <t>29440659</t>
  </si>
  <si>
    <t>10.1038/s41467-017-02772-x</t>
  </si>
  <si>
    <t>The effects of death and post-mortem cold ischemia on human tissue transcriptomes.</t>
  </si>
  <si>
    <t>Ferreira PG</t>
  </si>
  <si>
    <t>Instituto de Investigação e Inovação em Saúde, Universidade do Porto, Rua Alfredo Allen, 208, Porto, 4200-135, Portugal. pferreira@ipatimup.pt.</t>
  </si>
  <si>
    <t>Guigó R</t>
  </si>
  <si>
    <t>0000-0001-8340-2264</t>
  </si>
  <si>
    <t>Centre for Genomic Regulation (CRG), The Barcelona Institute for Science and Technology, Dr. Aiguader 88, Barcelona, E-08003, Catalonia, Spain. roderic.guigo@crg.cat.</t>
  </si>
  <si>
    <t>We acknowledge and thank the donors and their families for their generous gifts of organ donation for transplantation and tissue donations for the GTEx research study. The Genotype-Tissue Expression (GTEx) project was supported by the Common Fund of the Office of the Director of the National Institutes of Health (commonfund.nih.gov/GTEx). We thank Anabela Nunes for help on image edition. This work was supported by the following grants and contracts: 1) From the US NIH: Contract HHSN261200800001E (Leidos Prime contract with NCI); Contracts 10XS170 (NDRI), 10XS171 (Roswell Park Cancer Institute), 10 × 172 (Science Care Inc.), and 12ST1039 (IDOX); Contract 10ST1035 (Van Andel Institute); Contract HHSN268201000029C (Broad Institute); R01 DA006227-17 (U Miami Brain Bank) 2) Ipatimup and i3s are partially funded by the Portuguese Foundation for Science and Technology (FCT); FEDER funds through the COMPETE 2020—Operacional Programme for Competitiveness and Internationalization (POCI), Portugal 2020, and by Portuguese funds through FCT/MCTES in the framework POCI-01-0145-FEDER-007274; 3) NORTE-01-0145-FEDER-000029, supported by NORTE 2020, under the PORTUGAL 2020 Partnership Agreement, through the European Regional Development Fund (ERDF); 4) FCT Fellowships SFRH/BPD/89764/2012 to PO, PD/BD/128007/2016 to AS; Salary support to PGF by POPH—QREN Type 4.2, European Social Fund and MCTES, program Investigador FCT, IF/01127/2014. 5) BIO2014-57291-R from the Spanish Ministry of Economy and Competitiveness and “Plataforma de Recursos Biomoleculares y Bioinformáticos” PT13/0001/0007 from the ISCIII, and EU H2020-INFRADEV-1-2015-1 ELIXIR-EXCELERATE (ref. 6,676559) Spanish Ministry of Economy and Competitiveness, ‘Centro de Excelencia Severo Ochoa 2013-2017’ and CERCA Programme/Generalitat de Catalunya, 7) Ministerio de Educación, Cultura y Deporte, under the FPU programme (Formación de Profesorado Universitario) with pre-doctoral fellowship FPU15/03635 to MMA. 8) Award Number 1R01MH101814 and 3R01MH101814-03S1 from the National Human Genome Research Institute. The content is solely the responsibility of the authors and does not necessarily represent the official views of the National Human Genome Research Institute or the National Institutes of Health. European Research Council under the European Union’s Seventh Framework Programme (FP7/2007-2013) / ERC grant agreement RNA-MAPS_294653, Ministerio de Economía, Industria y Competitividad, referencia MEIC BIO2015-70777-P y los Fondos Estructurales de la Unión Europea (FEDER) and ISCIII del Ministerio de Economía y Competitividad, referencia PT13/0001/0021 cofinaciada por el Fondo Europeo de Desarrollo Regional (FEDER). 9) MS received funding from CNPq (grant 310132/2015-0 and 427541/2016-6), and from FAPERJ (grant E_06/2015). ;</t>
  </si>
  <si>
    <t>27924018</t>
  </si>
  <si>
    <t>10.1093/nar/gkw943</t>
  </si>
  <si>
    <t>DisGeNET: a comprehensive platform integrating information on human disease-associated genes and variants.</t>
  </si>
  <si>
    <t>Research Programme on Biomedical Informatics (GRIB), Hospital del Mar Medical Research Institute (IMIM), Department of Experimental and Health Sciences (DCEXS), Universitat Pompeu Fabra (UPF), C/Dr Aiguader 88, E-08003 Barcelona, Spain.</t>
  </si>
  <si>
    <t>Research Programme on Biomedical Informatics (GRIB), Hospital del Mar Medical Research Institute (IMIM), Department of Experimental and Health Sciences (DCEXS), Universitat Pompeu Fabra (UPF), C/Dr Aiguader 88, E-08003 Barcelona, Spain laura.furlong@upf.edu.</t>
  </si>
  <si>
    <t>FUNDING ; Instituto de Salud Carlos III-Fondo Europeo de Desarrollo Regional [CP10/00524 and PI13/00082]; Innovative Medicines Initiative Joint Undertaking [Open PHACTs No. 115191]; resources of which are composed of financial contribution from the European Union's Seventh Framework Programme [FP7/2007-2013]; EFPIA companies’ in kind contribution; European Union Horizon 2020 Programme 2014-2020 [MedBioinformatics No. 634143 and Elixir-Excelerate No. 676559]. The Research Programme on Biomedical Informatics (GRIB) is a member of the Spanish National Bioinformatics Institute (INB), PRB2-ISCIII and is supported by grant PT13/0001/0023, of the PE I+D+i 2013-2016, funded by ISCIII and FEDER. Funding for open access charge: Instituto de Salud Carlos III-Fondo Europeo de Desarrollo Regional [PI13/00082]. ; The support of human genetic evidence for approved drug indications ;</t>
  </si>
  <si>
    <t>text_search_general:F1000Research ELIXIR, text_search_country:"ELIXIR Norway"</t>
  </si>
  <si>
    <t>PPR41896</t>
  </si>
  <si>
    <t>Norwegian e-Infrastructure for Life Sciences (NeLS)</t>
  </si>
  <si>
    <t>0000-0002-6014-1249</t>
  </si>
  <si>
    <t>29057824</t>
  </si>
  <si>
    <t>10.3390/genes8100278</t>
  </si>
  <si>
    <t>A DNA Structural Alphabet Distinguishes Structural Features of DNA Bound to Regulatory Proteins and in the Nucleosome Core Particle.</t>
  </si>
  <si>
    <t>Genes</t>
  </si>
  <si>
    <t>0000-0002-6553-8421</t>
  </si>
  <si>
    <t>Institute of Biotechnology of the Czech Academy of Sciences, BIOCEV, Průmyslová 595, CZ-252 50 Vestec, Prague West, Czech Republic. bohdan.schneider@gmail.com.</t>
  </si>
  <si>
    <t>0000-0003-2577-5163</t>
  </si>
  <si>
    <t>Institute of Biotechnology of the Czech Academy of Sciences, BIOCEV, Průmyslová 595, CZ-252 50 Vestec, Prague West, Czech Republic. jiri.cerny@ibt.cas.cz.</t>
  </si>
  <si>
    <t>We wish to thank to all authors of the structures analyzed in this work we cannot for technical reasons cite. Help of the editor and the anonymous reviewers to improve the quality of our work is appreciated. This work was financially supported by the institutional funding to the Institute of Biotechnology (RVO 86652036), and by two ERDF and MEYS projects: BIOCEV (CZ.1.05/1.1.00/02.0109) and ELIXIR-CZ (CZ.02.1.01/0.0/0.0/16_013/0001777). ;</t>
  </si>
  <si>
    <t>29067038</t>
  </si>
  <si>
    <t>10.3389/fgene.2017.00147</t>
  </si>
  <si>
    <t>An Algorithm for Template-Based Prediction of Secondary Structures of Individual RNA Sequences.</t>
  </si>
  <si>
    <t>Pánek J</t>
  </si>
  <si>
    <t>0000-0002-8886-7797</t>
  </si>
  <si>
    <t>Laboratory of Bioinformatics, Institute of Microbiology of the Academy of Sciences of Czech Republic, Prague, Czechia.</t>
  </si>
  <si>
    <t>Schwarz M</t>
  </si>
  <si>
    <t>funding-source id="cn001": Grantová Agentura České Republiky&lt;named-content content-type="fundref-id": 10.13039/501100001824; award-id rid="cn001": GA15-00885S; funding-source id="cn002": ELIXIR CZ MEYS; award-id rid="cn002": LM2015047;</t>
  </si>
  <si>
    <t>29338691</t>
  </si>
  <si>
    <t>10.1186/s12864-018-4439-x</t>
  </si>
  <si>
    <t>mORCA: ubiquitous access to life science web services.</t>
  </si>
  <si>
    <t>0000-0002-5007-5911</t>
  </si>
  <si>
    <t>Computer Architecture Department, University of Malaga, Bulevar Luis Pasteur 35, 29071, Malaga, Spain.</t>
  </si>
  <si>
    <t>Falgueras J</t>
  </si>
  <si>
    <t>Computer Languages and Computer Science Department, University of Malaga, Bulevar Luis Pasteur 35, 29071, Malaga, Spain. juanfc@uma.es.</t>
  </si>
  <si>
    <t>We wish to thank the BITLAB Group and the application testers for all their support and comments which have significantly contributed to improve this work. We would also like to thank Simon Coxon, our language quality reviewer, for proof-reading of the document. ; Funding ; The publication fees of this work were funded by the EU Commission through the Mr.SBM project, code 324554. This work was partially supported by the ISCIII (projects: PT13.001.012 and RD12.013.006) and the EU Comission through the Mr.SBM project, code 324554 and the ELIXIR-EXCELERATE project (INFRADEV-1-H2020 Code 676559). ;</t>
  </si>
  <si>
    <t>29718451</t>
  </si>
  <si>
    <t>10.1093/nar/gky309</t>
  </si>
  <si>
    <t>MOLEonline: a web-based tool for analyzing channels, tunnels and pores (2018 update).</t>
  </si>
  <si>
    <t>0000-0001-9472-2589</t>
  </si>
  <si>
    <t>CEITEC - Central European Institute of Technology, Masaryk University Brno, Kamenice 5, 625 00 Brno, Czech Republic.</t>
  </si>
  <si>
    <t>Otyepka M</t>
  </si>
  <si>
    <t>0000-0002-6435-4719</t>
  </si>
  <si>
    <t>Regional Centre of Advanced Technologies and Materials, Department of Physical Chemistry, Faculty of Science, Palacký University, tr. 17. Listopadu 12, 771 46 Olomouc, Czech Republic.</t>
  </si>
  <si>
    <t>funding-source: ; /funding-source: ; award-id: LM2015047; funding-source: ; /funding-source: ; award-id: LQ1601; funding-source: ; /funding-source: ; award-id: 676559; funding-source: ; /funding-source: ; award-id: P208/12/G016; funding-source: ; /funding-source: ; award-id: NPUII LO1305;</t>
  </si>
  <si>
    <t>Biomolecules</t>
  </si>
  <si>
    <t>27092246</t>
  </si>
  <si>
    <t>10.12688/f1000research.7911.1</t>
  </si>
  <si>
    <t>Patterns of database citation in articles and patents indicate long-term scientific and industry value of biological data resources.</t>
  </si>
  <si>
    <t>Bousfield D</t>
  </si>
  <si>
    <t>ELIXIR, Wellcome Genome Campus, Cambridge, UK; Ganesha Associates, Cambridge, UK.</t>
  </si>
  <si>
    <t>0000-0001-6859-4421</t>
  </si>
  <si>
    <t>ELIXIR, Wellcome Genome Campus, Cambridge, UK.</t>
  </si>
  <si>
    <t>funding-source: EC H2020; award-id: 643410; funding-source: Wellcome Trust Strategic Awards; award-id: WT086151/Z/08/Z; award-id: WT104104/Z/14/Z; Support for some of the analysis described here (FG) was provided by EC H2020 Grant 643410, OpenAIREH2020. GP would like to acknowledge the Wellcome Trust Strategic Awards [WT086151/Z/08/Z, WT104104/Z/14/Z] for the development of SureChEMBL.; We confirm that the funders had no role in study design, data collection and analysis, decision to publish, or preparation of the manuscript.;</t>
  </si>
  <si>
    <t>29402227</t>
  </si>
  <si>
    <t>10.1186/s12864-018-4508-1</t>
  </si>
  <si>
    <t>CoVaCS: a consensus variant calling system.</t>
  </si>
  <si>
    <t>0000-0003-3901-6926</t>
  </si>
  <si>
    <t>Dipartimento di Bioscienze, Università degli Studi di Milano, Milan, Italy.</t>
  </si>
  <si>
    <t>Castrignanò T</t>
  </si>
  <si>
    <t>0000-0003-3487-4331</t>
  </si>
  <si>
    <t>SCAI, Cineca, Consorzio Interuniversitario di Supercalcolo, Rome, Italy.</t>
  </si>
  <si>
    <t>funding-source: ; /funding-source: ; award-id: EPIGEN; funding-source: ; /funding-source: ; funding-source: ; /funding-source: ; award-id: MTJU9H8: DICLIMAX: Strumentazione per diagnostica clinica basata su Next Generation sequencing di acidi nucleici,; funding-source: ; /funding-source: ; award-id: Bando di ricerca finalizzata e giovani ricercatori GR-2011-02347129;</t>
  </si>
  <si>
    <t>ACK_FUND:676559, ACK_FUND:201535, grant_string:"201535%2FZ%2F16%2FZ", boilerplate_text:"This work was funded by ELIXIR%2C the research infrastructure for life-science data", text_search_general:"ELIXIR-EXCELERATE"</t>
  </si>
  <si>
    <t>30407529</t>
  </si>
  <si>
    <t>10.1093/nar/gky1061</t>
  </si>
  <si>
    <t>BioSamples database: an updated sample metadata hub.</t>
  </si>
  <si>
    <t>EMBL-EBI, Wellcome Genome Campus, Hinxton CB10 1SD, UK.</t>
  </si>
  <si>
    <t>Burdett T</t>
  </si>
  <si>
    <t>0000-0002-4007-2899</t>
  </si>
  <si>
    <t>funding-source: ; /funding-source: ; award-id: 098503/D/12/A; award-id: 098503/D/12/Z; award-id: 098503/D/12/B; funding-source: ; /funding-source: ; award-id: EC-IMI-115582; funding-source: ; /funding-source: ; award-id: 201535/Z/16/Z;</t>
  </si>
  <si>
    <t>text_search_country:"ELIXIR Norway", text_search_country_code:"ELIXIR NO"</t>
  </si>
  <si>
    <t>28459977</t>
  </si>
  <si>
    <t>10.1093/gigascience/gix032</t>
  </si>
  <si>
    <t>GSuite HyperBrowser: integrative analysis of dataset collections across the genome and epigenome.</t>
  </si>
  <si>
    <t>0000-0003-2789-3171</t>
  </si>
  <si>
    <t>Department of Informatics, University of Oslo, Oslo, Norway.</t>
  </si>
  <si>
    <t>0000-0001-8090-7988</t>
  </si>
  <si>
    <t>10.12688/f1000research.9794.1</t>
  </si>
  <si>
    <t>The ISMARA client.</t>
  </si>
  <si>
    <t>Artimo P</t>
  </si>
  <si>
    <t>Stockinger H</t>
  </si>
  <si>
    <t>29228196</t>
  </si>
  <si>
    <t>10.1093/jamia/ocx119</t>
  </si>
  <si>
    <t>Data discovery with DATS: exemplar adoptions and lessons learned.</t>
  </si>
  <si>
    <t>Gonzalez-Beltran AN</t>
  </si>
  <si>
    <t>Oxford e-Research Centre, Engineering Science, University of Oxford, Oxford, UK.</t>
  </si>
  <si>
    <t>funding-source: ; /funding-source: ; award-id: U24AI117966;</t>
  </si>
  <si>
    <t>Di Silvestre D</t>
  </si>
  <si>
    <t>28987005</t>
  </si>
  <si>
    <t>10.1111/mec.14377</t>
  </si>
  <si>
    <t>Hybrid asexuality as a primary postzygotic barrier between nascent species: On the interconnection between asexuality, hybridization and speciation.</t>
  </si>
  <si>
    <t>Janko K</t>
  </si>
  <si>
    <t>0000-0002-7866-4937</t>
  </si>
  <si>
    <t>Institute of Animal Physiology and Genetics, Laboratory of Fish Genetics, The Czech Academy of Sciences, Libechov, Czech Republic.</t>
  </si>
  <si>
    <t>Choleva L</t>
  </si>
  <si>
    <t>funding-source: ; /funding-source: ; award-id: KJB600450902; award-id: RVO 67985904; funding-source: ; /funding-source: ; award-id: LM2015047; funding-source: ; /funding-source: ; funding-source: ; /funding-source: ; award-id: EP/K502959/1; funding-source: ; /funding-source: ; award-id: 13‐12580S; award-id: 206/09/1298; award-id: P505/12/G112; award-id: P506/10/1155; award-id: 15‐19947Y; funding-source: Ministry of Education, Youth and Sports of the Czech Republic; award-id: EXCELLENCE CZ.02.1.01/0.0/0.0/15_003/0000460 OP RDE;</t>
  </si>
  <si>
    <t>text_search_country:"ELIXIR Germany"</t>
  </si>
  <si>
    <t>29092005</t>
  </si>
  <si>
    <t>10.1093/bib/bbx140</t>
  </si>
  <si>
    <t>A generally applicable lightweight method for calculating a value structure for tools and services in bioinformatics infrastructure projects.</t>
  </si>
  <si>
    <t>Mayer G</t>
  </si>
  <si>
    <t>0000-0002-4316-078X</t>
  </si>
  <si>
    <t>Eisenacher M</t>
  </si>
  <si>
    <t>0000-0001-6113-3518</t>
  </si>
  <si>
    <t>funding-source: ; /funding-source: ; funding-source: ; /funding-source: ; award-id: FKZ 031 A 534A;</t>
  </si>
  <si>
    <t>text_search_country:"ELIXIR Hungary"</t>
  </si>
  <si>
    <t>Győrffy B</t>
  </si>
  <si>
    <t>29858243</t>
  </si>
  <si>
    <t>10.1074/jbc.ra117.000328</t>
  </si>
  <si>
    <t>Conformational changes allow processing of bulky substrates by a haloalkane dehalogenase with a small and buried active site.</t>
  </si>
  <si>
    <t>Kokkonen P</t>
  </si>
  <si>
    <t>0000-0002-6803-0340</t>
  </si>
  <si>
    <t>From the Loschmidt Laboratories, Department of Experimental Biology, Research Centre for Toxic Compounds in the Environment (RECETOX), Masaryk University, Kamenice 5/A13, 625 00 Brno, Czech Republic and.</t>
  </si>
  <si>
    <t>0000-0001-9358-4081</t>
  </si>
  <si>
    <t>From the Loschmidt Laboratories, Department of Experimental Biology, Research Centre for Toxic Compounds in the Environment (RECETOX), Masaryk University, Kamenice 5/A13, 625 00 Brno, Czech Republic and jiri@chemi.muni.cz.</t>
  </si>
  <si>
    <t>text_search_general:"funded by ELIXIR"</t>
  </si>
  <si>
    <t>29860514</t>
  </si>
  <si>
    <t>10.1093/gigascience/giy062</t>
  </si>
  <si>
    <t>Massive NGS data analysis reveals hundreds of potential novel gene fusions in human cell lines.</t>
  </si>
  <si>
    <t>Gioiosa S</t>
  </si>
  <si>
    <t>0000-0003-1302-8320</t>
  </si>
  <si>
    <t>SCAI-Super Computing Applications and Innovation Department, CINECA, Rome, Italy.</t>
  </si>
  <si>
    <t>funding-source: ; ?release-delay 12|0?: ; award-id: 17058; funding-source: ; ?release-delay 12|0?: ; award-id: 08/AR/2016-IBBE-BA; funding-source: ; ?release-delay 12|0?: ; award-id: 05/AR/2016-IBBE-BA;</t>
  </si>
  <si>
    <t>29868818</t>
  </si>
  <si>
    <t>10.1093/bib/bby040</t>
  </si>
  <si>
    <t>A comparison of mechanistic signaling pathway activity analysis methods.</t>
  </si>
  <si>
    <t>Amadoz A</t>
  </si>
  <si>
    <t>Department of Bioinformatics, Igenomix S.L., 46980 Valencia, Spain.</t>
  </si>
  <si>
    <t>Clinical Bioinformatics Area, Fundación Progreso y Salud (FPS), CDCA, Hospital Virgen del Rocio, Sevilla 41013, Spain.</t>
  </si>
  <si>
    <t>30114512</t>
  </si>
  <si>
    <t>10.1016/j.jsb.2018.08.010</t>
  </si>
  <si>
    <t>The first single particle analysis Map Challenge: A summary of the assessments.</t>
  </si>
  <si>
    <t>Heymann JB</t>
  </si>
  <si>
    <t>Laboratory for Structural Biology Research, National Institute of Arthritis, Musculoskeletal and Skin Diseases, NIH, Bethesda, MD 20892, USA. Electronic address: bernard_heymann@nih.gov.</t>
  </si>
  <si>
    <t>0000-0002-8872-5326</t>
  </si>
  <si>
    <t>Biocomputing Unit, National Center for Biotechnology (CSIC), C/Darwin, 3, Campus Universidad Autónoma, 28049 Cantoblanco, Madrid, Spain.</t>
  </si>
  <si>
    <t>The New phytologist</t>
  </si>
  <si>
    <t>0000-0002-9040-8733</t>
  </si>
  <si>
    <t>text_search_general:"ELIXIR Implementation Study"</t>
  </si>
  <si>
    <t>30272209</t>
  </si>
  <si>
    <t>10.1093/nar/gky876</t>
  </si>
  <si>
    <t>Updates in Rhea: SPARQLing biochemical reaction data.</t>
  </si>
  <si>
    <t>Lombardot T</t>
  </si>
  <si>
    <t>0000-0002-1216-2969</t>
  </si>
  <si>
    <t>Swiss-Prot Group, SIB Swiss Institute of Bioinformatics, CMU, 1 rue Michel-Servet, CH-1211 Geneva 4, Switzerland.</t>
  </si>
  <si>
    <t>Bridge A</t>
  </si>
  <si>
    <t>0000-0003-4157-0029</t>
  </si>
  <si>
    <t>0000-0002-9103-1077</t>
  </si>
  <si>
    <t>30346988</t>
  </si>
  <si>
    <t>10.1371/journal.ppat.1007377</t>
  </si>
  <si>
    <t>Transcription apparatus of the yeast virus-like elements: Architecture, function, and evolutionary origin.</t>
  </si>
  <si>
    <t>PLoS pathogens</t>
  </si>
  <si>
    <t>Sýkora M</t>
  </si>
  <si>
    <t>0000-0002-4858-4645</t>
  </si>
  <si>
    <t>Department of Genetics and Microbiology, Faculty of Science, Charles University, Prague, Czech Republic.</t>
  </si>
  <si>
    <t>Vopálenský V</t>
  </si>
  <si>
    <t>0000-0002-9764-6195</t>
  </si>
  <si>
    <t>funding-source: ; /funding-source: ; award-id: P305/12/G034; funding-source: ; /funding-source: ; award-id: SVV-260426; funding-source: ; /funding-source: ; award-id: MEYS Grant No: LM2015047; This work was supported by Czech Science Foundation (P305/12/G034), Charles University Institutional Project (SVV-260426), and ELIXIR CZ Research Infrastructure Project (MEYS Grant No: LM2015047). The funders had no role in study design, data collection and analysis, decision to publish, or preparation of the manuscript.;</t>
  </si>
  <si>
    <t>30371888</t>
  </si>
  <si>
    <t>10.1093/nar/gky1024</t>
  </si>
  <si>
    <t>HmtVar: a new resource for human mitochondrial variations and pathogenicity data.</t>
  </si>
  <si>
    <t>Preste R</t>
  </si>
  <si>
    <t>0000-0003-2091-8364</t>
  </si>
  <si>
    <t>Department of Biosciences, Biotechnology and Biopharmaceutics, University of Bari, Bari 70126, Italy.</t>
  </si>
  <si>
    <t>Attimonelli M</t>
  </si>
  <si>
    <t>0000-0001-5935-9542</t>
  </si>
  <si>
    <t>funding-source: ; /funding-source: ; award-id: GR-2013-02356666;</t>
  </si>
  <si>
    <t>0000-0002-8350-1235</t>
  </si>
  <si>
    <t>30521012</t>
  </si>
  <si>
    <t>10.1093/bioinformatics/bty967</t>
  </si>
  <si>
    <t>BIOLITMAP: a web-based geolocated, temporal and thematic visualization of the evolution of bioinformatics publications.</t>
  </si>
  <si>
    <t>Bazaga A</t>
  </si>
  <si>
    <t>0000-0002-8937-6789</t>
  </si>
  <si>
    <t>Barcelona Supercomputing Center (BSC).</t>
  </si>
  <si>
    <t>JoséRementeria M</t>
  </si>
  <si>
    <t>0000-0002-1508-285X</t>
  </si>
  <si>
    <t>funding-source: ; /funding-source: ; award-id: PT17/0009/0001; award-id: ISCIII-SGEFI/ERDF; funding-source: ; /funding-source: ; funding-source: ; /funding-source: ; award-id: 676559; funding-source: ; /funding-source: ; funding-source: ; /funding-source: ; award-id: SEV 2015-0493;</t>
  </si>
  <si>
    <t>30745586</t>
  </si>
  <si>
    <t>10.1038/s41586-019-0965-1</t>
  </si>
  <si>
    <t>A new genomic blueprint of the human gut microbiota.</t>
  </si>
  <si>
    <t>Nature</t>
  </si>
  <si>
    <t>European Bioinformatics Institute (EMBL-EBI), Wellcome Genome Campus, Hinxton, UK. aalmeida@ebi.ac.uk.</t>
  </si>
  <si>
    <t>0000-0002-3392-3691</t>
  </si>
  <si>
    <t>European Bioinformatics Institute (EMBL-EBI), Wellcome Genome Campus, Hinxton, UK. rdf@ebi.ac.uk.</t>
  </si>
  <si>
    <t>We thank all the authors who generated the raw data used in this study. We also thank P. Glaser and A. Zhu for comments and suggestions. Funding for this work was from European Molecular Biology Laboratory (EMBL); European Commission within the Research Infrastructures Programme of Horizon 2020 (676559) (ELIXIR-EXCELERATE); Biotechnology and Biological Sciences Research Council (BB/N018354/1); Wellcome Trust (098051); Australian National Health and Medical Research Council (1091097 and 1141564 to S.C.F.); Victorian Government Operational Infrastructure Support Program; and National Sciences and Engineering Research Council (RGPIN-03878-2015). ;</t>
  </si>
  <si>
    <t>ACK_FUND:676559, grant_string:"WT201535%2FZ%2F16%2FZ", text_search_general:"ELIXIR-EXCELERATE", text_search_general:"ELIXIR AAI"</t>
  </si>
  <si>
    <t>30833764</t>
  </si>
  <si>
    <t>10.1038/s41587-019-0046-x</t>
  </si>
  <si>
    <t>Federated discovery and sharing of genomic data using Beacons.</t>
  </si>
  <si>
    <t>Nature biotechnology</t>
  </si>
  <si>
    <t>Fiume M</t>
  </si>
  <si>
    <t>0000-0002-9903-4248</t>
  </si>
  <si>
    <t>DNAstack, Toronto, Ontario, Canada. marc@dnastack.com.</t>
  </si>
  <si>
    <t>Scollen S</t>
  </si>
  <si>
    <t>0000-0003-1687-2754</t>
  </si>
  <si>
    <t>ELIXIR Hub, Wellcome Genome Campus, Hinxton, Cambridge, UK.</t>
  </si>
  <si>
    <t>J. Ostell conceived the project; Global Alliance for Genomics &amp;amp; Health provided substantial guidance and support. The Beacon Project team designed and developed the Beacon API. Members of various organizations implemented Beacons and contributed to its APIs. We are thankful for data contributors who elect to share their data. M.F. and S.O.M.D. are supported by Genome Quebec, Genome Canada, the Government of Canada, and the Ministère de l’Économie, Innovation et Exportation du Québec (Can-SHARE grant 141210); S.O.M.D. is supported by the Canadian Institutes of Health Research (grants EP1-120608; EP2-120609) and the Canada Research Chair in Law and Medicine; M.H. is supported by BD2K NIH/NCI 5U54HG007990-02; S. Scollen, S.V., M.B., I.L., J.T., S.U.-R., S.d.l.T., M.L., H.S. and the EGA are supported by ELIXIR, the research infrastructure for life-science data. This work was supported by ELIXIR-EXCELERATE, funded by the European Commission within the Research Infrastructures programme of Horizon 2020, grant agreement number 676559 (J.D.S., I.L.), the Wellcome Trust grant numbers WT201535/Z/16/Z (P.F.) and WT098051 (S.K., D.L., P.F.), and the European Molecular Biology Laboratory (P.F., S.K., J.D.S., I.L.); A.J.B. is supported by the European Union FP7 Programme ‘EMIF’ IMI-JU grant no. 115372, and H2020 Programme ‘GCOF’ grant no. 643439. ;</t>
  </si>
  <si>
    <t>30903186</t>
  </si>
  <si>
    <t>10.1093/bioinformatics/btz190</t>
  </si>
  <si>
    <t>BrAPI-an application programming interface for plant breeding applications.</t>
  </si>
  <si>
    <t>Selby P</t>
  </si>
  <si>
    <t>0000-0001-5062-5429</t>
  </si>
  <si>
    <t>Plant Breeding and Genetics Section, School of Integrative Plant Science, Cornell University, Ithaca, New York, USA.</t>
  </si>
  <si>
    <t>0000-0002-2923-9790</t>
  </si>
  <si>
    <t>funding-source: ; /funding-source: ; funding-source: ; /funding-source: ; award-id: FKZ 031A536A; award-id: 031B0190A; funding-source: ; /funding-source: ; funding-source: ; /funding-source: ; funding-source: ; /funding-source: ; funding-source: ; /funding-source: ;</t>
  </si>
  <si>
    <t>30940948</t>
  </si>
  <si>
    <t>10.1038/s41587-019-0080-8</t>
  </si>
  <si>
    <t>FAIRsharing as a community approach to standards, repositories and policies.</t>
  </si>
  <si>
    <t>Oxford e-Research Centre, Department of Engineering Science, University of Oxford, Oxford, UK. susanna-assunta.sansone@oerc.ox.ac.uk.</t>
  </si>
  <si>
    <t>0000-0001-9853-5668</t>
  </si>
  <si>
    <t>We thank all our users, producers and consumers of standards, databases, repositories and policies, as well as adopters, past advisory board members, collaborators and content contributors to the current resource and its precursors (BioSharing and the Minimum Information about a Biomedical or Biological Investigation (MIBBI) portal). We specifically thank key past contributors to the resource, notably E. Maguire, A. Santarsiero and C. Taylor. We are also very grateful to teams at the British Library and the University of Oxford’s Bodleian Libraries for their continued support with minting DOIs. Some of the discussion in this article and call for action was developed as part of the joint RDA and Force11 working group; therefore, we acknowledge the support provided by the RDA and the Force11 communities and structures. The core authors (S.-A.S., P.M., P.R.-S., A.L.L., M.T., M.I. and A.G.-B.) are funded by grants awarded to S.-A.S. that include elements of FAIRsharing; specifically, grants from the UK BBSRC and Research Councils (BB/L024101/1, BB/L005069/1), European Union (H2020-EU.3.1, 634107, H2020-EU.1.4.1.3, 654241, H2020-EU.1.4.1.1, 676559), IMI (116060) and NIH (U54 AI117925, 1U24AI117966-01, 1OT3OD025459-01, 1OT3OD025467-01, 1OT3OD025462-01) and the new FAIRsharing award from the Wellcome Trust (212930/Z/18/Z), as well as a related one (208381/A/17/Z). S.-A.S. is funded also by the Oxford e-Research Centre, Department of Engineering Science of the University of Oxford. ;</t>
  </si>
  <si>
    <t>31032840</t>
  </si>
  <si>
    <t>10.1093/database/baz047</t>
  </si>
  <si>
    <t>rPredictorDB: a predictive database of individual secondary structures of RNAs and their formatted plots.</t>
  </si>
  <si>
    <t>Jelínek J</t>
  </si>
  <si>
    <t>Department of Software Engineering, Faculty of Mathematics and Physics, Charles University, Ke Karlovu, Praha.</t>
  </si>
  <si>
    <t>Laboratory of Bioinformatics, Institute of Microbiology, The Czech Academy of Sciences, Videnska, Praha.</t>
  </si>
  <si>
    <t>funding-source: ; /funding-source: ; award-id: LM2015047; funding-source: ; /funding-source: ; award-id: GA15-00885S;</t>
  </si>
  <si>
    <t>31048830</t>
  </si>
  <si>
    <t>10.1371/journal.pcbi.1006906</t>
  </si>
  <si>
    <t>Ten quick tips for biocuration.</t>
  </si>
  <si>
    <t>Tang YA</t>
  </si>
  <si>
    <t>Genestack Limited, Cambridge, Cambridgeshire, United Kingdom.</t>
  </si>
  <si>
    <t>Haendel M</t>
  </si>
  <si>
    <t>0000-0002-8674-0039</t>
  </si>
  <si>
    <t>Linus Pauling Institute, Oregon State University, Corvallis, Oregon, United States of America.</t>
  </si>
  <si>
    <t>31058167</t>
  </si>
  <si>
    <t>10.3389/fmolb.2019.00025</t>
  </si>
  <si>
    <t>Anncolvar: Approximation of Complex Collective Variables by Artificial Neural Networks for Analysis and Biasing of Molecular Simulations.</t>
  </si>
  <si>
    <t>Frontiers in molecular biosciences</t>
  </si>
  <si>
    <t>Trapl D</t>
  </si>
  <si>
    <t>Department of Biochemistry and Microbiology, University of Chemistry and Technology in Prague, Prague, Czechia.</t>
  </si>
  <si>
    <t>Spiwok V</t>
  </si>
  <si>
    <t>funding-source id="cn001": Ministerstvo Školství, Mládeže a Tělovýchovy&lt;named-content content-type="fundref-id": 10.13039/501100001823; award-id rid="cn001": LTC18074; award-id rid="cn001": LM2015047; award-id rid="cn001": LM2015042; award-id rid="cn001": LM2015085; funding-source id="cn002": European Cooperation in Science and Technology&lt;named-content content-type="fundref-id": 10.13039/501100000921;</t>
  </si>
  <si>
    <t>GRANT_ID:824087, ACK_FUND:824087</t>
  </si>
  <si>
    <t>ACK_FUND:676559, text_search_general:"ELIXIR Node", text_search_general:"ELIXIR-EXCELERATE", text_search_general:F1000Research ELIXIR, text_search_general:"funded by ELIXIR", text_search_general:"ELIXIR AAI", text_search_country:"ELIXIR Finland", text_search_country:"ELIXIR Norway", text_search_adjective_country:"Finnish ELIXIR"</t>
  </si>
  <si>
    <t>31069047</t>
  </si>
  <si>
    <t>10.12688/f1000research.13204.3</t>
  </si>
  <si>
    <t>META-pipe cloud setup and execution.</t>
  </si>
  <si>
    <t>Department of Computer Science, UiT The Arctic University of Norway, Tromsø, Norway.</t>
  </si>
  <si>
    <t>funding-source: Norges Forskningsråd; award-id: 270675/O70; funding-source: Horizon 2020; award-id: 676559; award-id: 654142; funding-source: UiT The Arctic University of Norway; funding-source: EGI-Engage; This work was funded by ELIXIR, The Research Council of Norway (project number 270675), EGI-Engage, and UiT The Arctic University of Norway. ELIXIR received funding from the European Union’s Horizon 2020 research and innovation program (ELIXIR- EXCELERATE, grant agreement no 676559). The EGI-Engage project is co-funded by the European Union (EU) Horizon 2020 program under Grant number 654142.; The funders had no role in study design, data collection and analysis, decision to publish, or preparation of the manuscript.;</t>
  </si>
  <si>
    <t>31095553</t>
  </si>
  <si>
    <t>10.1371/journal.pcbi.1006922</t>
  </si>
  <si>
    <t>Ten simple rules for carrying out and writing meta-analyses.</t>
  </si>
  <si>
    <t>Forero DA</t>
  </si>
  <si>
    <t>0000-0003-4935-2325</t>
  </si>
  <si>
    <t>Laboratory of NeuroPsychiatric Genetics, Biomedical Sciences Research Group, School of Medicine, Universidad Antonio Nariño, Bogotá, Colombia.</t>
  </si>
  <si>
    <t>Bagos PG</t>
  </si>
  <si>
    <t>0000-0001-9175-3363</t>
  </si>
  <si>
    <t>Department of Computer Science and Biomedical Informatics, University of Thessaly, Lamia, Greece.</t>
  </si>
  <si>
    <t>31114880</t>
  </si>
  <si>
    <t>10.1093/nar/gkz424</t>
  </si>
  <si>
    <t>PrankWeb: a web server for ligand binding site prediction and visualization.</t>
  </si>
  <si>
    <t>Jendele L</t>
  </si>
  <si>
    <t>0000-0003-4679-0557</t>
  </si>
  <si>
    <t>Department of Software Engineering, Faculty of Mathematics and Physics, Charles University, Czech Republic.</t>
  </si>
  <si>
    <t>Hoksza D</t>
  </si>
  <si>
    <t>funding-source: ; /funding-source: ; award-id: LM2015047; funding-source: ; /funding-source: ; award-id: 1556217;</t>
  </si>
  <si>
    <t>31114891</t>
  </si>
  <si>
    <t>10.1093/nar/gkz406</t>
  </si>
  <si>
    <t>DNA specificities modulate the binding of human transcription factor A to mitochondrial DNA control region.</t>
  </si>
  <si>
    <t>Cuppari A</t>
  </si>
  <si>
    <t>0000-0001-7165-4800</t>
  </si>
  <si>
    <t>Structural MitoLab, Structural Biology Department, Maria de Maeztu Unit of Excellence, Molecular Biology Institute Barcelona (IBMB-CSIC), 08028 Barcelona, Spain.</t>
  </si>
  <si>
    <t>Solà M</t>
  </si>
  <si>
    <t>0000-0002-0081-4720</t>
  </si>
  <si>
    <t>funding-source: ; /funding-source: ; award-id: BFU2012-33516; award-id: BFU2015-70645-R; award-id: RTI2018-101015-B-100; award-id: BIO2015-64802-R; award-id: BFU2014-61670-EXP; award-id: BFU2014-52864-R; award-id: BIO2016-78006R; funding-source: ; /funding-source: ; award-id: 2014-SGR-997; award-id: 2017-SGR-1192; award-id: 2014-SGR-134; funding-source: ; /funding-source: ; award-id: FP7-HEALTH-2010-261460; award-id: FP7-PEOPLE-2011-290246; award-id: FP7-HEALTH-2012-306029-2; award-id: H2020-EINFRA-2015-676556; funding-source: ; /funding-source: ; award-id: 676559; award-id: 823830; award-id: 676566; funding-source: ; /funding-source: ; award-id: MDM-2014-0435;</t>
  </si>
  <si>
    <t>31169290</t>
  </si>
  <si>
    <t>10.1093/database/baz060</t>
  </si>
  <si>
    <t>ResMarkerDB: a database of biomarkers of response to antibody therapy in breast and colorectal cancer.</t>
  </si>
  <si>
    <t>Pérez-Granado J</t>
  </si>
  <si>
    <t>Research Programme on Biomedical Informatics (GRIB), IMIM (Hospital del Mar Medical Research Institute), UPF (Pompeu Fabra University), Dr. Aiguader, Barcelona, Spain.</t>
  </si>
  <si>
    <t>funding-source: ; /funding-source: ; award-id: PT13/0001/0023; funding-source: ; /funding-source: ; award-id: 676559; funding-source: ; /funding-source: ; award-id: 634143; funding-source: ; /funding-source: ; award-id: FI18/00034; funding-source: ; /funding-source: ; award-id: CPII16/00026; award-id: CP10/00524; award-id: PIE15/00008;</t>
  </si>
  <si>
    <t>31178894</t>
  </si>
  <si>
    <t>10.3389/fgene.2019.00469</t>
  </si>
  <si>
    <t>ANASTASIA: An Automated Metagenomic Analysis Pipeline for Novel Enzyme Discovery Exploiting Next Generation Sequencing Data.</t>
  </si>
  <si>
    <t>Frontiers in Genetics</t>
  </si>
  <si>
    <t>Koutsandreas T</t>
  </si>
  <si>
    <t>0000-0003-1320-9092</t>
  </si>
  <si>
    <t>Institute of Chemical Biology, Medicinal Chemistry and Biotechnology, National Hellenic Research Foundation, Athens, Greece.</t>
  </si>
  <si>
    <t>Chatziioannou AA</t>
  </si>
  <si>
    <t>0000-0002-5253-5256</t>
  </si>
  <si>
    <t>Funding. ; The work was co-funded by the EU/FP7/KBBE-2010.3.5-04 Microbial diversity and metagenomic mining for biotechnological innovation, “Systematic screening for novel hydrolases from hot environments” project (HotZyme – Grant Agreement: 265933), and the e-NIOS Applications P.C. TK was funded by the project “ELIXIR-GR: The Greek Research Infrastructure for Data Management and Analysis in Life Sciences” (MIS 5002780). ELIXIR was partly funded by the European Commission within the Research Infrastructures program of Horizon 2020. DZ was the recipient of a Ph.D. fellowship from the Greek State Scholarships Foundation (Idryma Kratikon Ypotrofion-IKY) in the framework of the Research Grant Excellence IKY-Siemens Program, which was co-financed by the European Social Fund and the Greek Government. EP was the recipient of a post-doctoral research fellowship from the State Scholarships Foundation (IKY), funded by the Action “Support for post-doctoral researchers,” funded from the OP “Human Resources Development, Education and Lifelong Learning,” with priority axes 6,8,9, co-funded by the European Social Fund (ESF) and the Greek State. The estDZ4 nucleotide sequence has been deposited in GenBank under the accession code MK942067. ;</t>
  </si>
  <si>
    <t>31195674</t>
  </si>
  <si>
    <t>10.3390/cancers11060778</t>
  </si>
  <si>
    <t>HOTAIR as a Prognostic Predictor for Diverse Human Cancers: A Meta- and Bioinformatics Analysis.</t>
  </si>
  <si>
    <t>Cancers</t>
  </si>
  <si>
    <t>Toy HI</t>
  </si>
  <si>
    <t>0000-0003-1504-3268</t>
  </si>
  <si>
    <t>Ιzmir International Biomedicine and Genome Institute, Dokuz Eylül University, Balcova 35340, Turkey. ibrahim.toy@msfr.ibg.edu.tr.</t>
  </si>
  <si>
    <t>Pavlopoulou A</t>
  </si>
  <si>
    <t>0000-0002-0815-3808</t>
  </si>
  <si>
    <t>Ιzmir International Biomedicine and Genome Institute, Dokuz Eylül University, Balcova 35340, Turkey. athanasia.pavlopoulou@deu.edu.tr.</t>
  </si>
  <si>
    <t>Funding ; P.I.K. acknowledges support of this work by the project “ELIXIR-GR: The Greek Research Infrastructure for Data Management and Analysis in Life Sciences”, Grant Number (MIS) 5002780. ;</t>
  </si>
  <si>
    <t>text_search_general:"eTRANSAFE"</t>
  </si>
  <si>
    <t>GRANT_ID:825575</t>
  </si>
  <si>
    <t>Journal of Cheminformatics</t>
  </si>
  <si>
    <t>31241141</t>
  </si>
  <si>
    <t>10.1093/molbev/msz150</t>
  </si>
  <si>
    <t>Advances and Applications in the Quest for Orthologs.</t>
  </si>
  <si>
    <t>Glover N</t>
  </si>
  <si>
    <t>0000-0002-9074-3507</t>
  </si>
  <si>
    <t>Department of Computational Biology, University of Lausanne, Lausanne, Switzerland.</t>
  </si>
  <si>
    <t>Thomas PD</t>
  </si>
  <si>
    <t>0000-0002-7860-3560</t>
  </si>
  <si>
    <t>Division of Bioinformatics, Department of Preventive Medicine, University of Southern California, Los Angeles, CA.</t>
  </si>
  <si>
    <t>funding-source: ; /funding-source: ; funding-source: ; /funding-source: ; award-id: HG002273; award-id: HG007822; award-id: GM122480; award-id: HD085901; award-id: DK110520; award-id: GM123683; award-id: Wellcome Trust; award-id: WT108749/Z/15/Z; funding-source: ; /funding-source: ; award-id: 150654; funding-source: ; /funding-source: ; award-id: 676559; funding-source: ; /funding-source: ; award-id: F-1515; funding-source: ; /funding-source: ; funding-source: ; /funding-source: ; funding-source: ; /funding-source: ;</t>
  </si>
  <si>
    <t>text_search_country_code:"ELIXIR CZ" (also RI supported)</t>
  </si>
  <si>
    <t>31250015</t>
  </si>
  <si>
    <t>10.1093/database/baz078</t>
  </si>
  <si>
    <t>MolMeDB: Molecules on Membranes Database.</t>
  </si>
  <si>
    <t>Juračka J</t>
  </si>
  <si>
    <t>Regional Centre of Advanced Technologies and Materials, Department of Physical Chemistry, Faculty of Science, Palacký University Olomouc, Tř. 17, listopadu 12, 771 46 Olomouc, Czech Republic.</t>
  </si>
  <si>
    <t>Berka K</t>
  </si>
  <si>
    <t>funding-source: ; /funding-source: ; award-id: IGA_PrF_2019_031; funding-source: ; /funding-source: ; award-id: CZ.02.1.01/0.0/0.0/16_019/0000754; funding-source: ; /funding-source: ; award-id: LM2015047; funding-source: ; /funding-source: ; award-id: 17-21122S;</t>
  </si>
  <si>
    <t>31254167</t>
  </si>
  <si>
    <t>10.1186/s13321-019-0367-2</t>
  </si>
  <si>
    <t>Interoperable chemical structure search service.</t>
  </si>
  <si>
    <t>Institute of Organic Chemistry and Biochemistry of the CAS, Flemingovo náměstí 2, 166 10, Prague 6, Czech Republic.</t>
  </si>
  <si>
    <t>Institute of Organic Chemistry and Biochemistry of the CAS, Flemingovo náměstí 2, 166 10, Prague 6, Czech Republic. galgonek@iocb.cas.cz.</t>
  </si>
  <si>
    <t>funding-source: ; /funding-source: ; award-id: LM2015047; award-id: LM2015042; award-id: LM2015085; funding-source: ; /funding-source: ; award-id: 61388963;</t>
  </si>
  <si>
    <t>31263870</t>
  </si>
  <si>
    <t>10.1093/bioinformatics/btz532</t>
  </si>
  <si>
    <t>ValTrendsDB: bringing Protein Data Bank validation information closer to the user.</t>
  </si>
  <si>
    <t>Horský V</t>
  </si>
  <si>
    <t>National Centre for Biomolecular Research, Faculty of Science, Masaryk University, Brno, Czech Republic.</t>
  </si>
  <si>
    <t>Svobodová R</t>
  </si>
  <si>
    <t>funding-source: ; /funding-source: ; funding-source: ; /funding-source: ; award-id: LQ1601; funding-source: ; /funding-source: ; award-id: 676559; award-id: LM2015047; funding-source: ; /funding-source: ; award-id: CZ.02.1.01/0.0/0.0/16_013/0001777; award-id: ATCZ40; funding-source: ; /funding-source: ; award-id: MUNI/A/1503/2018;</t>
  </si>
  <si>
    <t>GRANT_ID:676559, text_search_general:"ELIXIR-EXCELERATE", text_search_country_code:"ELIXIR ES"</t>
  </si>
  <si>
    <t>31266445</t>
  </si>
  <si>
    <t>10.1186/s12859-019-2969-0</t>
  </si>
  <si>
    <t>Exploring the druggable space around the Fanconi anemia pathway using machine learning and mechanistic models.</t>
  </si>
  <si>
    <t>Esteban-Medina M</t>
  </si>
  <si>
    <t>Clinical Bioinformatics Area. Fundación Progreso y Salud (FPS). CDCA, Hospital Virgen del Rocio, 41013, Sevilla, Spain.</t>
  </si>
  <si>
    <t>Clinical Bioinformatics Area. Fundación Progreso y Salud (FPS). CDCA, Hospital Virgen del Rocio, 41013, Sevilla, Spain. joaquin.dopazo@juntadeandalucia.es.</t>
  </si>
  <si>
    <t>funding-source: ; /funding-source: ; award-id: SAF2017-88908-R; funding-source: ; /funding-source: ; award-id: PT17/0009/0006; funding-source: ; /funding-source: ; award-id: 813533; funding-source: ; /funding-source: ; award-id: 676559;</t>
  </si>
  <si>
    <t>Genomics &amp; informatics</t>
  </si>
  <si>
    <t>31312019</t>
  </si>
  <si>
    <t>10.1038/s41598-019-46773-w</t>
  </si>
  <si>
    <t>Ultra-fast genome comparison for large-scale genomic experiments.</t>
  </si>
  <si>
    <t>0000-0002-3572-686X</t>
  </si>
  <si>
    <t>Computer Architecture Department, University of Málaga - Instituto de Investigación Biomédica de Málaga-IBIMA, Málaga, Spain.</t>
  </si>
  <si>
    <t>Computer Architecture Department, University of Málaga - Instituto de Investigación Biomédica de Málaga-IBIMA, Málaga, Spain. ortrelles@uma.es.</t>
  </si>
  <si>
    <t>31324268</t>
  </si>
  <si>
    <t>10.1186/s13104-019-4473-z</t>
  </si>
  <si>
    <t>RepViz: a replicate-driven R tool for visualizing genomic regions.</t>
  </si>
  <si>
    <t>BMC research notes</t>
  </si>
  <si>
    <t>Faux T</t>
  </si>
  <si>
    <t>0000-0002-3878-3368</t>
  </si>
  <si>
    <t>Turku Bioscience Centre, University of Turku and Åbo Akademi University, Tykistökatu 6, 20520, Turku, Finland. thmafa@utu.fi.</t>
  </si>
  <si>
    <t>Elo LL</t>
  </si>
  <si>
    <t>Turku Bioscience Centre, University of Turku and Åbo Akademi University, Tykistökatu 6, 20520, Turku, Finland. laliel@utu.fi.</t>
  </si>
  <si>
    <t>funding-source: ; /funding-source: ; award-id: 675395; award-id: 675395; funding-source: ; /funding-source: ; award-id: 677943; funding-source: ; /funding-source: ; award-id: 296801; award-id: 304995; award-id: 310561; award-id: 313343; funding-source: ; /funding-source: ; award-id: 2-2013-32; funding-source: ; /funding-source: ; award-id: 1877/31/2016; funding-source: ; /funding-source: ;</t>
  </si>
  <si>
    <t>text_search_general:F1000Research ELIXIR, text_search_general:"ELIXIR AAI"</t>
  </si>
  <si>
    <t>31354949</t>
  </si>
  <si>
    <t>10.12688/f1000research.19013.1</t>
  </si>
  <si>
    <t>de.NBI Cloud federation through ELIXIR AAI.</t>
  </si>
  <si>
    <t>Belmann P</t>
  </si>
  <si>
    <t>0000-0001-8376-9533</t>
  </si>
  <si>
    <t>Center for Biotechnology (CeBiTec), Bielefeld University, Bielefeld, North Rhine-Westphalia, 33104, Germany.</t>
  </si>
  <si>
    <t>Sczyrba A</t>
  </si>
  <si>
    <t>0000-0002-1294-2869</t>
  </si>
  <si>
    <t>funding-source: Bundesministerium für Bildung und Forschung; award-id: 031A532B; funding-source: Bundesministerium für Bildung und Forschung; award-id: 031A537B; award-id: 031A538A; award-id: 031A533A; award-id: 031A533B; funding-source: Bundesministerium für Bildung und Forschung; award-id: 031A534A; funding-source: Bundesministerium für Bildung und Forschung; award-id: 031A537C; funding-source: Bundesministerium für Bildung und Forschung; award-id: 031A535A; This work receives funding from Federal Ministry of Education and Research in Germany (BMBF)[031A537B,031A533A,031A538A,031A533B,031A535A, 031A537C, 031A534A, 031A532B].; We acknowledge support for the Article Processing Charge by the Deutsche Forschungsgemeinschaft and the Open Access Publication Fund of Bielefeld University.; The funders had no role in study design, data collection and analysis, decision to publish, or preparation of the manuscript.;</t>
  </si>
  <si>
    <t>0000-0001-5350-3056</t>
  </si>
  <si>
    <t>ACK_FUND:676559, text_search_general:"ELIXIR Node", text_search_general:"ELIXIR-EXCELERATE", text_search_general:F1000Research ELIXIR, text_search_general:"ELIXIR AAI", text_search_country_code:"ELIXIR EE", text_search_country_code:"ELIXIR SI", text_search_adjective_country:"Danish ELIXIR", text_search_formal_node_name_country:"Danish ELIXIR Node"</t>
  </si>
  <si>
    <t>31405382</t>
  </si>
  <si>
    <t>10.1186/s13059-019-1772-6</t>
  </si>
  <si>
    <t>The bio.tools registry of software tools and data resources for the life sciences.</t>
  </si>
  <si>
    <t>National Life Science Supercomputing Center, Technical University of Denmark, Building 208, DK-2800, Kongens Lyngby, Denmark. jison@bioinformatics.dtu.dk.</t>
  </si>
  <si>
    <t>Novo Nordisk Foundation Center for Protein Research, Faculty of Health and Medical Sciences, University of Copenhagen, DK-2200, Copenhagen, Denmark.</t>
  </si>
  <si>
    <t>funding-source: ; /funding-source: ; award-id: 676559; funding-source: ; /funding-source: ;</t>
  </si>
  <si>
    <t>31429791</t>
  </si>
  <si>
    <t>10.1186/s13062-019-0246-9</t>
  </si>
  <si>
    <t>Antibiotic resistance and metabolic profiles as functional biomarkers that accurately predict the geographic origin of city metagenomics samples.</t>
  </si>
  <si>
    <t>Casimiro-Soriguer CS</t>
  </si>
  <si>
    <t>funding-source: ; /funding-source: ; award-id: SAF2017-88908-R; award-id: PT13/0001/0007; funding-source: ; /funding-source: ; award-id: 676559; funding-source: ; /funding-source: ; award-id: 316861;</t>
  </si>
  <si>
    <t>31444321</t>
  </si>
  <si>
    <t>10.1038/s41398-019-0546-y</t>
  </si>
  <si>
    <t>Blood plasma metabolic profiling of pregnant women with antenatal depressive symptoms.</t>
  </si>
  <si>
    <t>Henriksson HE</t>
  </si>
  <si>
    <t>0000-0003-3556-065X</t>
  </si>
  <si>
    <t>Department of Women's and Children's Health, Uppsala University, Uppsala, Sweden.</t>
  </si>
  <si>
    <t>Skalkidou A</t>
  </si>
  <si>
    <t>Department of Women's and Children's Health, Uppsala University, Uppsala, Sweden. alkistis.skalkidou@kbh.uu.se.</t>
  </si>
  <si>
    <t>funding-source: ; /funding-source: ; award-id: 523-2014-2342; funding-source: ; /funding-source: ; award-id: SLS-250581; funding-source: ; /funding-source: ; funding-source: ; /funding-source: ;</t>
  </si>
  <si>
    <t>31489175</t>
  </si>
  <si>
    <t>10.12688/f1000research.14613.2</t>
  </si>
  <si>
    <t>CyTargetLinker app update: A flexible solution for network extension in Cytoscape.</t>
  </si>
  <si>
    <t>0000-0002-7770-620X</t>
  </si>
  <si>
    <t>Department of Bioinformatics - BiGCaT, NUTRIM, Maastricht University, Maastricht, 6229 ER, The Netherlands.</t>
  </si>
  <si>
    <t>Coort SL</t>
  </si>
  <si>
    <t>0000-0002-7699-8191</t>
  </si>
  <si>
    <t>funding-source: ELIXIR; funding-source: Dutch Province of Limburg; This project has been co-financed by the Dutch Province of Limburg and ELIXIR, the European research infrastructure for life-science data.; The funders had no role in study design, data collection and analysis, decision to publish, or preparation of the manuscript.;</t>
  </si>
  <si>
    <t>31504766</t>
  </si>
  <si>
    <t>10.1093/nar/gkz759</t>
  </si>
  <si>
    <t>Nucleosome Dynamics: a new tool for the dynamic analysis of nucleosome positioning.</t>
  </si>
  <si>
    <t>Buitrago D</t>
  </si>
  <si>
    <t>Institute for Research in Biomedicine (IRB Barcelona), The Barcelona Institute of Science and Technology, Baldiri Reixac 10, Barcelona 08028, Spain.</t>
  </si>
  <si>
    <t>funding-source: ; /funding-source: ; award-id: RTI2018-096704-B-100; funding-source: ; /funding-source: ; award-id: 2017-SGR-134;</t>
  </si>
  <si>
    <t>31506435</t>
  </si>
  <si>
    <t>10.1038/s41597-019-0177-4</t>
  </si>
  <si>
    <t>BioExcel Building Blocks, a software library for interoperable biomolecular simulation workflows.</t>
  </si>
  <si>
    <t>Andrio P</t>
  </si>
  <si>
    <t>0000-0001-5081-7244</t>
  </si>
  <si>
    <t>Barcelona Supercomputing Center (BSC), Jordi Girona 29, 08034, Barcelona, Spain.</t>
  </si>
  <si>
    <t>Gelpi JL</t>
  </si>
  <si>
    <t>Barcelona Supercomputing Center (BSC), Jordi Girona 29, 08034, Barcelona, Spain. gelpi@ub.edu.</t>
  </si>
  <si>
    <t>ACK_FUND:825575, ACK_FUND:676559, ACK_FUND:824087, ACK_FUND:802750</t>
  </si>
  <si>
    <t>31541130</t>
  </si>
  <si>
    <t>10.1038/s41597-019-0184-5</t>
  </si>
  <si>
    <t>Evaluating FAIR maturity through a scalable, automated, community-governed framework.</t>
  </si>
  <si>
    <t>Centro de Biotecnología y Genómica de Plantas, Universidad Politécnica de Madrid (UPM) - Instituto Nacional de Investigación y Tecnología Agraria y Alimentaria (INIA), Departamento de Biotecnología-Biología Vegetal, Escuela Técnica Superior de Ingeniería Agronómica, Alimentaria y de Biosistemas, Universidad Politécnica de Madrid (UPM), Madrid, Spain. markw@illuminae.com.</t>
  </si>
  <si>
    <t>Schultes E</t>
  </si>
  <si>
    <t>0000-0002-9416-6743</t>
  </si>
  <si>
    <t>GO FAIR International Support and Coordination Office, Leiden, The Netherlands. erik.schultes@go-fair.org.</t>
  </si>
  <si>
    <t>M.D.W. is funded by the Isaac Peral/Marie Curie cofund with the Universidad Politécnica de Madrid, Ministerio de Economía y Competitividad grant number TIN2014-55993-RM, and the European Joint Programme on Rare Diseases (H2020-EU 825575). Throughout phase 1 and 2 of the work, S.A.-S., P.MQ., D.M. and PRS have been funded by grants awarded to S.A.-S. from the UK BBSRC and Research Councils (BB/L024101/1; BB/L005069/1), EU (H2020-EU 634107; H2020-EU 654241; H2020-EU 676559; H2020-EU 824087), IMI (116060; 802750), NIH (U54 AI117925; 1U24AI117966-01; 1OT3OD025459-01; 1OT3OD025467-01, 1OT3OD025462-01), and from the Wellcome Trust (212930/Z/18/Z; 208381/A/17/Z). MD is supported by grants from NWO (400.17.605; 628.011.011), NIH (3OT3TR002027-01S1; 1OT3OD025467-01; 1OT3OD025464-01), and ELIXIR, the research infrastructure for life-science data. MP was supported by the UPM Isaac Peral/Marie Curie cofund, and funding from the Dutch Techcenter for Life Sciences DP. LOBS and ES are supported by the Dutch Ministry of Education, Culture and Science (Ministerie van Onderwijs, Cultuur en Wetenschap), Netherlands Organisation for Scientific Research (Nederlandse Organisatie voor Wetenschappelijk Onderzoek), and the Dutch TechCenter for Life Sciences. We thank the NBDC/DBCLS BioHackathon series where many of these MIs and their tests were designed, and we particularly wish to acknowledge the participation of the Dataverse team, especially Julian Gautier and Derek Murphy, at IQSS, Harvard, in addition to Todd Vision from Data Dryad. ; M.D.W., M.D., S.A.S., L.O.B.S. and E.S. designed the Metric and Maturity Indicator rubric and templates, and designed the Gen1 Metrics. M.D.W., E.S. and M.C. executed the questionnaires and interpreted the results. M.D.W., M.D., S.A.S., L.O.B.S., E.S. and M.C. authored the self-archived report on the Gen1 Metric study. M.D.W. designed the Gen2 MIs, Compliance Tests, and the Evaluator software. M.P. built access libraries to interact with the Evaluator J.S.O.N. interface. D.B. created the Evaluator Front-end. P.M. and P.R.S. manage the interaction between the FAIR Metrics GitHub and FAIR sharing, and coded new functionality into FAIRsharing to support FAIR evaluations, and tested the framework. T.K. maintains the GitHub repository of FAIR MIs, and their representation as nanopublications. M.D.W. and S.A.S. wrote the final version of the manuscript. All authors read, edited, and approved the manuscript. ;</t>
  </si>
  <si>
    <t>ACK_FUND:676559, text_search_general:"ELIXIR-EXCELERATE", text_search_general:F1000Research ELIXIR, text_search_country_code:"ELIXIR FR"</t>
  </si>
  <si>
    <t>31543945</t>
  </si>
  <si>
    <t>10.12688/f1000research.15140.2</t>
  </si>
  <si>
    <t>Recommendations for the packaging and containerizing of bioinformatics software.</t>
  </si>
  <si>
    <t>Gruening B</t>
  </si>
  <si>
    <t>Bioinformatics Group, Department of Computer Science, University of Freiburg, Freiburg, 79110, Germany.</t>
  </si>
  <si>
    <t>Perez-Riverol Y</t>
  </si>
  <si>
    <t>0000-0002-6833-9049</t>
  </si>
  <si>
    <t>EMBL European Bioinformatics Institute, Cambridge, UK.</t>
  </si>
  <si>
    <t>funding-source: Horizon 2020; award-id: 676559; funding-source: National Institutes of Health; award-id: R01GM94231; award-id: U24CA210967; This work was partially supported by ELIXIR-EXCELERATE. ELIXIR-EXCELERATE is funded by the European Commission within the Research Infrastructures programme of Horizon 2020, grant agreement numbers 676559. The BioContainers workshop (Paris 2017) and the BioContainers community that developed these recommendations are supported by the ELIXIR Tools platform. FVL is supported by NIH grants R01GM94231 and U24CA210967. ;</t>
  </si>
  <si>
    <t>31559657</t>
  </si>
  <si>
    <t>10.1111/tpj.14546</t>
  </si>
  <si>
    <t>Characterization of repeat arrays in ultra-long nanopore reads reveals frequent origin of satellite DNA from retrotransposon-derived tandem repeats.</t>
  </si>
  <si>
    <t>The Plant journal : for cell and molecular biology</t>
  </si>
  <si>
    <t>Vondrak T</t>
  </si>
  <si>
    <t>Biology Centre, Czech Academy of Sciences, Branišovská 31, České Budějovice, CZ-37005, Czech Republic.</t>
  </si>
  <si>
    <t>funding-source: ; /funding-source: ; award-id: LM2015047; funding-source: ; /funding-source: ; award-id: CZ.02.1.01/0.0/0.0/16_013/0001777;</t>
  </si>
  <si>
    <t>text_search_general:F1000Research ELIXIR, text_search_country:"ELIXIR Belgium", text_search_country_code:"ELIXIR CZ"</t>
  </si>
  <si>
    <t>31584092</t>
  </si>
  <si>
    <t>10.1093/nar/gkz853</t>
  </si>
  <si>
    <t>PDBe-KB: a community-driven resource for structural and functional annotations.</t>
  </si>
  <si>
    <t>0000-0001-5663-0894</t>
  </si>
  <si>
    <t>funding-source: ; /funding-source: ; award-id: BB/P024351/1; funding-source: ; /funding-source: ; award-id: BB/P025846/1; funding-source: ; /funding-source: ; award-id: BB/M011674/1; funding-source: ; /funding-source: ; award-id: BB/N019172/1; funding-source: ; /funding-source: ; award-id: 1U01CA239106-01; award-id: R01GM1149; funding-source: ; /funding-source: ; award-id: IG 16895; funding-source: ; /funding-source: ; award-id: G.0328.16N; funding-source: ; /funding-source: ; award-id: AH.2017.051; funding-source: ; /funding-source: ; award-id: 17-21122S; funding-source: ; /funding-source: ; award-id: LM2015047; funding-source: ; /funding-source: ; award-id: CZ.02.1.01/0.0/0.0/16_013/0001777; funding-source: ; /funding-source: ; award-id: 100150/Z/12/Z; funding-source: ; /funding-source: ; award-id: WT09230; award-id: WT083481; award-id: WT09745; award-id: BBSRC BB/R014752/1; award-id: BB/J019364/1; award-id: 200814/Z/16/Z;</t>
  </si>
  <si>
    <t>ACK_FUND:654248, grant_string:"201535%2FZ%2F16%2FZ"</t>
  </si>
  <si>
    <t>31598706</t>
  </si>
  <si>
    <t>10.1093/nar/gkz890</t>
  </si>
  <si>
    <t>Ensembl Genomes 2020-enabling non-vertebrate genomic research.</t>
  </si>
  <si>
    <t>Howe KL</t>
  </si>
  <si>
    <t>0000-0002-5394-8896</t>
  </si>
  <si>
    <t>0000-0002-4642-9043</t>
  </si>
  <si>
    <t>funding-source: ; /funding-source: ; award-id: BB/P024602/1; award-id: BB/P016855/1; award-id: BB/S02011X/1; award-id: BB/M028372/1; award-id: BB/L024225/1; funding-source: ; /funding-source: ; award-id: 108749/Z/15/Z; award-id: 201535/Z/16/Z; funding-source: ; /funding-source: ; award-id: MR/S000453/1; funding-source: ; /funding-source: ; award-id: IOS-1127112; funding-source: ; /funding-source: ; award-id: 58-8062-2100-044; funding-source: ; /funding-source: ; award-id: B0436x13; funding-source: ; /funding-source: ; funding-source: ; /funding-source: ; award-id: U24HG002223; funding-source: ; /funding-source: ; award-id: HHSN272201400029C; funding-source: ; /funding-source: ; award-id: 731060; award-id: 654248; funding-source: ; /funding-source: ; award-id: BB/P016855/1;</t>
  </si>
  <si>
    <t>31622330</t>
  </si>
  <si>
    <t>10.1371/journal.pcbi.1007291</t>
  </si>
  <si>
    <t>Patient Dossier: Healthcare queries over distributed resources.</t>
  </si>
  <si>
    <t>Vazquez M</t>
  </si>
  <si>
    <t>0000-0002-5713-1058</t>
  </si>
  <si>
    <t>Federated electronic health records research technology to support clinical trial protocol optimization: Evidence from EHR4CR and the InSite platform ; Advances in Intelligent Analysis of Medical Data and Decision Support Systems ;</t>
  </si>
  <si>
    <t>text_search_general:F1000Research ELIXIR, text_search_country:"ELIXIR Hungary"</t>
  </si>
  <si>
    <t>31623284</t>
  </si>
  <si>
    <t>10.3390/ijms20205136</t>
  </si>
  <si>
    <t>Analysis of Heterodimeric "Mutual Synergistic Folding"-Complexes.</t>
  </si>
  <si>
    <t>Mentes A</t>
  </si>
  <si>
    <t>0000-0003-1207-4018</t>
  </si>
  <si>
    <t>Institute of Enzymology, Research Centre for Natural Sciences, Hungarian Academy of Sciences, Magyar Tudósok krt. 2., H-1117 Budapest, Hungary. mentes.aniko@ttk.mta.hu.</t>
  </si>
  <si>
    <t>Simon I</t>
  </si>
  <si>
    <t>Institute of Enzymology, Research Centre for Natural Sciences, Hungarian Academy of Sciences, Magyar Tudósok krt. 2., H-1117 Budapest, Hungary. simon.istvan@ttk.mta.hu.</t>
  </si>
  <si>
    <t>The authors acknowledge the support of ELIXIR Hungary ( ; Conceptualization, I.S., and C.M.; methodology, A.M., E.F.; software, A.M., E.F., C.M.; validation, A.M., C.M; formal analysis, C.M.; investigation, A.M., E.F.; resources, A.M, E.F.; data curation, A.M., E.F., C.M.; writing—original draft preparation, A.M., C.M., I.S.; writing—review and editing, E.F., A.M., C.M; visualization, A.M.; supervision, I.S.; project administration, I.S.; funding acquisition, I.S. ; Funding ; This work was financially supported by the National Research, Development and Innovation Office (grant no. K115698). IS was supported by project no. FIEK_16-1-2016-0005 financed under the FIEK_16 funding scheme (National Research, Development and Innovation Fund of Hungary). The work of AM was supported through the New National Excellence Program of the Ministry of Human Capacities (Hungary). ;</t>
  </si>
  <si>
    <t>31624831</t>
  </si>
  <si>
    <t>10.1093/bib/bbz075</t>
  </si>
  <si>
    <t>Community curation of bioinformatics software and data resources.</t>
  </si>
  <si>
    <t>National Life Science Supercomputing Center, Technical University of Denmark, Building 208, DK-2800 Kongens Lyngby, Denmark.</t>
  </si>
  <si>
    <t>Ienasescu HI</t>
  </si>
  <si>
    <t>0000-0001-6666-1520</t>
  </si>
  <si>
    <t>GRANT_ID:676559, ELIXIR IS</t>
  </si>
  <si>
    <t>31657527</t>
  </si>
  <si>
    <t>10.1002/pmic.201900147</t>
  </si>
  <si>
    <t>Scalable Data Analysis in Proteomics and Metabolomics Using BioContainers and Workflows Engines.</t>
  </si>
  <si>
    <t>Proteomics</t>
  </si>
  <si>
    <t>0000-0001-6579-6941</t>
  </si>
  <si>
    <t>European Molecular Biology Laboratory, European Bioinformatics Institute (EMBL-EBI), Wellcome Trust Genome Campus, Hinxton, Cambridge, CB10 1SD, UK.</t>
  </si>
  <si>
    <t>Moreno P</t>
  </si>
  <si>
    <t>text_search_general:"EU-STANDS4PM"</t>
  </si>
  <si>
    <t>31675414</t>
  </si>
  <si>
    <t>10.1093/gigascience/giz095</t>
  </si>
  <si>
    <t>Sharing interoperable workflow provenance: A review of best practices and their practical application in CWLProv.</t>
  </si>
  <si>
    <t>Khan FZ</t>
  </si>
  <si>
    <t>0000-0002-2961-9670</t>
  </si>
  <si>
    <t>The University of Melbourne, School of Computing and Information System, Doug Mcdonnell Building, Parkville, Australia, 3052.</t>
  </si>
  <si>
    <t>Crusoe MR</t>
  </si>
  <si>
    <t>0000-0001-5998-222X</t>
  </si>
  <si>
    <t>Common Workflow Language Project.</t>
  </si>
  <si>
    <t>funding-source: ; /funding-source: ; award-id: H2020-INFRAEDI-02-2018-823830; award-id: H2020-EINFRA-2015-1-675728; award-id: 739563;</t>
  </si>
  <si>
    <t>Mészáros B</t>
  </si>
  <si>
    <t>0000-0003-0919-4449</t>
  </si>
  <si>
    <t>31701156</t>
  </si>
  <si>
    <t>10.1093/nar/gkz997</t>
  </si>
  <si>
    <t>The Monarch Initiative in 2019: an integrative data and analytic platform connecting phenotypes to genotypes across species.</t>
  </si>
  <si>
    <t>Shefchek KA</t>
  </si>
  <si>
    <t>0000-0002-7356-1779</t>
  </si>
  <si>
    <t>Center for Genome Research and Biocomputing, Environmental and Molecular Toxicology, Oregon State University, Corvallis, OR 97331, USA.</t>
  </si>
  <si>
    <t>Osumi-Sutherland D</t>
  </si>
  <si>
    <t>0000-0002-4071-8397</t>
  </si>
  <si>
    <t>European Bioinformatics Institute (EMBL-EBI), European Molecular Biology Laboratory, Wellcome Genome Campus, Hinxton, Cambridge CB10 1SD, UK.</t>
  </si>
  <si>
    <t>funding-source: ; /funding-source: ; award-id: 1R24OD011883; funding-source: ; /funding-source: ; award-id: 1U13CA221044; funding-source: ; /funding-source: ; award-id: DE-AC02-05CH11231; funding-source: ; /funding-source: ; award-id: OTAR005; funding-source: ; /funding-source: ; award-id: 654248; award-id: 676559; funding-source: ; /funding-source: ; award-id: U24 HG002223; award-id: U41HG006627; funding-source: ; /funding-source: ; funding-source: ; /funding-source: ; funding-source: ; /funding-source: ; award-id: 104967/Z/14/Z;</t>
  </si>
  <si>
    <t>Protein science : a publication of the Protein Society</t>
  </si>
  <si>
    <t>31736885</t>
  </si>
  <si>
    <t>10.3389/fmicb.2019.02366</t>
  </si>
  <si>
    <t>Messenger RNAs of Yeast Virus-Like Elements Contain Non-templated 5' Poly(A) Leaders, and Their Expression Is Independent of eIF4E and Pab1.</t>
  </si>
  <si>
    <t>Frontiers in microbiology</t>
  </si>
  <si>
    <t>0000-0001-8049-0748</t>
  </si>
  <si>
    <t>Laboratory of RNA Biochemistry, Department of Genetics and Microbiology, Faculty of Science, Charles University, Prague, Czechia.</t>
  </si>
  <si>
    <t>Pospíšek M</t>
  </si>
  <si>
    <t>0000-0002-9490-8911</t>
  </si>
  <si>
    <t>funding-source id="cn001": Grantová Agentura České Republiky&lt;named-content content-type="fundref-id": 10.13039/501100001824; funding-source id="cn002": Ministerstvo Školství, Mládeže a Tělovýchovy&lt;named-content content-type="fundref-id": 10.13039/501100001823; funding-source id="cn003": Univerzita Karlova v Praze&lt;named-content content-type="fundref-id": 10.13039/100007397; funding-source id="cn004": H2020 Spreading Excellence and Widening Participation&lt;named-content content-type="fundref-id": 10.13039/100010684;</t>
  </si>
  <si>
    <t>text_search_general:F1000Research ELIXIR, text_search_country:"ELIXIR Italy", text_search_country_code:"ELIXIR SE"</t>
  </si>
  <si>
    <t>31770418</t>
  </si>
  <si>
    <t>10.1371/journal.pone.0225256</t>
  </si>
  <si>
    <t>The Mastery Rubric for Bioinformatics: A tool to support design and evaluation of career-spanning education and training.</t>
  </si>
  <si>
    <t>0000-0002-1121-2119</t>
  </si>
  <si>
    <t>Collaborative for Research on Outcomes and -Metrics, and Departments of Neurology, Biostatistics, Biomathematics and Bioinformatics, and Rehabilitation Medicine, Georgetown University, Washington, DC, United States of America.</t>
  </si>
  <si>
    <t>ELIXIR Italy, National Research Council of Italy, Institute of Molecular Biology and Pathology, Rome, Italy.</t>
  </si>
  <si>
    <t>31772190</t>
  </si>
  <si>
    <t>10.1038/s41598-019-53155-9</t>
  </si>
  <si>
    <t>PIPE-T: a new Galaxy tool for the analysis of RT-qPCR expression data.</t>
  </si>
  <si>
    <t>Zanardi N</t>
  </si>
  <si>
    <t>Laboratory of Molecular Biology, IRCCS Istituto Giannina Gaslini, Via Gerolamo Gaslini 5, 16147, Genova, Italy.</t>
  </si>
  <si>
    <t>Cangelosi D</t>
  </si>
  <si>
    <t>0000-0002-6010-5619</t>
  </si>
  <si>
    <t>Laboratory of Molecular Biology, IRCCS Istituto Giannina Gaslini, Via Gerolamo Gaslini 5, 16147, Genova, Italy. davidecangelosi@gaslini.org.</t>
  </si>
  <si>
    <t>funding-source: ; /funding-source: ; award-id: 17459; funding-source: ; /funding-source: ; award-id: none; funding-source: ; /funding-source: ; award-id: none;</t>
  </si>
  <si>
    <t>0000-0002-1751-9226</t>
  </si>
  <si>
    <t>text_search_general:"ELIXIR Node", text_search_country:"ELIXIR Luxembourg", text_search_adjective_country:"Luxembourg ELIXIR", text_search_formal_node_name_country:"Luxembourg ELIXIR Node"</t>
  </si>
  <si>
    <t>31800037</t>
  </si>
  <si>
    <t>10.1093/gigascience/giz140</t>
  </si>
  <si>
    <t>DAISY: A Data Information System for accountability under the General Data Protection Regulation.</t>
  </si>
  <si>
    <t>Becker R</t>
  </si>
  <si>
    <t>Luxembourg Centre for Systems Biomedicine, University of Luxembourg, Campus Belval 6, Avenue du Swing L-4367, Belvaux, Luxembourg.</t>
  </si>
  <si>
    <t>ACK_FUND:824087</t>
  </si>
  <si>
    <t>31816088</t>
  </si>
  <si>
    <t>10.1093/gigascience/giz143</t>
  </si>
  <si>
    <t>Accessible and reproducible mass spectrometry imaging data analysis in Galaxy.</t>
  </si>
  <si>
    <t>Föll MC</t>
  </si>
  <si>
    <t>Institute of Surgical Pathology, Medical Center - University of Freiburg, Breisacher Straße 115a, 79106 Freiburg, Germany.</t>
  </si>
  <si>
    <t>Schilling O</t>
  </si>
  <si>
    <t>0000-0001-7678-7653</t>
  </si>
  <si>
    <t>funding-source: ; /funding-source: ; award-id: GR 1748/6-1; award-id: SCHI 871/8-1; award-id: SCHI 871/9-1; award-id: SCHI 871/11-1; award-id: SCHI 871/12-1; award-id: INST 39/900-1; award-id: INST 39/766-3; award-id: RO-5694/1-1; award-id: SFB 1129; award-id: RTG 1653; funding-source: ; /funding-source: ; award-id: I-1444-201.2/2017; funding-source: ; /funding-source: ; award-id: 780730; funding-source: ; /funding-source: ; award-id: 031L0101C; funding-source: ; /funding-source: ; award-id: 824087; funding-source: ; /funding-source: ;</t>
  </si>
  <si>
    <t>text_search_general:"ELIXIR Node", text_search_general:F1000Research ELIXIR, text_search_general:"ELIXIR Implementation Study", text_search_general:"funded by ELIXIR", text_search_general:"ELIXIR AAI", text_search_adjective_country:"Italian ELIXIR", text_search_formal_node_name_country:"Italian ELIXIR Node"</t>
  </si>
  <si>
    <t>31824649</t>
  </si>
  <si>
    <t>10.12688/f1000research.20136.1</t>
  </si>
  <si>
    <t>An intrinsically disordered proteins community for ELIXIR.</t>
  </si>
  <si>
    <t>Davey NE</t>
  </si>
  <si>
    <t>0000-0003-0737-1114</t>
  </si>
  <si>
    <t>Division of Cancer Biology, Institute of Cancer Research, UK, London, SW3 6JB, UK.</t>
  </si>
  <si>
    <t>Tosatto SCE</t>
  </si>
  <si>
    <t>0000-0001-7755-0885</t>
  </si>
  <si>
    <t>Department of Biomedical Sciences, University of Padua, Padua, Italy.</t>
  </si>
  <si>
    <t>funding-source: Swiss Federal Government; funding-source: European Molecular Biology Laboratory; funding-source: Vetenskapsrådet; award-id: 2016-03798; funding-source: Wellcome Trust; award-id: 104948; funding-source: Carlsberg Foundation Distinguished Fellowship; award-id: CF18-0314; funding-source: Danmarks Grundforskningsfond; award-id: DNRF125; funding-source: Israel I-CORE Project; funding-source: ELIXIR; funding-source: Marie Skłodowska-Curie; award-id: 778247; funding-source: Instruct-ERIC; funding-source: National Institutes of Health; award-id: U24HG007822; funding-source: COST Action BM1405 NGP-net; funding-source: BBSRC; award-id: BB/P024092/1; A strategic meeting to identify the key priority areas for the roadmap was funded by ELIXIR, the research infrastructure for life-science data.; BW was funded by a grant from the BBSRC [BB/P024092/1]. AB, SO and PLM were supported by the National Eye Institute (NEI), National Human Genome Research Institute (NHGRI), National Heart, Lung, and Blood Institute (NHLBI), National Institute of Allergy and Infectious Diseases (NIAID), National Institute of Diabetes and Digestive and Kidney Diseases (NIDDK), National Institute of General Medical Sciences (NIGMS), and National Institute of Mental Health (NIMH) of the National Institutes of Health under Award Number [U24HG007822] (the content is solely the responsibility of the authors and does not necessarily represent the official views of the National Institutes of Health), by European Molecular Biology Laboratory (EMBL) and by the Swiss Federal Government through the State Secretariat for Education, Research and Innovation SERI. AG was supported by the European Molecular Biology Laboratory (EMBL) and the Wellcome Trust [104948]. AE was supported by a Vetenskapsrådet grant [2016-03798]. EP was supported by Danmarks Grundforskningsfond [DNRF125] and a Carlsberg Foundation Distinguished Fellowship [CF18-0314]. JLS was supported by the Israel I-CORE Project: Integrated Structural Cell Biology and by Instruct-ERIC. This project has received funding from the European Union’s Horizon 2020 research and innovation programme under the Marie Skłodowska-Curie grant agreement [778247] and COST Action BM1405 NGP-net.;</t>
  </si>
  <si>
    <t>31831061</t>
  </si>
  <si>
    <t>10.1186/s13148-019-0795-x</t>
  </si>
  <si>
    <t>DNA methylation data by sequencing: experimental approaches and recommendations for tools and pipelines for data analysis.</t>
  </si>
  <si>
    <t>Clinical epigenetics</t>
  </si>
  <si>
    <t>Rauluseviciute I</t>
  </si>
  <si>
    <t>0000-0001-9253-8825</t>
  </si>
  <si>
    <t>Department of Clinical and Molecular Medicine, NTNU - Norwegian University of Science and Technology, P.O. Box 8905, NO-7491, Trondheim, Norway. ieva.rauluseviciute@gmail.com.</t>
  </si>
  <si>
    <t>Rye MB</t>
  </si>
  <si>
    <t>Department of Clinical and Molecular Medicine, NTNU - Norwegian University of Science and Technology, P.O. Box 8905, NO-7491, Trondheim, Norway.</t>
  </si>
  <si>
    <t>funding-source: ; /funding-source: ; award-id: 270068/F50;</t>
  </si>
  <si>
    <t>ACK_FUND:824087, GRANT_ID:802750, ACK_FUND:802750, text_search_general:"FAIRplus"</t>
  </si>
  <si>
    <t>31831744</t>
  </si>
  <si>
    <t>10.1038/s41597-019-0286-0</t>
  </si>
  <si>
    <t>Experiment design driven FAIRification of omics data matrices, an exemplar.</t>
  </si>
  <si>
    <t>0000-0001-5306-5690</t>
  </si>
  <si>
    <t>Oxford e-Research Centre, Department of Engineering Science, University of Oxford, 7 Keble Road, Oxford, OX1 3QG, United Kingdom. philippe.rocca-serra@oerc.ox.ac.uk.</t>
  </si>
  <si>
    <t>Oxford e-Research Centre, Department of Engineering Science, University of Oxford, 7 Keble Road, Oxford, OX1 3QG, United Kingdom. susanna-assunta.sansone@oerc.ox.ac.uk.</t>
  </si>
  <si>
    <t>funding-source: ; /funding-source: ; award-id: H2020-EU.1.4.1.3 PhenoMeNal 654241; award-id: H2020-EU.1.4.1.1. EOSC-Life 824087; award-id: H2020-EU.1.4.1.3 PhenoMeNal 654241; funding-source: ; /funding-source: ; award-id: ISA-InterMine 208381/A/17/Z; funding-source: ; /funding-source: ;</t>
  </si>
  <si>
    <t>31831756</t>
  </si>
  <si>
    <t>10.1038/s41598-019-53815-w</t>
  </si>
  <si>
    <t>Atomistic simulation of carbohydrate-protein complex formation: Hevein-32 domain.</t>
  </si>
  <si>
    <t>Solanke CO</t>
  </si>
  <si>
    <t>Department of Biochemistry and Microbiology, University of Chemistry and Technology, Prague, Technická 3, Prague 6, 166 28, Czech Republic.</t>
  </si>
  <si>
    <t>Department of Biochemistry and Microbiology, University of Chemistry and Technology, Prague, Technická 3, Prague 6, 166 28, Czech Republic. spiwokv@vscht.cz.</t>
  </si>
  <si>
    <t>31831811</t>
  </si>
  <si>
    <t>10.1038/s41598-019-55454-7</t>
  </si>
  <si>
    <t>Using mechanistic models for the clinical interpretation of complex genomic variation.</t>
  </si>
  <si>
    <t>Peña-Chilet M</t>
  </si>
  <si>
    <t>0000-0001-9598-6965</t>
  </si>
  <si>
    <t>Clinical Bioinformatics Area. Fundación Progreso y Salud (FPS). CDCA, Hospital Virgen del Rocío, 41013, Sevilla, Spain.</t>
  </si>
  <si>
    <t>Clinical Bioinformatics Area. Fundación Progreso y Salud (FPS). CDCA, Hospital Virgen del Rocío, 41013, Sevilla, Spain. joaquin.dopazo@juntadeandalucia.es.</t>
  </si>
  <si>
    <t>This work is supported by grants SAF2017-88908-R from the Spanish Ministry of Economy and Competitiveness and “Plataforma de Recursos Biomoleculares y Bioinformáticos” PT17/0009/0006 from the ISCIII, both co-funded with European Regional Development Funds (ERDF) as well as H2020 Programme of the European Union grants Marie Curie Innovative Training Network “Machine Learning Frontiers in Precision Medicine” (MLFPM) (GA 813533) and “ELIXIR-EXCELERATE fast-track ELIXIR implementation and drive early user exploitation across the life sciences” (GA 676559). The project was also supported by grant “Large-scale drug repurposing in rare diseases by genomic Big Data analysis with machine learning methods - AYUDAS FUNDACIÓN BBVA A EQUIPOS DE INVESTIGACION CIENTIFICA 2018” and by CIBERER intramural grant ACCI2018/29. ;</t>
  </si>
  <si>
    <t>31856214</t>
  </si>
  <si>
    <t>10.1371/journal.pcbi.1007532</t>
  </si>
  <si>
    <t>Establishment of computational biology in Greece and Cyprus: Past, present, and future.</t>
  </si>
  <si>
    <t>cc0</t>
  </si>
  <si>
    <t>Chasapi A</t>
  </si>
  <si>
    <t>0000-0003-1986-5007</t>
  </si>
  <si>
    <t>Biological Computation &amp; Process Lab, Chemical Process &amp; Energy Resources Institute, Centre for Research &amp; Technology Hellas, Thessalonica, Greece.</t>
  </si>
  <si>
    <t>Ouzounis CA</t>
  </si>
  <si>
    <t>0000-0002-8884-6750</t>
  </si>
  <si>
    <t>PeerJ</t>
  </si>
  <si>
    <t>31914996</t>
  </si>
  <si>
    <t>10.1186/s12920-020-0657-6</t>
  </si>
  <si>
    <t>DNA hypermethylation associated with upregulated gene expression in prostate cancer demonstrates the diversity of epigenetic regulation.</t>
  </si>
  <si>
    <t>BMC medical genomics</t>
  </si>
  <si>
    <t>funding-source: ; /funding-source: ; award-id: 270068;</t>
  </si>
  <si>
    <t>31959833</t>
  </si>
  <si>
    <t>10.1038/s41598-020-57495-9</t>
  </si>
  <si>
    <t>Manatee: detection and quantification of small non-coding RNAs from next-generation sequencing data.</t>
  </si>
  <si>
    <t>Handzlik JE</t>
  </si>
  <si>
    <t>DIANA-Lab, Department of Electrical &amp; Computer Engineering, University of Thessaly, Volos, 38221, Greece.</t>
  </si>
  <si>
    <t>DIANA-Lab, Department of Electrical &amp; Computer Engineering, University of Thessaly, Volos, 38221, Greece. arhatzig@inf.uth.gr.</t>
  </si>
  <si>
    <t>31965016</t>
  </si>
  <si>
    <t>10.1038/s41598-020-57811-3</t>
  </si>
  <si>
    <t>Solving the transcription start site identification problem with ADAPT-CAGE: a Machine Learning algorithm for the analysis of CAGE data.</t>
  </si>
  <si>
    <t>Georgakilas GK</t>
  </si>
  <si>
    <t>Hellenic Pasteur Institute, Athens, 11521, Greece. georgios.georgakilas@ceitec.muni.cz.</t>
  </si>
  <si>
    <t>Hatzigeorgiou A</t>
  </si>
  <si>
    <t>Hellenic Pasteur Institute, Athens, 11521, Greece. arhatzig@e-ce.uth.gr.</t>
  </si>
  <si>
    <t>We acknowledge the support of this work by project “ELIXIR-GR: The Greek Research Infrastructure for Data Management and Analysis in Life Sciences” (MIS 5002780) which is implemented under the Action “Reinforcement of the Research and Innovation Infrastructure” and “Metalasso: A platform for computational meta-analysis of Genome Wide Association Studies-GWAS”(MIS 5032832) which is implemented under the Action “Research-Create-Innovate”, both funded by the Operational Programme “Competitiveness, Entrepreneurship and Innovation” (NSRF 2014–2020) and co-financed by Greece and the European Union (European Regional Development Fund). This research was also funded by Postdoc@MUNI with project registration number CZ.02.2.69/0.0/0.0/16_027/0008360 grant to G.K.G. ; LIBSVM: A Library for Support Vector Machines ;</t>
  </si>
  <si>
    <t>32019111</t>
  </si>
  <si>
    <t>10.3390/ijms21030886</t>
  </si>
  <si>
    <t>Differential Effects of Dietary Supplementation of Krill Meal, Soybean Meal, Butyrate, and Bactocell® on the Gene Expression of Atlantic Salmon Head Kidney.</t>
  </si>
  <si>
    <t>Jalili M</t>
  </si>
  <si>
    <t>0000-0002-6116-213X</t>
  </si>
  <si>
    <t>Cell, Molecular Biology and Genomics Group, Department of Biology, Faculty of Natural Sciences, Norwegian University of Science and Technology, NO-7034 Trondheim, Norway.</t>
  </si>
  <si>
    <t>Bones A</t>
  </si>
  <si>
    <t>0000-0001-8045-5651</t>
  </si>
  <si>
    <t>We would like to thank Rolf Erik Olsen and Signe Dille Løvmo for their kind collaboration during animal trial. We appreciate CIGENE, Norway to kindly support in RNA sequencing facilities. We would like to acknowledge ELIXIR Norway and the BioCore Bioinformatics help desks for assisting in the RNA-Sequencing data analysis. M.J. was supported by PhD program grant at Department of Biology, NTNU. ; Funding ; L.): possible nutriomics approaches” funded by Department of Biology, Norwegian University of Science and Technology, Trondheim, Norway. ;</t>
  </si>
  <si>
    <t>32024987</t>
  </si>
  <si>
    <t>10.1038/s41587-019-0360-3</t>
  </si>
  <si>
    <t>Butler enables rapid cloud-based analysis of thousands of human genomes.</t>
  </si>
  <si>
    <t>Yakneen S</t>
  </si>
  <si>
    <t>0000-0003-3042-9521</t>
  </si>
  <si>
    <t>European Molecular Biology Laboratory (EMBL), Genome Biology Unit, Heidelberg, Germany. llevar@gmail.com.</t>
  </si>
  <si>
    <t>0000-0002-2660-2478</t>
  </si>
  <si>
    <t>funding-source: ; /funding-source: ; award-id: ALTF 755-2014; funding-source: ; /funding-source: ; award-id: 336045; funding-source: ; /funding-source: ; award-id: 739563;</t>
  </si>
  <si>
    <t>32034905</t>
  </si>
  <si>
    <t>10.1093/gigascience/giaa003</t>
  </si>
  <si>
    <t>HAMAP as SPARQL rules-A portable annotation pipeline for genomes and proteomes.</t>
  </si>
  <si>
    <t>Bolleman J</t>
  </si>
  <si>
    <t>0000-0001-8561-7170</t>
  </si>
  <si>
    <t>Swiss-Prot Group, SIB Swiss Institute of Bioinformatics, Centre Médical Universitaire, 1 rue Michel-Servet, CH-1211 Geneva 4, Switzerland.</t>
  </si>
  <si>
    <t>0000-0001-8314-404X</t>
  </si>
  <si>
    <t>32039311</t>
  </si>
  <si>
    <t>10.1021/acsomega.9b01457</t>
  </si>
  <si>
    <t>A Simple and Fast Assay Based on Carboxyfluorescein-Loaded Liposome for Quantitative DNA Detection.</t>
  </si>
  <si>
    <t>Sforzi J</t>
  </si>
  <si>
    <t>0000-0003-2998-5424</t>
  </si>
  <si>
    <t>Molecular Imaging Center, Department of Molecular Biotechnology and Health Sciences and IBB-CNR, c/o Molecular Biotechnology Center, University of Torino, Via Nizza 52, 10126 Torino, Italy.</t>
  </si>
  <si>
    <t>Geninatti Crich S</t>
  </si>
  <si>
    <t>This project has received funding from the European H2020-INFRADEV-2014-2015;</t>
  </si>
  <si>
    <t>text_search_general:"EJP RD", text_search_general:"ELIXIR-EXCELERATE"</t>
  </si>
  <si>
    <t>32075696</t>
  </si>
  <si>
    <t>10.1186/s13073-020-0713-z</t>
  </si>
  <si>
    <t>Towards a European health research and innovation cloud (HRIC).</t>
  </si>
  <si>
    <t>Aarestrup FM</t>
  </si>
  <si>
    <t>Technical University of Denmark, Kongens Lyngby, Denmark.</t>
  </si>
  <si>
    <t>Van Oyen H</t>
  </si>
  <si>
    <t>0000-0002-7116-2723</t>
  </si>
  <si>
    <t>Department of Computer Science and Academic Computing Center Cyfronet, Akademia Gornizco Hutnizca University of Science and Technology, Krakow, Poland.</t>
  </si>
  <si>
    <t>funding-source: ; /funding-source: ; award-id: Travel grant to attend the workshop;</t>
  </si>
  <si>
    <t>32102981</t>
  </si>
  <si>
    <t>10.1172/jci.insight.133393</t>
  </si>
  <si>
    <t>Histone deacetylases 1 and 2 restrain CD4+ cytotoxic T lymphocyte differentiation.</t>
  </si>
  <si>
    <t>JCI insight</t>
  </si>
  <si>
    <t>Preglej T</t>
  </si>
  <si>
    <t>0000-0001-8192-8481</t>
  </si>
  <si>
    <t>Division of Immunobiology, Institute of Immunology, Center for Pathophysiology, Infectiology and Immunology, Medical University of Vienna, Vienna, Austria.</t>
  </si>
  <si>
    <t>Ellmeier W</t>
  </si>
  <si>
    <t>funding-source: Austrian Science Fund; award-id: SFB-F70,W1212,P19930,P23641,P26193,P27747,P28705; funding-source: Horizon 2020; award-id: 675395,115142; W.E. and L.L.E. were supported by the European Union’s Horizon 2020 research and innovation program (ENLIGHT-TEN Innovative Training Network under the Marie Sk&lt;0142&gt;odowska-Curie grant agreement No.: 675395). The work was also supported by the Innovative Medicines Initiative Joint Undertaking under grant agreement no 115142 (BTCure) (L.G, G.S.);</t>
  </si>
  <si>
    <t>32109232</t>
  </si>
  <si>
    <t>10.1038/s41597-020-0409-7</t>
  </si>
  <si>
    <t>Semantic concept schema of the linear mixed model of experimental observations.</t>
  </si>
  <si>
    <t>Ćwiek-Kupczyńska H</t>
  </si>
  <si>
    <t>Institute of Plant Genetics, Polish Academy of Sciences, ul. Strzeszyńska 34, 60-479, Poznań, Poland.</t>
  </si>
  <si>
    <t>Krajewski P</t>
  </si>
  <si>
    <t>0000-0002-2442-345X</t>
  </si>
  <si>
    <t>Institute of Plant Genetics, Polish Academy of Sciences, ul. Strzeszyńska 34, 60-479, Poznań, Poland. pkra@igr.poznan.pl.</t>
  </si>
  <si>
    <t>funding-source: ; /funding-source: ; award-id: 2016/21/N/ST6/02358; award-id: 2016/21/N/ST6/02358; funding-source: ; /funding-source: ; award-id: BB/L024101/1; award-id: BB/L005069/1; award-id: BB/L024101/1; award-id: BB/L005069/1; funding-source: ; /funding-source: ; award-id: 731013; funding-source: ; /funding-source: ;</t>
  </si>
  <si>
    <t>32120995</t>
  </si>
  <si>
    <t>10.3390/ijms21051630</t>
  </si>
  <si>
    <t>Alternatively Constructed Estrogen Receptor Alpha-Driven Super-Enhancers Result in Similar Gene Expression in Breast and Endometrial Cell Lines.</t>
  </si>
  <si>
    <t>Bojcsuk D</t>
  </si>
  <si>
    <t>Genomic Medicine and Bioinformatic Core Facility, Department of Biochemistry and Molecular Biology, Faculty of Medicine, University of Debrecen, 4032 Debrecen, Hungary.</t>
  </si>
  <si>
    <t>Bálint BL</t>
  </si>
  <si>
    <t>Funding ; This work is supported by the internal research funding provided by the Department of Biochemistry and Molecular Biology, University of Debrecen, Debrecen, Hungary. BLB is supported by the MOLMEDEX FUN-OMICS (GINOP-2.3.3-15-2016-00007) and Debrecen Venture Catapult Program (EFOP-3.6.1-16-2016-00022) grants implemented through the New Hungary Development Plan co-financed by the European Social Fund and the European Regional Development Fund and by the Hungarian Scientific Research Fund (NKFIH OTKA) K 129166. D.B. is supported by the ÚNKP-17-3-IV-DE-140 and ÚNKP-18-3-III-DE-253 New National Excellence Program of the Ministry of Human Capacities and by the EFOP-3.6.3-VEKOP-16-2017-00009 grant. G.N. is supported by the Hungarian Scientific Research Fund (OTKA) PD 124843, by the János Bolyai Research Scholarship of the Hungarian Academy of Sciences and by the ÚNKP-19-4-DE-173 New National Excellence Program of the Ministry of Human Capacities. The authors acknowledge the support of ELIXIR Hungary ( ;</t>
  </si>
  <si>
    <t>Zafeiropoulos H</t>
  </si>
  <si>
    <t>PPR92073</t>
  </si>
  <si>
    <t>10.12688/f1000research.19427.1</t>
  </si>
  <si>
    <t>Understanding life sciences data curation practices via user research</t>
  </si>
  <si>
    <t>0000-0003-4019-1940</t>
  </si>
  <si>
    <t>generic_whitelist:generic_whitelist</t>
  </si>
  <si>
    <t>22417641</t>
  </si>
  <si>
    <t>10.1016/j.tibtech.2012.02.002</t>
  </si>
  <si>
    <t>ELIXIR: a distributed infrastructure for European biological data</t>
  </si>
  <si>
    <t>text_search_general:"ELIXIR-ITA"</t>
  </si>
  <si>
    <t>26046471</t>
  </si>
  <si>
    <t>10.1186/1471-2164-16-s6-s3</t>
  </si>
  <si>
    <t>RAP: RNA-Seq Analysis Pipeline, a new cloud-based NGS web application.</t>
  </si>
  <si>
    <t>0000-0002-6549-0114</t>
  </si>
  <si>
    <t>We acknowledge support of the publication fee by Epigen project. ;</t>
  </si>
  <si>
    <t>text_search_general:"de.NBI"</t>
  </si>
  <si>
    <t>Hermjakob H</t>
  </si>
  <si>
    <t>Gut IG</t>
  </si>
  <si>
    <t>Wibberg D</t>
  </si>
  <si>
    <t>text_search_general:"supported by ELIXIR"</t>
  </si>
  <si>
    <t>26740669</t>
  </si>
  <si>
    <t>10.1093/nar/gkv1356</t>
  </si>
  <si>
    <t>The 2016 database issue of Nucleic Acids Research and an updated molecular biology database collection.</t>
  </si>
  <si>
    <t>Rigden DJ</t>
  </si>
  <si>
    <t>0000-0001-7139-6215</t>
  </si>
  <si>
    <t>Institute of Integrative Biology, University of Liverpool, Crown Street, Liverpool L69 7ZB, UK drigden@liv.ac.uk.</t>
  </si>
  <si>
    <t>Galperin MY</t>
  </si>
  <si>
    <t>0000-0002-2265-5572</t>
  </si>
  <si>
    <t>National Center for Biotechnology Information, National Library of Medicine, National Institutes of Health, Bethesda, MD 20894, USA nardatabase@gmail.com.</t>
  </si>
  <si>
    <t>Turewicz M</t>
  </si>
  <si>
    <t>0000-0001-5934-7525</t>
  </si>
  <si>
    <t>Biotechnology for biofuels</t>
  </si>
  <si>
    <t>generic_whitelist:27587585</t>
  </si>
  <si>
    <t>27587585</t>
  </si>
  <si>
    <t>10.3390/ijms21134684</t>
  </si>
  <si>
    <t>REDIportal: a comprehensive database of A-to-I RNA editing events in humans.</t>
  </si>
  <si>
    <t>Picardi E</t>
  </si>
  <si>
    <t>Department of Biosciences, Biotechnology and Biopharmaceutics, University of Bari, Via Orabona 4, 70126 Bari, Italy ernesto.picardi@uniba.it.</t>
  </si>
  <si>
    <t>0000-0003-3663-0859</t>
  </si>
  <si>
    <t>Department of Biosciences, Biotechnology and Biopharmaceutics, University of Bari, Via Orabona 4, 70126 Bari, Italy graziano.pesole@uniba.it.</t>
  </si>
  <si>
    <t>). Additional funds were provided by the NCI, NHGRI, NHLBI, NIDA, NIMH, and NINDS. Donors were enrolled at Biospecimen Source Sites funded by NCI\SAIC-Frederick, Inc. (SAIC-F) subcontracts to the National Disease Research Interchange (10XS170), Roswell Park Cancer Institute (10XS171), and Science Care, Inc. (X10S172). The Laboratory, Data Analysis, and Coordinating Center (LDACC) was funded through a contract (HHSN268201000029C) to The Broad Institute, Inc. Biorepository operations were funded through an SAIC-F subcontract to Van Andel Research Institute (10ST1035). Additional data repository and project management were provided by SAIC-F (HHSN261200800001E). The Brain Bank was supported by a supplement to University of Miami grant DA006227. Statistical Methods development grants were made to the University of Geneva (MH090941), the University of Chicago (MH090951 &amp;amp; MH09037), the University of North Carolina - Chapel Hill (MH090936) and to Harvard University (MH090948). The datasets used for the analyses described in this manuscript were obtained from dbGaP through the accession number phs000424.v6.p1. ; FUNDING ; Italian Ministero dell'Istruzione, Università e Ricerca (MIUR) [PRIN 2012]; Consiglio Nazionale delle Ricerche: Flagship Project Epigen, Medicina Personalizzata, Aging Program, Interomics and Elixir-ITA. Funding for open access charge: Consiglio Nazionale delle Ricerche: Flagship Project Epigen. ;</t>
  </si>
  <si>
    <t>Waltemath D</t>
  </si>
  <si>
    <t>text_search_general:"ELIXIR-IIB", text_search_general:"ELIXIR IIB". Validated by ELIXIR-IT</t>
  </si>
  <si>
    <t>27899671</t>
  </si>
  <si>
    <t>RepeatsDB 2.0: improved annotation, classification, search and visualization of repeat protein structures.</t>
  </si>
  <si>
    <t>Paladin L</t>
  </si>
  <si>
    <t>0000-0003-0011-9397</t>
  </si>
  <si>
    <t>Dept. of Biomedical Sciences, University of Padua, 35121 Padova, Italy.</t>
  </si>
  <si>
    <t>Tosatto SC</t>
  </si>
  <si>
    <t>0000-0002-8215-6716</t>
  </si>
  <si>
    <t>Dept. of Biomedical Sciences, University of Padua, 35121 Padova, Italy silvio.tosatto@unipd.it.</t>
  </si>
  <si>
    <t>FUNDING ; COST Action BM1405 NGP-net. Funding for open access charge: COST BM1405. ;</t>
  </si>
  <si>
    <t>0000-0001-7522-4007</t>
  </si>
  <si>
    <t>generic_whitelist:28059510</t>
  </si>
  <si>
    <t>28059510</t>
  </si>
  <si>
    <t>10.1021/acs.jpcb.6b09676</t>
  </si>
  <si>
    <t>The Multiple Roles of Waters in Protein Solvation.</t>
  </si>
  <si>
    <t>The journal of physical chemistry. B</t>
  </si>
  <si>
    <t>0000-0002-8291-8071</t>
  </si>
  <si>
    <t>Institute for Research in Biomedicine (IRB Barcelona), The Barcelona Institute of Science and Technology , Baldiri Reixac 10-12, Barcelona, 08028, Spain.</t>
  </si>
  <si>
    <t>text_search_general:"ELIXIR-ITA", text_search_general:"de.NBI". Validated by ELIXIR IT</t>
  </si>
  <si>
    <t>28361713</t>
  </si>
  <si>
    <t>The joint NETTAB/Integrative Bioinformatics 2015 Meeting: aims, topics and outcomes.</t>
  </si>
  <si>
    <t>Romano P</t>
  </si>
  <si>
    <t>IRCCS AOU San Martino IST, Genoa, I-16132, Italy. paolo.romano@hsanmartino.it.</t>
  </si>
  <si>
    <t>D'Elia D</t>
  </si>
  <si>
    <t>Institute for Biomedical Technology - National Research Council, Bari, I-70126, Italy.</t>
  </si>
  <si>
    <t>A fundamental support was also given by the Cancer Comprehensive Centre and University Hospital San Martino IST of Genoa, the CNR Institute for Biomedical Technologies of Bari, the InterOmics CNR Flagship project. The authors thank the Department of Computer Science of the University of Bari for hosting the tutorials and ReCaS, a project financed by the Italian Ministry for Education, University and Research (MIUR) in the “PON Ricerca e Competitività 2007–2013 – Azione I – Interventi di rafforzamento strutturale” PONa3_00052 Avviso 254/Ric) and the INFN-Bari for to provide the IT resources necessary for the tutorials. ; Funding ; Publication of this article has been funded by the organizers of the NETTAB/IB 2015 meeting by the budget of the event. ; All authors discussed and agreed about the organization of the paper. PR, DD and ML respectively wrote the paragraphs related to the NETTAB Workshops and the Integrative Bioinformatics Symposia. All authors contributed to the description of the scope and rationale of the meeting. Each author wrote one or more presentations of published papers. All authors have read and approved the final manuscript. ;</t>
  </si>
  <si>
    <t>Müller S</t>
  </si>
  <si>
    <t>Genome research</t>
  </si>
  <si>
    <t>Beier S</t>
  </si>
  <si>
    <t>generic_whitelist:28453653</t>
  </si>
  <si>
    <t>28453653</t>
  </si>
  <si>
    <t>10.1093/nar/gkx330</t>
  </si>
  <si>
    <t>The Bologna Annotation Resource (BAR 3.0): improving protein functional annotation.</t>
  </si>
  <si>
    <t>Profiti G</t>
  </si>
  <si>
    <t>0000-0002-0274-5669</t>
  </si>
  <si>
    <t>Biocomputing Group, BiGeA/CIG, 'Luigi Galvani' Interdepartmental Center for Integrated Studies of Bioinformatics, Biophysics and Biocomplexity, University of Bologna, Bologna 40126, Italy.</t>
  </si>
  <si>
    <t>Casadio R</t>
  </si>
  <si>
    <t>0000-0001-6067-6174</t>
  </si>
  <si>
    <t>FUNDING ; Italian Ministry of Education, University and Research [PRIN 2010–2011 project 20108XYHJS to P.L.M., PON projects PON01_02249, PAN Lab PONa3_00166 to R.C., P.L.M]; European Union RTD Framework Program [COST BMBS Action TD1101, Action BM1405 to R.C.]; University of Bologna [FARB 2012 to R.C.]. Funding for open access charge: University of Bologna [R.F.O. 2016 to P.L.M.]. ;</t>
  </si>
  <si>
    <t>28454514</t>
  </si>
  <si>
    <t>10.1186/s12859-017-1654-4</t>
  </si>
  <si>
    <t>QueryOR: a comprehensive web platform for genetic variant analysis and prioritization.</t>
  </si>
  <si>
    <t>Bertoldi L</t>
  </si>
  <si>
    <t>0000-0002-2229-1502</t>
  </si>
  <si>
    <t>CRIBI Biotechnology Centre, University of Padua, Padua, Italy.</t>
  </si>
  <si>
    <t>Valle G</t>
  </si>
  <si>
    <t>0000-0003-4377-5685</t>
  </si>
  <si>
    <t>Department of Biology, University of Padua, Padua, Italy. giorgio.valle@unipd.it.</t>
  </si>
  <si>
    <t>funding-source: ; /funding-source: ; award-id: BIOINFOGEN Strategic Project 2011; funding-source: ; /funding-source: ; award-id: PRIN 20108XYHJS; funding-source: ; /funding-source: ; award-id: Elixir-ITA;</t>
  </si>
  <si>
    <t>28542180</t>
  </si>
  <si>
    <t>10.1371/journal.pcbi.1005425</t>
  </si>
  <si>
    <t>Jupyter and Galaxy: Easing entry barriers into complex data analyses for biomedical researchers.</t>
  </si>
  <si>
    <t>Grüning BA</t>
  </si>
  <si>
    <t>0000-0001-8059-3202</t>
  </si>
  <si>
    <t>Bioinformatics Group, Department of Computer Science, Albert-Ludwigs-University, Freiburg, Freiburg, Germany.</t>
  </si>
  <si>
    <t>Nekrutenko A</t>
  </si>
  <si>
    <t>0000-0001-5079-840X</t>
  </si>
  <si>
    <t>Department of Biochemistry and Molecular Biology, The Pennsylvania State University, University Park, Pennsylvania, United States of America.</t>
  </si>
  <si>
    <t>Journal of biotechnology</t>
  </si>
  <si>
    <t>Backofen R</t>
  </si>
  <si>
    <t>text_search_general:"ELIXIR-ITA". Validated by ELIXIR IT</t>
  </si>
  <si>
    <t>28572841</t>
  </si>
  <si>
    <t>De novo assembly, functional annotation, and analysis of the giant reed (Arundo donax L.) leaf transcriptome provide tools for the development of a biofuel feedstock.</t>
  </si>
  <si>
    <t>Evangelistella C</t>
  </si>
  <si>
    <t>0000-0001-8918-0711</t>
  </si>
  <si>
    <t>Department for Innovation in Biological, Agro-food and Forest Systems, University of Tuscia, Via S. Camillo de Lellis snc, 01100 Viterbo, Italy.</t>
  </si>
  <si>
    <t>Harfouche A</t>
  </si>
  <si>
    <t>funding-source: ; /funding-source: ; award-id: FP7-311929; funding-source: ; /funding-source: ;</t>
  </si>
  <si>
    <t>28582575</t>
  </si>
  <si>
    <t>10.1093/nar/gkx409</t>
  </si>
  <si>
    <t>The RNA workbench: best practices for RNA and high-throughput sequencing bioinformatics in Galaxy.</t>
  </si>
  <si>
    <t>0000-0001-9564-7525</t>
  </si>
  <si>
    <t>Bioinformatics Group, Department of Computer Science, University of Freiburg, Georges-Koehler-Allee 106, D-79110 Freiburg, Germany.</t>
  </si>
  <si>
    <t>community for setting new standards in reproducible software deployments. Thanks also to the BioJS community for great discussions about scientific visualizations and how we can make them more accessible. Moreover, the authors acknowledge the support of many upstream developers that helped us to integrate their tools into the RNA workbench and accepted patches. ; FUNDING ; Collaborative Research Center 992 Medical Epigenetics [DFG grant SFB 992/1 2012]; German Federal Ministry of Education and Research [BMBF grants 031 A538A/A538C RBC, 031L0101B/031L0101C de.NBI-epi, 031L0106 de.STAIR (de.NBI)]; Center for Translational Molecular Medicine (CTMM), TraIT project [05T-401 to Y.H.]. Funding for open access charge: German Government. ;</t>
  </si>
  <si>
    <t>generic_whitelist:28686301</t>
  </si>
  <si>
    <t>28686301</t>
  </si>
  <si>
    <t>10.1002/1873-3468.12746</t>
  </si>
  <si>
    <t>miRPursuit-a pipeline for automated analyses of small RNAs in model and nonmodel plants.</t>
  </si>
  <si>
    <t>FEBS letters</t>
  </si>
  <si>
    <t>Chaves I</t>
  </si>
  <si>
    <t>0000-0003-0740-393X</t>
  </si>
  <si>
    <t>Instituto de Biologia Experimental e Tecnológica (iBET), Oeiras, Portugal.</t>
  </si>
  <si>
    <t>Miguel CM</t>
  </si>
  <si>
    <t>0000-0001-7569-3495</t>
  </si>
  <si>
    <t>28698099</t>
  </si>
  <si>
    <t>10.1016/j.jbiotec.2017.07.006</t>
  </si>
  <si>
    <t>Bioinformatics in the plant genomic and phenomic domain: The German contribution to resources, services and perspectives.</t>
  </si>
  <si>
    <t>Schmutzer T</t>
  </si>
  <si>
    <t>0000-0003-4031-9131</t>
  </si>
  <si>
    <t>Leibniz Institute of Plant Genetics and Crop Plant Research (IPK) Gatersleben, Corrensstraße 3, 06466 Seeland, Germany.</t>
  </si>
  <si>
    <t>Scholz U</t>
  </si>
  <si>
    <t>Leibniz Institute of Plant Genetics and Crop Plant Research (IPK) Gatersleben, Corrensstraße 3, 06466 Seeland, Germany. Electronic address: scholz@ipk-gatersleben.de.</t>
  </si>
  <si>
    <t>mBio</t>
  </si>
  <si>
    <t>Deutsch EW</t>
  </si>
  <si>
    <t>generic_whitelist:28854369</t>
  </si>
  <si>
    <t>28854369</t>
  </si>
  <si>
    <t>10.1016/j.celrep.2017.08.012</t>
  </si>
  <si>
    <t>The Functional Impact of Alternative Splicing in Cancer.</t>
  </si>
  <si>
    <t>Cell reports</t>
  </si>
  <si>
    <t>Climente-González H</t>
  </si>
  <si>
    <t>0000-0001-7900-4239</t>
  </si>
  <si>
    <t>Computational RNA Biology Group, Pompeu Fabra University (UPF), 08003 Barcelona, Spain; MINES ParisTech, PSL-Research University, CBIO-Centre for Computational Biology, 77300 Fontainebleau, France; Institut Curie, 75248 Paris Cedex, France; INSERM U900, 75248 Paris Cedex, France.</t>
  </si>
  <si>
    <t>0000-0003-0793-6218</t>
  </si>
  <si>
    <t>Computational RNA Biology Group, Pompeu Fabra University (UPF), 08003 Barcelona, Spain; Catalan Institution of Research and Advanced Studies (ICREA), 08010 Barcelona, Spain. Electronic address: eduardo.eyras@upf.edu.</t>
  </si>
  <si>
    <t>RNA biology</t>
  </si>
  <si>
    <t>text_search_general:"ELIXIR-IIB", text_search_general:"ELIXIR IIB", validated by ELIXIR IT</t>
  </si>
  <si>
    <t>29017520</t>
  </si>
  <si>
    <t>The nuclear receptor ERβ engages AGO2 in regulation of gene transcription, RNA splicing and RISC loading.</t>
  </si>
  <si>
    <t>Tarallo R</t>
  </si>
  <si>
    <t>0000-0002-0538-8978</t>
  </si>
  <si>
    <t>Laboratory of Molecular Medicine and Genomics, Department of Medicine, Surgery and Dentistry "Schola Medica Salernitana", University of Salerno, via S. Allende, 1, 84081, Baronissi, SA, Italy.</t>
  </si>
  <si>
    <t>Weisz A</t>
  </si>
  <si>
    <t>0000-0003-0455-2083</t>
  </si>
  <si>
    <t>Laboratory of Molecular Medicine and Genomics, Department of Medicine, Surgery and Dentistry "Schola Medica Salernitana", University of Salerno, via S. Allende, 1, 84081, Baronissi, SA, Italy. aweisz@unisa.it.</t>
  </si>
  <si>
    <t>Funding ; ), for the computational power support provided. ;</t>
  </si>
  <si>
    <t>text_search_general:"ELIXIR-ITA", validated by ELIXIR IT</t>
  </si>
  <si>
    <t>29036667</t>
  </si>
  <si>
    <t>DISNOR: a disease network open resource.</t>
  </si>
  <si>
    <t>Lo Surdo P</t>
  </si>
  <si>
    <t>0000-0003-4392-8725</t>
  </si>
  <si>
    <t>Bioinformatics and Computational Biology Unit, Department of Biology, University of Rome 'Tor Vergata', 00133 Rome, Italy.</t>
  </si>
  <si>
    <t>Perfetto L</t>
  </si>
  <si>
    <t>0000-0001-5283-8671</t>
  </si>
  <si>
    <t>FUNDING ; DEPTH project of the European Research Council [32274]; Italian Association for Cancer Research [triennial fellowship Starwood Hotels &amp;amp; Resorts id. 18137]; ELIXIR-ITA, Italian Ministry of Education (to L.L.). Funding for open access charge: DEPTH project of the European Research Council [32274]. ;</t>
  </si>
  <si>
    <t>generic_whitelist:29036684</t>
  </si>
  <si>
    <t>29036684</t>
  </si>
  <si>
    <t>10.1093/nar/gkx842</t>
  </si>
  <si>
    <t>YEASTRACT: an upgraded database for the analysis of transcription regulatory networks in Saccharomyces cerevisiae.</t>
  </si>
  <si>
    <t>Teixeira MC</t>
  </si>
  <si>
    <t>0000-0002-5676-6174</t>
  </si>
  <si>
    <t>Department of Bioengineering, Instituto Superior Técnico, Universidade de Lisboa, Av. Rovisco Pais, 1049-001 Lisbon, Portugal.</t>
  </si>
  <si>
    <t>Sá-Correia I</t>
  </si>
  <si>
    <t>0000-0003-2208-5183</t>
  </si>
  <si>
    <t>FUNDING ; YEASTRACT is currently supported by national funds through Programa Operacional Regional de Lisboa 2020 [LISBOA-01-0145-FEDER-022231—the BioData.pt Research Infrastructure]; FCT—Fundação para a Ciência e a Tecnologia [PTDC/BBB-BIO/4004/2014] grants (to A.L, T.P); post-doc and PhD grants (to M.P., C.C., C.G., P.P., M.C.). iBB-Institute for Bioengineering and Biosciences from Programa Operacional Regional de Lisboa 2020 [007317]; iBB and INESC-ID from FCT [UID/BIO/04565/2013, UID/CEC/50021/2013, respectively]. Funding for open access charge: Instituto Superior Técnico. ;</t>
  </si>
  <si>
    <t>Nature methods</t>
  </si>
  <si>
    <t>Cancer research</t>
  </si>
  <si>
    <t>0000-0001-6801-2559</t>
  </si>
  <si>
    <t>29095974</t>
  </si>
  <si>
    <t>BEAM web server: a tool for structural RNA motif discovery.</t>
  </si>
  <si>
    <t>Pietrosanto M</t>
  </si>
  <si>
    <t>0000-0001-5129-6065</t>
  </si>
  <si>
    <t>Centre for Molecular Bioinformatics, Department of Biology, University of Rome Tor Vergata, 00133 Rome, Italy.</t>
  </si>
  <si>
    <t>Helmer-Citterich M</t>
  </si>
  <si>
    <t>0000-0001-9530-7504</t>
  </si>
  <si>
    <t>29136219</t>
  </si>
  <si>
    <t>MobiDB 3.0: more annotations for intrinsic disorder, conformational diversity and interactions in proteins.</t>
  </si>
  <si>
    <t>Piovesan D</t>
  </si>
  <si>
    <t>0000-0002-7559-5585</t>
  </si>
  <si>
    <t>Department of Biomedical Sciences, University of Padua, via U. Bassi 58/b, 35131 Padua, Italy.</t>
  </si>
  <si>
    <t>0000-0001-7470-4324</t>
  </si>
  <si>
    <t>FUNDING ; COST Action [BM1405 NGP-net]; FIRC Research Fellowship [16621 to D.P.]; Hungarian Academy of Sciences ‘Lendület’ Grant [LP201418/2016 to Z.D.]; Hungarian Scientific Research Fund [OTKA K 108798 to Z.D.]; Hungarian Academy of Sciences Postdoctoral Fellowship [to B.M.]; Agencia de Ciencia y Tecnología [PICT-2014–3430 to G.P.]; Universidad Nacional de Quilmes [1402/15]; OTKA Grant [PD-OTKA 108772 to E.S.]; Research Foundation Flanders (FWO) Odysseus Grant [G.0029.12 to P.T.]; FWO project [G032816N to W.F.V.]; AIRC IG Grant [17753 to S.T., in part]. Funding for open access charge: COST Action [BM1405]. ;</t>
  </si>
  <si>
    <t>The EMBO journal</t>
  </si>
  <si>
    <t>29323256</t>
  </si>
  <si>
    <t>Splicing of platelet resident pre-mRNAs upon activation by physiological stimuli results in functionally relevant proteome modifications.</t>
  </si>
  <si>
    <t>Nassa G</t>
  </si>
  <si>
    <t>0000-0001-7453-1240</t>
  </si>
  <si>
    <t>Laboratory of Molecular Medicine and Genomics, Department of Medicine, Surgery and Dentistry "Scuola Medica Salernitana", University of Salerno, Baronissi, (SA), Italy.</t>
  </si>
  <si>
    <t>0000-0002-8100-9562</t>
  </si>
  <si>
    <t>Laboratory of Molecular Medicine and Genomics, Department of Medicine, Surgery and Dentistry "Scuola Medica Salernitana", University of Salerno, Baronissi, (SA), Italy. rtarallo@unisa.it.</t>
  </si>
  <si>
    <t>), for the computational power support provided. ;</t>
  </si>
  <si>
    <t>29509190</t>
  </si>
  <si>
    <t>Quantitative mapping of RNA-mediated nuclear estrogen receptor β interactome in human breast cancer cells.</t>
  </si>
  <si>
    <t>Giurato G</t>
  </si>
  <si>
    <t>0000-0001-9668-3632</t>
  </si>
  <si>
    <t>Laboratory of Molecular Medicine and Genomics, Department of Medicine, Surgery and Dentistry "Scuola Medica Salernitana", University of Salerno, 84081 Baronissi (SA), Italy.</t>
  </si>
  <si>
    <t>0000-0002-6220-6229</t>
  </si>
  <si>
    <t>Work supported by: Italian Association for Cancer Research (Grant IG-17426), Italian Ministries of Health (Young Researcher Grants GR-2011-02347781) and of Education, University and Research (Flagship Project InterOmics), University of Salerno (Fondi FARB 2016) and Genomix4Life. We also acknowledge ELIXIR-IIB (www.elixir-italy.org), the Italian Node of the European ELIXIR infrastructure (www.elixir-europe.org), for the computational power support provided. ;</t>
  </si>
  <si>
    <t>text_search_general:"ELIXIR-IIB", text_search_general:"ELIXIR IIB"</t>
  </si>
  <si>
    <t>29642841</t>
  </si>
  <si>
    <t>10.1186/s12859-018-2118-1</t>
  </si>
  <si>
    <t>Encompassing new use cases - level 3.0 of the HUPO-PSI format for molecular interactions.</t>
  </si>
  <si>
    <t>Sivade Dumousseau M</t>
  </si>
  <si>
    <t>0000-0001-9533-4246</t>
  </si>
  <si>
    <t>European Bioinformatics Institute (EMBL-EBI), European Molecular Biology Laboratory, Wellcome Genome Campus, Hinxton, CB10 1SD, UK.</t>
  </si>
  <si>
    <t>0000-0003-2705-1724</t>
  </si>
  <si>
    <t>European Bioinformatics Institute (EMBL-EBI), European Molecular Biology Laboratory, Wellcome Genome Campus, Hinxton, CB10 1SD, UK. orchard@ebi.ac.uk.</t>
  </si>
  <si>
    <t>funding-source: ; /funding-source: ; award-id: BB/L024179/1;</t>
  </si>
  <si>
    <t>generic_whitelist:29696033</t>
  </si>
  <si>
    <t>29696033</t>
  </si>
  <si>
    <t>10.3389/fpls.2018.00482</t>
  </si>
  <si>
    <t>REDIdb 3.0: A Comprehensive Collection of RNA Editing Events in Plant Organellar Genomes.</t>
  </si>
  <si>
    <t>Frontiers in Plant Science</t>
  </si>
  <si>
    <t>Lo Giudice C</t>
  </si>
  <si>
    <t>Institute of Biomembranes, Bioenergetics and Molecular Biotechnologies, Consiglio Nazionale delle Ricerche, Bari, Italy.</t>
  </si>
  <si>
    <t>funding-source id="cn001": Consiglio Nazionale delle Ricerche&lt;named-content content-type="fundref-id": 10.13039/501100004462;</t>
  </si>
  <si>
    <t>0000-0001-9852-1987</t>
  </si>
  <si>
    <t>generic_whitelist:29953862</t>
  </si>
  <si>
    <t>29953862</t>
  </si>
  <si>
    <t>10.1016/j.cels.2018.03.014</t>
  </si>
  <si>
    <t>Practical Computational Reproducibility in the Life Sciences.</t>
  </si>
  <si>
    <t>0000-0002-6794-0756</t>
  </si>
  <si>
    <t>Albert Ludwigs University, Freiburg, Germany.</t>
  </si>
  <si>
    <t>Taylor J</t>
  </si>
  <si>
    <t>Johns Hopkins University, Baltimore, MD, USA. Electronic address: james@taylorlab.org.</t>
  </si>
  <si>
    <t>generic_whitelist:29967506</t>
  </si>
  <si>
    <t>29967506</t>
  </si>
  <si>
    <t>10.1038/s41592-018-0046-7</t>
  </si>
  <si>
    <t>Bioconda: sustainable and comprehensive software distribution for the life sciences.</t>
  </si>
  <si>
    <t>0000-0001-7013-7326</t>
  </si>
  <si>
    <t>Bioinformatics Group, Department of Computer Science, University of Freiburg, Freiburg, Germany.</t>
  </si>
  <si>
    <t>0000-0002-4126-0859</t>
  </si>
  <si>
    <t>29986379</t>
  </si>
  <si>
    <t>miR-196a Is Able to Restore the Aggressive Phenotype of Annexin A1 Knock-Out in Pancreatic Cancer Cells by CRISPR/Cas9 Genome Editing.</t>
  </si>
  <si>
    <t>Belvedere R</t>
  </si>
  <si>
    <t>0000-0001-5290-2709</t>
  </si>
  <si>
    <t>Department of Pharmacy, University of Salerno, via Giovanni Paolo II 132, 84084 Fisciano (SA), Italy. rbelvedere@unisa.it.</t>
  </si>
  <si>
    <t>Petrella A</t>
  </si>
  <si>
    <t>Department of Pharmacy, University of Salerno, via Giovanni Paolo II 132, 84084 Fisciano (SA), Italy. apetrella@unisa.it.</t>
  </si>
  <si>
    <t>), for the computational power support provided. Pasquale Saggese and Domenico Memoli are students of the Research Doctorates “Biomedical Science and Technology” (XXXI cycle), Roma TRE University and “Molecular Medicine and Medical Biotechnologies” (XXXI cycle), University of Napoli “Federico II”, respectively. Emanuela Pessolano is student of the Research Doctorate “Drug Discovery &amp;amp; Development” (XXXIII cycle), University of Salerno. ; Funding ; The work conducted in our laboratory and referred to in this paper was funded by University of Salerno (FARB 2016, 2017), P.O.R. Campania FESR 2007–2013—O.O. 2.1—OCKEY ( ; Hypoxia regulates ANXA1 expression to support prostate cancer cell invasion and aggressiveness ;</t>
  </si>
  <si>
    <t>30016513</t>
  </si>
  <si>
    <t>10.1093/bioinformatics/bty545</t>
  </si>
  <si>
    <t>Kinome-wide identification of phosphorylation networks in eukaryotic proteomes.</t>
  </si>
  <si>
    <t>Parca L</t>
  </si>
  <si>
    <t>Department of Biology, Centro di Bioinformatica Molecolare, University of Rome "Tor Vergata", Rome, Italy.</t>
  </si>
  <si>
    <t>0000-0001-6979-6009</t>
  </si>
  <si>
    <t>funding-source: ; /funding-source: ; funding-source: ; /funding-source: ; award-id: IG 16895; funding-source: ; /funding-source: ; funding-source: ; /funding-source: ; funding-source: ; /funding-source: ;</t>
  </si>
  <si>
    <t>generic_whitelist:30160046</t>
  </si>
  <si>
    <t>30160046</t>
  </si>
  <si>
    <t>10.1111/ijpo.12439</t>
  </si>
  <si>
    <t>Pilot study on circulating miRNA signature in children with obesity born small for gestational age and appropriate for gestational age.</t>
  </si>
  <si>
    <t>Pediatric obesity</t>
  </si>
  <si>
    <t>Marzano F</t>
  </si>
  <si>
    <t>0000-0002-5081-4745</t>
  </si>
  <si>
    <t>Institute of Biomembranes, Bioenergetics and Molecular Biotechnologies-IBIOM, CNR, Bari, Italy.</t>
  </si>
  <si>
    <t>Tullo A</t>
  </si>
  <si>
    <t>0000-0002-2580-8781</t>
  </si>
  <si>
    <t>0000-0001-8231-3323</t>
  </si>
  <si>
    <t>0000-0001-7517-8944</t>
  </si>
  <si>
    <t>Molecular neurobiology</t>
  </si>
  <si>
    <t>30395242</t>
  </si>
  <si>
    <t>10.1093/nar/gky1048</t>
  </si>
  <si>
    <t>BRENDA in 2019: a European ELIXIR core data resource.</t>
  </si>
  <si>
    <t>Jeske L</t>
  </si>
  <si>
    <t>Braunschweig Integrated Centre of Systems Biology (BRICS), Technische Universität Braunschweig, Rebenring 56, 38106 Braunschweig, Germany.</t>
  </si>
  <si>
    <t>Schomburg D</t>
  </si>
  <si>
    <t>funding-source: ; /funding-source: ; award-id: 031A539D; award-id: 0316188B; award-id: 0316188F; award-id: 031L0078E; award-id: 031L0078G;</t>
  </si>
  <si>
    <t>text_search_general:"Implementation Studies", text_search_general:"de.NBI"</t>
  </si>
  <si>
    <t>30395289</t>
  </si>
  <si>
    <t>10.1093/nar/gky1106</t>
  </si>
  <si>
    <t>The PRIDE database and related tools and resources in 2019: improving support for quantification data.</t>
  </si>
  <si>
    <t>0000-0003-2989-5971</t>
  </si>
  <si>
    <t>funding-source: ; /funding-source: ; award-id: WT101477MA; award-id: 208391/Z/17/Z; funding-source: ; /funding-source: ; award-id: BB/K01997X/1; award-id: BB/L024225/1; award-id: BB/P024599/1; funding-source: ; /funding-source: ; award-id: BB/N022440/1; funding-source: ; /funding-source: ; award-id: R24 GM127667-01; funding-source: ; /funding-source: ; award-id: 654039; funding-source: ; /funding-source: ; award-id: 686547;</t>
  </si>
  <si>
    <t>boilerplate_text_search:"research infrastructure for life-science data"</t>
  </si>
  <si>
    <t>30398656</t>
  </si>
  <si>
    <t>10.1093/nar/gky1100</t>
  </si>
  <si>
    <t>InterPro in 2019: improving coverage, classification and access to protein sequence annotations.</t>
  </si>
  <si>
    <t>0000-0001-5773-4724</t>
  </si>
  <si>
    <t>funding-source: ; /funding-source: ; award-id: 108433/Z/15/Z; funding-source: ; /funding-source: ; award-id: BB/N00521X/1; award-id: BB/N019172/1; award-id: BB/L024136/1; funding-source: ; /funding-source: ; award-id: 1458808;</t>
  </si>
  <si>
    <t>generic_whitelist:30760294</t>
  </si>
  <si>
    <t>30760294</t>
  </si>
  <si>
    <t>10.1186/s13059-019-1647-x</t>
  </si>
  <si>
    <t>Dynamic inosinome profiles reveal novel patient stratification and gender-specific differences in glioblastoma.</t>
  </si>
  <si>
    <t>Silvestris DA</t>
  </si>
  <si>
    <t>RNA Editing Lab., Oncohaematology Department, IRCCS Ospedale Pediatrico "Bambino Gesù", Viale San Paolo, 15 00146, Rome, Italy.</t>
  </si>
  <si>
    <t>Gallo A</t>
  </si>
  <si>
    <t>RNA Editing Lab., Oncohaematology Department, IRCCS Ospedale Pediatrico "Bambino Gesù", Viale San Paolo, 15 00146, Rome, Italy. angela.gallo@opbg.net.</t>
  </si>
  <si>
    <t>funding-source: ; /funding-source: ; award-id: IG Grant n.17615;</t>
  </si>
  <si>
    <t>30775443</t>
  </si>
  <si>
    <t>Inhibition of histone methyltransferase DOT1L silences ERα gene and blocks proliferation of antiestrogen-resistant breast cancer cells.</t>
  </si>
  <si>
    <t>Science advances</t>
  </si>
  <si>
    <t>0000-0002-9601-2975</t>
  </si>
  <si>
    <t>Laboratory of Molecular Medicine and Genomics, Department of Medicine, Surgery and Dentistry, "Scuola Medica Salernitana", University of Salerno, Baronissi, SA, Italy.</t>
  </si>
  <si>
    <t>funding-source: ; /funding-source: ; award-id: Flagship Project EPIGEN; funding-source: ; /funding-source: ; award-id: Flagship Project InterOmics; funding-source: ; /funding-source: ; award-id: IG-17426; funding-source: ; /funding-source: ; award-id: Fondi FARB 2017-18;</t>
  </si>
  <si>
    <t>30999855</t>
  </si>
  <si>
    <t>The 2017 Network Tools and Applications in Biology (NETTAB) workshop: aims, topics and outcomes.</t>
  </si>
  <si>
    <t>IRCCS Ospedale Policlinico San Martino, Largo Rosanna Benzi 10, Genova, I-16132, Italy. paolo.romano@hsanmartino.it.</t>
  </si>
  <si>
    <t>Urso A</t>
  </si>
  <si>
    <t>0000-0002-1240-5553</t>
  </si>
  <si>
    <t>ICAR-CNR, Institute for high performance computing and networking, National Research Council of Italy, Palermo, 90146, Italy.</t>
  </si>
  <si>
    <t>NETTAB 2017 was held under the patronage of the Italian Society of Bioinformatics (BITS), EMBnet: the Global Bioinformatics Network, the French Bioinformatics Society (SFBI), ELIXIR-IIB, the ELIXIR Italian node and infrastructure for bioinformatics, the Polish Bioinformatics Society (PTBI), the Rete Ligure Bioinformatica (ReLib), and the Municipality of Palermo, Italy. A fundamental support was also given by the Ospedale Policlinico San Martino of Genoa, and the CNR Institute for High Performance and Computing Networking (CNR-ICAR). The InterOmics CNR Flagship project, ELIXIR-IIB, and INdAM GNCS offered the tutorials held during the meeting. The supplement Editors are grateful to all the Associated editors and referees for their dedication and effort in peer reviewing the manuscripts. ; Funding ; Publication of this article has been funded by the organizers of the NETTAB 2017 meeting by the budget of the event. ; All authors discussed and agreed about the organisation of the paper. PR, and AU wrote the paragraphs related to the NETTAB Workshops and contributed to the description of the scope and rationale of the meeting. Each author wrote one or more presentations of published papers. All authors have read and approved the final manuscript. ;</t>
  </si>
  <si>
    <t>0000-0002-3905-4335</t>
  </si>
  <si>
    <t>31217262</t>
  </si>
  <si>
    <t>A Reference Genome Sequence for the European Silver Fir (Abies alba Mill.): A Community-Generated Genomic Resource.</t>
  </si>
  <si>
    <t>G3 (Bethesda, Md.)</t>
  </si>
  <si>
    <t>Mosca E</t>
  </si>
  <si>
    <t>0000-0002-8819-7084</t>
  </si>
  <si>
    <t>C3A - Centro Agricoltura Alimenti Ambiente, University of Trento, via E. Mach 1, 38010 S. Michele a/Adige (TN), Italy.</t>
  </si>
  <si>
    <t>Neale DB</t>
  </si>
  <si>
    <t>0000-0002-7571-9138</t>
  </si>
  <si>
    <t>Department of Plant Sciences, University of California at Davis (UCD), Davis 95616 dbneale@ucdavis.edu.</t>
  </si>
  <si>
    <t>The authors thank Berta Fusté from the CNAG-CRG, Centre for Genomic Regulation for her help in managing this project. Technical support from the WSL nursery staff is highly appreciated. We would also thank Aleksey Zimin, Daniela Puiu and Michael Schatz for their comments and advice on genome and organelle assembly. This work was in part supported by grants of the National Bioinformatics Institute (INB), PRB2-ISCIII (PT13/0001/0044 to JG). Authors would like to thank “ELIXIR-ITA HPC@CINECA” for providing the computing resources to complete some bioinformatic tasks within this project. We dedicate this paper to the memory of our colleague Eric Bazin. ;</t>
  </si>
  <si>
    <t>text_search_general:"ELIXIR BioHackathon", text_search_general:"ELIXIR-BioHackathon"</t>
  </si>
  <si>
    <t>31307129</t>
  </si>
  <si>
    <t>10.5808/gi.2019.17.2.e14</t>
  </si>
  <si>
    <t>Biotea-2-Bioschemas, facilitating structured markup for semantically annotated scholarly publications.</t>
  </si>
  <si>
    <t>Garcia L</t>
  </si>
  <si>
    <t>0000-0003-1238-2539</t>
  </si>
  <si>
    <t>EMBL-EBI, Wellcome Genome Campus, Hinxton, CB10 1SD, UK.</t>
  </si>
  <si>
    <t>Rebholz-Schuhmann D</t>
  </si>
  <si>
    <t>0000-0003-3986-0510</t>
  </si>
  <si>
    <t>ZB MED-Information Centre for Life Sciences, 50931 Köln, Germany.</t>
  </si>
  <si>
    <t>Conceptualization: LG, OG, AG. Formal analysis: LG. Funding acquisition: LG, AG. Methodology: LG. Writing – original draft: LG. Writing – review &amp;amp; editing: DRS. ; We acknowledge the support of the Elixir BioHackathon 2018 and the Biomedical Literature Annotation Hackathon 2019 as part of the Biotea mapping to Bioschemas and corresponding web components were developed at those events. We also acknowledge approach, efforts, contributions and tools provided by the Bioschemas community. ; Biotea: RDFizing PubMed Central in support for the paper as an interface to the Web of Data ;</t>
  </si>
  <si>
    <t>text_search_general:"ELIXIR Europe"</t>
  </si>
  <si>
    <t>31427386</t>
  </si>
  <si>
    <t>10.1101/gr.242636.118</t>
  </si>
  <si>
    <t>A high resolution A-to-I editing map in the mouse identifies editing events controlled by pre-mRNA splicing.</t>
  </si>
  <si>
    <t>Licht K</t>
  </si>
  <si>
    <t>0000-0003-1747-0853</t>
  </si>
  <si>
    <t>Center for Anatomy and Cell Biology, Medical University of Vienna, A-1090 Vienna, Austria.</t>
  </si>
  <si>
    <t>Jantsch MF</t>
  </si>
  <si>
    <t>0000-0002-1406-4844</t>
  </si>
  <si>
    <t>generic_whitelist:31455890</t>
  </si>
  <si>
    <t>31455890</t>
  </si>
  <si>
    <t>10.1038/s41576-019-0156-9</t>
  </si>
  <si>
    <t>Leveraging European infrastructures to access 1 million human genomes by 2022.</t>
  </si>
  <si>
    <t>Nature reviews. Genetics</t>
  </si>
  <si>
    <t>Saunders G</t>
  </si>
  <si>
    <t>0000-0002-7468-0008</t>
  </si>
  <si>
    <t>0000-0002-9311-1337</t>
  </si>
  <si>
    <t>ELIXIR Hub, Wellcome Genome Campus, Hinxton, Cambridge, UK. serena.scollen@elixir-europe.org.</t>
  </si>
  <si>
    <t>31527615</t>
  </si>
  <si>
    <t>The RNA-mediated estrogen receptor α interactome of hormone-dependent human breast cancer cell nuclei.</t>
  </si>
  <si>
    <t>Laboratory of Molecular Medicine and Genomics, Department of Medicine, Surgery and Dentistry "Scuola Medica Salernitana", University of Salerno, 84081, Baronissi, SA, Italy.</t>
  </si>
  <si>
    <t>Laboratory of Molecular Medicine and Genomics, Department of Medicine, Surgery and Dentistry "Scuola Medica Salernitana", University of Salerno, 84081, Baronissi, SA, Italy. aweisz@unisa.it.</t>
  </si>
  <si>
    <t>funding-source: ; /funding-source: ; award-id: IG-17426; funding-source: ; /funding-source: ; award-id: POR Campania FESR 2014/2020, azione 1.5; CUP: B41C170000800007;</t>
  </si>
  <si>
    <t>Metabolites</t>
  </si>
  <si>
    <t>31645597</t>
  </si>
  <si>
    <t>Modeling cancer drug response through drug-specific informative genes.</t>
  </si>
  <si>
    <t>0000-0002-8045-7101</t>
  </si>
  <si>
    <t>Department of Biology, University of Rome "Tor Vergata", Rome, Italy.</t>
  </si>
  <si>
    <t>0000-0002-0384-0334</t>
  </si>
  <si>
    <t>Department of Biology, University of Rome "Tor Vergata", Rome, Italy. manuela.helmer.citterich@uniroma2.it.</t>
  </si>
  <si>
    <t>31665520</t>
  </si>
  <si>
    <t>10.1093/nar/gkz949</t>
  </si>
  <si>
    <t>SIGNOR 2.0, the SIGnaling Network Open Resource 2.0: 2019 update.</t>
  </si>
  <si>
    <t>Licata L</t>
  </si>
  <si>
    <t>0000-0001-5084-9000</t>
  </si>
  <si>
    <t>Department of Biology, University of Rome Tor Vergata, Via della Ricerca Scientifica, 00133 Rome, Italy.</t>
  </si>
  <si>
    <t>Cesareni G</t>
  </si>
  <si>
    <t>funding-source: ; /funding-source: ; award-id: 20322; award-id: 18137; funding-source: ; /funding-source: ; funding-source: ; /funding-source: ;</t>
  </si>
  <si>
    <t>31680165</t>
  </si>
  <si>
    <t>10.1093/nar/gkz1021</t>
  </si>
  <si>
    <t>The DisGeNET knowledge platform for disease genomics: 2019 update.</t>
  </si>
  <si>
    <t>Research Programme on Biomedical Informatics (GRIB), Hospital del Mar Medical Research Institute (IMIM), Department of Experimental and Health Sciences, Pompeu Fabra University (UPF), Barcelona, Spain.</t>
  </si>
  <si>
    <t>0000-0001-5037-9061</t>
  </si>
  <si>
    <t>funding-source: ; /funding-source: ; award-id: PI13/00082; award-id: PI17/00230; award-id: CPII16/00026; funding-source: ; /funding-source: ; funding-source: ; /funding-source: ; award-id: FP7/2007–2013; funding-source: ; /funding-source: ; award-id: 676559; funding-source: ; /funding-source: ; funding-source: ; /funding-source: ; funding-source: ; /funding-source: ; funding-source: ; /funding-source: ; funding-source: ; /funding-source: ; award-id: PT13/0001/0023; funding-source: ; /funding-source: ; award-id: MDM-2014-0370;</t>
  </si>
  <si>
    <t>text_search_general:"ELIXIR Implementation Study", text_search_general:"Implementation Study"</t>
  </si>
  <si>
    <t>31688925</t>
  </si>
  <si>
    <t>10.1093/bioinformatics/btz817</t>
  </si>
  <si>
    <t>Enzyme annotation in UniProtKB using Rhea.</t>
  </si>
  <si>
    <t>Morgat A</t>
  </si>
  <si>
    <t>0000-0001-7299-6685</t>
  </si>
  <si>
    <t>Swiss-Prot Group, SIB Swiss Institute of Bioinformatics, Geneva 1211-4, Switzerland.</t>
  </si>
  <si>
    <t>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/funding-source: ; award-id: U24HG007822; funding-source: ; /funding-source: ; funding-source: ; /funding-source: ; funding-source: ; /funding-source: ; funding-source: ; /funding-source: ; funding-source: ; /funding-source: ; funding-source: ; /funding-source: ; funding-source: ; /funding-source: ; award-id: RG/13/5/30112; funding-source: ; /funding-source: ; funding-source: ; /funding-source: ; award-id: G-1307; funding-source: ; /funding-source: ; award-id: U41HG02273; funding-source: ; /funding-source: ; funding-source: ; /funding-source: ; award-id: BB/M011674/1; funding-source: ; /funding-source: ; award-id: R01GM080646; award-id: G08LM010720; award-id: P20GM103446; funding-source: ; /funding-source: ; funding-source: ; /funding-source: ; award-id: DBI-1062520; funding-source: ; /funding-source: ; funding-source: ; /funding-source: ; funding-source: ; /funding-source: ; funding-source: ; /funding-source: ;</t>
  </si>
  <si>
    <t>31689915</t>
  </si>
  <si>
    <t>The Histone Methyltransferase DOT1L Is a Functional Component of Estrogen Receptor Alpha Signaling in Ovarian Cancer Cells.</t>
  </si>
  <si>
    <t>Salvati A</t>
  </si>
  <si>
    <t>Laboratory of Molecular Medicine and Genomics, Department of Medicine, Surgery and Dentistry "Scuola Medica Salernitana", University of Salerno, 84081 Baronissi (SA), Italy. asalvati@unisa.it.</t>
  </si>
  <si>
    <t>Laboratory of Molecular Medicine and Genomics, Department of Medicine, Surgery and Dentistry "Scuola Medica Salernitana", University of Salerno, 84081 Baronissi (SA), Italy. aweisz@unisa.it.</t>
  </si>
  <si>
    <t>), for the computational power support provided. VG is a PhD Student of the Research Doctorates Molecular Oncology, Immunology and Experimental Development of Innovative Therapies of the University of Catanzaro ‘Magna Graecia’. ; Conceptualization, R.T., G.N., and A.W. Methodology, R.T., G.N., and F.R. Software, G.G. Validation, E.A. Formal analysis, G.G., A.S., and V.G. Investigation, A.S., F.R., and V.G. Data curation, G.G. and G.N. Writing-original draft preparation, R.T. and A.W. Writing-review and editing, R.T., G.N., G.G., F.R., and A.W. Visualization, G.N. Supervision, R.T., G.N., and A.W. Funding acquisition, R.T. and A.W. ; Funding ; The Italian Association for Cancer Research (Grant IG-17426), MIUR-CNR (Flagship Projects EPIGEN and InterOmics), Regione Campania (‘La Campania lotta contro il cancro’ project GENOMAeSALUTE, CUP: B41C17000080007), and Genomix4Life and University of Salerno (FARB) funded this research. ;</t>
  </si>
  <si>
    <t>31691821</t>
  </si>
  <si>
    <t>10.1093/nar/gkz990</t>
  </si>
  <si>
    <t>PDBe: improved findability of macromolecular structure data in the PDB.</t>
  </si>
  <si>
    <t>Armstrong DR</t>
  </si>
  <si>
    <t>0000-0001-7297-9623</t>
  </si>
  <si>
    <t>0000-0002-3687-0839</t>
  </si>
  <si>
    <t>funding-source: ; /funding-source: ; funding-source: ; /funding-source: ; funding-source: ; /funding-source: ; award-id: 104948; funding-source: ; /funding-source: ; award-id: BB/N019172/1; award-id: BB/G022577/1; award-id: BB/J007471/1; award-id: BB/K016970/1; award-id: BB/K020013/1; award-id: BB/M013146/1; award-id: BB/M011674/1; award-id: BB/M020347/1; award-id: BB/M020428/1; award-id: BB/P024351/1; funding-source: ; /funding-source: ; award-id: 284209;</t>
  </si>
  <si>
    <t>grant_string:"WT201535%2FZ%2F16%2FZ", boilerplate_text_search:"research infrastructure for life-science data"</t>
  </si>
  <si>
    <t>31691826</t>
  </si>
  <si>
    <t>10.1093/nar/gkz966</t>
  </si>
  <si>
    <t>Ensembl 2020.</t>
  </si>
  <si>
    <t>Yates AD</t>
  </si>
  <si>
    <t>0000-0002-1119-6892</t>
  </si>
  <si>
    <t>0000-0002-1931-4531</t>
  </si>
  <si>
    <t>funding-source: ; /funding-source: ; award-id: WT108749/Z/15/Z; award-id: WT104947/Z/14/Z; award-id: WT200990/Z/16/Z; award-id: WT201535/Z/16/Z; award-id: WT108749/Z/15/A; award-id: WT212925/Z/18/Z; funding-source: ; /funding-source: ; award-id: U41HG007823; award-id: 2U41HG007234; funding-source: ; /funding-source: ; funding-source: ; /funding-source: ; award-id: BB/N019563/1; award-id: BB/M011615/1; funding-source: ; /funding-source: ; award-id: 733161; funding-source: ; /funding-source: ;</t>
  </si>
  <si>
    <t>ACK_FUND:676559, boilerplate_text_search:"research infrastructure for life-science data"</t>
  </si>
  <si>
    <t>31696235</t>
  </si>
  <si>
    <t>10.1093/nar/gkz1035</t>
  </si>
  <si>
    <t>MGnify: the microbiome analysis resource in 2020.</t>
  </si>
  <si>
    <t>0000-0003-3472-3736</t>
  </si>
  <si>
    <t>funding-source: ; /funding-source: ; award-id: 676559; award-id: 817729; funding-source: ; /funding-source: ; award-id: BB/M011755/1; award-id: BB/R015228/1; award-id: BB/N018354/1; funding-source: ; /funding-source: ; funding-source: ; /funding-source: ; award-id: 18-54-74004; funding-source: ; /funding-source: ;</t>
  </si>
  <si>
    <t>text_search_general:"ELIXIR Node", text_search_general:"ELIXIR Implementation Study", text_search_general:"Implementation Study", text_search_country_code:"ELIXIR GR", text_search_adjective_country:"Italian ELIXIR", text_search_formal_node_name_country:"Italian ELIXIR Node"</t>
  </si>
  <si>
    <t>31713636</t>
  </si>
  <si>
    <t>10.1093/nar/gkz975</t>
  </si>
  <si>
    <t>DisProt: intrinsic protein disorder annotation in 2020.</t>
  </si>
  <si>
    <t>Hatos A</t>
  </si>
  <si>
    <t>0000-0003-3842-731X</t>
  </si>
  <si>
    <t>Department of Biomedical Sciences, University of Padova, Padova 35121, Italy.</t>
  </si>
  <si>
    <t>0000-0002-0341-4888</t>
  </si>
  <si>
    <t>funding-source: ; /funding-source: ; award-id: PICT-2015/3367; award-id: PICT-2017/1924; funding-source: ; /funding-source: ; award-id: ON173001; funding-source: ; /funding-source: ; award-id: 2016-03798; funding-source: ; /funding-source: ; award-id: FK-128133; funding-source: ; /funding-source: ; award-id: GR-2011-02347754; funding-source: ; /funding-source: ; award-id: BIO2016-78310-R; funding-source: ; /funding-source: ; funding-source: ; /funding-source: ; funding-source: ; /funding-source: ; award-id: POCI-01-0145-FEDER-031173; award-id: POCI-01-0145-FEDER-029221; funding-source: ; /funding-source: ; award-id: 215503; funding-source: ; /funding-source: ; award-id: NSRF 2014-2020; funding-source: ; /funding-source: ; award-id: PREMIUM-2017-48; award-id: LP2014-18; award-id: K108798; award-id: K124670; funding-source: ; /funding-source: ; award-id: CF18-0314; funding-source: ; /funding-source: ; award-id: DNRF125; funding-source: ; /funding-source: ; award-id: K-125340; funding-source: ; /funding-source: ; award-id: G.0328.16N; funding-source: ; /funding-source: ; award-id: 778247;</t>
  </si>
  <si>
    <t>31722421</t>
  </si>
  <si>
    <t>10.1093/nar/gkz1063</t>
  </si>
  <si>
    <t>The European Nucleotide Archive in 2019.</t>
  </si>
  <si>
    <t>Amid C</t>
  </si>
  <si>
    <t>0000-0001-5975-6003</t>
  </si>
  <si>
    <t>funding-source: ; /funding-source: ; funding-source: ; /funding-source: ; award-id: 643476; award-id: 734548; award-id: 654182; award-id: 654008; award-id: 676559; award-id: 825746; award-id: 824110; award-id: 817923; award-id: 817998; funding-source: ; /funding-source: ; award-id: BB/N019199/1; award-id: BB/PO24459/1; award-id: BN/N018877/1; award-id: BB/N018354/1; award-id: BB/R015228/1; funding-source: ; /funding-source: ; award-id: MOORE-2527; funding-source: ; /funding-source: ; award-id: WT098503/D/12; funding-source: ; /funding-source: ;</t>
  </si>
  <si>
    <t>31724231</t>
  </si>
  <si>
    <t>10.1002/pro.3788</t>
  </si>
  <si>
    <t>Facilities that make the PDB data collection more powerful.</t>
  </si>
  <si>
    <t>Lange J</t>
  </si>
  <si>
    <t>0000-0002-2323-2686</t>
  </si>
  <si>
    <t>Bio-Prodict, Nijmegen, The Netherlands.</t>
  </si>
  <si>
    <t>Vriend G</t>
  </si>
  <si>
    <t>0000-0002-1067-7053</t>
  </si>
  <si>
    <t>Centre for Molecular and Biomolecular Informatics (CMBI), Radboudumc, Nijmegen, The Netherlands.</t>
  </si>
  <si>
    <t>text_search_general:"supported by ELIXIR", text_search_country_code:"ELIXIR GR"</t>
  </si>
  <si>
    <t>31732741</t>
  </si>
  <si>
    <t>10.1093/nar/gkz1036</t>
  </si>
  <si>
    <t>DIANA-LncBase v3: indexing experimentally supported miRNA targets on non-coding transcripts.</t>
  </si>
  <si>
    <t>Karagkouni D</t>
  </si>
  <si>
    <t>DIANA-Lab, Department of Electrical and Computer Engineering, Univ. of Thessaly, 38221 Volos, Greece.</t>
  </si>
  <si>
    <t>funding-source: ; /funding-source: ; award-id: MIS-5002780; funding-source: ; /funding-source: ; award-id: NSRF 2014–2020; funding-source: ; /funding-source: ; funding-source: ; /funding-source: ; award-id: MIS-5000432;</t>
  </si>
  <si>
    <t>text_search_general:"supported by ELIXIR", text_search_general:"ELIXIR-IIB", text_search_general:"ELIXIR IIB"</t>
  </si>
  <si>
    <t>31781486</t>
  </si>
  <si>
    <t>10.3389/fonc.2019.01154</t>
  </si>
  <si>
    <t>TRIM8 Blunts the Pro-proliferative Action of ΔNp63α in a p53 Wild-Type Background.</t>
  </si>
  <si>
    <t>Frontiers in oncology</t>
  </si>
  <si>
    <t>Caratozzolo MF</t>
  </si>
  <si>
    <t>0000-0002-9559-4598</t>
  </si>
  <si>
    <t>Institute of Biomembranes, Bioenergetics and Molecular Biotechnologies, National Research Council (CNR), Bari, Italy.</t>
  </si>
  <si>
    <t>funding-source id="cn001": Ministero dell'Istruzione, dell'Università e della Ricerca&lt;named-content content-type="fundref-id": 10.13039/501100003407; award-id rid="cn001": PON01_02589;</t>
  </si>
  <si>
    <t>Microorganisms</t>
  </si>
  <si>
    <t>0000-0002-1331-4311</t>
  </si>
  <si>
    <t>Journal of integrative bioinformatics</t>
  </si>
  <si>
    <t>Lange M</t>
  </si>
  <si>
    <t>31913853</t>
  </si>
  <si>
    <t>10.1515/jib-2019-0059</t>
  </si>
  <si>
    <t>JIB.tools 2.0 - A Bioinformatics Registry for Journal Published Tools with Interoperability to bio.tools.</t>
  </si>
  <si>
    <t>Friedrichs M</t>
  </si>
  <si>
    <t>Bielefeld University, Faculty of Technology, Bioinformatics/Medical Informatics Department, Bielefeld, Germany.</t>
  </si>
  <si>
    <t>Sommer B</t>
  </si>
  <si>
    <t>0000-0001-9846-7212</t>
  </si>
  <si>
    <t>Royal College of Art, School of Design, London, UK.</t>
  </si>
  <si>
    <t>31945268</t>
  </si>
  <si>
    <t>Using the MINT Database to Search Protein Interactions.</t>
  </si>
  <si>
    <t>Calderone A</t>
  </si>
  <si>
    <t>University of Rome Tor Vergata, Rome, Italy.</t>
  </si>
  <si>
    <t>generic_whitelist:31950984</t>
  </si>
  <si>
    <t>31950984</t>
  </si>
  <si>
    <t>10.1093/bioinformatics/btz959</t>
  </si>
  <si>
    <t>The ELIXIR Core Data Resources: fundamental infrastructure for the life sciences.</t>
  </si>
  <si>
    <t>Drysdale R</t>
  </si>
  <si>
    <t>ELIXIR Hub, South Building, Wellcome Genome Campus, Hinxton, Cambridgeshire, CB10 1SD, UK.</t>
  </si>
  <si>
    <t>32020500</t>
  </si>
  <si>
    <t>10.1007/s12035-020-01878-6</t>
  </si>
  <si>
    <t>Differential Expression of Hippocampal Circular RNAs in the BTBR Mouse Model for Autism Spectrum Disorder.</t>
  </si>
  <si>
    <t>Gasparini S</t>
  </si>
  <si>
    <t>0000-0003-3837-2275</t>
  </si>
  <si>
    <t>Department of Biology and Biotechnology Charles Darwin, Sapienza University of Rome, Rome, Italy.</t>
  </si>
  <si>
    <t>Mannironi C</t>
  </si>
  <si>
    <t>0000-0001-6934-8425</t>
  </si>
  <si>
    <t>Institute of Molecular Biology and Pathology, National Research Council, Rome, Italy. cecilia.mannironi@uniroma1.it.</t>
  </si>
  <si>
    <t>32038567</t>
  </si>
  <si>
    <t>Genome Sequencing and Comparative Analysis of Three Hanseniaspora uvarum Indigenous Wine Strains Reveal Remarkable Biotechnological Potential.</t>
  </si>
  <si>
    <t>Guaragnella N</t>
  </si>
  <si>
    <t>Institute of Biomembranes, Bioenergetics and Molecular Biotechnologies, CNR, Bari, Italy.</t>
  </si>
  <si>
    <t>Funding. ;</t>
  </si>
  <si>
    <t>generic_whitelist:32044952</t>
  </si>
  <si>
    <t>32044952</t>
  </si>
  <si>
    <t>10.1093/bioinformatics/btaa047</t>
  </si>
  <si>
    <t>TeSS: a platform for discovering life science training opportunities.</t>
  </si>
  <si>
    <t>Beard N</t>
  </si>
  <si>
    <t>Department of Computer Science, The University of Manchester, M13 9PL, UK.</t>
  </si>
  <si>
    <t>iScience</t>
  </si>
  <si>
    <t>32168782</t>
  </si>
  <si>
    <t>10.3390/ijms21061910</t>
  </si>
  <si>
    <t>NR2F2 Orphan Nuclear Receptor is Involved in Estrogen Receptor Alpha-Mediated Transcriptional Regulation in Luminal A Breast Cancer Cells.</t>
  </si>
  <si>
    <t>Erdős E</t>
  </si>
  <si>
    <t>0000-0002-6163-7190</t>
  </si>
  <si>
    <t>Genomic Medicine and Bioinformatic Core Facility, Department of Biochemistry and Molecular Biology, Faculty of Medicine, University of Debrecen, 98 Nagyerdei krt., H-4032 Debrecen, Hungary.</t>
  </si>
  <si>
    <t>We thank Dóra Bojcsuk, Lilla Ozgyin and Noura Faraj for their participation in helpful discussions. We thank Balázs Venkovits at the Institute of English and American Studies, University of Debrecen, Hungary for language editing and proofreading the manuscript. The authors acknowledge the support of ELIXIR Hungary ( ; Funding ; This work was supported by the University of Debrecen within the program ‘Internal Research Grant of the Research University’ under the title ‘Dissecting the genetic and epigenetic components of gene expression regulation in the context of the 1000 genomes project’, as well as the Bridging Fund of the Medical Faculty of the University of Debrecen and through the internal research funding provided by the Department of Biochemistry and Molecular Biology. This work was also supported by MOLMEDEX FUN-OMICS (GINOP-2.3.3-15-2016-00007) and Debrecen Venture Catapult Program (EFOP-3.6.1-16-2016-00022) grants implemented through the New Hungary Development Plan co-financed by the European Social Fund and the European Regional Development Fund. This work was also supported by the Hungarian Scientific Research Fund (OTKA) K 129166. B.L.B. was a Szodoray Fellow of the University of Debrecen, Faculty of Medicine and an alumnus of the Magyary Zoltan fellowship supported by the TAMOP 4.2.4.A/2-11-1-2012-0001 grant implemented through the New Hungary Development Plan co-financed by the European Social Fund and the European Regional Development Fund. ;</t>
  </si>
  <si>
    <t>32211029</t>
  </si>
  <si>
    <t>10.3389/fgene.2020.00194</t>
  </si>
  <si>
    <t>Quantifying RNA Editing in Deep Transcriptome Datasets.</t>
  </si>
  <si>
    <t>0000-0003-3773-0798</t>
  </si>
  <si>
    <t>funding-source id="cn001": Partnership for Advanced Computing in Europe AISBL&lt;named-content content-type="fundref-id": 10.13039/501100001943; award-id rid="cn001": 2016163924; award-id rid="cn001": 2018194670; funding-source id="cn002": Associazione Italiana per la Ricerca sul Cancro&lt;named-content content-type="fundref-id": 10.13039/501100005010; award-id rid="cn002": 22080; funding-source id="cn003": European Cooperation in Science and Technology&lt;named-content content-type="fundref-id": 10.13039/501100000921; award-id rid="cn003": CA16120;</t>
  </si>
  <si>
    <t>Ecology and evolution</t>
  </si>
  <si>
    <t>ALTEX</t>
  </si>
  <si>
    <t>Steger-Hartmann T</t>
  </si>
  <si>
    <t>text_search_general:"ELIXIR AAI", text_search_country_code:"ELIXIR IT", also ELIXIR IS 2018-myFAIR</t>
  </si>
  <si>
    <t>32252069</t>
  </si>
  <si>
    <t>Laniakea: an open solution to provide Galaxy "on-demand" instances over heterogeneous cloud infrastructures.</t>
  </si>
  <si>
    <t>Tangaro MA</t>
  </si>
  <si>
    <t>Institute of Biomembranes, Bioenergetics and Molecular Biotechnologies, National Research Council (CNR), Via Giovanni Amendola 122/O, 70126 Bari, Italy.</t>
  </si>
  <si>
    <t>Zambelli F</t>
  </si>
  <si>
    <t>funding-source: ; /funding-source: ; award-id: 653549; award-id: 857650;</t>
  </si>
  <si>
    <t>32272892</t>
  </si>
  <si>
    <t>10.1186/s12864-020-6707-9</t>
  </si>
  <si>
    <t>A benchmark study of ab initio gene prediction methods in diverse eukaryotic organisms.</t>
  </si>
  <si>
    <t>Scalzitti N</t>
  </si>
  <si>
    <t>0000-0003-4893-3478</t>
  </si>
  <si>
    <t>Department of Computer Science, ICube, CNRS, University of Strasbourg, Strasbourg, France.</t>
  </si>
  <si>
    <t>Thompson JD</t>
  </si>
  <si>
    <t>Department of Computer Science, ICube, CNRS, University of Strasbourg, Strasbourg, France. thompson@unistra.fr.</t>
  </si>
  <si>
    <t>funding-source: ; /funding-source: ; award-id: GB; funding-source: ; /funding-source: ; award-id: GA-676559; award-id: ANR-18-RAR3-0006-02;</t>
  </si>
  <si>
    <t>Niarakis A</t>
  </si>
  <si>
    <t>generic_whitelist:PPR25098</t>
  </si>
  <si>
    <t>PPR25098</t>
  </si>
  <si>
    <t>10.1101/140921</t>
  </si>
  <si>
    <t>Framework for quality assessment of whole genome, cancer sequences</t>
  </si>
  <si>
    <t>Whalley JP</t>
  </si>
  <si>
    <t>0000-0003-2528-1446</t>
  </si>
  <si>
    <t>generic_whitelist:PPR28645</t>
  </si>
  <si>
    <t>PPR28645</t>
  </si>
  <si>
    <t>10.1101/132357</t>
  </si>
  <si>
    <t>Signaling Pathway Activities Improve Prognosis for Breast Cancer</t>
  </si>
  <si>
    <t>Jiao Y</t>
  </si>
  <si>
    <t>0000-0001-9510-8441</t>
  </si>
  <si>
    <t>30135189</t>
  </si>
  <si>
    <t>10.1158/0008-5472.can-17-2705</t>
  </si>
  <si>
    <t>Gene Expression Integration into Pathway Modules Reveals a Pan-Cancer Metabolic Landscape.</t>
  </si>
  <si>
    <t>Cubuk C</t>
  </si>
  <si>
    <t>0000-0002-2342-7010</t>
  </si>
  <si>
    <t>text_search_general:"supported by ELIXIR", text_search_country_code:"ELIXIR CZ"</t>
  </si>
  <si>
    <t>Journal of chemical information and modeling</t>
  </si>
  <si>
    <t>text_search_general:"supported by ELIXIR", text_search_country_code:"ELIXIR CZ" (also RI supported)</t>
  </si>
  <si>
    <t>32049322</t>
  </si>
  <si>
    <t>10.1093/bioinformatics/btaa091</t>
  </si>
  <si>
    <t>ShinySOM: graphical SOM-based analysis of single-cell cytometry data.</t>
  </si>
  <si>
    <t>0000-0001-7740-0158</t>
  </si>
  <si>
    <t>0000-0002-7265-3268</t>
  </si>
  <si>
    <t>funding-source: ; /funding-source: ; award-id: LM2015047; funding-source: ; /funding-source: ; funding-source: ; /funding-source: ; award-id: NV18-08-00385; funding-source: ; /funding-source: ; award-id: 61388963;</t>
  </si>
  <si>
    <t>32129821</t>
  </si>
  <si>
    <t>10.1093/bioinformatics/btaa132</t>
  </si>
  <si>
    <t>The bioinformatics wealth of nations.</t>
  </si>
  <si>
    <t>0000-0003-3352-4831</t>
  </si>
  <si>
    <t>funding-source: ; /funding-source: ; funding-source: ; /funding-source: ; funding-source: ; /funding-source: ; award-id: NSRF 2014-2020; funding-source: ; /funding-source: ; funding-source: ; /funding-source: ;</t>
  </si>
  <si>
    <t>GRANT_ID:676559, boilerplate_text_search:"research infrastructure for life-science data", text_search_general:"ELIXIR-EXCELERATE"</t>
  </si>
  <si>
    <t>32171029</t>
  </si>
  <si>
    <t>10.1111/nph.16544</t>
  </si>
  <si>
    <t>Enabling reusability of plant phenomic datasets with MIAPPE 1.1.</t>
  </si>
  <si>
    <t>Papoutsoglou EA</t>
  </si>
  <si>
    <t>0000-0001-8209-1900</t>
  </si>
  <si>
    <t>Pommier C</t>
  </si>
  <si>
    <t>32198884</t>
  </si>
  <si>
    <t>The genomic landscape of 8-oxodG reveals enrichment at specific inherently fragile promoters.</t>
  </si>
  <si>
    <t>Gorini F</t>
  </si>
  <si>
    <t>Amente S</t>
  </si>
  <si>
    <t>funding-source: ; /funding-source: ; award-id: IG13173;</t>
  </si>
  <si>
    <t>32260128</t>
  </si>
  <si>
    <t>Small Non-Coding RNA Profiling Identifies miR-181a-5p as a Mediator of Estrogen Receptor Beta-Induced Inhibition of Cholesterol Biosynthesis in Triple-Negative Breast Cancer.</t>
  </si>
  <si>
    <t>Cells</t>
  </si>
  <si>
    <t>Alexandrova E</t>
  </si>
  <si>
    <t>) for the computational power support provided and Genomix4Life Srl for technical and financial support. We would like to thank A. Rinaldi for performing overall survival analysis on TCGA data. ; Conceptualization: G.G., E.A., G.B., and A.W.; investigation, E.A., J.L., P.S., G.P., F.C., M.C., M.D.B., M.R., and R.I.; software and formal analysis, V.M.C., D.M., and G.G.; writing and original draft preparation, E.A., J.L., and G.G.; writing, review, and editing, E.A., G.G., F.R., G.N., R.T., and A.W.; funding acquisition, A.W. All the authors approved the final version of the manuscript. All authors have read and agreed to the published version of the manuscript. ; Funding ; This research was funded by the Italian Association for Cancer Research (grant number IG-17426 and -23068), University of Salerno (Fondi FARB 2017), Regione Campania, Progetto GENOMAeSALUTE (Azione 1.5; CUP: B41C17000080007), and progetto RarePlatNet (Azione 1.5; CUP: B63D18000380007). G.P. is a PhD student of the Research Doctorates in “Biomedical Sciences and Technologies” at the University Roma Tre, and J.L. and V.M.C. are PhD students of the Research Doctorates in “Molecular and Translational Oncology and Innovative Medical-Surgical Technologies” at the University of Catanzaro “Magna Graecia”. ;</t>
  </si>
  <si>
    <t>text_search_general:"supported by ELIXIR", text_search_country:"ELIXIR Hungary"</t>
  </si>
  <si>
    <t>32367111</t>
  </si>
  <si>
    <t>10.1093/database/baaa026</t>
  </si>
  <si>
    <t>UPCLASS: a deep learning-based classifier for UniProtKB entry publications.</t>
  </si>
  <si>
    <t>Teodoro D</t>
  </si>
  <si>
    <t>0000-0001-6238-4503</t>
  </si>
  <si>
    <t>Funding ; Model organism databases: essential resources that need the support of both funders and users ; Customizing a variant annotation-support tool: an inquiry into probability ranking principles for TREC precision medicine ; An effective biomedical document classification scheme in support of biocuration: addressing class imbalance ;</t>
  </si>
  <si>
    <t>32371892</t>
  </si>
  <si>
    <t>10.1038/s41597-020-0477-8</t>
  </si>
  <si>
    <t>COVID-19 Disease Map, building a computational repository of SARS-CoV-2 virus-host interaction mechanisms.</t>
  </si>
  <si>
    <t>Ostaszewski M</t>
  </si>
  <si>
    <t>0000-0003-1473-370X</t>
  </si>
  <si>
    <t>0000-0002-8278-1618</t>
  </si>
  <si>
    <t>. We would also like to acknowledge the FAIRDOMHub project members, in particular Martin Golebiewski, Carole Goble, Stuart Owen and Xiaoming Hu, for their support for COVID-19 Disease Map project on the FAIRDOMHub platform ( ;</t>
  </si>
  <si>
    <t>text_search_general:"ELIXIR Europe", text_search_general:"ELIXIR BioHackathon", text_search_general:"ELIXIR-BioHackathon"</t>
  </si>
  <si>
    <t>32379758</t>
  </si>
  <si>
    <t>10.1371/journal.pcbi.1007808</t>
  </si>
  <si>
    <t>Ten simple rules to run a successful BioHackathon.</t>
  </si>
  <si>
    <t>Katayama T</t>
  </si>
  <si>
    <t>0000-0003-2391-0384</t>
  </si>
  <si>
    <t>32403285</t>
  </si>
  <si>
    <t>10.3390/genes11050534</t>
  </si>
  <si>
    <t>Investigating Human Mitochondrial Genomes in Single Cells.</t>
  </si>
  <si>
    <t>Diroma MA</t>
  </si>
  <si>
    <t>0000-0003-1427-8946</t>
  </si>
  <si>
    <t>boilerplate_text_search:"research infrastructure for life-science data" ; missed citing CONVERGE</t>
  </si>
  <si>
    <t>32415272</t>
  </si>
  <si>
    <t>10.1038/s41431-020-0637-5</t>
  </si>
  <si>
    <t>Connecting data, tools and people across Europe: ELIXIR's response to the COVID-19 pandemic.</t>
  </si>
  <si>
    <t>Lauer KB</t>
  </si>
  <si>
    <t>0000-0002-4347-7525</t>
  </si>
  <si>
    <t>PMC7225634</t>
  </si>
  <si>
    <t>Connecting data, tools and people across Europe: ELIXIR’s response to the COVID-19 pandemic.</t>
  </si>
  <si>
    <t>European Journal of Human Genetics</t>
  </si>
  <si>
    <t>32384653</t>
  </si>
  <si>
    <t>All-Trans Retinoic Acid Stimulates Viral Mimicry, Interferon Responses and Antigen Presentation in Breast-Cancer Cells.</t>
  </si>
  <si>
    <t>Bolis M</t>
  </si>
  <si>
    <t>0000-0002-1769-3427</t>
  </si>
  <si>
    <t>Garattini E</t>
  </si>
  <si>
    <t>0000-0001-8983-886X</t>
  </si>
  <si>
    <t>32406923</t>
  </si>
  <si>
    <t>10.1093/nar/gkaa383</t>
  </si>
  <si>
    <t>A unified dinucleotide alphabet describing both RNA and DNA structures.</t>
  </si>
  <si>
    <t>funding-source: ; /funding-source: ; award-id: RVO 86652036; funding-source: ; /funding-source: ; award-id: LTAUSA18197; funding-source: ; /funding-source: ; award-id: LM2018131; funding-source: ; /funding-source: ; funding-source: ; /funding-source: ; award-id: CZ.02.1.01/0.0/0.0/16_013/0001777; funding-source: ; /funding-source: ; award-id: CZ.1.05/1.1.00/02.0109;</t>
  </si>
  <si>
    <t>text_search_general:F1000Research ELIXIR, text_search_general:"ELIXIR BioHackathon", text_search_general:"ELIXIR-BioHackathon"</t>
  </si>
  <si>
    <t>32437350</t>
  </si>
  <si>
    <t>10.1371/journal.pcbi.1007854</t>
  </si>
  <si>
    <t>Ten simple rules for making training materials FAIR.</t>
  </si>
  <si>
    <t>Palagi PM</t>
  </si>
  <si>
    <t>TeSS Training eSupport System. [cited 2 Dec 2019]. Available: ; TeSS Training eSupport System—Automatic registration. [cited 9 Dec 2019]. Available: ;</t>
  </si>
  <si>
    <t>32483361</t>
  </si>
  <si>
    <t>10.1038/s41591-020-0908-2</t>
  </si>
  <si>
    <t>Colibactin DNA-damage signature indicates mutational impact in colorectal cancer.</t>
  </si>
  <si>
    <t>Nature medicine</t>
  </si>
  <si>
    <t>Dziubańska-Kusibab PJ</t>
  </si>
  <si>
    <t>0000-0002-6304-4946</t>
  </si>
  <si>
    <t>Meyer TF</t>
  </si>
  <si>
    <t>0000-0002-6120-8679</t>
  </si>
  <si>
    <t>Orphanet journal of rare diseases</t>
  </si>
  <si>
    <t>text_search_general:F1000Research ELIXIR, text_search_general:"supported by ELIXIR", text_search_country_code:"ELIXIR CZ"</t>
  </si>
  <si>
    <t>32518625</t>
  </si>
  <si>
    <t>10.12688/f1000research.21642.2</t>
  </si>
  <si>
    <t>Generalized EmbedSOM on quadtree-structured self-organizing maps.</t>
  </si>
  <si>
    <t>0000-0001-7356-4075</t>
  </si>
  <si>
    <t>0000-0002-7348-4048</t>
  </si>
  <si>
    <t>funding-source: Ministerstvo Školství, Mládeže a Tělovýchovy; award-id: ElixirCZLM2015047; funding-source: Institute of Organic Chemistry and Biochemistry of the CAS; award-id: 61388963; award-id: e-INFRALM2018140; funding-source: European Regional Development Fund; award-id: AIIHHP:CZ.02.1.01/0.0/0.0/16_025/0007428; award-id: OPRDE; award-id: MEYS; M.K. and J.V. were supported by ELIXIR CZ LM2015047 (MEYS).; A.K. was supported by European Regional Development Fund and the state budget of the Czech Republic (project AIIHHP: CZ.02.1.01/0.0/0.0/16_025/0007428, OP RDE, MEYS).; Funding for open access publication was provided by the Institute of Organic Chemistry and Biochemistry of the CAS (RVO), project number 61388963.; Computational resources were supplied by the project ``e-Infrastruktura CZ'' (e-INFRA LM2018140) provided within the program ;</t>
  </si>
  <si>
    <t>Rasche H</t>
  </si>
  <si>
    <t>0000-0003-3803-468X</t>
  </si>
  <si>
    <t>Hiltemann S</t>
  </si>
  <si>
    <t>0000-0002-0729-692X</t>
  </si>
  <si>
    <t>Bödör C</t>
  </si>
  <si>
    <t>text_search_general:"ELIXIR Europe", text_search_general:"ELIXIR-EXCELERATE", text_search_general:F1000Research ELIXIR, text_search_general:"Implementation Study", text_search_general:"Implementation Studies", text_search_general:"supported by ELIXIR", text_search_general:"ELIXIR AAI", text_search_country:"ELIXIR Finland", text_search_country_code:"ELIXIR IT", text_search_country_code:"ELIXIR UK"</t>
  </si>
  <si>
    <t>32566135</t>
  </si>
  <si>
    <t>10.12688/f1000research.20559.1</t>
  </si>
  <si>
    <t>A community proposal to integrate structural bioinformatics activities in ELIXIR (3D-Bioinfo Community).</t>
  </si>
  <si>
    <t>Orengo C</t>
  </si>
  <si>
    <t>funding-source: ELIXIR; This work was supported by ELIXIR Europe; The funders had no role in study design, data collection and analysis, decision to publish, or preparation of the manuscript.;</t>
  </si>
  <si>
    <t>ACK_FUND:824087, text_search_general:"de.NBI"</t>
  </si>
  <si>
    <t>PMC7268608</t>
  </si>
  <si>
    <t>The ChemicalToolbox: reproducible, user-friendly cheminformatics analysis on the Galaxy platform.</t>
  </si>
  <si>
    <t>Bray SA</t>
  </si>
  <si>
    <t>funding-source: ; /funding-source: ; award-id: 824087; funding-source: ; /funding-source: ; funding-source: ; /funding-source: ; award-id: 031 A538A de.NBI-RBC; funding-source: ; /funding-source: ; award-id: SFB 992/1 2012; award-id: SFB 992/2 2016;</t>
  </si>
  <si>
    <t>Nagy Á</t>
  </si>
  <si>
    <t>0000-0001-6118-0365</t>
  </si>
  <si>
    <t>0000-0002-2638-5418</t>
  </si>
  <si>
    <t>32735577</t>
  </si>
  <si>
    <t>10.1371/journal.pone.0236962</t>
  </si>
  <si>
    <t>MISTIC: A prediction tool to reveal disease-relevant deleterious missense variants.</t>
  </si>
  <si>
    <t>Chennen K</t>
  </si>
  <si>
    <t>0000-0001-9268-6748</t>
  </si>
  <si>
    <t>Poch O</t>
  </si>
  <si>
    <t>text_search_country:"ELIXIR Belgium", validated by ELIXIR BE</t>
  </si>
  <si>
    <t>32765249</t>
  </si>
  <si>
    <t>10.3389/fninf.2020.00028</t>
  </si>
  <si>
    <t>Deciphering the Morphology of Motor Evoked Potentials.</t>
  </si>
  <si>
    <t>Frontiers in neuroinformatics</t>
  </si>
  <si>
    <t>Yperman J</t>
  </si>
  <si>
    <t>Peeters LM</t>
  </si>
  <si>
    <t>GRANT_ID:871075, text_search_general:"ELIXIR-CONVERGE"</t>
  </si>
  <si>
    <t>32779022</t>
  </si>
  <si>
    <t>10.1007/s00432-020-03349-w</t>
  </si>
  <si>
    <t>DNA CpG methylation in sequential glioblastoma specimens.</t>
  </si>
  <si>
    <t>Journal of cancer research and clinical oncology</t>
  </si>
  <si>
    <t>Kraboth Z</t>
  </si>
  <si>
    <t>0000-0003-1661-2653</t>
  </si>
  <si>
    <t>Kalman B</t>
  </si>
  <si>
    <t>0000-0003-2592-3939</t>
  </si>
  <si>
    <t>32784191</t>
  </si>
  <si>
    <t>10.2196/19799</t>
  </si>
  <si>
    <t>COVID-19 Research: Navigating the European General Data Protection Regulation.</t>
  </si>
  <si>
    <t>Journal of medical Internet research</t>
  </si>
  <si>
    <t>0000-0002-6711-8375</t>
  </si>
  <si>
    <t>Beauvais MJS</t>
  </si>
  <si>
    <t>0000-0002-8371-3836</t>
  </si>
  <si>
    <t>text_search_country_code:"ELIXIR IT", validated by ELIXIR IT</t>
  </si>
  <si>
    <t>32819282</t>
  </si>
  <si>
    <t>10.1186/s12864-020-6670-5</t>
  </si>
  <si>
    <t>Hybrid transcriptome sequencing approach improved assembly and gene annotation in Cynara cardunculus (L.).</t>
  </si>
  <si>
    <t>Puglia GD</t>
  </si>
  <si>
    <t>0000-0002-2327-3613</t>
  </si>
  <si>
    <t>Raccuia SA</t>
  </si>
  <si>
    <t>32827396</t>
  </si>
  <si>
    <t>10.1515/jib-2020-0006</t>
  </si>
  <si>
    <t>Towards standardization guidelines for in silico approaches in personalized medicine.</t>
  </si>
  <si>
    <t>0000-0003-0807-2570</t>
  </si>
  <si>
    <t>32838738</t>
  </si>
  <si>
    <t>10.1186/s12859-020-03562-x</t>
  </si>
  <si>
    <t>HPC-REDItools: a novel HPC-aware tool for improved large scale RNA-editing analysis.</t>
  </si>
  <si>
    <t>Flati T</t>
  </si>
  <si>
    <t>text_search_general:"ELIXIR-EXCELERATE", text_search_general:"funded by ELIXIR", text_search_general:"supported by ELIXIR", text_search_general:"ELIXIR-IIB", text_search_general:"ELIXIR IIB", text_search_country_code:"ELIXIR IT"</t>
  </si>
  <si>
    <t>32838759</t>
  </si>
  <si>
    <t>10.1186/s12859-020-03565-8</t>
  </si>
  <si>
    <t>ELIXIR-IT HPC@CINECA: high performance computing resources for the bioinformatics community.</t>
  </si>
  <si>
    <t>32854725</t>
  </si>
  <si>
    <t>10.1186/s12985-020-01402-1</t>
  </si>
  <si>
    <t>Characterization of accessory genes in coronavirus genomes.</t>
  </si>
  <si>
    <t>Virology journal</t>
  </si>
  <si>
    <t>Michel CJ</t>
  </si>
  <si>
    <t>text_search_general:"BioHackathon"</t>
  </si>
  <si>
    <t>ACK_FUND:825575, text_search_general:"EJP RD", text_search_general:"ELIXIR Implementation Studies"</t>
  </si>
  <si>
    <t>32619640</t>
  </si>
  <si>
    <t>10.1016/j.jmoldx.2020.06.008</t>
  </si>
  <si>
    <t>Improved Diagnosis of Rare Disease Patients through Systematic Detection of Runs of Homozygosity.</t>
  </si>
  <si>
    <t>The Journal of molecular diagnostics : JMD</t>
  </si>
  <si>
    <t>Matalonga L</t>
  </si>
  <si>
    <t>0000-0002-0941-3990</t>
  </si>
  <si>
    <t>32725137</t>
  </si>
  <si>
    <t>10.1083/jcb.202006005</t>
  </si>
  <si>
    <t>Role of the early secretory pathway in SARS-CoV-2 infection.</t>
  </si>
  <si>
    <t>Sicari D</t>
  </si>
  <si>
    <t>0000-0003-2078-0844</t>
  </si>
  <si>
    <t>Chevet E</t>
  </si>
  <si>
    <t>0000-0001-5855-4522</t>
  </si>
  <si>
    <t>32923745</t>
  </si>
  <si>
    <t>10.1016/j.coisb.2017.07.002</t>
  </si>
  <si>
    <t>Unlocking the potential of plant phenotyping data through integration and data-driven approaches.</t>
  </si>
  <si>
    <t>Current opinion in systems biology</t>
  </si>
  <si>
    <t>Coppens F</t>
  </si>
  <si>
    <t>Dhondt S</t>
  </si>
  <si>
    <t>text_search_country:"ELIXIR Slovenia", text_search_country_code:"ELIXIR SI"</t>
  </si>
  <si>
    <t>PPR138173</t>
  </si>
  <si>
    <t>10.1101/2020.03.30.015685</t>
  </si>
  <si>
    <t>Recombination and purifying selection preserves covariant movements of mosaic SARS-CoV-2 protein S</t>
  </si>
  <si>
    <t>Tagliamonte MS</t>
  </si>
  <si>
    <t>Mavian C</t>
  </si>
  <si>
    <t>PPR169141</t>
  </si>
  <si>
    <t>10.1101/2020.05.26.118208</t>
  </si>
  <si>
    <t>Characterization of accessory genes in coronavirus genomes</t>
  </si>
  <si>
    <t>text_search_country:"ELIXIR Italy", validated by ELIXIR IT</t>
  </si>
  <si>
    <t>PPR180992</t>
  </si>
  <si>
    <t>10.1101/2020.06.26.172924</t>
  </si>
  <si>
    <t>Comparative genomics provides an operational classification system and reveals early emergence and biased spatio-temporal distribution of SARS-CoV-2</t>
  </si>
  <si>
    <t>text_search_country:"ELIXIR Italy"</t>
  </si>
  <si>
    <t>cc by-nd</t>
  </si>
  <si>
    <t>27899601</t>
  </si>
  <si>
    <t>10.1093/nar/gkw1056</t>
  </si>
  <si>
    <t>DisProt 7.0: a major update of the database of disordered proteins.</t>
  </si>
  <si>
    <t>0000-0001-8210-2390</t>
  </si>
  <si>
    <t>0000-0003-4525-7793</t>
  </si>
  <si>
    <t>text_search_general:"supported by ELIXIR", text_search_general:"ELIXIR-IIB", text_search_general:"ELIXIR IIB", text_search_country:"ELIXIR Italy"</t>
  </si>
  <si>
    <t>30793173</t>
  </si>
  <si>
    <t>10.1093/bioinformatics/btz132</t>
  </si>
  <si>
    <t>CausalTAB: the PSI-MITAB 2.8 updated format for signalling data representation and dissemination.</t>
  </si>
  <si>
    <t>text_search_general:"ELIXIR Node", text_search_adjective_country:"Belgian ELIXIR", text_search_formal_node_name_country:"Belgian ELIXIR Node" (and RI supported)</t>
  </si>
  <si>
    <t>32650610</t>
  </si>
  <si>
    <t>10.3390/proteomes8030015</t>
  </si>
  <si>
    <t>Precursor Intensity-Based Label-Free Quantification Software Tools for Proteomic and Multi-Omic Analysis within the Galaxy Platform.</t>
  </si>
  <si>
    <t>Proteomes</t>
  </si>
  <si>
    <t>Mehta S</t>
  </si>
  <si>
    <t>0000-0001-9818-0537</t>
  </si>
  <si>
    <t>Jagtap PD</t>
  </si>
  <si>
    <t>0000-0003-0984-0973</t>
  </si>
  <si>
    <t>generic_whitelist:32760416 ; ELIXIR PT</t>
  </si>
  <si>
    <t>32760416</t>
  </si>
  <si>
    <t>10.3389/fpls.2020.01062</t>
  </si>
  <si>
    <t>The Chloroplast Land Plant Phylogeny: Analyses Employing Better-Fitting Tree- and Site-Heterogeneous Composition Models.</t>
  </si>
  <si>
    <t>Sousa F</t>
  </si>
  <si>
    <t>Cox CJ</t>
  </si>
  <si>
    <t>32961840</t>
  </si>
  <si>
    <t>10.3390/plants9091225</t>
  </si>
  <si>
    <t>Seed Transcriptome Annotation Reveals Enhanced Expression of Genes Related to ROS Homeostasis and Ethylene Metabolism at Alternating Temperatures in Wild Cardoon.</t>
  </si>
  <si>
    <t>Plants (Basel, Switzerland)</t>
  </si>
  <si>
    <t>Huarte HR</t>
  </si>
  <si>
    <t>0000-0003-2816-4608</t>
  </si>
  <si>
    <t>text_search_general:"supported by ELIXIR", text_search_country_code:"ELIXIR IT", validated by ELIXIR IT</t>
  </si>
  <si>
    <t>32970391</t>
  </si>
  <si>
    <t>10.1002/2211-5463.12984</t>
  </si>
  <si>
    <t>An investigation into the molecular basis of cancer comorbidities in coronavirus infection.</t>
  </si>
  <si>
    <t>Facchiano A</t>
  </si>
  <si>
    <t>0000-0002-4243-2392</t>
  </si>
  <si>
    <t>0000-0002-7077-4912</t>
  </si>
  <si>
    <t>32990755</t>
  </si>
  <si>
    <t>10.1093/nar/gkaa794</t>
  </si>
  <si>
    <t>CSVS, a crowdsourcing database of the Spanish population genetic variability.</t>
  </si>
  <si>
    <t>0000-0002-9606-0600</t>
  </si>
  <si>
    <t>GRANT_ID:676559, text_search_country_code:"ELIXIR ES"</t>
  </si>
  <si>
    <t>33058415</t>
  </si>
  <si>
    <t>10.1002/humu.24120</t>
  </si>
  <si>
    <t>SMN1 copy-number and sequence variant analysis from next-generation sequencing data.</t>
  </si>
  <si>
    <t>Lopez-Lopez D</t>
  </si>
  <si>
    <t>Strategic Implementation Study 2019-Containers</t>
  </si>
  <si>
    <t>33079170</t>
  </si>
  <si>
    <t>10.1093/gigascience/giaa102</t>
  </si>
  <si>
    <t>A single-cell RNA-sequencing training and analysis suite using the Galaxy framework.</t>
  </si>
  <si>
    <t>Tekman M</t>
  </si>
  <si>
    <t>0000-0001-7270-5470</t>
  </si>
  <si>
    <t>Arend D</t>
  </si>
  <si>
    <t>de María N</t>
  </si>
  <si>
    <t>text_search_general:F1000Research ELIXIR, text_search_country:"ELIXIR Italy", validated by ELIXIR IT</t>
  </si>
  <si>
    <t>PPR138439</t>
  </si>
  <si>
    <t>10.1101/2020.03.30.016790</t>
  </si>
  <si>
    <t>Comparative genomics suggests limited variability and similar evolutionary patterns between major clades of SARS-CoV-2</t>
  </si>
  <si>
    <t>0000-0002-2269-079X</t>
  </si>
  <si>
    <t>PPR150564</t>
  </si>
  <si>
    <t>10.1101/2020.04.12.025577</t>
  </si>
  <si>
    <t>Mechanistic modeling of the SARS-CoV-2 disease map</t>
  </si>
  <si>
    <t>Rian K</t>
  </si>
  <si>
    <t>0000-0003-2632-9587</t>
  </si>
  <si>
    <t>text_search_country:"ELIXIR Luxembourg", text_search_country_code:"ELIXIR LU"</t>
  </si>
  <si>
    <t>PPR163992</t>
  </si>
  <si>
    <t>10.1101/2020.05.11.20092916</t>
  </si>
  <si>
    <t>Prevalence of SARS-CoV-2 infection in the Luxembourgish population: the CON-VINCE study.</t>
  </si>
  <si>
    <t>Snoeck CJ</t>
  </si>
  <si>
    <t>Krüger R</t>
  </si>
  <si>
    <t>text_search_general:F1000Research ELIXIR, text_search_general:"ELIXIR Implementation Study", text_search_general:"supported by ELIXIR"</t>
  </si>
  <si>
    <t>PPR223307</t>
  </si>
  <si>
    <t>10.12688/f1000research.24427.1</t>
  </si>
  <si>
    <t>Annotation and curation of human genomic variations: an ELIXIR Implementation Study</t>
  </si>
  <si>
    <t>David A</t>
  </si>
  <si>
    <t>Sternberg MJ</t>
  </si>
  <si>
    <t>Sillitoe I</t>
  </si>
  <si>
    <t>0000-0002-6607-9976</t>
  </si>
  <si>
    <t>Orengo CA</t>
  </si>
  <si>
    <t>0000-0003-1359-5253</t>
  </si>
  <si>
    <t>31702580</t>
  </si>
  <si>
    <t>10.1107/s2053230x1901210x</t>
  </si>
  <si>
    <t>Automatic annotation of protein residues in published papers.</t>
  </si>
  <si>
    <t>Acta crystallographica. Section F, Structural biology communications</t>
  </si>
  <si>
    <t>Firth R</t>
  </si>
  <si>
    <t>0000-0002-9427-1850</t>
  </si>
  <si>
    <t>Morris C</t>
  </si>
  <si>
    <t>0000-0002-9533-5684</t>
  </si>
  <si>
    <t>generic_whitelist:32338910</t>
  </si>
  <si>
    <t>32338910</t>
  </si>
  <si>
    <t>10.1021/acs.jproteome.0c00066</t>
  </si>
  <si>
    <t>Probing Protein Interaction Networks by Combining MS-Based Proteomics and Structural Data Integration.</t>
  </si>
  <si>
    <t>Postic G</t>
  </si>
  <si>
    <t>0000-0001-7321-7436</t>
  </si>
  <si>
    <t>Tufféry P</t>
  </si>
  <si>
    <t>0000-0003-1033-9895</t>
  </si>
  <si>
    <t>32749951</t>
  </si>
  <si>
    <t>10.1099/mgen.0.000417</t>
  </si>
  <si>
    <t>Accurate quantification of bacterial abundance in metagenomic DNAs accounting for variable DNA integrity levels.</t>
  </si>
  <si>
    <t>Microbial genomics</t>
  </si>
  <si>
    <t>Manzari C</t>
  </si>
  <si>
    <t>D'Erchia AM</t>
  </si>
  <si>
    <t>generic_whitelist:32924924 ; ELIXIR GR</t>
  </si>
  <si>
    <t>32924924</t>
  </si>
  <si>
    <t>10.1099/mgen.0.000429</t>
  </si>
  <si>
    <t>Ancestral state reconstruction of metabolic pathways across pangenome ensembles.</t>
  </si>
  <si>
    <t>Psomopoulos FE</t>
  </si>
  <si>
    <t>0000-0002-0222-4273</t>
  </si>
  <si>
    <t>0000-0002-0086-8657</t>
  </si>
  <si>
    <t>boilerplate_text_search:"This work was funded by ELIXIR%2C the research infrastructure for life-science data", boilerplate_text_search:"research infrastructure for life-science data", text_search_general:"funded by ELIXIR"</t>
  </si>
  <si>
    <t>32992839</t>
  </si>
  <si>
    <t>10.3390/genes11101129</t>
  </si>
  <si>
    <t>Dynamics of a Protein Interaction Network Associated to the Aggregation of polyQ-Expanded Ataxin-1.</t>
  </si>
  <si>
    <t>Vagiona AC</t>
  </si>
  <si>
    <t>0000-0001-8324-8391</t>
  </si>
  <si>
    <t>Petrakis S</t>
  </si>
  <si>
    <t>0000-0001-9094-3480</t>
  </si>
  <si>
    <t>33005345</t>
  </si>
  <si>
    <t>10.1002/ece3.6613</t>
  </si>
  <si>
    <t>Molecular study of drought response in the Mediterranean conifer Pinus pinaster Ait.: Differential transcriptomic profiling reveals constitutive water deficit-independent drought tolerance mechanisms.</t>
  </si>
  <si>
    <t>0000-0003-4506-3980</t>
  </si>
  <si>
    <t>Cervera MT</t>
  </si>
  <si>
    <t>0000-0001-6797-2347</t>
  </si>
  <si>
    <t>33075050</t>
  </si>
  <si>
    <t>10.1371/journal.pcbi.1008247</t>
  </si>
  <si>
    <t>BinaryCIF and CIFTools-Lightweight, efficient and extensible macromolecular data management.</t>
  </si>
  <si>
    <t>Sehnal D</t>
  </si>
  <si>
    <t>0000-0002-0682-3089</t>
  </si>
  <si>
    <t>Rose AS</t>
  </si>
  <si>
    <t>0000-0002-0893-5551</t>
  </si>
  <si>
    <t>generic_whitelist:33137190 ; ELIXIR as a RI</t>
  </si>
  <si>
    <t>33137190</t>
  </si>
  <si>
    <t>10.1093/nar/gkaa942</t>
  </si>
  <si>
    <t>Ensembl 2021.</t>
  </si>
  <si>
    <t>text_search_general:F1000Research ELIXIR, text_search_general:"ELIXIR Implementation Study", text_search_country_code:"ELIXIR IT"</t>
  </si>
  <si>
    <t>33145007</t>
  </si>
  <si>
    <t>10.12688/f1000research.25413.1</t>
  </si>
  <si>
    <t>Biocuration - mapping resources and needs.</t>
  </si>
  <si>
    <t>Holinski A</t>
  </si>
  <si>
    <t>0000-0003-2321-5568</t>
  </si>
  <si>
    <t>33147623</t>
  </si>
  <si>
    <t>10.1093/bib/bbaa288</t>
  </si>
  <si>
    <t>A review on drug repurposing applicable to COVID-19.</t>
  </si>
  <si>
    <t>Dotolo S</t>
  </si>
  <si>
    <t>Tagliaferri R</t>
  </si>
  <si>
    <t>text_search_general:"ELIXIR Node", text_search_general:F1000Research ELIXIR, text_search_country_code:"ELIXIR DE", text_search_adjective_country:"German ELIXIR", text_search_formal_node_name_country:"German ELIXIR Node"</t>
  </si>
  <si>
    <t>33163154</t>
  </si>
  <si>
    <t>10.12688/f1000research.20244.2</t>
  </si>
  <si>
    <t>The de.NBI / ELIXIR-DE training platform - Bioinformatics training in Germany and across Europe within ELIXIR.</t>
  </si>
  <si>
    <t>0000-0003-1739-4598</t>
  </si>
  <si>
    <t>33172385</t>
  </si>
  <si>
    <t>10.1186/s12859-020-03855-1</t>
  </si>
  <si>
    <t>Understanding the causes of errors in eukaryotic protein-coding gene prediction: a case study of primate proteomes.</t>
  </si>
  <si>
    <t>Meyer C</t>
  </si>
  <si>
    <t>Novotný J</t>
  </si>
  <si>
    <t>33194728</t>
  </si>
  <si>
    <t>10.3389/fonc.2020.584607</t>
  </si>
  <si>
    <t>Evolution of Advanced Chronic Lymphoid Leukemia Unveiled by Single-Cell Transcriptomics: A Case Report.</t>
  </si>
  <si>
    <t>Ostasov P</t>
  </si>
  <si>
    <t>Barozzi I</t>
  </si>
  <si>
    <t>Journal for immunotherapy of cancer</t>
  </si>
  <si>
    <t>33205138</t>
  </si>
  <si>
    <t>10.1016/j.patter.2020.100105</t>
  </si>
  <si>
    <t>The Ontologies Community of Practice: A CGIAR Initiative for Big Data in Agrifood Systems.</t>
  </si>
  <si>
    <t>Patterns (New York, N.Y.)</t>
  </si>
  <si>
    <t>Arnaud E</t>
  </si>
  <si>
    <t>0000-0002-7815-6609</t>
  </si>
  <si>
    <t>King B</t>
  </si>
  <si>
    <t>0000-0002-3392-4176</t>
  </si>
  <si>
    <t>text_search_general:"supported by ELIXIR", text_search_country:"ELIXIR Luxembourg", text_search_country_code:"ELIXIR CZ", text_search_adjective_country:"Luxembourg ELIXIR"</t>
  </si>
  <si>
    <t>33205814</t>
  </si>
  <si>
    <t>10.1093/gigascience/giaa127</t>
  </si>
  <si>
    <t>GigaSOM.jl: High-performance clustering and visualization of huge cytometry datasets.</t>
  </si>
  <si>
    <t>Ollert M</t>
  </si>
  <si>
    <t>PPR173670</t>
  </si>
  <si>
    <t>10.21203/rs.3.rs-32190/v1</t>
  </si>
  <si>
    <t>generic_whitelist:32374845 ; EXCELERATE</t>
  </si>
  <si>
    <t>32374845</t>
  </si>
  <si>
    <t>10.1093/nar/gkaa308</t>
  </si>
  <si>
    <t>The Quest for Orthologs benchmark service and consensus calls in 2020.</t>
  </si>
  <si>
    <t>Altenhoff AM</t>
  </si>
  <si>
    <t>0000-0001-7492-1273</t>
  </si>
  <si>
    <t>Dessimoz C</t>
  </si>
  <si>
    <t>0000-0002-2170-853X</t>
  </si>
  <si>
    <t>27098042</t>
  </si>
  <si>
    <t>10.1093/nar/gkw199</t>
  </si>
  <si>
    <t>g:Profiler-a web server for functional interpretation of gene lists (2016 update).</t>
  </si>
  <si>
    <t>Reimand J</t>
  </si>
  <si>
    <t>0000-0002-2299-2309</t>
  </si>
  <si>
    <t>Vilo J</t>
  </si>
  <si>
    <t>0000-0001-5604-4107</t>
  </si>
  <si>
    <t>generic_whitelist:31755270, ELIXIR IS</t>
  </si>
  <si>
    <t>31755270</t>
  </si>
  <si>
    <t>10.1021/acs.jproteome.9b00328</t>
  </si>
  <si>
    <t>ThermoRawFileParser: Modular, Scalable, and Cross-Platform RAW File Conversion.</t>
  </si>
  <si>
    <t>Hulstaert N</t>
  </si>
  <si>
    <t>0000-0003-4277-658X</t>
  </si>
  <si>
    <t>0000-0003-1777-4259</t>
  </si>
  <si>
    <t>text_search_general:"ELIXIR Node"</t>
  </si>
  <si>
    <t>32893032</t>
  </si>
  <si>
    <t>10.1016/j.mam.2020.100894</t>
  </si>
  <si>
    <t>The Atlas of Inflammation Resolution (AIR).</t>
  </si>
  <si>
    <t>Molecular aspects of medicine</t>
  </si>
  <si>
    <t>Serhan CN</t>
  </si>
  <si>
    <t>Wolkenhauer O</t>
  </si>
  <si>
    <t>generic_whitelist:33031499 ; EXCELERATE</t>
  </si>
  <si>
    <t>33031499</t>
  </si>
  <si>
    <t>10.1093/bioinformatics/btaa864</t>
  </si>
  <si>
    <t>Identifiers.org - Compact Identifier Services in the Cloud.</t>
  </si>
  <si>
    <t>Llinares MB</t>
  </si>
  <si>
    <t>generic_whitelist:33156333 ; ELIXIR as a RI</t>
  </si>
  <si>
    <t>33156333</t>
  </si>
  <si>
    <t>10.1093/nar/gkaa977</t>
  </si>
  <si>
    <t>The InterPro protein families and domains database: 20 years on.</t>
  </si>
  <si>
    <t>Blum M</t>
  </si>
  <si>
    <t>0000-0002-7946-7062</t>
  </si>
  <si>
    <t>generic_whitelist:33170273 ; ELIXIR IS</t>
  </si>
  <si>
    <t>33170273</t>
  </si>
  <si>
    <t>10.1093/nar/gkaa979</t>
  </si>
  <si>
    <t>Gramene 2021: harnessing the power of comparative genomics and pathways for plant research.</t>
  </si>
  <si>
    <t>Tello-Ruiz MK</t>
  </si>
  <si>
    <t>0000-0002-5462-907X</t>
  </si>
  <si>
    <t>Ware D</t>
  </si>
  <si>
    <t>generic_whitelist:33175160 ; CONVERGE, ELIXIR IS, ELIXIR as a RI</t>
  </si>
  <si>
    <t>33175160</t>
  </si>
  <si>
    <t>10.1093/nar/gkaa1028</t>
  </si>
  <si>
    <t>The European Nucleotide Archive in 2020.</t>
  </si>
  <si>
    <t>generic_whitelist:33245775 ; CONVERGE</t>
  </si>
  <si>
    <t>33245775</t>
  </si>
  <si>
    <t>10.1093/nar/gkaa1077</t>
  </si>
  <si>
    <t>The European Bioinformatics Institute: empowering cooperation in response to a global health crisis.</t>
  </si>
  <si>
    <t>Cantelli G</t>
  </si>
  <si>
    <t>0000-0001-5806-6174</t>
  </si>
  <si>
    <t>text_search_general:"funded by ELIXIR", text_search_country_code:"ELIXIR CZ" (also RI supported)</t>
  </si>
  <si>
    <t>33263322</t>
  </si>
  <si>
    <t>10.1107/s2059798320014515</t>
  </si>
  <si>
    <t>High-performance macromolecular data delivery and visualization for the web.</t>
  </si>
  <si>
    <t>Koča J</t>
  </si>
  <si>
    <t>33267368</t>
  </si>
  <si>
    <t>10.3390/e21070654</t>
  </si>
  <si>
    <t>Sequence Versus Composition: What Prescribes IDP Biophysical Properties?</t>
  </si>
  <si>
    <t>Entropy (Basel, Switzerland)</t>
  </si>
  <si>
    <t>Vymětal J</t>
  </si>
  <si>
    <t>Hlouchová K</t>
  </si>
  <si>
    <t>0000-0002-5651-4874</t>
  </si>
  <si>
    <t>33291755</t>
  </si>
  <si>
    <t>10.3390/biomedicines8120568</t>
  </si>
  <si>
    <t>Molecular Docking Simulations on Histone Deacetylases (HDAC)-1 and -2 to Investigate the Flavone Binding.</t>
  </si>
  <si>
    <t>Biomedicines</t>
  </si>
  <si>
    <t>Scafuri B</t>
  </si>
  <si>
    <t>0000-0002-9834-229X</t>
  </si>
  <si>
    <t>Loucera C</t>
  </si>
  <si>
    <t>33313522</t>
  </si>
  <si>
    <t>10.34133/2019/1671403</t>
  </si>
  <si>
    <t>Applying FAIR Principles to Plant Phenotypic Data Management in GnpIS.</t>
  </si>
  <si>
    <t>Plant phenomics (Washington, D.C.)</t>
  </si>
  <si>
    <t>Adam-Blondon AF</t>
  </si>
  <si>
    <t>GRANT_ID:676559</t>
  </si>
  <si>
    <t>33314160</t>
  </si>
  <si>
    <t>10.1111/pce.13976</t>
  </si>
  <si>
    <t>Comprehensive analysis of the isomiRome in the vegetative organs of the conifer Pinus pinaster under contrasting water availability.</t>
  </si>
  <si>
    <t>Plant, cell &amp; environment</t>
  </si>
  <si>
    <t>Perdiguero P</t>
  </si>
  <si>
    <t>0000-0002-5471-9550</t>
  </si>
  <si>
    <t>text_search_country:"ELIXIR Hungary" (and RI supported)</t>
  </si>
  <si>
    <t>33347989</t>
  </si>
  <si>
    <t>10.1016/j.ijantimicag.2020.106272</t>
  </si>
  <si>
    <t>Different mutations in SARS-CoV-2 associate with severe and mild outcome.</t>
  </si>
  <si>
    <t>International journal of antimicrobial agents</t>
  </si>
  <si>
    <t>33349239</t>
  </si>
  <si>
    <t>10.1186/s12859-020-03846-2</t>
  </si>
  <si>
    <t>ARPIR: automatic RNA-Seq pipelines with interactive report.</t>
  </si>
  <si>
    <t>Spinozzi G</t>
  </si>
  <si>
    <t>0000-0002-4220-2474</t>
  </si>
  <si>
    <t>Martelli MP</t>
  </si>
  <si>
    <t>33363705</t>
  </si>
  <si>
    <t>10.1016/j.csbj.2020.11.047</t>
  </si>
  <si>
    <t>A recent origin of Orf3a from M protein across the coronavirus lineage arising by sharp divergence.</t>
  </si>
  <si>
    <t>Computational and structural biotechnology journal</t>
  </si>
  <si>
    <t>Tanoli Z</t>
  </si>
  <si>
    <t>boilerplate_text_search:"research infrastructure for life-sciences data"</t>
  </si>
  <si>
    <t>Biodiversity data journal</t>
  </si>
  <si>
    <t>JMIR medical informatics</t>
  </si>
  <si>
    <t>text_search_country:"ELIXIR Finland" (and RI supported)</t>
  </si>
  <si>
    <t>31895050</t>
  </si>
  <si>
    <t>10.1172/jci129202</t>
  </si>
  <si>
    <t>Integrative omics approaches provide biological and clinical insights: examples from mitochondrial diseases.</t>
  </si>
  <si>
    <t>The Journal of clinical investigation</t>
  </si>
  <si>
    <t>Khan S</t>
  </si>
  <si>
    <t>0000-0003-4185-8882</t>
  </si>
  <si>
    <t>0000-0003-1352-990X</t>
  </si>
  <si>
    <t>33080028</t>
  </si>
  <si>
    <t>10.1093/nar/gkaa902</t>
  </si>
  <si>
    <t>Peryton: a manual collection of experimentally supported microbe-disease associations.</t>
  </si>
  <si>
    <t>Skoufos G</t>
  </si>
  <si>
    <t>text_search_general:"ELIXIR-CONVERGE", text_search_general:"ELIXIR-ITA"</t>
  </si>
  <si>
    <t>33104797</t>
  </si>
  <si>
    <t>10.1093/nar/gkaa916</t>
  </si>
  <si>
    <t>REDIportal: millions of novel A-to-I RNA editing events from thousands of RNAseq experiments.</t>
  </si>
  <si>
    <t>Mansi L</t>
  </si>
  <si>
    <t>0000-0002-7704-8104</t>
  </si>
  <si>
    <t>33211851</t>
  </si>
  <si>
    <t>10.1093/nar/gkaa1024</t>
  </si>
  <si>
    <t>WikiPathways: connecting communities.</t>
  </si>
  <si>
    <t>Martens M</t>
  </si>
  <si>
    <t>0000-0001-5934-3559</t>
  </si>
  <si>
    <t>0000-0003-1661-6304</t>
  </si>
  <si>
    <t>Brazma A</t>
  </si>
  <si>
    <t>0000-0003-4183-8865</t>
  </si>
  <si>
    <t>33237313</t>
  </si>
  <si>
    <t>10.1093/nar/gkaa1097</t>
  </si>
  <si>
    <t>RepeatsDB in 2021: improved data and extended classification for protein tandem repeat structures.</t>
  </si>
  <si>
    <t>0000-0003-1691-8425</t>
  </si>
  <si>
    <t>33237325</t>
  </si>
  <si>
    <t>10.1093/nar/gkaa1079</t>
  </si>
  <si>
    <t>CATH: increased structural coverage of functional space.</t>
  </si>
  <si>
    <t>0000-0002-3324-5755</t>
  </si>
  <si>
    <t>text_search_general:F1000Research ELIXIR, text_search_general:"ELIXIR-IIB", text_search_general:"ELIXIR IIB"</t>
  </si>
  <si>
    <t>33237329</t>
  </si>
  <si>
    <t>10.1093/nar/gkaa1058</t>
  </si>
  <si>
    <t>MobiDB: intrinsically disordered proteins in 2021.</t>
  </si>
  <si>
    <t>0000-0003-4039-5230</t>
  </si>
  <si>
    <t>33245765</t>
  </si>
  <si>
    <t>10.1093/nar/gkaa1060</t>
  </si>
  <si>
    <t>DIANA-miRGen v4: indexing promoters and regulators for more than 1500 microRNAs.</t>
  </si>
  <si>
    <t>Perdikopanis N</t>
  </si>
  <si>
    <t>ACK_FUND:824087, ACK_FUND:871075, text_search_general:"ELIXIR-CONVERGE", text_search_general:F1000Research ELIXIR, text_search_general:"ELIXIR-IIB", text_search_general:"ELIXIR IIB", text_search_country:"ELIXIR Italy"</t>
  </si>
  <si>
    <t>33279989</t>
  </si>
  <si>
    <t>10.1093/bib/bbaa297</t>
  </si>
  <si>
    <t>Next generation sequencing of SARS-CoV-2 genomes: challenges, applications and opportunities.</t>
  </si>
  <si>
    <t>0000-0003-4073-7456</t>
  </si>
  <si>
    <t>text_search_general:"ELIXIR-IIB", text_search_general:"ELIXIR IIB", text_search_general:"ELIXIR-ITA", validated by ELIXIR IT</t>
  </si>
  <si>
    <t>33328476</t>
  </si>
  <si>
    <t>10.1038/s41597-020-00772-z</t>
  </si>
  <si>
    <t>A gene expression atlas for different kinds of stress in the mouse brain.</t>
  </si>
  <si>
    <t>ACK_FUND:802750, text_search_general:"FAIRplus"</t>
  </si>
  <si>
    <t>ACK_FUND:824087, ACK_FUND:871075, text_search_general:"ELIXIR-CONVERGE", text_search_general:"ELIXIR-IIB", text_search_general:"ELIXIR IIB", text_search_country:"ELIXIR Italy"</t>
  </si>
  <si>
    <t>33346830</t>
  </si>
  <si>
    <t>10.1093/bioinformatics/btaa1047</t>
  </si>
  <si>
    <t>CorGAT: a tool for the functional annotation of SARS-CoV-2 genomes.</t>
  </si>
  <si>
    <t>33374797</t>
  </si>
  <si>
    <t>10.3390/ijms22010080</t>
  </si>
  <si>
    <t>Multiple Recombination Events and Strong Purifying Selection at the Origin of SARS-CoV-2 Spike Glycoprotein Increased Correlated Dynamic Movements.</t>
  </si>
  <si>
    <t>0000-0003-2699-7331</t>
  </si>
  <si>
    <t>0000-0003-3819-5520</t>
  </si>
  <si>
    <t>Fekete JT</t>
  </si>
  <si>
    <t>0000-0002-6672-6563</t>
  </si>
  <si>
    <t>ACK_FUND:676559, text_search_general:"ELIXIR Node", text_search_general:"ELIXIR-EXCELERATE", text_search_adjective_country:"Portuguese ELIXIR", text_search_formal_node_name_country:"Portuguese ELIXIR Node"</t>
  </si>
  <si>
    <t>33382885</t>
  </si>
  <si>
    <t>10.1093/database/baaa114</t>
  </si>
  <si>
    <t>CorkOakDB-The Cork Oak Genome Database Portal.</t>
  </si>
  <si>
    <t>Arias-Baldrich C</t>
  </si>
  <si>
    <t>0000-0001-5626-0619</t>
  </si>
  <si>
    <t>Barros PM</t>
  </si>
  <si>
    <t>0000-0003-3955-0117</t>
  </si>
  <si>
    <t>33391296</t>
  </si>
  <si>
    <t>10.3389/fpls.2020.581787</t>
  </si>
  <si>
    <t>Probing the Response of the Amphibious Plant &lt;i&gt;Butomus umbellatus&lt;/i&gt; to Nutrient Enrichment and Shading by Integrating Eco-Physiological With Metabolomic Analyses.</t>
  </si>
  <si>
    <t>Manolaki P</t>
  </si>
  <si>
    <t>Riis T</t>
  </si>
  <si>
    <t>text_search_general:"funded by ELIXIR", text_search_country_code:"ELIXIR GR"</t>
  </si>
  <si>
    <t>33396959</t>
  </si>
  <si>
    <t>10.3390/genes12010046</t>
  </si>
  <si>
    <t>DIANA-mAP: Analyzing miRNA from Raw NGS Data to Quantification.</t>
  </si>
  <si>
    <t>Alexiou A</t>
  </si>
  <si>
    <t>0000-0002-2963-5208</t>
  </si>
  <si>
    <t>0000-0003-1414-5668</t>
  </si>
  <si>
    <t>0000-0003-3562-1328</t>
  </si>
  <si>
    <t>GRANT_ID:676559, GRANT_ID:777365, ACK_FUND:777365, text_search_general:"ELIXIR-EXCELERATE", text_search_general:"eTRANSAFE"</t>
  </si>
  <si>
    <t>33435983</t>
  </si>
  <si>
    <t>10.1186/s13062-020-00288-x</t>
  </si>
  <si>
    <t>An ensemble learning approach for modeling the systems biology of drug-induced injury.</t>
  </si>
  <si>
    <t>0000-0003-0702-0250</t>
  </si>
  <si>
    <t>Oliva B</t>
  </si>
  <si>
    <t>33445429</t>
  </si>
  <si>
    <t>10.3390/metabo11010048</t>
  </si>
  <si>
    <t>Diverse Taxonomies for Diverse Chemistries: Enhanced Representation of Natural Product Metabolism in UniProtKB.</t>
  </si>
  <si>
    <t>Feuermann M</t>
  </si>
  <si>
    <t>0000-0001-8890-2268</t>
  </si>
  <si>
    <t>On Behalf Of The UniProt Consortium</t>
  </si>
  <si>
    <t>0000-0003-3889-2879</t>
  </si>
  <si>
    <t>ACK_FUND:825575, ACK_FUND:676559, boilerplate_text_search:"research infrastructure for life-science data", text_search_general:"EJP RD", text_search_general:"funded by ELIXIR"</t>
  </si>
  <si>
    <t>33452270</t>
  </si>
  <si>
    <t>10.1038/s41597-020-00794-7</t>
  </si>
  <si>
    <t>A catalogue of 863 Rett-syndrome-causing MECP2 mutations and lessons learned from data integration.</t>
  </si>
  <si>
    <t>Ehrhart F</t>
  </si>
  <si>
    <t>Evelo CT</t>
  </si>
  <si>
    <t>0000-0003-4818-2360</t>
  </si>
  <si>
    <t>text_search_general:"EJP RD", text_search_country_code:"ELIXIR ES"</t>
  </si>
  <si>
    <t>Horvath R</t>
  </si>
  <si>
    <t>0000-0001-9711-0203</t>
  </si>
  <si>
    <t>text_search_general:"funded by ELIXIR", text_search_country_code:"ELIXIR CZ"</t>
  </si>
  <si>
    <t>33466511</t>
  </si>
  <si>
    <t>10.3390/microorganisms9010112</t>
  </si>
  <si>
    <t>Kinetic Modeling and Meta-Analysis of the &lt;i&gt;Bacillus subtilis&lt;/i&gt; SigB Regulon during Spore Germination and Outgrowth.</t>
  </si>
  <si>
    <t>0000-0002-4120-4347</t>
  </si>
  <si>
    <t>Krásný L</t>
  </si>
  <si>
    <t>0000-0002-9420-1553</t>
  </si>
  <si>
    <t>Dogan M</t>
  </si>
  <si>
    <t>Vranken W</t>
  </si>
  <si>
    <t>Zaliani A</t>
  </si>
  <si>
    <t>PPR256366</t>
  </si>
  <si>
    <t>10.1101/2020.12.18.20248461</t>
  </si>
  <si>
    <t>SARS-CoV-2-Specific Antibody Profiles Distinguish Patients with Moderate from Severe COVID-19</t>
  </si>
  <si>
    <t>de Campos Mata L</t>
  </si>
  <si>
    <t>Magri G</t>
  </si>
  <si>
    <t>PPR267774</t>
  </si>
  <si>
    <t>Short linear motif candidates in the cell entry system used by SARS-CoV-2 and their potential therapeutic implications</t>
  </si>
  <si>
    <t>Gibson TJ</t>
  </si>
  <si>
    <t>generic_whitelist:26873783, corbel, excelerate</t>
  </si>
  <si>
    <t>26873783</t>
  </si>
  <si>
    <t>10.1016/j.jsb.2016.02.007</t>
  </si>
  <si>
    <t>3DBIONOTES: A unified, enriched and interactive view of macromolecular information.</t>
  </si>
  <si>
    <t>Tabas-Madrid D</t>
  </si>
  <si>
    <t>0000-0001-5662-1840</t>
  </si>
  <si>
    <t>31792072</t>
  </si>
  <si>
    <t>10.1074/mcp.ra119.001817</t>
  </si>
  <si>
    <t>Interaction Proteomics Identifies ERbeta Association with Chromatin Repressive Complexes to Inhibit Cholesterol Biosynthesis and Exert An Oncosuppressive Role in Triple-negative Breast Cancer.</t>
  </si>
  <si>
    <t>0000-0003-1783-5015</t>
  </si>
  <si>
    <t>33468697</t>
  </si>
  <si>
    <t>10.1128/mbio.03014-20</t>
  </si>
  <si>
    <t>Atypical Divergence of SARS-CoV-2 Orf8 from Orf7a within the Coronavirus Lineage Suggests Potential Stealthy Viral Strategies in Immune Evasion.</t>
  </si>
  <si>
    <t>Neches RY</t>
  </si>
  <si>
    <t>33504116</t>
  </si>
  <si>
    <t>10.3390/nu13020363</t>
  </si>
  <si>
    <t>Microbiome as Mediator of Diet on Colorectal Cancer Risk: The Role of Vitamin D, Markers of Inflammation and Adipokines.</t>
  </si>
  <si>
    <t>Nutrients</t>
  </si>
  <si>
    <t>Serrano D</t>
  </si>
  <si>
    <t>0000-0001-9998-5716</t>
  </si>
  <si>
    <t>Gandini S</t>
  </si>
  <si>
    <t>text_search_general:"ELIXIR Node", text_search_general:"ELIXIR-EXCELERATE", text_search_country:"ELIXIR Denmark", text_search_country:"ELIXIR France", text_search_adjective_country:"French ELIXIR", text_search_formal_node_name_country:"French ELIXIR Node"</t>
  </si>
  <si>
    <t>33506265</t>
  </si>
  <si>
    <t>10.1093/gigascience/giaa157</t>
  </si>
  <si>
    <t>biotoolsSchema: a formalized schema for bioinformatics software description.</t>
  </si>
  <si>
    <t>33510751</t>
  </si>
  <si>
    <t>10.3389/fpls.2020.607893</t>
  </si>
  <si>
    <t>Evolution of Tandem Repeats Is Mirroring Post-polyploid Cladogenesis in &lt;i&gt;Heliophila&lt;/i&gt; (Brassicaceae).</t>
  </si>
  <si>
    <t>Lysak MA</t>
  </si>
  <si>
    <t>GRANT_ID:676559, text_search_general:"ELIXIR-EXCELERATE"</t>
  </si>
  <si>
    <t>33565128</t>
  </si>
  <si>
    <t>10.15252/embj.2020107409</t>
  </si>
  <si>
    <t>ELIXIR-EXCELERATE: establishing Europe's data infrastructure for the life science research of the future.</t>
  </si>
  <si>
    <t>Harrow J</t>
  </si>
  <si>
    <t>0000-0003-0338-3070</t>
  </si>
  <si>
    <t>Frontiers in cell and developmental biology</t>
  </si>
  <si>
    <t>33575632</t>
  </si>
  <si>
    <t>10.1093/nargab/lqaa088</t>
  </si>
  <si>
    <t>Sequence variation, common tissue expression patterns and learning models: a genome-wide survey of vertebrate ribosomal proteins.</t>
  </si>
  <si>
    <t>NAR genomics and bioinformatics</t>
  </si>
  <si>
    <t>Kyritsis KA</t>
  </si>
  <si>
    <t>0000-0001-8035-341X</t>
  </si>
  <si>
    <t>Vizirianakis IS</t>
  </si>
  <si>
    <t>33575652</t>
  </si>
  <si>
    <t>10.1093/nargab/lqaa110</t>
  </si>
  <si>
    <t>Computational deconvolution to estimate cell type-specific gene expression from bulk data.</t>
  </si>
  <si>
    <t>Jaakkola MK</t>
  </si>
  <si>
    <t>0000-0001-7199-0062</t>
  </si>
  <si>
    <t>text_search_general:"ELIXIR-IIB", text_search_general:"ELIXIR IIB", CINECA</t>
  </si>
  <si>
    <t>33615214</t>
  </si>
  <si>
    <t>10.1093/nargab/lqab007</t>
  </si>
  <si>
    <t>Relative Information Gain: Shannon entropy-based measure of the relative structural conservation in RNA alignments.</t>
  </si>
  <si>
    <t>0000-0003-3910-0271</t>
  </si>
  <si>
    <t>33637997</t>
  </si>
  <si>
    <t>10.14573/altex.2011181</t>
  </si>
  <si>
    <t>Guidelines for FAIR sharing of preclinical safety and off-target pharmacology data.</t>
  </si>
  <si>
    <t>Briggs K</t>
  </si>
  <si>
    <t>Kolberg L</t>
  </si>
  <si>
    <t>Peterson H</t>
  </si>
  <si>
    <t>PPR271982</t>
  </si>
  <si>
    <t>Characterizing drug mentions in COVID-19 Twitter Chatter</t>
  </si>
  <si>
    <t>Tekumalla R</t>
  </si>
  <si>
    <t>Banda JM</t>
  </si>
  <si>
    <t>text_search_general:"BioHackathon", text_search_general:"Biohackathon-Europe", also CONVERGE</t>
  </si>
  <si>
    <t>PPR281941</t>
  </si>
  <si>
    <t>10.37044/osf.io/9mnkb</t>
  </si>
  <si>
    <t>Progress on Data Stewardship Wizard during BioHackathon Europe 2020</t>
  </si>
  <si>
    <t>Suchánek M</t>
  </si>
  <si>
    <t>Bourhy K</t>
  </si>
  <si>
    <t>text_search_general:"BioHackathon", text_search_general:"Biohackathon-Europe", and also ELIXIR Europe in general</t>
  </si>
  <si>
    <t>PPR281942</t>
  </si>
  <si>
    <t>10.37044/osf.io/esrc9</t>
  </si>
  <si>
    <t>TogoEx: the integration of gene expression data</t>
  </si>
  <si>
    <t>Bono H</t>
  </si>
  <si>
    <t>Kasukawa T</t>
  </si>
  <si>
    <t>PPR281945</t>
  </si>
  <si>
    <t>10.37044/osf.io/xt7gw</t>
  </si>
  <si>
    <t>Determining a novel feature-space for SARS-CoV-2 sequence data</t>
  </si>
  <si>
    <t>Ballesio F</t>
  </si>
  <si>
    <t>0000-0002-8937-3457</t>
  </si>
  <si>
    <t>PPR281946</t>
  </si>
  <si>
    <t>10.37044/osf.io/b4zkp</t>
  </si>
  <si>
    <t>Global analysis of human SARS-CoV-2 infection and host-virus interaction</t>
  </si>
  <si>
    <t>Ferrarini M</t>
  </si>
  <si>
    <t>Tsagiopoulou M</t>
  </si>
  <si>
    <t>PPR281947</t>
  </si>
  <si>
    <t>10.37044/osf.io/9d3cz</t>
  </si>
  <si>
    <t>Comparison of SARS-CoV-2 variants with INSaFLU and galaxyproject</t>
  </si>
  <si>
    <t>Utkueri Y</t>
  </si>
  <si>
    <t>Yilmaz F</t>
  </si>
  <si>
    <t>Garcia Castro LJ</t>
  </si>
  <si>
    <t>text_search_general:"B1MG"</t>
  </si>
  <si>
    <t>0000-0001-7736-9672</t>
  </si>
  <si>
    <t>Angewandte Chemie (International ed. in English)</t>
  </si>
  <si>
    <t>33436497</t>
  </si>
  <si>
    <t>10.1126/scisignal.abd0334</t>
  </si>
  <si>
    <t>Short linear motif candidates in the cell entry system used by SARS-CoV-2 and their potential therapeutic implications.</t>
  </si>
  <si>
    <t>Science signaling</t>
  </si>
  <si>
    <t>0000-0002-3004-2151</t>
  </si>
  <si>
    <t>0000-0003-4744-4787</t>
  </si>
  <si>
    <t>Communications biology</t>
  </si>
  <si>
    <t>Rossi G</t>
  </si>
  <si>
    <t>Keane TM</t>
  </si>
  <si>
    <t>GRANT_ID:825575, text_search_general:"EJP RD"</t>
  </si>
  <si>
    <t>text_search_general:"ELIXIR-CONVERGE", text_search_general:"ELIXIR-IIB", text_search_general:"ELIXIR IIB", text_search_country:"ELIXIR Italy"</t>
  </si>
  <si>
    <t>33605421</t>
  </si>
  <si>
    <t>10.1093/molbev/msab049</t>
  </si>
  <si>
    <t>Comparative genomics reveals early emergence and biased spatio-temporal distribution of SARS-CoV-2.</t>
  </si>
  <si>
    <t>Maga G</t>
  </si>
  <si>
    <t>text_search_general:"ELIXIR-ITA", text_search_formal_node_name_country:"CINECA", validated by ELIXIR IT</t>
  </si>
  <si>
    <t>33673460</t>
  </si>
  <si>
    <t>10.3390/ani11030628</t>
  </si>
  <si>
    <t>Dissecting the Gene Expression Networks Associated with Variations in the Major Components of the Fatty Acid &lt;i&gt;Semimembranosus&lt;/i&gt; Muscle Profile in Large White Heavy Pigs.</t>
  </si>
  <si>
    <t>Animals : an open access journal from MDPI</t>
  </si>
  <si>
    <t>Zappaterra M</t>
  </si>
  <si>
    <t>0000-0002-2532-5528</t>
  </si>
  <si>
    <t>Davoli R</t>
  </si>
  <si>
    <t>0000-0003-4600-8326</t>
  </si>
  <si>
    <t>33679855</t>
  </si>
  <si>
    <t>10.3389/fpls.2021.640394</t>
  </si>
  <si>
    <t>Editorial: Advances in Applied Bioinformatics in Crops.</t>
  </si>
  <si>
    <t>Blätke MA</t>
  </si>
  <si>
    <t>text_search_general:F1000Research ELIXIR, text_search_general:"supported by ELIXIR"</t>
  </si>
  <si>
    <t>33728038</t>
  </si>
  <si>
    <t>10.12688/f1000research.27188.1</t>
  </si>
  <si>
    <t>isa4j: a scalable Java library for creating ISA-Tab metadata.</t>
  </si>
  <si>
    <t>Psaroudakis D</t>
  </si>
  <si>
    <t>0000-0002-8948-6793</t>
  </si>
  <si>
    <t>Szabo D</t>
  </si>
  <si>
    <t>Journal of personalized medicine</t>
  </si>
  <si>
    <t>text_search_country:"ELIXIR Belgium", confirmed by ELIXIR BE</t>
  </si>
  <si>
    <t>PPR282092</t>
  </si>
  <si>
    <t>10.1101/2021.02.08.21251316</t>
  </si>
  <si>
    <t>Associations of DMT therapies with COVID-19 severity in multiple sclerosis</t>
  </si>
  <si>
    <t>Simpson-Yap S</t>
  </si>
  <si>
    <t>0000-0003-3778-1376</t>
  </si>
  <si>
    <t>PPR292028</t>
  </si>
  <si>
    <t>10.37044/osf.io/93qf4</t>
  </si>
  <si>
    <t>Connecting molecular sequences to their voucher specimens</t>
  </si>
  <si>
    <t>Groom QJ</t>
  </si>
  <si>
    <t>0000-0001-8282-8765</t>
  </si>
  <si>
    <t>Wong WY</t>
  </si>
  <si>
    <t>0000-0002-3973-1252</t>
  </si>
  <si>
    <t>text_search_general:"ELIXIR Node", text_search_adjective_country:"Danish ELIXIR", text_search_formal_node_name_country:"Danish ELIXIR Node"</t>
  </si>
  <si>
    <t>32424025</t>
  </si>
  <si>
    <t>10.1074/mcp.ra119.001777</t>
  </si>
  <si>
    <t>PolySTest: Robust Statistical Testing of Proteomics Data with Missing Values Improves Detection of Biologically Relevant Features.</t>
  </si>
  <si>
    <t>33367505</t>
  </si>
  <si>
    <t>10.1093/bioinformatics/btaa1070</t>
  </si>
  <si>
    <t>PICKLE 3.0: Enriching the human Meta-database with the mouse protein interactome extended via mouse-human orthology.</t>
  </si>
  <si>
    <t>Dimitrakopoulos GN</t>
  </si>
  <si>
    <t>0000-0002-7817-9552</t>
  </si>
  <si>
    <t>Moschonas NK</t>
  </si>
  <si>
    <t>Uhlik O</t>
  </si>
  <si>
    <t>ACK_FUND:676559, text_search_general:"funded by ELIXIR"</t>
  </si>
  <si>
    <t>33711481</t>
  </si>
  <si>
    <t>10.1016/j.mcpro.2021.100071</t>
  </si>
  <si>
    <t>Data Management of Sensitive Human Proteomics Data: Current Practices, Recommendations, and Perspectives for the Future.</t>
  </si>
  <si>
    <t>Bandeira N</t>
  </si>
  <si>
    <t>33800393</t>
  </si>
  <si>
    <t>10.3390/ph14030237</t>
  </si>
  <si>
    <t>The eTRANSAFE Project on Translational Safety Assessment through Integrative Knowledge Management: Achievements and Perspectives.</t>
  </si>
  <si>
    <t>Pognan F</t>
  </si>
  <si>
    <t>0000-0003-4816-527X</t>
  </si>
  <si>
    <t>33805449</t>
  </si>
  <si>
    <t>10.3390/v13040574</t>
  </si>
  <si>
    <t>A Strong Seasonality Pattern for Covid-19 Incidence Rates Modulated by UV Radiation Levels.</t>
  </si>
  <si>
    <t>Karapiperis C</t>
  </si>
  <si>
    <t>GRANT_ID:871075, text_search_general:"ELIXIR-CONVERGE", text_search_general:"supported by ELIXIR", text_search_country:"ELIXIR Hungary"</t>
  </si>
  <si>
    <t>33806345</t>
  </si>
  <si>
    <t>10.3390/cells10030549</t>
  </si>
  <si>
    <t>Involvement of the Catecholamine Pathway in Glioblastoma Development.</t>
  </si>
  <si>
    <t>33809145</t>
  </si>
  <si>
    <t>10.3390/ijms22062883</t>
  </si>
  <si>
    <t>PACAP-38 in Acute ST-Segment Elevation Myocardial Infarction in Humans and Pigs: A Translational Study.</t>
  </si>
  <si>
    <t>0000-0002-0309-4909</t>
  </si>
  <si>
    <t>Tamas A</t>
  </si>
  <si>
    <t>0000-0002-8231-3312</t>
  </si>
  <si>
    <t>33815354</t>
  </si>
  <si>
    <t>10.3389/fimmu.2021.535039</t>
  </si>
  <si>
    <t>Complex Interplay Between MAZR and Runx3 Regulates the Generation of Cytotoxic T Lymphocyte and Memory T Cells.</t>
  </si>
  <si>
    <t>Gülich AF</t>
  </si>
  <si>
    <t>Sakaguchi S</t>
  </si>
  <si>
    <t>GRANT_ID:777365, GRANT_ID:802750, text_search_general:"eTRANSAFE", text_search_general:"FAIRplus"</t>
  </si>
  <si>
    <t>33875019</t>
  </si>
  <si>
    <t>10.1186/s13321-021-00509-z</t>
  </si>
  <si>
    <t>Flame: an open source framework for model development, hosting, and usage in production environments.</t>
  </si>
  <si>
    <t>33883645</t>
  </si>
  <si>
    <t>10.1038/s41598-021-88177-9</t>
  </si>
  <si>
    <t>A three-feature prediction model for metastasis-free survival after surgery of localized clear cell renal cell carcinoma.</t>
  </si>
  <si>
    <t>Mattila KE</t>
  </si>
  <si>
    <t>0000-0002-7016-7354</t>
  </si>
  <si>
    <t>Jaakkola PM</t>
  </si>
  <si>
    <t>Frontiers in neurology</t>
  </si>
  <si>
    <t>boilerplate_text_search:"research infrastructure for life-science data", text_search_general:"supported by ELIXIR"</t>
  </si>
  <si>
    <t>PPR301004</t>
  </si>
  <si>
    <t>10.1101/2021.03.17.21252673</t>
  </si>
  <si>
    <t>Detecting SARS-CoV-2 lineages and mutational load in municipal wastewater; a use-case in the metropolitan area of Thessaloniki, Greece</t>
  </si>
  <si>
    <t>Pechlivanis N</t>
  </si>
  <si>
    <t>0000-0002-1653-0327</t>
  </si>
  <si>
    <t>Psomopoulos F</t>
  </si>
  <si>
    <t>0000-0003-2502-612X</t>
  </si>
  <si>
    <t>text_search_general:"BioHackathon", text_search_general:"Biohackathon-Europe"</t>
  </si>
  <si>
    <t>PPR306546</t>
  </si>
  <si>
    <t>10.37044/osf.io/wu9et</t>
  </si>
  <si>
    <t>Knowledge graphs and wikidata subsetting</t>
  </si>
  <si>
    <t>Labra-Gayo JE</t>
  </si>
  <si>
    <t>Mietchen D</t>
  </si>
  <si>
    <t>33151294</t>
  </si>
  <si>
    <t>10.1093/bioinformatics/btaa919</t>
  </si>
  <si>
    <t>ILoReg: a tool for high-resolution cell population identification from single-cell RNA-seq data.</t>
  </si>
  <si>
    <t>Smolander J</t>
  </si>
  <si>
    <t>0000-0003-3872-9668</t>
  </si>
  <si>
    <t>33878922</t>
  </si>
  <si>
    <t>10.1098/rspb.2021.0511</t>
  </si>
  <si>
    <t>Long-lived termite kings and queens activate telomerase in somatic organs.</t>
  </si>
  <si>
    <t>Proceedings. Biological sciences</t>
  </si>
  <si>
    <t>Koubová J</t>
  </si>
  <si>
    <t>Hanus R</t>
  </si>
  <si>
    <t>33882120</t>
  </si>
  <si>
    <t>10.1093/database/baab019</t>
  </si>
  <si>
    <t>APICURON: a database to credit and acknowledge the work of biocurators.</t>
  </si>
  <si>
    <t>ACK_FUND:825575, boilerplate_text_search:"This work was funded by ELIXIR%2C the research infrastructure for life-science data", boilerplate_text_search:"research infrastructure for life-science data", text_search_general:"EJP RD", text_search_general:"funded by ELIXIR"</t>
  </si>
  <si>
    <t>33947870</t>
  </si>
  <si>
    <t>10.1038/s41597-021-00905-y</t>
  </si>
  <si>
    <t>A resource to explore the discovery of rare diseases and their causative genes.</t>
  </si>
  <si>
    <t>33965931</t>
  </si>
  <si>
    <t>10.3233/shti210101</t>
  </si>
  <si>
    <t>Enabling FAIR Discovery of Rare Disease Digital Resources.</t>
  </si>
  <si>
    <t>Studies in health technology and informatics</t>
  </si>
  <si>
    <t>Kaliyaperumal R</t>
  </si>
  <si>
    <t>Roos M</t>
  </si>
  <si>
    <t>33971807</t>
  </si>
  <si>
    <t>10.1186/s12014-021-09321-1</t>
  </si>
  <si>
    <t>A rigorous evaluation of optimal peptide targets for MS-based clinical diagnostics of Coronavirus Disease 2019 (COVID-19).</t>
  </si>
  <si>
    <t>Clinical proteomics</t>
  </si>
  <si>
    <t>Rajczewski AT</t>
  </si>
  <si>
    <t>33972714</t>
  </si>
  <si>
    <t>10.1038/s41431-021-00901-1</t>
  </si>
  <si>
    <t>Solving unsolved rare neurological diseases-a Solve-RD viewpoint.</t>
  </si>
  <si>
    <t>Schüle R</t>
  </si>
  <si>
    <t>0000-0001-9803-7183</t>
  </si>
  <si>
    <t>0000-0003-3913-5829</t>
  </si>
  <si>
    <t>33980298</t>
  </si>
  <si>
    <t>10.1186/s13321-021-00515-1</t>
  </si>
  <si>
    <t>IDSM ChemWebRDF: SPARQLing small-molecule datasets.</t>
  </si>
  <si>
    <t>34000988</t>
  </si>
  <si>
    <t>10.1186/s12864-021-07686-z</t>
  </si>
  <si>
    <t>Evaluation of tools for identifying large copy number variations from ultra-low-coverage whole-genome sequencing data.</t>
  </si>
  <si>
    <t>0000-0002-1068-5918</t>
  </si>
  <si>
    <t>34002013</t>
  </si>
  <si>
    <t>10.1038/s42003-021-02095-0</t>
  </si>
  <si>
    <t>Genome-wide bioinformatic analyses predict key host and viral factors in SARS-CoV-2 pathogenesis.</t>
  </si>
  <si>
    <t>Ferrarini MG</t>
  </si>
  <si>
    <t>0000-0001-5248-6944</t>
  </si>
  <si>
    <t>Aguiar-Pulido V</t>
  </si>
  <si>
    <t>0000-0002-9574-9991</t>
  </si>
  <si>
    <t>text_search_country_code:"ELIXIR ES", plus CORBEL and EOSC-life</t>
  </si>
  <si>
    <t>34014278</t>
  </si>
  <si>
    <t>10.1093/bioinformatics/btab397</t>
  </si>
  <si>
    <t>3DBionotes COVID-19 Edition.</t>
  </si>
  <si>
    <t>Macias JR</t>
  </si>
  <si>
    <t>0000-0003-2621-6806</t>
  </si>
  <si>
    <t>British journal of haematology</t>
  </si>
  <si>
    <t>Alpár D</t>
  </si>
  <si>
    <t>34025945</t>
  </si>
  <si>
    <t>10.1016/j.csbj.2021.04.060</t>
  </si>
  <si>
    <t>Computational strategies for single-cell multi-omics integration.</t>
  </si>
  <si>
    <t>Adossa N</t>
  </si>
  <si>
    <t>34039343</t>
  </si>
  <si>
    <t>10.1186/s12911-021-01518-6</t>
  </si>
  <si>
    <t>Investigating ADR mechanisms with Explainable AI: a feasibility study with knowledge graph mining.</t>
  </si>
  <si>
    <t>Bresso E</t>
  </si>
  <si>
    <t>0000-0002-1466-062X</t>
  </si>
  <si>
    <t>Coulet A</t>
  </si>
  <si>
    <t>34039411</t>
  </si>
  <si>
    <t>10.1186/s13321-021-00519-x</t>
  </si>
  <si>
    <t>Benchmarks for interpretation of QSAR models.</t>
  </si>
  <si>
    <t>Matveieva M</t>
  </si>
  <si>
    <t>0000-0001-5088-8149</t>
  </si>
  <si>
    <t>Polishchuk P</t>
  </si>
  <si>
    <t>0000-0001-5373-9923</t>
  </si>
  <si>
    <t>PMC8148183</t>
  </si>
  <si>
    <t>Phylogenetic Analysis of the 2020 West Nile Virus (WNV) Outbreak in Andalusia (Spain)</t>
  </si>
  <si>
    <t>Casimiro-Soriguer C</t>
  </si>
  <si>
    <t>Sanbonmatsu-Gámez S</t>
  </si>
  <si>
    <t>0000-0001-6732-9001</t>
  </si>
  <si>
    <t>PPR319819</t>
  </si>
  <si>
    <t>10.1101/2021.04.29.21256002</t>
  </si>
  <si>
    <t>SARS-CoV-2 sculpts the immune system to induce sustained virus-specific naïve-like and memory B cell responses</t>
  </si>
  <si>
    <t>de Campos-Mata L</t>
  </si>
  <si>
    <t>31571280</t>
  </si>
  <si>
    <t>10.1002/prot.25815</t>
  </si>
  <si>
    <t>Introducing "best single template" models as reference baseline for the Continuous Automated Model Evaluation (CAMEO).</t>
  </si>
  <si>
    <t>0000-0003-2715-335X</t>
  </si>
  <si>
    <t>generic_whitelist:32790776, achievement by ELIXIR supported resource, ACK_FUND:I002919N (ELIXIR Belgium)</t>
  </si>
  <si>
    <t>32790776</t>
  </si>
  <si>
    <t>10.1371/journal.ppat.1008643</t>
  </si>
  <si>
    <t>No more business as usual: Agile and effective responses to emerging pathogen threats require open data and open analytics.</t>
  </si>
  <si>
    <t>Baker D</t>
  </si>
  <si>
    <t>Weaver S</t>
  </si>
  <si>
    <t>0000-0003-4817-4029</t>
  </si>
  <si>
    <t>generic_whitelist:33532709, ELIXIR-IT</t>
  </si>
  <si>
    <t>33532709</t>
  </si>
  <si>
    <t>10.1016/j.isci.2021.102116</t>
  </si>
  <si>
    <t>Mutational signatures and heterogeneous host response revealed via large-scale characterization of SARS-CoV-2 genomic diversity.</t>
  </si>
  <si>
    <t>Graudenzi A</t>
  </si>
  <si>
    <t>0000-0002-6087-2666</t>
  </si>
  <si>
    <t>Ramazzotti D</t>
  </si>
  <si>
    <t>generic_whitelist:33728416, ELIXIR-IT</t>
  </si>
  <si>
    <t>33728416</t>
  </si>
  <si>
    <t>10.1016/j.patter.2021.100212</t>
  </si>
  <si>
    <t>VERSO: A comprehensive framework for the inference of robust phylogenies and the quantification of intra-host genomic diversity of viral samples.</t>
  </si>
  <si>
    <t>Piazza R</t>
  </si>
  <si>
    <t>generic_whitelist:33875885, funded by ELIXIR</t>
  </si>
  <si>
    <t>33875885</t>
  </si>
  <si>
    <t>10.1038/s41592-021-01117-3</t>
  </si>
  <si>
    <t>Critical assessment of protein intrinsic disorder prediction.</t>
  </si>
  <si>
    <t>Necci M</t>
  </si>
  <si>
    <t>0000-0001-6562-5800</t>
  </si>
  <si>
    <t>GRANT_ID:825575, ACK_FUND:825575, text_search_general:"EJP RD"</t>
  </si>
  <si>
    <t>34014916</t>
  </si>
  <si>
    <t>10.1371/journal.pcbi.1008938</t>
  </si>
  <si>
    <t>Ten simple rules to make your publication look better.</t>
  </si>
  <si>
    <t>ACK_FUND:824087 (EOSC-life) but also related to CONVERGE</t>
  </si>
  <si>
    <t>34048576</t>
  </si>
  <si>
    <t>10.1093/nar/gkab417</t>
  </si>
  <si>
    <t>The COVID-19 Data Portal: accelerating SARS-CoV-2 and COVID-19 research through rapid open access data sharing.</t>
  </si>
  <si>
    <t>0000-0001-5310-8830</t>
  </si>
  <si>
    <t>0000-0003-4964-4678</t>
  </si>
  <si>
    <t>34063166</t>
  </si>
  <si>
    <t>10.3390/v13050836</t>
  </si>
  <si>
    <t>Phylogenetic Analysis of the 2020 West Nile Virus (WNV) Outbreak in Andalusia (Spain).</t>
  </si>
  <si>
    <t>0000-0002-1565-8513</t>
  </si>
  <si>
    <t>GRANT_ID:825575, plus ELIXIR Implementation Studies</t>
  </si>
  <si>
    <t>34075210</t>
  </si>
  <si>
    <t>10.1038/s41431-021-00852-7</t>
  </si>
  <si>
    <t>Solving patients with rare diseases through programmatic reanalysis of genome-phenome data.</t>
  </si>
  <si>
    <t>0000-0001-6470-5497</t>
  </si>
  <si>
    <t>0000-0003-4463-0453</t>
  </si>
  <si>
    <t>text_search_country:"ELIXIR Belgium" (ELIXIR achievement)</t>
  </si>
  <si>
    <t>34096994</t>
  </si>
  <si>
    <t>10.1093/bioinformatics/btab421</t>
  </si>
  <si>
    <t>A SARS-CoV-2 sequence submission tool for the European Nucleotide Archive.</t>
  </si>
  <si>
    <t>Roncoroni M</t>
  </si>
  <si>
    <t>text_search_general:"supported by ELIXIR", text_search_country:"ELIXIR Luxembourg"</t>
  </si>
  <si>
    <t>34117311</t>
  </si>
  <si>
    <t>10.1038/s41598-021-91494-8</t>
  </si>
  <si>
    <t>Uncovering of cytochrome P450 anatomy by SecStrAnnotator.</t>
  </si>
  <si>
    <t>Midlik A</t>
  </si>
  <si>
    <t>34136095</t>
  </si>
  <si>
    <t>10.1016/j.csbj.2021.05.015</t>
  </si>
  <si>
    <t>The DisGeNET cytoscape app: Exploring and visualizing disease genomics data.</t>
  </si>
  <si>
    <t>34136096</t>
  </si>
  <si>
    <t>10.1016/j.csbj.2021.05.022</t>
  </si>
  <si>
    <t>Genome-scale mechanistic modeling of signaling pathways made easy: A bioconductor/cytoscape/web server framework for the analysis of omic data.</t>
  </si>
  <si>
    <t>34163150</t>
  </si>
  <si>
    <t>10.1177/11779322211021422</t>
  </si>
  <si>
    <t>Unraveling Genome Evolution Throughout Visual Analysis: The XCout Portal.</t>
  </si>
  <si>
    <t>34179102</t>
  </si>
  <si>
    <t>10.3389/fmolb.2021.698182</t>
  </si>
  <si>
    <t>Progressive Phosphorylation Modulates the Self-Association of a Variably Modified Histone H3 Peptide.</t>
  </si>
  <si>
    <t>Papamokos GV</t>
  </si>
  <si>
    <t>Politou AS</t>
  </si>
  <si>
    <t>PMC8234096</t>
  </si>
  <si>
    <t>Untargeted Plasma Metabolomics Unravels a Metabolic Signature for Tissue Sensitivity to Glucocorticoids in Healthy Subjects: Its Implications in Dietary Planning for a Healthy Lifestyle</t>
  </si>
  <si>
    <t>Nicolaides N</t>
  </si>
  <si>
    <t>Charmandari E</t>
  </si>
  <si>
    <t>text_search_general:"ELIXIR BioHackathon", text_search_general:"ELIXIR-BioHackathon", text_search_general:"BioHackathon", text_search_general:"Biohackathon-Europe"</t>
  </si>
  <si>
    <t>PPR360382</t>
  </si>
  <si>
    <t>10.37044/osf.io/v3jct</t>
  </si>
  <si>
    <t>Exploiting Bioschemas Markup to Populate IDPcentral</t>
  </si>
  <si>
    <t>Gray AJG</t>
  </si>
  <si>
    <t>boilerplate_text_search:"european life-sciences Infrastructure"</t>
  </si>
  <si>
    <t>Baudot A</t>
  </si>
  <si>
    <t>text_search_general:"core data resource"</t>
  </si>
  <si>
    <t>0000-0001-5794-828X</t>
  </si>
  <si>
    <t>29106442</t>
  </si>
  <si>
    <t>10.1093/bib/bbx073</t>
  </si>
  <si>
    <t>Bioinformatics on a national scale: an example from Switzerland.</t>
  </si>
  <si>
    <t>Baillie Gerritsen V</t>
  </si>
  <si>
    <t>text_search_general:"recommended interoperability resource"</t>
  </si>
  <si>
    <t>31066453</t>
  </si>
  <si>
    <t>10.1093/nar/gkz369</t>
  </si>
  <si>
    <t>g:Profiler: a web server for functional enrichment analysis and conversions of gene lists (2019 update).</t>
  </si>
  <si>
    <t>Raudvere U</t>
  </si>
  <si>
    <t>0000-0002-0118-7562</t>
  </si>
  <si>
    <t>33211880</t>
  </si>
  <si>
    <t>10.1093/nar/gkaa1025</t>
  </si>
  <si>
    <t>BRENDA, the ELIXIR core data resource in 2021: new developments and updates.</t>
  </si>
  <si>
    <t>Chang A</t>
  </si>
  <si>
    <t>0000-0002-2176-8751</t>
  </si>
  <si>
    <t>generic_whitelist:31950984 ; contribution of ELIXIR highlighted in main text</t>
  </si>
  <si>
    <t>33262342</t>
  </si>
  <si>
    <t>10.1038/s41467-020-19942-z</t>
  </si>
  <si>
    <t>Towards a unified open access dataset of molecular interactions.</t>
  </si>
  <si>
    <t>0000-0003-4664-1404</t>
  </si>
  <si>
    <t>33731876</t>
  </si>
  <si>
    <t>10.1038/s41436-021-01120-1</t>
  </si>
  <si>
    <t>Computational analysis of 10,860 phenotypic annotations in individuals with SCN2A-related disorders.</t>
  </si>
  <si>
    <t>Crawford K</t>
  </si>
  <si>
    <t>0000-0001-8249-0549</t>
  </si>
  <si>
    <t>Helbig I</t>
  </si>
  <si>
    <t>0000-0002-0604-5504</t>
  </si>
  <si>
    <t>text_search_country:"ELIXIR Spain"</t>
  </si>
  <si>
    <t>33947700</t>
  </si>
  <si>
    <t>10.1101/gr.272310.120</t>
  </si>
  <si>
    <t>The genomic basis of evolutionary differentiation among honey bees.</t>
  </si>
  <si>
    <t>Fouks B</t>
  </si>
  <si>
    <t>0000-0001-5370-4229</t>
  </si>
  <si>
    <t>Rueppell O</t>
  </si>
  <si>
    <t>0000-0003-1118-8849</t>
  </si>
  <si>
    <t>33956157</t>
  </si>
  <si>
    <t>10.1093/nar/gkab314</t>
  </si>
  <si>
    <t>Mol* Viewer: modern web app for 3D visualization and analysis of large biomolecular structures.</t>
  </si>
  <si>
    <t>0000-0003-3576-0387</t>
  </si>
  <si>
    <t>33963869</t>
  </si>
  <si>
    <t>10.1093/nar/gkab329</t>
  </si>
  <si>
    <t>ProteoSign v2: a faster and evolved user-friendly online tool for statistical analyses of differential proteomics.</t>
  </si>
  <si>
    <t>Theodorakis E</t>
  </si>
  <si>
    <t>0000-0001-9952-0636</t>
  </si>
  <si>
    <t>Iliopoulos I</t>
  </si>
  <si>
    <t>0000-0002-9079-0565</t>
  </si>
  <si>
    <t>34019656</t>
  </si>
  <si>
    <t>10.1093/nar/gkab377</t>
  </si>
  <si>
    <t>Amino Acid Interactions (INTAA) web server v2.0: a single service for computation of energetics and conservation in biomolecular 3D structures.</t>
  </si>
  <si>
    <t>text_search_general:"ELIXIR Implementation Study", text_search_country:"ELIXIR Hungary"</t>
  </si>
  <si>
    <t>34048569</t>
  </si>
  <si>
    <t>10.1093/nar/gkab408</t>
  </si>
  <si>
    <t>IUPred3: prediction of protein disorder enhanced with unambiguous experimental annotation and visualization of evolutionary conservation.</t>
  </si>
  <si>
    <t>Erdős G</t>
  </si>
  <si>
    <t>0000-0002-3624-5937</t>
  </si>
  <si>
    <t>Dosztányi Z</t>
  </si>
  <si>
    <t>Kuepfer L</t>
  </si>
  <si>
    <t>generic_whitelist:34175941</t>
  </si>
  <si>
    <t>34175941</t>
  </si>
  <si>
    <t>10.1093/bioinformatics/btab481</t>
  </si>
  <si>
    <t>ELIXIR: Providing a Sustainable Infrastructure for Life Science Data at European Scale.</t>
  </si>
  <si>
    <t>34193251</t>
  </si>
  <si>
    <t>10.1186/s13321-021-00528-w</t>
  </si>
  <si>
    <t>Optimized SQE atomic charges for peptides accessible via a web application.</t>
  </si>
  <si>
    <t>Schindler O</t>
  </si>
  <si>
    <t>0000-0002-3840-8760</t>
  </si>
  <si>
    <t>34205537</t>
  </si>
  <si>
    <t>10.3390/nu13062120</t>
  </si>
  <si>
    <t>Untargeted Plasma Metabolomics Unravels a Metabolic Signature for Tissue Sensitivity to Glucocorticoids in Healthy Subjects: Its Implications in Dietary Planning for a Healthy Lifestyle.</t>
  </si>
  <si>
    <t>Nicolaides NC</t>
  </si>
  <si>
    <t>0000-0001-7914-8363</t>
  </si>
  <si>
    <t>0000-0002-2047-3185</t>
  </si>
  <si>
    <t>Said M</t>
  </si>
  <si>
    <t>Molnár I</t>
  </si>
  <si>
    <t>34225665</t>
  </si>
  <si>
    <t>10.1186/s12859-021-04238-w</t>
  </si>
  <si>
    <t>Performance of Web tools for predicting changes in protein stability caused by mutations.</t>
  </si>
  <si>
    <t>Marabotti A</t>
  </si>
  <si>
    <t>0000-0003-3754-5584</t>
  </si>
  <si>
    <t>34248718</t>
  </si>
  <si>
    <t>10.3389/fpsyt.2021.685656</t>
  </si>
  <si>
    <t>Metabolic Profiling Indicates Diversity in the Metabolic Physiologies Associated With Maternal Postpartum Depressive Symptoms.</t>
  </si>
  <si>
    <t>Frontiers in psychiatry</t>
  </si>
  <si>
    <t>Bränn E</t>
  </si>
  <si>
    <t>Synofzik M</t>
  </si>
  <si>
    <t>text_search_general:"FAIRplus" (in text mention), text_search_general:F1000Research ELIXIR, text_search_general:"ELIXIR Implementation Study", text_search_general:"funded by ELIXIR", text_search_country:"ELIXIR Norway", text_search_country:"ELIXIR Spain", text_search_country_code:"ELIXIR NO"</t>
  </si>
  <si>
    <t>34249331</t>
  </si>
  <si>
    <t>10.12688/f1000research.28449.1</t>
  </si>
  <si>
    <t>Recommendations for the FAIRification of genomic track metadata.</t>
  </si>
  <si>
    <t>Gundersen S</t>
  </si>
  <si>
    <t>boilerplate_text_search:"european life-sciences Infrastructure", implementation study</t>
  </si>
  <si>
    <t>34272855</t>
  </si>
  <si>
    <t>10.1093/database/baab043</t>
  </si>
  <si>
    <t>The Progenetix oncogenomic resource in 2021.</t>
  </si>
  <si>
    <t>Huang Q</t>
  </si>
  <si>
    <t>0000-0002-8255-4722</t>
  </si>
  <si>
    <t>Baudis M</t>
  </si>
  <si>
    <t>34294073</t>
  </si>
  <si>
    <t>10.1186/s12885-021-08529-6</t>
  </si>
  <si>
    <t>Transcriptome sequencing and multi-plex imaging of prostate cancer microenvironment reveals a dominant role for monocytic cells in progression.</t>
  </si>
  <si>
    <t>Mangiola S</t>
  </si>
  <si>
    <t>0000-0002-1102-8506</t>
  </si>
  <si>
    <t>Hovens CM</t>
  </si>
  <si>
    <t>Computers in biology and medicine</t>
  </si>
  <si>
    <t>ACK_FUND:676559, text_search_country_code:"ELIXIR ES"</t>
  </si>
  <si>
    <t>34316686</t>
  </si>
  <si>
    <t>10.1093/narcan/zcaa011</t>
  </si>
  <si>
    <t>Mechanistic models of signaling pathways deconvolute the glioblastoma single-cell functional landscape.</t>
  </si>
  <si>
    <t>NAR cancer</t>
  </si>
  <si>
    <t>text_search_general:F1000Research ELIXIR, text_search_general:"ELIXIR-IIB", text_search_general:"ELIXIR IIB", validated by ELIXIR IT</t>
  </si>
  <si>
    <t>PMC8276195</t>
  </si>
  <si>
    <t>WIND (Workflow for pIRNAs aNd beyonD): a strategy for in-depth analysis of small RNA-seq data [version 3; peer review: 2 approved]</t>
  </si>
  <si>
    <t>Geles K</t>
  </si>
  <si>
    <t>Rizzo F</t>
  </si>
  <si>
    <t>Frontiers in public health</t>
  </si>
  <si>
    <t>ACK_FUND:824087 (EOSClife), ACK_FUND:871075, text_search_general:"ELIXIR-CONVERGE", text_search_general:"ELIXIR-IIB", text_search_general:"ELIXIR IIB", text_search_country:"ELIXIR Italy"</t>
  </si>
  <si>
    <t>PPR361124</t>
  </si>
  <si>
    <t>10.1101/2021.06.23.449558</t>
  </si>
  <si>
    <t>Unsupervised classification of SARS-CoV-2 genomic sequences uncovers hidden genetic diversity and suggests an efficient strategy for genomic surveillance</t>
  </si>
  <si>
    <t>PPR376357</t>
  </si>
  <si>
    <t>10.1101/2021.07.27.21261169</t>
  </si>
  <si>
    <t>Semantic modelling of Common Data Elements for Rare Disease registries, and a prototype workflow for their deployment over registry data</t>
  </si>
  <si>
    <t>PPR376560</t>
  </si>
  <si>
    <t>10.12688/f1000research.54071.1</t>
  </si>
  <si>
    <t>Organizing knowledge to enable faster data interpretation in COVID-19 research</t>
  </si>
  <si>
    <t>Hearnshaw J</t>
  </si>
  <si>
    <t>Hassani-Pak K</t>
  </si>
  <si>
    <t>ACK_FUND:676559, text_search_general:"ELIXIR-EXCELERATE", text_search_general:"supported by ELIXIR"</t>
  </si>
  <si>
    <t>33625229</t>
  </si>
  <si>
    <t>10.1021/acs.jproteome.0c00904</t>
  </si>
  <si>
    <t>BioContainers Registry: Searching Bioinformatics and Proteomics Tools, Packages, and Containers.</t>
  </si>
  <si>
    <t>Bai J</t>
  </si>
  <si>
    <t>Rämet M</t>
  </si>
  <si>
    <t>0000-0002-5772-3766</t>
  </si>
  <si>
    <t>34359584</t>
  </si>
  <si>
    <t>10.3390/cancers13153680</t>
  </si>
  <si>
    <t>&lt;i&gt;PlasmiR&lt;/i&gt;: A Manual Collection of Circulating microRNAs of Prognostic and Diagnostic Value.</t>
  </si>
  <si>
    <t>Tastsoglou S</t>
  </si>
  <si>
    <t>0000-0001-9022-6334</t>
  </si>
  <si>
    <t>0000-0003-4924-050X</t>
  </si>
  <si>
    <t>text_search_general:"ELIXIR Node", text_search_general:F1000Research ELIXIR, text_search_general:"supported by ELIXIR", text_search_country:"ELIXIR Slovenia", text_search_country_code:"ELIXIR FR", text_search_country_code:"ELIXIR ES"</t>
  </si>
  <si>
    <t>34367618</t>
  </si>
  <si>
    <t>10.12688/f1000research.24887.1</t>
  </si>
  <si>
    <t>The ELIXIR Human Copy Number Variations Community: building bioinformatics infrastructure for research.</t>
  </si>
  <si>
    <t>Béroud C</t>
  </si>
  <si>
    <t>text_search_country_code:"ELIXIR GR" (and RI supported)</t>
  </si>
  <si>
    <t>34381973</t>
  </si>
  <si>
    <t>10.1016/j.isci.2021.102848</t>
  </si>
  <si>
    <t>&lt;i&gt;Arabidopsis&lt;/i&gt; Coexpression Tool: a tool for gene coexpression analysis in &lt;i&gt;Arabidopsis thaliana&lt;/i&gt;.</t>
  </si>
  <si>
    <t>Zogopoulos VL</t>
  </si>
  <si>
    <t>Michalopoulos I</t>
  </si>
  <si>
    <t>34387007</t>
  </si>
  <si>
    <t>10.1002/prot.26213</t>
  </si>
  <si>
    <t>Continuous Automated Model EvaluatiOn (CAMEO)-Perspectives on the future of fully automated evaluation of structure prediction methods.</t>
  </si>
  <si>
    <t>Robin X</t>
  </si>
  <si>
    <t>text_search_country:"ELIXIR Greece", text_search_country_code:"ELIXIR GR"</t>
  </si>
  <si>
    <t>0000-0001-5079-0125</t>
  </si>
  <si>
    <t>0000-0003-3898-9451</t>
  </si>
  <si>
    <t>34411100</t>
  </si>
  <si>
    <t>10.1371/journal.pcbi.1009226</t>
  </si>
  <si>
    <t>Ten simple rules for creating reusable pathway models for computational analysis and visualization.</t>
  </si>
  <si>
    <t>Hanspers K</t>
  </si>
  <si>
    <t>0000-0001-5410-599X</t>
  </si>
  <si>
    <t>Pico AR</t>
  </si>
  <si>
    <t>0000-0003-3091-3962</t>
  </si>
  <si>
    <t>34429852</t>
  </si>
  <si>
    <t>10.1016/j.csbj.2021.07.021</t>
  </si>
  <si>
    <t>A primer on machine learning techniques for genomic applications.</t>
  </si>
  <si>
    <t>Monaco A</t>
  </si>
  <si>
    <t>Bellotti R</t>
  </si>
  <si>
    <t>Antioxidants (Basel, Switzerland)</t>
  </si>
  <si>
    <t>PPR367843</t>
  </si>
  <si>
    <t>10.21203/rs.3.rs-677811/v1</t>
  </si>
  <si>
    <t>text_search_general:"BioHackathon", text_search_general:"Biohackathon-Europe", also CONVERGE and RI-PATHS</t>
  </si>
  <si>
    <t>PPR381454</t>
  </si>
  <si>
    <t>10.37044/osf.io/3dxhg</t>
  </si>
  <si>
    <t>Measuring outcomes and impact from the BioHackathon Europe</t>
  </si>
  <si>
    <t>0000-0002-5428-2766</t>
  </si>
  <si>
    <t>26898549</t>
  </si>
  <si>
    <t>10.1007/s00726-016-2187-2</t>
  </si>
  <si>
    <t>Identification of repetitive units in protein structures with ReUPred.</t>
  </si>
  <si>
    <t>Amino acids</t>
  </si>
  <si>
    <t>Hirsh L</t>
  </si>
  <si>
    <t>Journal of biomedical informatics</t>
  </si>
  <si>
    <t>GRANT_ID:654248 (CORBEL)</t>
  </si>
  <si>
    <t>31158512</t>
  </si>
  <si>
    <t>10.1016/j.drudis.2019.05.020</t>
  </si>
  <si>
    <t>Ontology mapping for semantically enabled applications.</t>
  </si>
  <si>
    <t>Harrow I</t>
  </si>
  <si>
    <t>0000-0001-8865-4321</t>
  </si>
  <si>
    <t>Woollard P</t>
  </si>
  <si>
    <t>GRANT_ID:676559 (EXCELERATE, many mentions of ELIXIR)</t>
  </si>
  <si>
    <t>31429284</t>
  </si>
  <si>
    <t>10.1021/acs.jproteome.9b00219</t>
  </si>
  <si>
    <t>One Thousand and One Software for Proteomics: Tales of the Toolmakers of Science.</t>
  </si>
  <si>
    <t>Tsiamis V</t>
  </si>
  <si>
    <t>32415960</t>
  </si>
  <si>
    <t>10.1093/bioinformatics/btaa481</t>
  </si>
  <si>
    <t>PLIDflow: an open-source workflow for the online analysis of protein-ligand docking using galaxy.</t>
  </si>
  <si>
    <t>Ulzurrun E</t>
  </si>
  <si>
    <t>0000-0002-8127-7540</t>
  </si>
  <si>
    <t>GRANT_ID:676559 (EXCELERATE)</t>
  </si>
  <si>
    <t>0000-0001-6249-7540</t>
  </si>
  <si>
    <t>text_search_general:"ELIXIR-EXCELERATE", text_search_general:"ELIXIR-IIB", text_search_general:"ELIXIR IIB" (ELIXIR IT), also EOSC-life</t>
  </si>
  <si>
    <t>33367501</t>
  </si>
  <si>
    <t>10.1093/bioinformatics/btaa1067</t>
  </si>
  <si>
    <t>VINYL: Variant prIoritizatioN by survivaL analysis.</t>
  </si>
  <si>
    <t>33538780</t>
  </si>
  <si>
    <t>10.1093/bioinformatics/btab056</t>
  </si>
  <si>
    <t>mzRecal: universal MS1 recalibration in mzML using identified peptides in mzIdentML as internal calibrants.</t>
  </si>
  <si>
    <t>Marissen R</t>
  </si>
  <si>
    <t>0000-0002-1220-9173</t>
  </si>
  <si>
    <t>text_search_general:F1000Research ELIXIR, text_search_general:"recommended interoperability resource"</t>
  </si>
  <si>
    <t>33564394</t>
  </si>
  <si>
    <t>10.12688/f1000research.24956.2</t>
  </si>
  <si>
    <t>gprofiler2 -- an R package for gene list functional enrichment analysis and namespace conversion toolset g:Profiler.</t>
  </si>
  <si>
    <t>0000-0001-9951-5116</t>
  </si>
  <si>
    <t>text_search_general:"ELIXIR Node", text_search_general:"ELIXIR-CONVERGE", text_search_general:"ELIXIR AAI", text_search_general:"BioHackathon", text_search_country_code:"ELIXIR DE", text_search_adjective_country:"German ELIXIR", text_search_formal_node_name_country:"German ELIXIR Node"</t>
  </si>
  <si>
    <t>33589928</t>
  </si>
  <si>
    <t>10.1093/bib/bbab010</t>
  </si>
  <si>
    <t>Implementing FAIR data management within the German Network for Bioinformatics Infrastructure (de.NBI) exemplified by selected use cases.</t>
  </si>
  <si>
    <t>0000-0003-3756-4347</t>
  </si>
  <si>
    <t>33720718</t>
  </si>
  <si>
    <t>10.1021/acs.jproteome.0c00978</t>
  </si>
  <si>
    <t>Proteomics Software in bio.tools: Coverage and Annotations.</t>
  </si>
  <si>
    <t>Ienasescu H</t>
  </si>
  <si>
    <t>34270690</t>
  </si>
  <si>
    <t>10.1093/bioinformatics/btab501</t>
  </si>
  <si>
    <t>Stable Iterative Variable Selection.</t>
  </si>
  <si>
    <t>Mahmoudian M</t>
  </si>
  <si>
    <t>GRANT_ID:825575 (EJP RD)</t>
  </si>
  <si>
    <t>34454078</t>
  </si>
  <si>
    <t>10.1016/j.jbi.2021.103897</t>
  </si>
  <si>
    <t>De-novo FAIRification via an Electronic Data Capture system by automated transformation of filled electronic Case Report Forms into machine-readable data.</t>
  </si>
  <si>
    <t>Kersloot MG</t>
  </si>
  <si>
    <t>Arts DL</t>
  </si>
  <si>
    <t>34481493</t>
  </si>
  <si>
    <t>10.1186/s13023-021-02004-y</t>
  </si>
  <si>
    <t>The de novo FAIRification process of a registry for vascular anomalies.</t>
  </si>
  <si>
    <t>Groenen KHJ</t>
  </si>
  <si>
    <t>0000-0001-5702-5856</t>
  </si>
  <si>
    <t>Kool LS</t>
  </si>
  <si>
    <t>Chareshneu A</t>
  </si>
  <si>
    <t>PPR170337</t>
  </si>
  <si>
    <t>10.12688/f1000research.23889.1</t>
  </si>
  <si>
    <t>COPO: a metadata platform for brokering FAIR data in the life sciences</t>
  </si>
  <si>
    <t>Shaw F</t>
  </si>
  <si>
    <t>0000-0001-9649-5906</t>
  </si>
  <si>
    <t>Davey RP</t>
  </si>
  <si>
    <t>Ozisik O</t>
  </si>
  <si>
    <t>10.12688/openreseurope.13369.1</t>
  </si>
  <si>
    <t>Pickering B</t>
  </si>
  <si>
    <t>Tovani-Palone MR</t>
  </si>
  <si>
    <t>PPR54633</t>
  </si>
  <si>
    <t>10.12688/f1000research.15708.1</t>
  </si>
  <si>
    <t>Providing gene-to-variant and variant-to-gene database identifier mappings to use with BridgeDb mapping services.</t>
  </si>
  <si>
    <t>0000-0003-1224-9690</t>
  </si>
  <si>
    <t>29040360</t>
  </si>
  <si>
    <t>10.1093/bib/bbx129</t>
  </si>
  <si>
    <t>Elucidating the editome: bioinformatics approaches for RNA editing detection.</t>
  </si>
  <si>
    <t>30465426</t>
  </si>
  <si>
    <t>10.1021/acs.jproteome.8b00716</t>
  </si>
  <si>
    <t>Unipept 4.0: Functional Analysis of Metaproteome Data.</t>
  </si>
  <si>
    <t>Gurdeep Singh R</t>
  </si>
  <si>
    <t>0000-0002-6066-7048</t>
  </si>
  <si>
    <t>Mesuere B</t>
  </si>
  <si>
    <t>0000-0003-4394-0011</t>
  </si>
  <si>
    <t>GRANT_ID:676559 (EXCELERATE), GRANT_ID:777365 (eTRANSAFE)</t>
  </si>
  <si>
    <t>30851278</t>
  </si>
  <si>
    <t>10.1016/j.jmb.2019.02.027</t>
  </si>
  <si>
    <t>GUILDify v2.0: A Tool to Identify Molecular Networks Underlying Human Diseases, Their Comorbidities and Their Druggable Targets.</t>
  </si>
  <si>
    <t>Journal of molecular biology</t>
  </si>
  <si>
    <t>0000-0002-1971-1350</t>
  </si>
  <si>
    <t>31325439</t>
  </si>
  <si>
    <t>10.1016/j.jmb.2019.07.021</t>
  </si>
  <si>
    <t>How B-DNA Dynamics Decipher Sequence-Selective Protein Recognition.</t>
  </si>
  <si>
    <t>Battistini F</t>
  </si>
  <si>
    <t>0000-0001-9819-1279</t>
  </si>
  <si>
    <t>Journal of neurology</t>
  </si>
  <si>
    <t>34075207</t>
  </si>
  <si>
    <t>10.1038/s41431-021-00853-6</t>
  </si>
  <si>
    <t>A mosaic PIK3CA variant in a young adult with diffuse gastric cancer: case report.</t>
  </si>
  <si>
    <t>Te Paske IBAW</t>
  </si>
  <si>
    <t>0000-0001-5573-2397</t>
  </si>
  <si>
    <t>de Voer RM</t>
  </si>
  <si>
    <t>0000-0003-2393-8141</t>
  </si>
  <si>
    <t>boilerplate_text_search:"research infrastructure for life-science data", text_search_general:"supported by ELIXIR", text_search_general:"ELIXIR-IIB", text_search_general:"ELIXIR IIB"</t>
  </si>
  <si>
    <t>34542403</t>
  </si>
  <si>
    <t>10.7554/elife.68054</t>
  </si>
  <si>
    <t>SMA-miRs (miR-181a-5p, -324-5p, and -451a) are overexpressed in spinal muscular atrophy skeletal muscle and serum samples.</t>
  </si>
  <si>
    <t>Abiusi E</t>
  </si>
  <si>
    <t>0000-0001-6863-6687</t>
  </si>
  <si>
    <t>Tiziano FD</t>
  </si>
  <si>
    <t>0000-0003-0682-3916</t>
  </si>
  <si>
    <t>text_search_general:"supported by ELIXIR", text_search_country_code:"ELIXIR CZ" (and RI supported)</t>
  </si>
  <si>
    <t>34613965</t>
  </si>
  <si>
    <t>10.1371/journal.pone.0245103</t>
  </si>
  <si>
    <t>Disease progression of 213 patients hospitalized with Covid-19 in the Czech Republic in March-October 2020: An exploratory analysis.</t>
  </si>
  <si>
    <t>Modrák M</t>
  </si>
  <si>
    <t>0000-0001-5765-8995</t>
  </si>
  <si>
    <t>Hyánek T</t>
  </si>
  <si>
    <t>0000-0003-4960-1934</t>
  </si>
  <si>
    <t>34615866</t>
  </si>
  <si>
    <t>10.1038/s41467-021-26111-3</t>
  </si>
  <si>
    <t>A proteomics sample metadata representation for multiomics integration and big data analysis.</t>
  </si>
  <si>
    <t>Dai C</t>
  </si>
  <si>
    <t>PMC8544431</t>
  </si>
  <si>
    <t>Combining Multiple RNA-Seq Data Analysis Algorithms Using Machine Learning Improves Differential Isoform Expression Analysis</t>
  </si>
  <si>
    <t>Methods and protocols</t>
  </si>
  <si>
    <t>Dimopoulos A</t>
  </si>
  <si>
    <t>Moulos P</t>
  </si>
  <si>
    <t>GRANT_ID:I002819N (ELIXIR Belgium)</t>
  </si>
  <si>
    <t>32431147</t>
  </si>
  <si>
    <t>10.1021/acs.jproteome.0c00136</t>
  </si>
  <si>
    <t>Connecting MetaProteomeAnalyzer and PeptideShaker to Unipept for Seamless End-to-End Metaproteomics Data Analysis.</t>
  </si>
  <si>
    <t>Van Den Bossche T</t>
  </si>
  <si>
    <t>0000-0001-9696-2148</t>
  </si>
  <si>
    <t>Muth T</t>
  </si>
  <si>
    <t>0000-0003-4549-1002</t>
  </si>
  <si>
    <t>34686777</t>
  </si>
  <si>
    <t>10.1038/s42003-021-02748-0</t>
  </si>
  <si>
    <t>Accurate detection and quantification of SARS-CoV-2 genomic and subgenomic mRNAs by ddPCR and meta-transcriptomics analysis.</t>
  </si>
  <si>
    <t>Oranger A</t>
  </si>
  <si>
    <t>0000-0003-4402-244X</t>
  </si>
  <si>
    <t>34698224</t>
  </si>
  <si>
    <t>10.3390/mps4040068</t>
  </si>
  <si>
    <t>Combining Multiple RNA-Seq Data Analysis Algorithms Using Machine Learning Improves Differential Isoform Expression Analysis.</t>
  </si>
  <si>
    <t>Dimopoulos AC</t>
  </si>
  <si>
    <t>0000-0002-4602-2040</t>
  </si>
  <si>
    <t>text_search_general:"core data resource", acknowledges ELIXIR (several IS)</t>
  </si>
  <si>
    <t>34723319</t>
  </si>
  <si>
    <t>10.1093/nar/gkab1038</t>
  </si>
  <si>
    <t>The PRIDE database resources in 2022: a hub for mass spectrometry-based proteomics evidences.</t>
  </si>
  <si>
    <t>0000-0003-4538-2754</t>
  </si>
  <si>
    <t>34747486</t>
  </si>
  <si>
    <t>10.1093/nar/gkab1024</t>
  </si>
  <si>
    <t>PLAZA 5.0: extending the scope and power of comparative and functional genomics in plants.</t>
  </si>
  <si>
    <t>0000-0001-6565-5145</t>
  </si>
  <si>
    <t>GRANT_ID:802750, grant_string:"201535%2FZ%2F16%2FZ", text_search_general:"FAIRplus", ELIXIR (FONDUE IS)</t>
  </si>
  <si>
    <t>34747489</t>
  </si>
  <si>
    <t>10.1093/nar/gkab1046</t>
  </si>
  <si>
    <t>BioSamples database: FAIRer samples metadata to accelerate research data management.</t>
  </si>
  <si>
    <t>0000-0001-8753-7369</t>
  </si>
  <si>
    <t>GRANT_ID:824087, text_search_country_code:"ELIXIR IT", ELIXIR IS 2018-myFAIR, ACK_FUND:824087, text_search_general:"supported by ELIXIR", text_search_general:"ELIXIR-IIB", text_search_general:"ELIXIR IIB", text_search_country:"ELIXIR Italy", text_search_country_code:"ELIXIR IT"</t>
  </si>
  <si>
    <t>34749633</t>
  </si>
  <si>
    <t>10.1186/s12859-021-04401-3</t>
  </si>
  <si>
    <t>Laniakea@ReCaS: exploring the potential of customisable Galaxy on-demand instances as a cloud-based service.</t>
  </si>
  <si>
    <t>text_search_general:"core data resource", ELIXIR-CH</t>
  </si>
  <si>
    <t>34755880</t>
  </si>
  <si>
    <t>10.1093/nar/gkab1016</t>
  </si>
  <si>
    <t>Rhea, the reaction knowledgebase in 2022.</t>
  </si>
  <si>
    <t>Bansal P</t>
  </si>
  <si>
    <t>0000-0001-7855-209X</t>
  </si>
  <si>
    <t>0000-0003-4543-637X</t>
  </si>
  <si>
    <t>GRANT_ID:654248, grant_string:"201535%2FZ%2F16%2FZ", text_search_general:"core data resource", EXCELERATE, CONVERGE</t>
  </si>
  <si>
    <t>34791407</t>
  </si>
  <si>
    <t>10.1093/nar/gkab1059</t>
  </si>
  <si>
    <t>The European Genome-phenome Archive in 2021.</t>
  </si>
  <si>
    <t>Freeberg MA</t>
  </si>
  <si>
    <t>0000-0001-5544-0538</t>
  </si>
  <si>
    <t>Rambla J</t>
  </si>
  <si>
    <t>0000-0003-2949-3921</t>
  </si>
  <si>
    <t>ACK_FUND:825575, ACK_FUND:824087, grant_string:"201535%2FZ%2F16%2FZ", boilerplate_text_search:"research infrastructure for life-science data", text_search_general:"EJP RD", text_search_general:"funded by ELIXIR", text_search_country:"ELIXIR Finland", text_search_country:"ELIXIR Luxembourg", text_search_formal_node_name_country:"CINECA", text_search_country:"ELIXIR Finland", text_search_country:"ELIXIR Luxembourg", EOSC-Life, ELIXIR</t>
  </si>
  <si>
    <t>34820659</t>
  </si>
  <si>
    <t>10.1016/j.xgen.2021.100028</t>
  </si>
  <si>
    <t>The Data Use Ontology to streamline responsible access to human biomedical datasets.</t>
  </si>
  <si>
    <t>Cell genomics</t>
  </si>
  <si>
    <t>Lawson J</t>
  </si>
  <si>
    <t>text_search_general:"ELIXIR Europe", text_search_country:"ELIXIR Finland", text_search_country:"ELIXIR Luxembourg", grant_string:"201535%2FZ%2F16%2FZ", text_search_general:"ELIXIR Europe", text_search_general:F1000Research ELIXIR, text_search_general:"funded by ELIXIR", text_search_general:"ELIXIR AAI", text_search_general:"core data resource", text_search_country:"ELIXIR Finland", text_search_country:"ELIXIR Luxembourg", text_search_formal_node_name_country:"CINECA"</t>
  </si>
  <si>
    <t>34820660</t>
  </si>
  <si>
    <t>10.1016/j.xgen.2021.100030</t>
  </si>
  <si>
    <t>GA4GH Passport standard for digital identity and access permissions.</t>
  </si>
  <si>
    <t>Voisin C</t>
  </si>
  <si>
    <t>Nyrönen TH</t>
  </si>
  <si>
    <t>text_search_general:"B1MG", text_search_general:"Beyond 1 Million Genomes"</t>
  </si>
  <si>
    <t>European journal of public health</t>
  </si>
  <si>
    <t>PMC8609763</t>
  </si>
  <si>
    <t>Spliceator: multi-species splice site prediction using convolutional neural networks</t>
  </si>
  <si>
    <t>Thompson J</t>
  </si>
  <si>
    <t>ACK_FUND:I002819N</t>
  </si>
  <si>
    <t>PPR168719</t>
  </si>
  <si>
    <t>10.1101/2020.05.27.20115071</t>
  </si>
  <si>
    <t>Clinical population genetic analysis of variants in the SARS-CoV-2 receptor ACE2</t>
  </si>
  <si>
    <t>Ardeshirdavani A</t>
  </si>
  <si>
    <t>0000-0002-7226-7324</t>
  </si>
  <si>
    <t>Moreau Y</t>
  </si>
  <si>
    <t>0000-0003-0080-4298</t>
  </si>
  <si>
    <t>ACK_FUND:I002919N</t>
  </si>
  <si>
    <t>PPR303419</t>
  </si>
  <si>
    <t>10.1101/2021.03.25.437046</t>
  </si>
  <si>
    <t>Freely accessible ready to use global infrastructure for SARS-CoV-2 monitoring</t>
  </si>
  <si>
    <t>Maier W</t>
  </si>
  <si>
    <t>0000-0002-0173-3009</t>
  </si>
  <si>
    <t>0000-0002-9676-7032</t>
  </si>
  <si>
    <t>PPR415767</t>
  </si>
  <si>
    <t>10.21203/rs.3.rs-1045632/v1</t>
  </si>
  <si>
    <t>FAIR, ethical, and coordinated data sharing for COVID-19 response: a review of COVID-19 data sharing platforms and registries</t>
  </si>
  <si>
    <t>Maxwell L</t>
  </si>
  <si>
    <t>Sansone S</t>
  </si>
  <si>
    <t>Willighagen EL</t>
  </si>
  <si>
    <t>31960748</t>
  </si>
  <si>
    <t>10.1080/15476286.2020.1719311</t>
  </si>
  <si>
    <t>Identification of a circular code periodicity in the bacterial ribosome: origin of codon periodicity in genes?</t>
  </si>
  <si>
    <t>ACK_FUND:824087 (EOSC-Life)</t>
  </si>
  <si>
    <t>34021280</t>
  </si>
  <si>
    <t>10.1038/s41592-021-01166-8</t>
  </si>
  <si>
    <t>REMBI: Recommended Metadata for Biological Images-enabling reuse of microscopy data in biology.</t>
  </si>
  <si>
    <t>0000-0003-4608-7669</t>
  </si>
  <si>
    <t>grant_string:"201535%2FZ%2F16%2FZ", ELIXIR</t>
  </si>
  <si>
    <t>34718739</t>
  </si>
  <si>
    <t>10.1093/nar/gkab960</t>
  </si>
  <si>
    <t>The European Variation Archive: a FAIR resource of genomic variation for all species.</t>
  </si>
  <si>
    <t>Cezard T</t>
  </si>
  <si>
    <t>boilerplate_text_search:"research infrastructure for life-science data", text_search_country_code:"ELIXIR UK"</t>
  </si>
  <si>
    <t>34744495</t>
  </si>
  <si>
    <t>10.1007/s10796-021-10216-7</t>
  </si>
  <si>
    <t>Editorial on Machine Learning, AI and Big Data Methods and Findings for COVID-19.</t>
  </si>
  <si>
    <t>Information systems frontiers : a journal of research and innovation</t>
  </si>
  <si>
    <t>Chang V</t>
  </si>
  <si>
    <t>Behringer R</t>
  </si>
  <si>
    <t>34751225</t>
  </si>
  <si>
    <t>10.3389/fpls.2021.749374</t>
  </si>
  <si>
    <t>Bridging the Gap Between Remote Sensing and Plant Phenotyping-Challenges and Opportunities for the Next Generation of Sustainable Agriculture.</t>
  </si>
  <si>
    <t>Machwitz M</t>
  </si>
  <si>
    <t>Rascher U</t>
  </si>
  <si>
    <t>text_search_country_code:"ELIXIR CZ", IDP ELIXIR implementation study</t>
  </si>
  <si>
    <t>34755867</t>
  </si>
  <si>
    <t>10.1093/nar/gkab988</t>
  </si>
  <si>
    <t>PDBe-KB: collaboratively defining the biological context of structural data.</t>
  </si>
  <si>
    <t>34764945</t>
  </si>
  <si>
    <t>10.3389/fmicb.2021.746659</t>
  </si>
  <si>
    <t>Whole-Genome Sequencing, Phylogenetic and Genomic Analysis of &lt;i&gt;Lactiplantibacillus pentosus&lt;/i&gt; L33, a Potential Probiotic Strain Isolated From Fermented Sausages.</t>
  </si>
  <si>
    <t>Stergiou OS</t>
  </si>
  <si>
    <t>0000-0002-0787-6158</t>
  </si>
  <si>
    <t>Galanis A</t>
  </si>
  <si>
    <t>GRANT_ID:825575, grant_string:"WT201535%2FZ%2F16%2FZ", ELIXIR</t>
  </si>
  <si>
    <t>34791404</t>
  </si>
  <si>
    <t>10.1093/nar/gkab1049</t>
  </si>
  <si>
    <t>Ensembl 2022.</t>
  </si>
  <si>
    <t>0000-0003-4894-7773</t>
  </si>
  <si>
    <t>GRANT_ID:654248, grant_string:"201535%2FZ%2F16%2FZ", ELIXIR</t>
  </si>
  <si>
    <t>34791415</t>
  </si>
  <si>
    <t>10.1093/nar/gkab1007</t>
  </si>
  <si>
    <t>Ensembl Genomes 2022: an expanding genome resource for non-vertebrates.</t>
  </si>
  <si>
    <t>0000-0003-4802-2375</t>
  </si>
  <si>
    <t>ACK_FUND:824087, text_search_general:F1000Research ELIXIR, text_search_general:"BioHackathon"</t>
  </si>
  <si>
    <t>34804501</t>
  </si>
  <si>
    <t>10.12688/f1000research.54159.1</t>
  </si>
  <si>
    <t>Perspectives on automated composition of workflows in the life sciences.</t>
  </si>
  <si>
    <t>Lamprecht AL</t>
  </si>
  <si>
    <t>Wolstencroft K</t>
  </si>
  <si>
    <t>0000-0003-1953-5606</t>
  </si>
  <si>
    <t>34814826</t>
  </si>
  <si>
    <t>10.1186/s12859-021-04471-3</t>
  </si>
  <si>
    <t>Spliceator: multi-species splice site prediction using convolutional neural networks.</t>
  </si>
  <si>
    <t>GRANT_ID:825575, grant_string:"WT201535%2FZ%2F16%2FZ"</t>
  </si>
  <si>
    <t>34816521</t>
  </si>
  <si>
    <t>10.1002/humu.24298</t>
  </si>
  <si>
    <t>Annotating and prioritizing genomic variants using the Ensembl Variant Effect Predictor-A tutorial.</t>
  </si>
  <si>
    <t>Hunt SE</t>
  </si>
  <si>
    <t>34829947</t>
  </si>
  <si>
    <t>10.3390/biomedicines9111718</t>
  </si>
  <si>
    <t>Genomic and Phylogenetic Analysis of &lt;i&gt;Lactiplantibacillus plantarum&lt;/i&gt; L125, and Evaluation of Its Anti-Proliferative and Cytotoxic Activity in Cancer Cells.</t>
  </si>
  <si>
    <t>Tegopoulos K</t>
  </si>
  <si>
    <t>0000-0001-6657-7820</t>
  </si>
  <si>
    <t>Kolovos P</t>
  </si>
  <si>
    <t>0000-0003-3539-8699</t>
  </si>
  <si>
    <t>Laveglia V</t>
  </si>
  <si>
    <t>34849210</t>
  </si>
  <si>
    <t>10.1016/j.csbj.2021.11.006</t>
  </si>
  <si>
    <t>Hidden neural networks for transmembrane protein topology prediction.</t>
  </si>
  <si>
    <t>Tamposis IA</t>
  </si>
  <si>
    <t>text_search_country_code:"ELIXIR CZ", text_search_country_code:"ELIXIR GR", ELIXIR-GR, ELIXIR-CZ, perhaps ELIXIR-IT grant</t>
  </si>
  <si>
    <t>34850135</t>
  </si>
  <si>
    <t>10.1093/nar/gkab1082</t>
  </si>
  <si>
    <t>DisProt in 2022: improved quality and accessibility of protein intrinsic disorder annotation.</t>
  </si>
  <si>
    <t>Quaglia F</t>
  </si>
  <si>
    <t>0000-0001-5280-1107</t>
  </si>
  <si>
    <t>0000-0003-4634-0433</t>
  </si>
  <si>
    <t>GRANT_ID:871075, GRANT_ID:101046203, GRANT_ID:101007492, ELIXIR, ELIXIR-CONVERGE</t>
  </si>
  <si>
    <t>34850158</t>
  </si>
  <si>
    <t>10.1093/nar/gkab1051</t>
  </si>
  <si>
    <t>The European Nucleotide Archive in 2021.</t>
  </si>
  <si>
    <t>Cummins C</t>
  </si>
  <si>
    <t>Waterhouse RM</t>
  </si>
  <si>
    <t>Lanfear J</t>
  </si>
  <si>
    <t>PPR433423</t>
  </si>
  <si>
    <t>10.37044/osf.io/cuvqw</t>
  </si>
  <si>
    <t>DS Wizard Meets DAISY: A Romance Solving Data Protection Requirements in Data Management Planning</t>
  </si>
  <si>
    <t>Zlender N</t>
  </si>
  <si>
    <t>30500892</t>
  </si>
  <si>
    <t>10.1093/bioinformatics/bty985</t>
  </si>
  <si>
    <t>Validation of electron microscopy initial models via small angle X-ray scattering curves.</t>
  </si>
  <si>
    <t>Jiménez A</t>
  </si>
  <si>
    <t>generic_whitelist:34316068</t>
  </si>
  <si>
    <t>34316068</t>
  </si>
  <si>
    <t>10.1038/s41592-021-01205-4</t>
  </si>
  <si>
    <t>DOME: recommendations for supervised machine learning validation in biology.</t>
  </si>
  <si>
    <t>Walsh I</t>
  </si>
  <si>
    <t>0000-0001-6732-5641</t>
  </si>
  <si>
    <t>34651640</t>
  </si>
  <si>
    <t>10.1093/bib/bbab433</t>
  </si>
  <si>
    <t>Estimating cell type-specific differential expression using deconvolution.</t>
  </si>
  <si>
    <t>text_search_general:"ELIXIR BioHackathon", text_search_general:"ELIXIR-BioHackathon", text_search_general:"BioHackathon"</t>
  </si>
  <si>
    <t>34718729</t>
  </si>
  <si>
    <t>10.1093/nar/gkab991</t>
  </si>
  <si>
    <t>Complex Portal 2022: new curation frontiers.</t>
  </si>
  <si>
    <t>0000-0001-5272-7613</t>
  </si>
  <si>
    <t>34850820</t>
  </si>
  <si>
    <t>10.1093/bib/bbab478</t>
  </si>
  <si>
    <t>Managing the life cycle of a portfolio of open data resources at the SIB Swiss Institute of Bioinformatics.</t>
  </si>
  <si>
    <t>0000-0001-7892-9678</t>
  </si>
  <si>
    <t>text_search_general:"ELIXIR-EXCELERATE", text_search_general:"ELIXIR-IIB", text_search_general:"ELIXIR IIB"</t>
  </si>
  <si>
    <t>34871443</t>
  </si>
  <si>
    <t>10.1093/nar/gkab1156</t>
  </si>
  <si>
    <t>VID22 counteracts G-quadruplex-induced genome instability.</t>
  </si>
  <si>
    <t>Galati E</t>
  </si>
  <si>
    <t>0000-0001-6415-2925</t>
  </si>
  <si>
    <t>Lazzaro F</t>
  </si>
  <si>
    <t>0000-0003-4898-4400</t>
  </si>
  <si>
    <t>34882763</t>
  </si>
  <si>
    <t>10.1093/bib/bbab510</t>
  </si>
  <si>
    <t>PhosPiR: an automated phosphoproteomic pipeline in R.</t>
  </si>
  <si>
    <t>Hong Y</t>
  </si>
  <si>
    <t>0000-0002-3825-0967</t>
  </si>
  <si>
    <t>0000-0003-3639-979X</t>
  </si>
  <si>
    <t>34888622</t>
  </si>
  <si>
    <t>10.1093/bioinformatics/btab831</t>
  </si>
  <si>
    <t>scShaper: an ensemble method for fast and accurate linear trajectory inference from single-cell RNA-seq data.</t>
  </si>
  <si>
    <t>34916868</t>
  </si>
  <si>
    <t>10.3897/bdj.9.e75358</t>
  </si>
  <si>
    <t>Micro-CT image gallery visually presenting the effects of ocean warming and acidification on marine gastropod shells.</t>
  </si>
  <si>
    <t>Chatzinikolaou E</t>
  </si>
  <si>
    <t>0000-0002-6693-2033</t>
  </si>
  <si>
    <t>Arvanitidis C</t>
  </si>
  <si>
    <t>0000-0002-7171-5105</t>
  </si>
  <si>
    <t>35007284</t>
  </si>
  <si>
    <t>10.1371/journal.pcbi.1009749</t>
  </si>
  <si>
    <t>Molecular basis of Arginine and Lysine DNA sequence-dependent thermo-stability modulation.</t>
  </si>
  <si>
    <t>Martin B</t>
  </si>
  <si>
    <t>0000-0001-9323-0697</t>
  </si>
  <si>
    <t>0000-0003-4990-8629</t>
  </si>
  <si>
    <t>GRANT_ID:676559, ACK_FUND:676559, text_search_general:"ELIXIR-EXCELERATE", text_search_country_code:"ELIXIR ES"</t>
  </si>
  <si>
    <t>35013454</t>
  </si>
  <si>
    <t>10.1038/s41598-021-04182-y</t>
  </si>
  <si>
    <t>Towards a metagenomics machine learning interpretable model for understanding the transition from adenoma to colorectal cancer.</t>
  </si>
  <si>
    <t>35052382</t>
  </si>
  <si>
    <t>10.3390/genes13010041</t>
  </si>
  <si>
    <t>Detection of A-to-I RNA Editing in SARS-COV-2.</t>
  </si>
  <si>
    <t>0000-0001-8892-0423</t>
  </si>
  <si>
    <t>ACK_FUND:825575, ACK_FUND:824087, ACK_FUND:951724, grant_string:"201535%2FZ%2F16%2FZ", text_search_general:"EJP RD", text_search_general:"funding from ELIXIR", text_search_general:"B1MG", text_search_general:"Beyond 1 Million Genomes", text_search_country:"ELIXIR Finland", text_search_formal_node_name_country:"CINECA"</t>
  </si>
  <si>
    <t>35072136</t>
  </si>
  <si>
    <t>10.1016/j.xgen.2021.100029</t>
  </si>
  <si>
    <t>GA4GH: International policies and standards for data sharing across genomic research and healthcare.</t>
  </si>
  <si>
    <t>PMC8774112</t>
  </si>
  <si>
    <t>How Far Are We from the Completion of the Human Protein Interactome Reconstruction?</t>
  </si>
  <si>
    <t>Dimitrakopoulos G</t>
  </si>
  <si>
    <t>Moschonas N</t>
  </si>
  <si>
    <t>text_search_general:"funded by ELIXIR", text_search_country:"ELIXIR Italy", text_search_country_code:"ELIXIR IT"</t>
  </si>
  <si>
    <t>PMC8774467</t>
  </si>
  <si>
    <t>Detection of A-to-I RNA Editing in SARS-COV-2</t>
  </si>
  <si>
    <t>generic_whitelist:30597007; ELIXIR IS 2018-myFAIR</t>
  </si>
  <si>
    <t>30597007</t>
  </si>
  <si>
    <t>10.1093/gigascience/giy166</t>
  </si>
  <si>
    <t>Galaxy mothur Toolset (GmT): a user-friendly application for 16S rRNA gene sequencing analysis using mothur.</t>
  </si>
  <si>
    <t>Hiltemann SD</t>
  </si>
  <si>
    <t>0000-0001-9183-4497</t>
  </si>
  <si>
    <t>Stubbs AP</t>
  </si>
  <si>
    <t>generic_whitelist:31893378; ELIXIR IS 2018-Metabolomics</t>
  </si>
  <si>
    <t>31893378</t>
  </si>
  <si>
    <t>10.1007/978-1-0716-0159-4_12</t>
  </si>
  <si>
    <t>Software Supporting a Workflow of Quantitative Dynamic Flux Maps Estimation in Central Metabolism from SIRM Experimental Data.</t>
  </si>
  <si>
    <t>Selivanov VA</t>
  </si>
  <si>
    <t>0000-0001-7322-9736</t>
  </si>
  <si>
    <t>Cascante M</t>
  </si>
  <si>
    <t>33626128</t>
  </si>
  <si>
    <t>10.1093/advances/nmab014</t>
  </si>
  <si>
    <t>Pro-biomics: Omics Technologies To Unravel the Role of Probiotics in Health and Disease.</t>
  </si>
  <si>
    <t>Advances in nutrition (Bethesda, Md.)</t>
  </si>
  <si>
    <t>Kiousi DE</t>
  </si>
  <si>
    <t>0000-0001-9991-3173</t>
  </si>
  <si>
    <t>generic_whitelist:33782609; ELIXIR Strategic Implementation Study 2019-Containers</t>
  </si>
  <si>
    <t>33782609</t>
  </si>
  <si>
    <t>10.1038/s41592-021-01102-w</t>
  </si>
  <si>
    <t>User-friendly, scalable tools and workflows for single-cell RNA-seq analysis.</t>
  </si>
  <si>
    <t>0000-0001-5906-1498</t>
  </si>
  <si>
    <t>Papatheodorou I</t>
  </si>
  <si>
    <t>34505526</t>
  </si>
  <si>
    <t>10.33549/physiolres.934736</t>
  </si>
  <si>
    <t>High cysteine diet reduces insulin resistance in SHR-CRP rats.</t>
  </si>
  <si>
    <t>Physiological research</t>
  </si>
  <si>
    <t>Krijt J</t>
  </si>
  <si>
    <t>0000-0002-4331-7636</t>
  </si>
  <si>
    <t>Pravenec M</t>
  </si>
  <si>
    <t>generic_whitelist:34588690; cites grant awarded to ELIXIR Belgium (I002919N, also cited as I002819N). Provided by ELIXIR BE. Cites "Research Foundation-Flanders (FWO) grant I002919N and the Flemish Supercomputer Center (VSC)."</t>
  </si>
  <si>
    <t>34588690</t>
  </si>
  <si>
    <t>10.1038/s41587-021-01069-1</t>
  </si>
  <si>
    <t>Ready-to-use public infrastructure for global SARS-CoV-2 monitoring.</t>
  </si>
  <si>
    <t>generic_whitelist:34850134</t>
  </si>
  <si>
    <t>34850134</t>
  </si>
  <si>
    <t>10.1093/nar/gkab1127</t>
  </si>
  <si>
    <t>The European Bioinformatics Institute (EMBL-EBI) in 2021.</t>
  </si>
  <si>
    <t>0000-0003-2650-6280</t>
  </si>
  <si>
    <t>generic_whitelist:35079160, EJP RD</t>
  </si>
  <si>
    <t>35079160</t>
  </si>
  <si>
    <t>10.1038/d41573-022-00019-z</t>
  </si>
  <si>
    <t>Research on rare diseases: ten years of progress and challenges at IRDiRC.</t>
  </si>
  <si>
    <t>Nature reviews. Drug discovery</t>
  </si>
  <si>
    <t>Monaco L</t>
  </si>
  <si>
    <t>0000-0003-1163-0959</t>
  </si>
  <si>
    <t>Pearce DA</t>
  </si>
  <si>
    <t>35101114</t>
  </si>
  <si>
    <t>10.1186/s13059-022-02610-4</t>
  </si>
  <si>
    <t>AGAMEMNON: an Accurate metaGenomics And MEtatranscriptoMics quaNtificatiON analysis suite.</t>
  </si>
  <si>
    <t>Vlachos IS</t>
  </si>
  <si>
    <t>35108311</t>
  </si>
  <si>
    <t>10.1371/journal.pone.0263155</t>
  </si>
  <si>
    <t>Comparing the impact of vaccination strategies on the spread of COVID-19, including a novel household-targeted vaccination strategy.</t>
  </si>
  <si>
    <t>Voigt A</t>
  </si>
  <si>
    <t>0000-0002-3006-6970</t>
  </si>
  <si>
    <t>Almaas E</t>
  </si>
  <si>
    <t>35118101</t>
  </si>
  <si>
    <t>10.3389/fmed.2021.822804</t>
  </si>
  <si>
    <t>Single Cell RNA Sequencing in Autoimmune Inflammatory Rheumatic Diseases: Current Applications, Challenges and a Step Toward Precision Medicine.</t>
  </si>
  <si>
    <t>Frontiers in medicine</t>
  </si>
  <si>
    <t>Kuret T</t>
  </si>
  <si>
    <t>Ferk P</t>
  </si>
  <si>
    <t>generic_whitelist:35128509, ELIXIR Europe</t>
  </si>
  <si>
    <t>35128509</t>
  </si>
  <si>
    <t>10.1016/j.xgen.2021.100032</t>
  </si>
  <si>
    <t>International federation of genomic medicine databases using GA4GH standards.</t>
  </si>
  <si>
    <t>Thorogood A</t>
  </si>
  <si>
    <t>0000-0002-5569-5183</t>
  </si>
  <si>
    <t>Bimey E</t>
  </si>
  <si>
    <t>text_search_general:"ELIXIR-CONVERGE"</t>
  </si>
  <si>
    <t>35134858</t>
  </si>
  <si>
    <t>10.1093/database/baab084</t>
  </si>
  <si>
    <t>MetaCOXI: an integrated collection of metazoan mitochondrial cytochrome oxidase subunit-I DNA sequences.</t>
  </si>
  <si>
    <t>Balech B</t>
  </si>
  <si>
    <t>35163493</t>
  </si>
  <si>
    <t>10.3390/ijms23031569</t>
  </si>
  <si>
    <t>Secondary Structures of Proteins Follow Menzerath-Altmann Law.</t>
  </si>
  <si>
    <t>Matlach V</t>
  </si>
  <si>
    <t>0000-0001-8788-3202</t>
  </si>
  <si>
    <t>Novotný M</t>
  </si>
  <si>
    <t>0000-0002-4111-7382</t>
  </si>
  <si>
    <t>35177697</t>
  </si>
  <si>
    <t>10.1038/s41598-022-06625-6</t>
  </si>
  <si>
    <t>Detecting SARS-CoV-2 lineages and mutational load in municipal wastewater and a use-case in the metropolitan area of Thessaloniki, Greece.</t>
  </si>
  <si>
    <t>GRANT_ID:825843, text_search_general:"EU-STANDS4PM"</t>
  </si>
  <si>
    <t>35207655</t>
  </si>
  <si>
    <t>10.3390/jpm12020166</t>
  </si>
  <si>
    <t>Computational Models for Clinical Applications in Personalized Medicine-Guidelines and Recommendations for Data Integration and Model Validation.</t>
  </si>
  <si>
    <t>Collin CB</t>
  </si>
  <si>
    <t>0000-0002-1678-0051</t>
  </si>
  <si>
    <t>0000-0002-8741-7786</t>
  </si>
  <si>
    <t>generic_whitelist:PPR224255; ELIXIR Strategic Implementation Study 2019-Containers</t>
  </si>
  <si>
    <t>PPR224255</t>
  </si>
  <si>
    <t>10.1101/2020.10.09.327114</t>
  </si>
  <si>
    <t>Expanding the Galaxy’s reference data</t>
  </si>
  <si>
    <t>VijayKrishna N</t>
  </si>
  <si>
    <t>0000-0001-5643-4068</t>
  </si>
  <si>
    <t>Blankenberg D</t>
  </si>
  <si>
    <t>generic_whitelist:PPR281943, "Acknowledges ELIXIR as founder of the event
""BioHackathon Europe 2019"" series of BioHackrXiv"</t>
  </si>
  <si>
    <t>PPR281943</t>
  </si>
  <si>
    <t>10.37044/osf.io/gmbjv</t>
  </si>
  <si>
    <t>Disease and pathway maps for Rare Diseases</t>
  </si>
  <si>
    <t>Gawron P</t>
  </si>
  <si>
    <t>generic_whitelist:PPR410736</t>
  </si>
  <si>
    <t>PPR410736</t>
  </si>
  <si>
    <t>10.37044/osf.io/k8znb</t>
  </si>
  <si>
    <t>ELIXIR Software Management Plan for Life Sciences</t>
  </si>
  <si>
    <t>Alves R</t>
  </si>
  <si>
    <t>generic_whitelist:PPR429331, ELIXIR Biohackathon</t>
  </si>
  <si>
    <t>PPR429331</t>
  </si>
  <si>
    <t>10.37044/osf.io/4ahng</t>
  </si>
  <si>
    <t>Network analysis of specimen co-collection</t>
  </si>
  <si>
    <t>Meeus S</t>
  </si>
  <si>
    <t>0000-0002-0596-5376</t>
  </si>
  <si>
    <t>ACK_FUND:101046203</t>
  </si>
  <si>
    <t>PPR435978</t>
  </si>
  <si>
    <t>10.21203/rs.3.rs-1177047/v1</t>
  </si>
  <si>
    <t>Unique SARS-CoV-2 variant found in public sequence data of Antarctic soil samples collected in 2018-2019</t>
  </si>
  <si>
    <t>Csabai I</t>
  </si>
  <si>
    <t>Solymosi N</t>
  </si>
  <si>
    <t>34791078</t>
  </si>
  <si>
    <t>10.1093/brain/awab395</t>
  </si>
  <si>
    <t>High diagnostic rate of trio exome sequencing in consanguineous families with neurogenetic diseases.</t>
  </si>
  <si>
    <t>Kurul SH</t>
  </si>
  <si>
    <t>Diabetologia</t>
  </si>
  <si>
    <t>0000-0001-5648-4532</t>
  </si>
  <si>
    <t>Lahesmaa R</t>
  </si>
  <si>
    <t>0000-0003-4349-439X</t>
  </si>
  <si>
    <t>ACK_FUND:871075, ACK_FUND:101046203, text_search_general:"ELIXIR-CONVERGE". Also BY-COVID</t>
  </si>
  <si>
    <t>35325204</t>
  </si>
  <si>
    <t>10.1093/molbev/msac061</t>
  </si>
  <si>
    <t>Selection Analysis Identifies Clusters of Unusual Mutational Changes in Omicron Lineage BA.1 That Likely Impact Spike Function.</t>
  </si>
  <si>
    <t>Martin DP</t>
  </si>
  <si>
    <t>0000-0001-6338-0221</t>
  </si>
  <si>
    <t>Kosakovsky Pond SL</t>
  </si>
  <si>
    <t>0000-0003-4919-4697</t>
  </si>
  <si>
    <t>Moškon M</t>
  </si>
  <si>
    <t>0000-0003-4600-1730</t>
  </si>
  <si>
    <t>text_search_general:"ELIXIR Europe". Also: ELIXIR supported, ELIXIR Belgium grant [I002819N]</t>
  </si>
  <si>
    <t>35380605</t>
  </si>
  <si>
    <t>10.1093/bioinformatics/btac195</t>
  </si>
  <si>
    <t>ELIXIR biovalidator for semantic validation of life science metadata.</t>
  </si>
  <si>
    <t>Liyanage I</t>
  </si>
  <si>
    <t>GRANT_ID:824087, GRANT_ID:101046203 = EOSC-life and BY-COVID projects</t>
  </si>
  <si>
    <t>35412617</t>
  </si>
  <si>
    <t>10.1093/nar/gkac240</t>
  </si>
  <si>
    <t>Search and sequence analysis tools services from EMBL-EBI in 2022.</t>
  </si>
  <si>
    <t>Madeira F</t>
  </si>
  <si>
    <t>0000-0001-5004-152X</t>
  </si>
  <si>
    <t>GRANT_ID:824087 EOSC-life</t>
  </si>
  <si>
    <t>35414112</t>
  </si>
  <si>
    <t>10.1186/s13321-022-00588-6</t>
  </si>
  <si>
    <t>Galaxy workflows for fragment-based virtual screening: a case study on the SARS-CoV-2 main protease.</t>
  </si>
  <si>
    <t>Bray S</t>
  </si>
  <si>
    <t>0000-0001-6879-5194</t>
  </si>
  <si>
    <t>von Delft F</t>
  </si>
  <si>
    <t>0000-0003-3614-6661</t>
  </si>
  <si>
    <t>EJP RD</t>
  </si>
  <si>
    <t>35418585</t>
  </si>
  <si>
    <t>10.1038/s41597-022-01265-x</t>
  </si>
  <si>
    <t>FAIR Genomes metadata schema promoting Next Generation Sequencing data reuse in Dutch healthcare and research.</t>
  </si>
  <si>
    <t>van der Velde KJ</t>
  </si>
  <si>
    <t>0000-0002-0934-8375</t>
  </si>
  <si>
    <t>0000-0003-4689-6319</t>
  </si>
  <si>
    <t>35436299</t>
  </si>
  <si>
    <t>10.1371/journal.pone.0263057</t>
  </si>
  <si>
    <t>Understanding signaling and metabolic paths using semantified and harmonized information about biological interactions.</t>
  </si>
  <si>
    <t>0000-0003-3477-7443</t>
  </si>
  <si>
    <t>GRANT_ID:871075 CONVERGE</t>
  </si>
  <si>
    <t>35438138</t>
  </si>
  <si>
    <t>10.1093/bib/bbac136</t>
  </si>
  <si>
    <t>A quality control portal for sequencing data deposited at the European genome-phenome archive.</t>
  </si>
  <si>
    <t>Fernández-Orth D</t>
  </si>
  <si>
    <t>0000-0001-9280-058X</t>
  </si>
  <si>
    <t>0000-0002-9464-6640</t>
  </si>
  <si>
    <t>GRANT_ID:825575 EJP RD, ACK_FUND:825575, text_search_general:"EJP RD", in-text mentions of "FAIRplus"</t>
  </si>
  <si>
    <t>35468846</t>
  </si>
  <si>
    <t>10.1186/s13326-022-00263-7</t>
  </si>
  <si>
    <t>Applying the FAIR principles to data in a hospital: challenges and opportunities in a pandemic.</t>
  </si>
  <si>
    <t>0000-0002-8691-772X</t>
  </si>
  <si>
    <t>generic_whitelist:30852829. Submitted by ELIXIR-FR as part of the ELIXIR Proteomic Community review ("French bioinformatics Institute (ELIXIR-FR) funding support is explicitly acknowledged in the following publications introducing or using ProteoRE"</t>
  </si>
  <si>
    <t>30852829</t>
  </si>
  <si>
    <t>10.1007/978-1-4939-9164-8_18</t>
  </si>
  <si>
    <t>Designing an In Silico Strategy to Select Tissue-Leakage Biomarkers Using the Galaxy Framework.</t>
  </si>
  <si>
    <t>Nguyen L</t>
  </si>
  <si>
    <t>0000-0001-7384-4587</t>
  </si>
  <si>
    <t>Vandenbrouck Y</t>
  </si>
  <si>
    <t>0000-0002-9098-8707</t>
  </si>
  <si>
    <t>generic_whitelist:31538697. Submitted by ELIXIR-FR as part of the ELIXIR Proteomic Community review ("French bioinformatics Institute (ELIXIR-FR) funding support is explicitly acknowledged in the following publications introducing or using ProteoRE"</t>
  </si>
  <si>
    <t>31538697</t>
  </si>
  <si>
    <t>10.1002/pmic.201800489</t>
  </si>
  <si>
    <t>Bioinformatics Tools and Workflow to Select Blood Biomarkers for Early Cancer Diagnosis: An Application to Pancreatic Cancer.</t>
  </si>
  <si>
    <t>Brun V</t>
  </si>
  <si>
    <t>generic_whitelist:34236662. Submitted by ELIXIR-FR as part of the ELIXIR Proteomic Community review ("French bioinformatics Institute (ELIXIR-FR) funding support is explicitly acknowledged in the following publications introducing or using ProteoRE"</t>
  </si>
  <si>
    <t>34236662</t>
  </si>
  <si>
    <t>10.1007/978-1-0716-1641-3_11</t>
  </si>
  <si>
    <t>GO Enrichment Analysis for Differential Proteomics Using ProteoRE.</t>
  </si>
  <si>
    <t>Combes F</t>
  </si>
  <si>
    <t>0000-0002-8268-915X</t>
  </si>
  <si>
    <t>0000-0001-7650-1862</t>
  </si>
  <si>
    <t>generic_whitelist:34681731. Submitted by ELIXIR-FR as part of the ELIXIR Proteomic Community review ("French bioinformatics Institute (ELIXIR-FR) funding support is explicitly acknowledged in the following publications introducing or using ProteoRE"</t>
  </si>
  <si>
    <t>34681731</t>
  </si>
  <si>
    <t>10.3390/ijms222011071</t>
  </si>
  <si>
    <t>Mass Spectrometry-Based Proteomics Reveal Alcohol Dehydrogenase 1B as a Blood Biomarker Candidate to Monitor Acetaminophen-Induced Liver Injury.</t>
  </si>
  <si>
    <t>Pailleux F</t>
  </si>
  <si>
    <t>0000-0001-6110-0636</t>
  </si>
  <si>
    <t>0000-0003-3896-6196</t>
  </si>
  <si>
    <t>generic_whitelist:34862403. Submitted by ELIXIR-FR as part of the ELIXIR Proteomic Community review ("French bioinformatics Institute (ELIXIR-FR) funding support is explicitly acknowledged in the following publications introducing or using ProteoRE"</t>
  </si>
  <si>
    <t>34862403</t>
  </si>
  <si>
    <t>10.1038/s41597-021-01095-3</t>
  </si>
  <si>
    <t>ProMetIS, deep phenotyping of mouse models by combined proteomics and metabolomics analysis.</t>
  </si>
  <si>
    <t>Imbert A</t>
  </si>
  <si>
    <t>0000-0001-6152-6311</t>
  </si>
  <si>
    <t>Thévenot EA</t>
  </si>
  <si>
    <t>0000-0003-3539-3564</t>
  </si>
  <si>
    <t>35136929</t>
  </si>
  <si>
    <t>10.1093/bfgp/elab045</t>
  </si>
  <si>
    <t>Deep learning tools are top performers in long non-coding RNA prediction.</t>
  </si>
  <si>
    <t>Briefings in functional genomics</t>
  </si>
  <si>
    <t>Ammunét T</t>
  </si>
  <si>
    <t>0000-0003-0063-4401</t>
  </si>
  <si>
    <t>35477570</t>
  </si>
  <si>
    <t>10.1186/s12916-022-02339-8</t>
  </si>
  <si>
    <t>Human placental proteomics and exon variant studies link AAT/SERPINA1 with spontaneous preterm birth.</t>
  </si>
  <si>
    <t>BMC medicine</t>
  </si>
  <si>
    <t>Tiensuu H</t>
  </si>
  <si>
    <t>0000-0001-7460-5086</t>
  </si>
  <si>
    <t>Välikangas T</t>
  </si>
  <si>
    <t>generic_whitelist:35507257</t>
  </si>
  <si>
    <t>35507257</t>
  </si>
  <si>
    <t>10.1007/978-1-0716-2095-3_1</t>
  </si>
  <si>
    <t>Data Mining, Quality and Management in the Life Sciences.</t>
  </si>
  <si>
    <t>Zadissa A</t>
  </si>
  <si>
    <t>GRANT_ID:676559 (EXCELERATE), plus ELIXIR as a RI</t>
  </si>
  <si>
    <t>35552456</t>
  </si>
  <si>
    <t>10.1093/nar/gkac330</t>
  </si>
  <si>
    <t>The Quest for Orthologs orthology benchmark service in 2022.</t>
  </si>
  <si>
    <t>Nevers Y</t>
  </si>
  <si>
    <t>0000-0002-0027-0858</t>
  </si>
  <si>
    <t>Altenhoff A</t>
  </si>
  <si>
    <t>0000-0003-2365-8748</t>
  </si>
  <si>
    <t>35554554</t>
  </si>
  <si>
    <t>10.1093/nar/gkac365</t>
  </si>
  <si>
    <t>RING 3.0: fast generation of probabilistic residue interaction networks from structural ensembles.</t>
  </si>
  <si>
    <t>Clementel D</t>
  </si>
  <si>
    <t>35563976</t>
  </si>
  <si>
    <t>10.3390/foods11091253</t>
  </si>
  <si>
    <t>Inverse Molecular Docking Elucidating the Anticarcinogenic Potential of the Hop Natural Product Xanthohumol and Its Metabolites.</t>
  </si>
  <si>
    <t>Foods (Basel, Switzerland)</t>
  </si>
  <si>
    <t>Kores K</t>
  </si>
  <si>
    <t>Bren U</t>
  </si>
  <si>
    <t>ACK_FUND:I002819N, text_search_country:"ELIXIR Belgium"</t>
  </si>
  <si>
    <t>35577808</t>
  </si>
  <si>
    <t>10.1038/s41597-022-01335-0</t>
  </si>
  <si>
    <t>Motor evoked potentials for multiple sclerosis, a multiyear follow-up dataset.</t>
  </si>
  <si>
    <t>0000-0002-7632-2001</t>
  </si>
  <si>
    <t>text_search_country:"ELIXIR Luxembourg", FAIR-plus and EOSC-life</t>
  </si>
  <si>
    <t>35595012</t>
  </si>
  <si>
    <t>10.1016/j.drudis.2022.05.010</t>
  </si>
  <si>
    <t>Selection of data sets for FAIRification in drug discovery and development: Which, why, and how?</t>
  </si>
  <si>
    <t>Alharbi E</t>
  </si>
  <si>
    <t>Gribbon P</t>
  </si>
  <si>
    <t>text_search_general:"ELIXIR-CONVERGE", text_search_general:"eTRANSAFE", text_search_general:"FAIRplus", text_search_general:F1000Research ELIXIR</t>
  </si>
  <si>
    <t>35602243</t>
  </si>
  <si>
    <t>10.12688/f1000research.74024.1</t>
  </si>
  <si>
    <t>eTRANSAFE: Building a sustainable framework to share reproducible drug safety knowledge with the public domain.</t>
  </si>
  <si>
    <t>0000-0002-2044-1159</t>
  </si>
  <si>
    <t>35609995</t>
  </si>
  <si>
    <t>10.1093/nar/gkac389</t>
  </si>
  <si>
    <t>PrankWeb 3: accelerated ligand-binding site predictions for experimental and modelled protein structures.</t>
  </si>
  <si>
    <t>GRANT_ID:825575, GRANT_ID:824087
EJP RD and EOSC-life</t>
  </si>
  <si>
    <t>35616100</t>
  </si>
  <si>
    <t>10.1093/database/baac035</t>
  </si>
  <si>
    <t>A Simple Standard for Sharing Ontological Mappings (SSSOM).</t>
  </si>
  <si>
    <t>Matentzoglu N</t>
  </si>
  <si>
    <t>0000-0001-5139-5557</t>
  </si>
  <si>
    <t>Mungall CJ</t>
  </si>
  <si>
    <t>0000-0003-4606-0597</t>
  </si>
  <si>
    <t>35616633</t>
  </si>
  <si>
    <t>10.7554/elife.70780</t>
  </si>
  <si>
    <t>The LOTUS initiative for open knowledge management in natural products research.</t>
  </si>
  <si>
    <t>Rutz A</t>
  </si>
  <si>
    <t>Allard PM</t>
  </si>
  <si>
    <t>0000-0003-3389-2191</t>
  </si>
  <si>
    <t>boilerplate_text_search:"research infrastructure for life-science data", text_search_general:"ELIXIR Staff Exchange", text_search_general:"funded by ELIXIR", text_search_general:"supported by ELIXIR", text_search_country:"ELIXIR Slovenia", text_search_country:"ELIXIR Sweden", text_search_country_code:"ELIXIR SI"</t>
  </si>
  <si>
    <t>35621738</t>
  </si>
  <si>
    <t>10.3390/insects13050403</t>
  </si>
  <si>
    <t>The Carniolan Honeybee from Slovenia-A Complete and Annotated Mitochondrial Genome with Comparisons to Closely Related &lt;i&gt;Apis mellifera&lt;/i&gt; Subspecies.</t>
  </si>
  <si>
    <t>Insects</t>
  </si>
  <si>
    <t>Moškrič A</t>
  </si>
  <si>
    <t>0000-0001-7517-293X</t>
  </si>
  <si>
    <t>Prešern J</t>
  </si>
  <si>
    <t>0000-0003-2479-6106</t>
  </si>
  <si>
    <t>35628532</t>
  </si>
  <si>
    <t>10.3390/ijms23105727</t>
  </si>
  <si>
    <t>Comparative Analyses of Medicinal Chemistry and Cheminformatics Filters with Accessible Implementation in Konstanz Information Miner (KNIME).</t>
  </si>
  <si>
    <t>Kralj S</t>
  </si>
  <si>
    <t>0000-0001-6083-5024</t>
  </si>
  <si>
    <t>PMC9051587</t>
  </si>
  <si>
    <t>Overlap of vitamin A and vitamin D target genes with CAKUT-related processes [version 2; peer review: 2 approved</t>
  </si>
  <si>
    <t>PMC9130861</t>
  </si>
  <si>
    <t>Ms1 RNA Interacts With the RNA Polymerase Core in Streptomyces coelicolor and Was Identified in Majority of Actinobacteria Using a Linguistic Gene Synteny Search</t>
  </si>
  <si>
    <t>Vaňková Hausnerová V</t>
  </si>
  <si>
    <t>generic_whitelist:PPR281940, Biohack Europe 2020</t>
  </si>
  <si>
    <t>PPR281940</t>
  </si>
  <si>
    <t>10.37044/osf.io/gzfa8</t>
  </si>
  <si>
    <t>Linking PubDictionaries with UniBioDicts to support Community Curation</t>
  </si>
  <si>
    <t>Zobolas J</t>
  </si>
  <si>
    <t>0000-0002-3609-8674</t>
  </si>
  <si>
    <t>Vercruysse S</t>
  </si>
  <si>
    <t>35134118</t>
  </si>
  <si>
    <t>10.2337/dc21-2120</t>
  </si>
  <si>
    <t>Type 1 Diabetes in Children With Genetic Risk May Be Predicted Very Early With a Blood miRNA.</t>
  </si>
  <si>
    <t>Diabetes care</t>
  </si>
  <si>
    <t>Suomi T</t>
  </si>
  <si>
    <t>0000-0002-2539-2296</t>
  </si>
  <si>
    <t>35411390</t>
  </si>
  <si>
    <t>10.1093/database/baac023</t>
  </si>
  <si>
    <t>Scaling up oligogenic diseases research with OLIDA: the Oligogenic Diseases Database.</t>
  </si>
  <si>
    <t>Nachtegael C</t>
  </si>
  <si>
    <t>0000-0001-5840-8920</t>
  </si>
  <si>
    <t>Lenaerts T</t>
  </si>
  <si>
    <t>0000-0003-3645-1455</t>
  </si>
  <si>
    <t>35633709</t>
  </si>
  <si>
    <t>10.3389/fmicb.2022.848536</t>
  </si>
  <si>
    <t>Ms1 RNA Interacts With the RNA Polymerase Core in &lt;i&gt;Streptomyces coelicolor&lt;/i&gt; and Was Identified in Majority of &lt;i&gt;Actinobacteria&lt;/i&gt; Using a Linguistic Gene Synteny Search.</t>
  </si>
  <si>
    <t>ACK_FUND:824087 (EOSC life), ACK_FUND:I002819N (ELIXIR Belgium), also ELIXIR DE, ELIXIR UK, ELIXIR CH</t>
  </si>
  <si>
    <t>35669346</t>
  </si>
  <si>
    <t>10.1093/bioadv/vbac030</t>
  </si>
  <si>
    <t>Expanding the Galaxy's reference data.</t>
  </si>
  <si>
    <t>Bioinformatics advances</t>
  </si>
  <si>
    <t>0000-0001-6553-5274</t>
  </si>
  <si>
    <t>0000-0003-3763-0797</t>
  </si>
  <si>
    <t>GRANT_ID:824087 EOSC-life and ELIXIR Italy</t>
  </si>
  <si>
    <t>35679182</t>
  </si>
  <si>
    <t>10.1021/acs.jcim.2c00522</t>
  </si>
  <si>
    <t>Learning to Identify Physiological and Adventitious Metal-Binding Sites in the Three-Dimensional Structures of Proteins by Following the Hints of a Deep Neural Network.</t>
  </si>
  <si>
    <t>0000-0002-3900-0011</t>
  </si>
  <si>
    <t>35716175</t>
  </si>
  <si>
    <t>10.1007/s00125-022-05726-1</t>
  </si>
  <si>
    <t>Umbilical cord blood DNA methylation in children who later develop type 1 diabetes.</t>
  </si>
  <si>
    <t>Laajala E</t>
  </si>
  <si>
    <t>0000-0001-5076-8366</t>
  </si>
  <si>
    <t>0000-0003-2228-334X</t>
  </si>
  <si>
    <t>35734584</t>
  </si>
  <si>
    <t>10.3389/fonc.2022.908442</t>
  </si>
  <si>
    <t>Yeast as a Model to Unravel New BRCA2 Functions in Cell Metabolism.</t>
  </si>
  <si>
    <t>Costanza A</t>
  </si>
  <si>
    <t>Giannattasio S</t>
  </si>
  <si>
    <t>generic_whitelist:C8077, ELIXIR UK, EJP RD, ELIXIR-EXCELERATE, CORBEL, EOSC life</t>
  </si>
  <si>
    <t>C8077</t>
  </si>
  <si>
    <t>10.1162/dint_r_00024</t>
  </si>
  <si>
    <t>CTX</t>
  </si>
  <si>
    <t>FAIR Principles: Interpretations and Implementation Considerations</t>
  </si>
  <si>
    <t>Data intelligence</t>
  </si>
  <si>
    <t>Jacobsen A</t>
  </si>
  <si>
    <t>0000-0003-3357-3027</t>
  </si>
  <si>
    <t>GRANT_ID:654248 CORBEL, GRANT_ID:676559 EXCELERATE</t>
  </si>
  <si>
    <t>30273658</t>
  </si>
  <si>
    <t>10.1016/j.jsb.2018.09.009</t>
  </si>
  <si>
    <t>Map challenge: Analysis using a pair comparison method based on Fourier shell correlation.</t>
  </si>
  <si>
    <t>Marabini R</t>
  </si>
  <si>
    <t>volunteered by Proteomic Community as ELIXIR-related. Involves two co-authors in the ELIXIR Proteomics Community (Veit Schwämmle and myself) and has strong ties to the Tools Platform. The work was also informed by discussions at an ELIXIR-sponsored Lorentz Center Workshop in 2020 and worked on in a BioHackathon project in 2021</t>
  </si>
  <si>
    <t>33720735</t>
  </si>
  <si>
    <t>10.1021/acs.jproteome.0c00983</t>
  </si>
  <si>
    <t>APE in the Wild: Automated Exploration of Proteomics Workflows in the bio.tools Registry.</t>
  </si>
  <si>
    <t>Kasalica V</t>
  </si>
  <si>
    <t>0000-0002-0097-1056</t>
  </si>
  <si>
    <t>Submitted by ELIXIR-FR as part of the ELIXIR Proteomic Community review ("French bioinformatics Institute (ELIXIR-FR) funding support is explicitly acknowledged in the following publications introducing or using ProteoRE"</t>
  </si>
  <si>
    <t>34672606</t>
  </si>
  <si>
    <t>10.1021/acs.jproteome.1c00657</t>
  </si>
  <si>
    <t>Advances and Utility of the Human Plasma Proteome.</t>
  </si>
  <si>
    <t>0000-0001-7980-4826</t>
  </si>
  <si>
    <t>Schwenk JM</t>
  </si>
  <si>
    <t>0000-0003-4624-031X</t>
  </si>
  <si>
    <t>EXCELERATE and many implementation studies</t>
  </si>
  <si>
    <t>35178824</t>
  </si>
  <si>
    <t>10.1002/humu.24353</t>
  </si>
  <si>
    <t>The RD-Connect Genome-Phenome Analysis Platform: Accelerating diagnosis, research, and gene discovery for rare diseases.</t>
  </si>
  <si>
    <t>0000-0003-4450-3112</t>
  </si>
  <si>
    <t>Thanks ELIXIR</t>
  </si>
  <si>
    <t>35460671</t>
  </si>
  <si>
    <t>10.1016/j.jmb.2022.167599</t>
  </si>
  <si>
    <t>PDBx/mmCIF Ecosystem: Foundational Semantic Tools for Structural Biology.</t>
  </si>
  <si>
    <t>Peisach E</t>
  </si>
  <si>
    <t>text_search_country_code:"ELIXIR FR"</t>
  </si>
  <si>
    <t>35687095</t>
  </si>
  <si>
    <t>10.1093/nar/gkac420</t>
  </si>
  <si>
    <t>The Ocean Gene Atlas v2.0: online exploration of the biogeography and phylogeny of plankton genes.</t>
  </si>
  <si>
    <t>Vernette C</t>
  </si>
  <si>
    <t>0000-0001-7053-7848</t>
  </si>
  <si>
    <t>Lescot M</t>
  </si>
  <si>
    <t>0000-0003-4228-1712</t>
  </si>
  <si>
    <t>ELIXIR, EJP RD</t>
  </si>
  <si>
    <t>35705716</t>
  </si>
  <si>
    <t>10.1038/s41587-022-01357-4</t>
  </si>
  <si>
    <t>The GA4GH Phenopacket schema defines a computable representation of clinical data.</t>
  </si>
  <si>
    <t>Jacobsen JOB</t>
  </si>
  <si>
    <t>0000-0003-4920-9553</t>
  </si>
  <si>
    <t>35780200</t>
  </si>
  <si>
    <t>10.1038/s41598-022-15549-0</t>
  </si>
  <si>
    <t>Protein and functional isoform levels and genetic variants of the BAFF and APRIL pathway components in systemic lupus erythematosus.</t>
  </si>
  <si>
    <t>Ortiz-Aljaro P</t>
  </si>
  <si>
    <t>González-Escribano MF</t>
  </si>
  <si>
    <t>ACK_FUND:824087 EOSC Life</t>
  </si>
  <si>
    <t>35831315</t>
  </si>
  <si>
    <t>10.1038/s41597-022-01532-x</t>
  </si>
  <si>
    <t>Cytopathic SARS-CoV-2 screening on VERO-E6 cells in a large-scale repurposing effort.</t>
  </si>
  <si>
    <t>0000-0001-5236-623X</t>
  </si>
  <si>
    <t>Leyssen P</t>
  </si>
  <si>
    <t>0000-0002-9265-6028</t>
  </si>
  <si>
    <t>text_search_general:"ELIXIR-EXCELERATE", text_search_general:"eTRANSAFE"</t>
  </si>
  <si>
    <t>35886042</t>
  </si>
  <si>
    <t>10.3390/genes13071259</t>
  </si>
  <si>
    <t>Functional Genomics Analysis to Disentangle the Role of Genetic Variants in Major Depression.</t>
  </si>
  <si>
    <t>0000-0002-4098-3000</t>
  </si>
  <si>
    <t>boilerplate_text_search:"research infrastructure for life-science data", text_search_general:F1000Research ELIXIR, text_search_general:"ELIXIR Implementation Study", text_search_general:"funding from ELIXIR"</t>
  </si>
  <si>
    <t>PMC9218589</t>
  </si>
  <si>
    <t>https://doi.org/10.12688/f1000research.109080.2</t>
  </si>
  <si>
    <t>Recommendations for the formatting of Variant Call Format (VCF) files to make plant genotyping data FAIR [version 2; peer review: 2 approved]</t>
  </si>
  <si>
    <t>text_search_general:"ELIXIR-EXCELERATE", text_search_general:F1000Research ELIXIR</t>
  </si>
  <si>
    <t>Petrillo M</t>
  </si>
  <si>
    <t>Angers-Loustau A</t>
  </si>
  <si>
    <t>0000-0001-8880-2347</t>
  </si>
  <si>
    <t>PMC9312353</t>
  </si>
  <si>
    <t>Approaches in Gene Coexpression Analysis in Eukaryotes</t>
  </si>
  <si>
    <t>Biology</t>
  </si>
  <si>
    <t>Zogopoulos V</t>
  </si>
  <si>
    <t>PPR525338</t>
  </si>
  <si>
    <t>10.12688/f1000research.122312.1</t>
  </si>
  <si>
    <t>Community-driven ELIXIR activities in single-cell omics</t>
  </si>
  <si>
    <t>Czarnewski P</t>
  </si>
  <si>
    <t>0000-0001-8150-4021</t>
  </si>
  <si>
    <t>0000-0002-2848-628X</t>
  </si>
  <si>
    <t>ACK_FUND:ANR-11-INBS-0013, ELIXIR France</t>
  </si>
  <si>
    <t>0000-0002-4339-2791</t>
  </si>
  <si>
    <t>text_search_general:"galaxy europe"</t>
  </si>
  <si>
    <t>Ohta T</t>
  </si>
  <si>
    <t>0000-0003-3777-5945</t>
  </si>
  <si>
    <t>0000-0003-3791-3973</t>
  </si>
  <si>
    <t>text_search_general:"ELIXIR Implementation Studies"</t>
  </si>
  <si>
    <t>31686107</t>
  </si>
  <si>
    <t>10.1093/nar/gkz984</t>
  </si>
  <si>
    <t>The ProteomeXchange consortium in 2020: enabling 'big data' approaches in proteomics.</t>
  </si>
  <si>
    <t>0000-0002-8364-165X</t>
  </si>
  <si>
    <t>32379317</t>
  </si>
  <si>
    <t>10.1093/nar/gkaa328</t>
  </si>
  <si>
    <t>SIB Literature Services: RESTful customizable search engines in biomedical literature, enriched with automatically mapped biomedical concepts.</t>
  </si>
  <si>
    <t>Gobeill J</t>
  </si>
  <si>
    <t>0000-0001-9809-7741</t>
  </si>
  <si>
    <t>0000-0003-0800-544X</t>
  </si>
  <si>
    <t>0000-0002-9252-5386</t>
  </si>
  <si>
    <t>32580139</t>
  </si>
  <si>
    <t>10.1016/j.ebiom.2020.102841</t>
  </si>
  <si>
    <t>Combining imaging- and gene-based hypoxia biomarkers in cervical cancer improves prediction of chemoradiotherapy failure independent of intratumour heterogeneity.</t>
  </si>
  <si>
    <t>EBioMedicine</t>
  </si>
  <si>
    <t>Fjeldbo CS</t>
  </si>
  <si>
    <t>0000-0002-7938-0514</t>
  </si>
  <si>
    <t>Lyng H</t>
  </si>
  <si>
    <t>32610626</t>
  </si>
  <si>
    <t>10.3390/cells9071579</t>
  </si>
  <si>
    <t>Mechanistic Models of Signaling Pathways Reveal the Drug Action Mechanisms behind Gender-Specific Gene Expression for Cancer Treatments.</t>
  </si>
  <si>
    <t>32630140</t>
  </si>
  <si>
    <t>A Census and Categorization Method of Epitranscriptomic Marks.</t>
  </si>
  <si>
    <t>Mathlin J</t>
  </si>
  <si>
    <t>0000-0002-0076-9878</t>
  </si>
  <si>
    <t>Colombo T</t>
  </si>
  <si>
    <t>0000-0003-2415-7507</t>
  </si>
  <si>
    <t>32637044</t>
  </si>
  <si>
    <t>10.1016/j.csbj.2020.06.017</t>
  </si>
  <si>
    <t>Deep learning models in genomics; are we there yet?</t>
  </si>
  <si>
    <t>Koumakis L</t>
  </si>
  <si>
    <t>0000-0002-8442-4630</t>
  </si>
  <si>
    <t>32655481</t>
  </si>
  <si>
    <t>10.3389/fneur.2020.00524</t>
  </si>
  <si>
    <t>Genetic Architecture of Parkinson's Disease in the Indian Population: Harnessing Genetic Diversity to Address Critical Gaps in Parkinson's Disease Research.</t>
  </si>
  <si>
    <t>Rajan R</t>
  </si>
  <si>
    <t>0000-0003-4987-7252</t>
  </si>
  <si>
    <t>generic_whitelist:32702016</t>
  </si>
  <si>
    <t>32702016</t>
  </si>
  <si>
    <t>10.1371/journal.pcbi.1007976</t>
  </si>
  <si>
    <t>A framework to assess the quality and impact of bioinformatics training across ELIXIR.</t>
  </si>
  <si>
    <t>Gurwitz KT</t>
  </si>
  <si>
    <t>0000-0001-5202-2349</t>
  </si>
  <si>
    <t>0000-0003-3272-628X</t>
  </si>
  <si>
    <t>33741917</t>
  </si>
  <si>
    <t>10.1038/s41467-021-21758-4</t>
  </si>
  <si>
    <t>FTO-mediated cytoplasmic m&lt;sup&gt;6&lt;/sup&gt;A&lt;sub&gt;m&lt;/sub&gt; demethylation adjusts stem-like properties in colorectal cancer cell.</t>
  </si>
  <si>
    <t>Relier S</t>
  </si>
  <si>
    <t>0000-0001-7896-8490</t>
  </si>
  <si>
    <t>GRANT_ID:676559, ACK_FUND:676559, boilerplate_text_search:"This work was funded by ELIXIR%2C the research infrastructure for life-science data", boilerplate_text_search:"research infrastructure for life-science data", text_search_general:"ELIXIR-EXCELERATE", text_search_general:"funded by ELIXIR", text_search_general:"ELIXIR-IIB", text_search_general:"ELIXIR IIB", text_search_general:"ELIXIR-ITA"</t>
  </si>
  <si>
    <t>34117876</t>
  </si>
  <si>
    <t>10.1093/bioinformatics/btab431</t>
  </si>
  <si>
    <t>ITSoneWB: profiling global taxonomic diversity of eukaryotic communities on Galaxy.</t>
  </si>
  <si>
    <t>Tangaro M</t>
  </si>
  <si>
    <t>0000-0001-6129-5007</t>
  </si>
  <si>
    <t>0000-0003-3923-2266</t>
  </si>
  <si>
    <t>35165173</t>
  </si>
  <si>
    <t>10.1523/jneurosci.1627-21.2022</t>
  </si>
  <si>
    <t>Nicotinic Acetylcholine Receptors Expressed by Striatal Interneurons Inhibit Striatal Activity and Control Striatal-Dependent Behaviors.</t>
  </si>
  <si>
    <t>Abbondanza A</t>
  </si>
  <si>
    <t>Janickova H</t>
  </si>
  <si>
    <t>0000-0003-4748-5167</t>
  </si>
  <si>
    <t>35176018</t>
  </si>
  <si>
    <t>10.1371/journal.pcbi.1009269</t>
  </si>
  <si>
    <t>Tool evaluation for the detection of variably sized indels from next generation whole genome and targeted sequencing data.</t>
  </si>
  <si>
    <t>Wang N</t>
  </si>
  <si>
    <t>35243384</t>
  </si>
  <si>
    <t>10.1016/j.xpro.2022.101208</t>
  </si>
  <si>
    <t>Gene coexpression analysis in &lt;i&gt;Arabidopsis thaliana&lt;/i&gt; based on public microarray data.</t>
  </si>
  <si>
    <t>STAR protocols</t>
  </si>
  <si>
    <t>0000-0001-8991-8712</t>
  </si>
  <si>
    <t>0000-0003-1380-5521</t>
  </si>
  <si>
    <t>35262494</t>
  </si>
  <si>
    <t>10.2196/26374</t>
  </si>
  <si>
    <t>Weight Loss Trajectories in Healthy Weight Coaching: Cohort Study.</t>
  </si>
  <si>
    <t>JMIR formative research</t>
  </si>
  <si>
    <t>Kupila SKE</t>
  </si>
  <si>
    <t>0000-0001-5200-4597</t>
  </si>
  <si>
    <t>Pietiläinen KH</t>
  </si>
  <si>
    <t>ACK_FUND:825575, ACK_FUND:824087, text_search_general:"EJP RD"</t>
  </si>
  <si>
    <t>35292119</t>
  </si>
  <si>
    <t>10.1186/s13326-022-00264-6</t>
  </si>
  <si>
    <t>Semantic modelling of common data elements for rare disease registries, and a prototype workflow for their deployment over registry data.</t>
  </si>
  <si>
    <t>0000-0003-4715-9070</t>
  </si>
  <si>
    <t xml:space="preserve">generic_whitelist:35297548. EJP RD and also ELIXIR </t>
  </si>
  <si>
    <t>35297548</t>
  </si>
  <si>
    <t>10.1002/humu.24369</t>
  </si>
  <si>
    <t>Beacon v2 and Beacon networks: A "lingua franca" for federated data discovery in biomedical genomics, and beyond.</t>
  </si>
  <si>
    <t>0000-0001-8348-2524</t>
  </si>
  <si>
    <t>Brookes AJ</t>
  </si>
  <si>
    <t>0000-0003-2162-8246</t>
  </si>
  <si>
    <t>35314664</t>
  </si>
  <si>
    <t>10.3390/mps5020027</t>
  </si>
  <si>
    <t>Interactive Analysis, Exploration, and Visualization of RNA-Seq Data with SeqCVIBE.</t>
  </si>
  <si>
    <t>Bothos E</t>
  </si>
  <si>
    <t>0000-0002-4199-0333</t>
  </si>
  <si>
    <t>0000-0002-6954-7720</t>
  </si>
  <si>
    <t>GRANT_ID:824087, ACK_FUND:824087, GRANT_ID:101046203, ACK_FUND:101046203, GRANT_ID:I002819N, ACK_FUND:I002819N, text_search_country:"ELIXIR Belgium"</t>
  </si>
  <si>
    <t>35324885</t>
  </si>
  <si>
    <t>10.1371/journal.pcbi.1009823</t>
  </si>
  <si>
    <t>Ten simple rules for making a software tool workflow-ready.</t>
  </si>
  <si>
    <t>Brack P</t>
  </si>
  <si>
    <t>0000-0003-4101-2502</t>
  </si>
  <si>
    <t>35880426</t>
  </si>
  <si>
    <t>10.1093/bib/bbac286</t>
  </si>
  <si>
    <t>Benchmarking methods for detecting differential states between conditions from multi-subject single-cell RNA-seq data.</t>
  </si>
  <si>
    <t>Junttila S</t>
  </si>
  <si>
    <t>boilerplate_text_search:"european life-sciences Infrastructure", text_search_country_code:"ELIXIR CZ"</t>
  </si>
  <si>
    <t>35883181</t>
  </si>
  <si>
    <t>10.1186/s13326-022-00274-4</t>
  </si>
  <si>
    <t>DCSO: towards an ontology for machine-actionable data management plans.</t>
  </si>
  <si>
    <t>Cardoso J</t>
  </si>
  <si>
    <t>Borbinha J</t>
  </si>
  <si>
    <t>35895676</t>
  </si>
  <si>
    <t>10.1371/journal.pone.0271218</t>
  </si>
  <si>
    <t>Comparison of scientometric achievements at PhD and scientific output ten years later for 4,790 academic researchers.</t>
  </si>
  <si>
    <t>Munkácsy G</t>
  </si>
  <si>
    <t>0000-0001-9124-4788</t>
  </si>
  <si>
    <t>35950183</t>
  </si>
  <si>
    <t>10.1016/j.csbj.2022.07.024</t>
  </si>
  <si>
    <t>Molecular dynamics analysis of the structural properties of the transglutaminases of &lt;i&gt;Kutzneria albida&lt;/i&gt; and &lt;i&gt;Streptomyces mobaraensis&lt;/i&gt;.</t>
  </si>
  <si>
    <t>Giordano D</t>
  </si>
  <si>
    <t>35956778</t>
  </si>
  <si>
    <t>10.3390/molecules27154827</t>
  </si>
  <si>
    <t>In Silico Analysis of the Effects of Omicron Spike Amino Acid Changes on the Interactions with Human Proteins.</t>
  </si>
  <si>
    <t>D'Arminio N</t>
  </si>
  <si>
    <t>0000-0002-5838-1913</t>
  </si>
  <si>
    <t>0000-0002-9510-5205</t>
  </si>
  <si>
    <t>35991542</t>
  </si>
  <si>
    <t>10.3389/fgene.2022.929887</t>
  </si>
  <si>
    <t>COVID-19-specific transcriptomic signature detectable in blood across multiple cohorts.</t>
  </si>
  <si>
    <t xml:space="preserve">text_search_general:F1000Research ELIXIR, text_search_general:"rdmkit", text_search_general:"BiCIKL", text_search_country_code:"ELIXIR UK" </t>
  </si>
  <si>
    <t>35999898</t>
  </si>
  <si>
    <t>10.12688/f1000research.73825.2</t>
  </si>
  <si>
    <t>Recommendations for connecting molecular sequence and biodiversity research infrastructures through ELIXIR.</t>
  </si>
  <si>
    <t>0000-0001-8528-9023</t>
  </si>
  <si>
    <t>Willighagen E</t>
  </si>
  <si>
    <t>ACK_FUND:871075, boilerplate_text_search:"research infrastructure for life-science data", text_search_general:"ELIXIR-CONVERGE", text_search_general:"RI-PATHS", text_search_general:F1000Research ELIXIR, text_search_country_code:"ELIXIR PT"</t>
  </si>
  <si>
    <t>36016992</t>
  </si>
  <si>
    <t>10.12688/f1000research.108804.2</t>
  </si>
  <si>
    <t>Making European performance and impact assessment frameworks for research infrastructures glocal.</t>
  </si>
  <si>
    <t>Melo AMP</t>
  </si>
  <si>
    <t>Leite RB</t>
  </si>
  <si>
    <t>0000-0003-0695-3817</t>
  </si>
  <si>
    <t>36033302</t>
  </si>
  <si>
    <t>10.1016/j.heliyon.2022.e10222</t>
  </si>
  <si>
    <t>Review and assessment of Boolean approaches for inference of gene regulatory networks.</t>
  </si>
  <si>
    <t>Pušnik Ž</t>
  </si>
  <si>
    <t>0000-0002-9602-3869</t>
  </si>
  <si>
    <t>36038263</t>
  </si>
  <si>
    <t>10.1212/nxi.0000000000200021</t>
  </si>
  <si>
    <t>Updated Results of the COVID-19 in MS Global Data Sharing Initiative: Anti-CD20 and Other Risk Factors Associated With COVID-19 Severity.</t>
  </si>
  <si>
    <t>Neurology(R) neuroimmunology &amp; neuroinflammation</t>
  </si>
  <si>
    <t>0000-0003-3860-5251</t>
  </si>
  <si>
    <t>36044248</t>
  </si>
  <si>
    <t>10.1093/bib/bbac349</t>
  </si>
  <si>
    <t>IgIDivA: immunoglobulin intraclonal diversification analysis.</t>
  </si>
  <si>
    <t>Zaragoza-Infante L</t>
  </si>
  <si>
    <t>0000-0003-4067-7123</t>
  </si>
  <si>
    <t>0000-0001-6426-1347</t>
  </si>
  <si>
    <t>0000-0003-3785-4838</t>
  </si>
  <si>
    <t>36101400</t>
  </si>
  <si>
    <t>10.3390/biology11071019</t>
  </si>
  <si>
    <t>Approaches in Gene Coexpression Analysis in Eukaryotes.</t>
  </si>
  <si>
    <t>0000-0001-8452-4466</t>
  </si>
  <si>
    <t>ACK_FUND:824087, text_search_country:"ELIXIR Germany"</t>
  </si>
  <si>
    <t>36107835</t>
  </si>
  <si>
    <t>10.1371/journal.pone.0273698</t>
  </si>
  <si>
    <t>The Image Data Explorer: Interactive exploration of image-derived data.</t>
  </si>
  <si>
    <t>Muller C</t>
  </si>
  <si>
    <t>Hériché JK</t>
  </si>
  <si>
    <t>0000-0003-4105-1990</t>
  </si>
  <si>
    <t>Capella-Gutierrez S</t>
  </si>
  <si>
    <t>ACK_FUND:871075, text_search_general:"ELIXIR-CONVERGE", text_search_general:"supported by ELIXIR"</t>
  </si>
  <si>
    <t>36140275</t>
  </si>
  <si>
    <t>10.3390/biomedicines10092174</t>
  </si>
  <si>
    <t>Epigenetic Suppression of the IL-7 Pathway in Progressive Glioblastoma.</t>
  </si>
  <si>
    <t>Tompa M</t>
  </si>
  <si>
    <t>ACK_FUND:871075, text_search_general:"ELIXIR-CONVERGE", text_search_country_code:"ELIXIR ES"</t>
  </si>
  <si>
    <t>36146700</t>
  </si>
  <si>
    <t>10.3390/v14091893</t>
  </si>
  <si>
    <t>Assessing the Impact of SARS-CoV-2 Lineages and Mutations on Patient Survival.</t>
  </si>
  <si>
    <t>0000-0003-3460-8818</t>
  </si>
  <si>
    <t>36147664</t>
  </si>
  <si>
    <t>10.1016/j.csbj.2022.08.043</t>
  </si>
  <si>
    <t>Computational solutions for spatial transcriptomics.</t>
  </si>
  <si>
    <t>Kleino I</t>
  </si>
  <si>
    <t>36158203</t>
  </si>
  <si>
    <t>10.3389/fcell.2022.972017</t>
  </si>
  <si>
    <t>Two complementary approaches for efficient isolation of Sertoli cells for transcriptomic analysis.</t>
  </si>
  <si>
    <t>Petrusová J</t>
  </si>
  <si>
    <t>Filipp D</t>
  </si>
  <si>
    <t>36180441</t>
  </si>
  <si>
    <t>10.1038/s41597-022-01707-6</t>
  </si>
  <si>
    <t>Machine actionable metadata models.</t>
  </si>
  <si>
    <t>Batista D</t>
  </si>
  <si>
    <t>PMC6777611</t>
  </si>
  <si>
    <t>Abstracts from the 50th European Society of Human Genetics Conference: Posters</t>
  </si>
  <si>
    <t>0000-0001-5951-3116</t>
  </si>
  <si>
    <t>0000-0003-4971-8868</t>
  </si>
  <si>
    <t>Waterhouse R</t>
  </si>
  <si>
    <t>Genome-wide bioinformatic analyses predict key host and viral factors in SARS-CoV-2 pathogenesis</t>
  </si>
  <si>
    <t>0000-0003-2183-8876</t>
  </si>
  <si>
    <t>text_search_general:"BioHackathon" - duplicate</t>
  </si>
  <si>
    <t>PPR209513</t>
  </si>
  <si>
    <t>10.21203/rs.3.rs-63136/v1</t>
  </si>
  <si>
    <t>PPR249163</t>
  </si>
  <si>
    <t>10.1101/2020.12.03.20239863</t>
  </si>
  <si>
    <t>Detailed disease progression of 213 patients hospitalized with Covid-19 in the Czech Republic: An exploratory analysis</t>
  </si>
  <si>
    <t>ACK_FUND:871075, ACK_FUND:101046203, text_search_general:"ELIXIR-CONVERGE"</t>
  </si>
  <si>
    <t>PPR444222</t>
  </si>
  <si>
    <t>10.1101/2022.01.14.476382</t>
  </si>
  <si>
    <t>Selection analysis identifies unusual clustered mutational changes in Omicron lineage BA.1 that likely impact Spike function</t>
  </si>
  <si>
    <t>PPR451462</t>
  </si>
  <si>
    <t>10.21203/rs.3.rs-1330800/v1</t>
  </si>
  <si>
    <t>Host genomes for the unique SARS-CoV-2 variant leaked into Antarctic soil metagenomic sequencing data</t>
  </si>
  <si>
    <t>0000-0001-9232-9898</t>
  </si>
  <si>
    <t>0000-0003-1783-2041</t>
  </si>
  <si>
    <t>PPR510555</t>
  </si>
  <si>
    <t>10.1101/2022.06.21.497110</t>
  </si>
  <si>
    <t>Longitudinal pathway analysis using structural information with case studies in early type 1 diabetes</t>
  </si>
  <si>
    <t>Kumar A</t>
  </si>
  <si>
    <t>PPR519480</t>
  </si>
  <si>
    <t>10.1101/2022.07.12.495092</t>
  </si>
  <si>
    <t>MIADE metadata guidelines: Minimum Information About a Disorder Experiment</t>
  </si>
  <si>
    <t>0000-0002-5152-5953</t>
  </si>
  <si>
    <t>PPR522100</t>
  </si>
  <si>
    <t>10.21203/rs.3.rs-1838361/v1</t>
  </si>
  <si>
    <t>Identification of mutations in SARS-CoV-2 PCR primer regions</t>
  </si>
  <si>
    <t>Pipek OA</t>
  </si>
  <si>
    <t>text_search_general:"funding from ELIXIR" (implementation study)</t>
  </si>
  <si>
    <t>PPR523002</t>
  </si>
  <si>
    <t>10.1101/2022.07.22.500790</t>
  </si>
  <si>
    <t>PDB ProtVista: A reusable and open-source sequence feature viewer</t>
  </si>
  <si>
    <t>Deshpande M</t>
  </si>
  <si>
    <t>PPR536649</t>
  </si>
  <si>
    <t>10.12688/f1000research.51747.1</t>
  </si>
  <si>
    <t>The future of food and nutrition in ELIXIR</t>
  </si>
  <si>
    <t>Bouwman J</t>
  </si>
  <si>
    <t>0000-0003-3787-3836</t>
  </si>
  <si>
    <t>GRANT_ID:101007492, text_search_general:"BiCIKL"</t>
  </si>
  <si>
    <t>PPR543705</t>
  </si>
  <si>
    <t>10.12688/f1000research.123934.1</t>
  </si>
  <si>
    <t>ENA Source Attribute Helper: An Application Programming Interface to facilitate accurate reference to biological source data</t>
  </si>
  <si>
    <t>Gupta V</t>
  </si>
  <si>
    <t>0000-0003-2569-0768</t>
  </si>
  <si>
    <t>32893382</t>
  </si>
  <si>
    <t>10.1111/bcp.14545</t>
  </si>
  <si>
    <t>European research networks to facilitate drug research in children.</t>
  </si>
  <si>
    <t>British journal of clinical pharmacology</t>
  </si>
  <si>
    <t>Turner MA</t>
  </si>
  <si>
    <t>0000-0001-9365-0413</t>
  </si>
  <si>
    <t>Giaquinto C</t>
  </si>
  <si>
    <t>0000-0002-5299-8656</t>
  </si>
  <si>
    <t>36000901</t>
  </si>
  <si>
    <t>10.1128/spectrum.01995-22</t>
  </si>
  <si>
    <t>Culturomics of Bacteria from Radon-Saturated Water of the World's Oldest Radium Mine.</t>
  </si>
  <si>
    <t>Microbiology spectrum</t>
  </si>
  <si>
    <t>Kapinusova G</t>
  </si>
  <si>
    <t>GRANT_ID:101046203</t>
  </si>
  <si>
    <t>36115062</t>
  </si>
  <si>
    <t>10.1002/anie.202205858</t>
  </si>
  <si>
    <t>Comprehensive Fragment Screening of the SARS-CoV-2 Proteome Explores Novel Chemical Space for Drug Development.</t>
  </si>
  <si>
    <t>Berg H</t>
  </si>
  <si>
    <t>0000-0001-5693-7909</t>
  </si>
  <si>
    <t>Schwalbe H</t>
  </si>
  <si>
    <t>0000-0003-4921-8185</t>
  </si>
  <si>
    <t>36213495</t>
  </si>
  <si>
    <t>10.7717/peerj.14149</t>
  </si>
  <si>
    <t>Identification of neoplasm-specific signatures of miRNA interactions by employing a systems biology approach.</t>
  </si>
  <si>
    <t>Arshinchi Bonab R</t>
  </si>
  <si>
    <t>text_search_general:"ELIXIR-ITA", text_search_country_code:"ELIXIR IT"</t>
  </si>
  <si>
    <t>36229462</t>
  </si>
  <si>
    <t>10.1038/s41597-022-01724-5</t>
  </si>
  <si>
    <t>Brain de novo transcriptome assembly of a toad species showing polymorphic anti-predatory behavior</t>
  </si>
  <si>
    <t>Chiocchio A</t>
  </si>
  <si>
    <t>0000-0002-0067-7025</t>
  </si>
  <si>
    <t>Canestrelli D</t>
  </si>
  <si>
    <t>36232413</t>
  </si>
  <si>
    <t>10.3390/ijms231911112</t>
  </si>
  <si>
    <t>Prediction and Ranking of Biomarkers Using &lt;i&gt;multiple&lt;/i&gt; UniReD.</t>
  </si>
  <si>
    <t>Baltsavia I</t>
  </si>
  <si>
    <t>0000-0001-5961-964X</t>
  </si>
  <si>
    <t>0000-0002-7107-4774</t>
  </si>
  <si>
    <t>text_search_general:"Beyond 1 Million Genomes"</t>
  </si>
  <si>
    <t>text_search_general:"supported by ELIXIR", text_search_country_code:"ELIXIR BE"</t>
  </si>
  <si>
    <t>36241754</t>
  </si>
  <si>
    <t>10.1038/s41597-022-01710-x</t>
  </si>
  <si>
    <t>Introducing the FAIR Principles for research software.</t>
  </si>
  <si>
    <t>Barker M</t>
  </si>
  <si>
    <t>0000-0001-5565-7577</t>
  </si>
  <si>
    <t>Honeyman T</t>
  </si>
  <si>
    <t>Busby B</t>
  </si>
  <si>
    <t>36262648</t>
  </si>
  <si>
    <t>10.3389/fpls.2022.1017958</t>
  </si>
  <si>
    <t>Flow karyotyping of wheat-&lt;i&gt;Aegilops&lt;/i&gt; additions facilitate dissecting the genomes of &lt;i&gt;Ae. biuncialis&lt;/i&gt; and &lt;i&gt;Ae. geniculata&lt;/i&gt; into individual chromosomes.</t>
  </si>
  <si>
    <t>36276939</t>
  </si>
  <si>
    <t>10.3389/fgene.2022.1006903</t>
  </si>
  <si>
    <t>Benchmarking post-GWAS analysis tools in major depression: Challenges and implications.</t>
  </si>
  <si>
    <t>Oldoni E</t>
  </si>
  <si>
    <t>PMC9617200</t>
  </si>
  <si>
    <t>High-content live-cell multiplex screen for chemogenomic compound annotation based on nuclear morphology</t>
  </si>
  <si>
    <t>Tjaden A</t>
  </si>
  <si>
    <t>text_search_general:"funding from ELIXIR", text_search_general:"ELIXIR BioHackathon", text_search_general:"ELIXIR-BioHackathon", text_search_general:"BioHackathon"</t>
  </si>
  <si>
    <t>PPR526911</t>
  </si>
  <si>
    <t>10.1101/2022.08.01.501973</t>
  </si>
  <si>
    <t>3D-Beacons: Decreasing the gap between protein sequences and structures through a federated network of protein structure data resources</t>
  </si>
  <si>
    <t>Varadi M</t>
  </si>
  <si>
    <t>0000-0001-6086-9494</t>
  </si>
  <si>
    <t>0000-0002-9634-4208</t>
  </si>
  <si>
    <t>generic_whitelist:29425059 - acknowledges ELIXIR</t>
  </si>
  <si>
    <t>29425059</t>
  </si>
  <si>
    <t>10.1080/15622975.2018.1439594</t>
  </si>
  <si>
    <t>Prader-Willi syndrome and Angelman syndrome: Visualisation of the molecular pathways for two chromosomal disorders.</t>
  </si>
  <si>
    <t>The world journal of biological psychiatry : the official journal of the World Federation of Societies of Biological Psychiatry</t>
  </si>
  <si>
    <t>0000-0001-9154-1395</t>
  </si>
  <si>
    <t>Curfs LMG</t>
  </si>
  <si>
    <t>generic_whitelist:30907210 - acknowledges ELIXIR</t>
  </si>
  <si>
    <t>30907210</t>
  </si>
  <si>
    <t>10.1080/15622975.2019.1593501</t>
  </si>
  <si>
    <t>Integrated analysis of human transcriptome data for Rett syndrome finds a network of involved genes.</t>
  </si>
  <si>
    <t>text_search_general:"EOSC Future"</t>
  </si>
  <si>
    <t>generic_whitelist:35980167 - ELIXIR and ELIXIR Beacon Implementation Studies 2019-2021 and 2022-2023</t>
  </si>
  <si>
    <t>35980167</t>
  </si>
  <si>
    <t>10.1093/bioinformatics/btac568</t>
  </si>
  <si>
    <t>Beacon v2 Reference Implementation: a toolkit to enable federated sharing of genomic and phenotypic data.</t>
  </si>
  <si>
    <t>Rueda M</t>
  </si>
  <si>
    <t>text_search_general:"EOSC-life", text_search_general:"B1MG", text_search_general:"HealthyCloud", text_search_general:"Beyond 1 Million Genomes", text_search_general:"EOSC Future"</t>
  </si>
  <si>
    <t>36310597</t>
  </si>
  <si>
    <t>10.3389/fmolb.2022.974799</t>
  </si>
  <si>
    <t>Tackling the translational challenges of multi-omics research in the realm of European personalised medicine: A workshop report.</t>
  </si>
  <si>
    <t>0000-0002-9839-5439</t>
  </si>
  <si>
    <t>van Gool AJ</t>
  </si>
  <si>
    <t>36317177</t>
  </si>
  <si>
    <t>10.1016/j.xpro.2022.101791</t>
  </si>
  <si>
    <t>High-content live-cell multiplex screen for chemogenomic compound annotation based on nuclear morphology.</t>
  </si>
  <si>
    <t>36318249</t>
  </si>
  <si>
    <t>10.1093/nar/gkac958</t>
  </si>
  <si>
    <t>Ensembl 2023.</t>
  </si>
  <si>
    <t>Martin FJ</t>
  </si>
  <si>
    <t>0000-0001-5815-0157</t>
  </si>
  <si>
    <t>GRANT_ID:101046203, ACK_FUND:101046203 BY-COVID</t>
  </si>
  <si>
    <t>36333366</t>
  </si>
  <si>
    <t>10.1038/s41598-022-21953-3</t>
  </si>
  <si>
    <t>Identification of mutations in SARS-CoV-2 PCR primer regions.</t>
  </si>
  <si>
    <t>36333801</t>
  </si>
  <si>
    <t>10.1186/s12935-022-02740-6</t>
  </si>
  <si>
    <t>Combinatorial targeting of menin and the histone methyltransferase DOT1L as a novel therapeutic strategy for treatment of chemotherapy-resistant ovarian cancer.</t>
  </si>
  <si>
    <t>Cancer cell international</t>
  </si>
  <si>
    <t>ACK_FUND:824087, text_search_general:"EOSC-life"</t>
  </si>
  <si>
    <t>36441813</t>
  </si>
  <si>
    <t>10.1371/journal.pgen.1010525</t>
  </si>
  <si>
    <t>A widespread inversion polymorphism conserved among Saccharomyces species is caused by recurrent homogenization of a sporulation gene family.</t>
  </si>
  <si>
    <t>Salzberg LI</t>
  </si>
  <si>
    <t>0000-0002-2522-1278</t>
  </si>
  <si>
    <t>Wolfe KH</t>
  </si>
  <si>
    <t>0000-0003-4992-4979</t>
  </si>
  <si>
    <t>PMC9594581</t>
  </si>
  <si>
    <t>Key issues for implementation of Genomics in Healthcare: a Policy Brief : Alexandra Costa</t>
  </si>
  <si>
    <t>Costa A</t>
  </si>
  <si>
    <t>Vicente A</t>
  </si>
  <si>
    <t>ACK_FUND:101046203 BY-COVID</t>
  </si>
  <si>
    <t>PMC9709942</t>
  </si>
  <si>
    <t>Molecular Structure of Cu(II)-Bound Amyloid-β Monomer Implicated in Inhibition of Peptide Self-Assembly in Alzheimer’s Disease</t>
  </si>
  <si>
    <t>JACS Au</t>
  </si>
  <si>
    <t>Abelein A</t>
  </si>
  <si>
    <t>Biverstål H</t>
  </si>
  <si>
    <t>generic_whitelist:PPR25452</t>
  </si>
  <si>
    <t>PPR25452</t>
  </si>
  <si>
    <t>10.1101/181677</t>
  </si>
  <si>
    <t>Lessons Learned: Recommendations for Establishing Critical Periodic Scientific Benchmarking</t>
  </si>
  <si>
    <t>0000-0001-6415-0532</t>
  </si>
  <si>
    <t>generic_whitelist:PPR516324 - ELIXIR Biohackathon</t>
  </si>
  <si>
    <t>PPR516324</t>
  </si>
  <si>
    <t>10.1101/2022.07.08.499265</t>
  </si>
  <si>
    <t>Workflow sharing with automated metadata validation and test execution to improve the reusability of published workflows</t>
  </si>
  <si>
    <t>Suetake H</t>
  </si>
  <si>
    <t>0000-0003-2765-0049</t>
  </si>
  <si>
    <t>ACK_FUND:871075 (CONVERGE), ACK_FUND:101046203 BY-COVID, text_search_general:"ELIXIR-CONVERGE", text_search_general:"galaxy europe"</t>
  </si>
  <si>
    <t>PPR566767</t>
  </si>
  <si>
    <t>10.1101/2022.11.03.515010</t>
  </si>
  <si>
    <t>Towards increased accuracy and reproducibility in SARS-CoV-2 next generation sequence analysis for public health surveillance</t>
  </si>
  <si>
    <t>Connor R</t>
  </si>
  <si>
    <t>Pruitt KD</t>
  </si>
  <si>
    <t>0000-0003-3876-691X</t>
  </si>
  <si>
    <t>10.12688/f1000research.126734.1</t>
  </si>
  <si>
    <t>0000-0003-3947-488X</t>
  </si>
  <si>
    <t>text_search_general:"BioHackathon" Biohackathon Europe</t>
  </si>
  <si>
    <t>PPR570729</t>
  </si>
  <si>
    <t>10.37044/osf.io/p85m9</t>
  </si>
  <si>
    <t>CWLD: Mapping colloquial wet lab language to ontologies</t>
  </si>
  <si>
    <t>Markham D</t>
  </si>
  <si>
    <t>McLaughlin JA</t>
  </si>
  <si>
    <t>PPR578088</t>
  </si>
  <si>
    <t>10.37044/osf.io/ueqkj</t>
  </si>
  <si>
    <t>Metadata for BioHackrXiv Markdown publications</t>
  </si>
  <si>
    <t>Prins P</t>
  </si>
  <si>
    <t>generic_whitelist:28732234, acknowledges ELIXIR infrastructure</t>
  </si>
  <si>
    <t>28732234</t>
  </si>
  <si>
    <t>10.1016/j.compbiomed.2017.07.005</t>
  </si>
  <si>
    <t>Computational modelling of genome-scale metabolic networks and its application to CHO cell cultures.</t>
  </si>
  <si>
    <t>Rejc Ž</t>
  </si>
  <si>
    <t>Mraz M</t>
  </si>
  <si>
    <t>generic_whitelist:34791357, acknowledges ELIXIR</t>
  </si>
  <si>
    <t>34791357</t>
  </si>
  <si>
    <t>10.1093/nar/gkab1060</t>
  </si>
  <si>
    <t>FuzDB: a new phase in understanding fuzzy interactions.</t>
  </si>
  <si>
    <t>Fuxreiter M</t>
  </si>
  <si>
    <t>generic_whitelist:34986598, acknowledges ELIXIR</t>
  </si>
  <si>
    <t>34986598</t>
  </si>
  <si>
    <t>10.1093/nar/gkab1025</t>
  </si>
  <si>
    <t>ECO: the Evidence and Conclusion Ontology, an update for 2022.</t>
  </si>
  <si>
    <t>Nadendla S</t>
  </si>
  <si>
    <t>0000-0001-7628-5565</t>
  </si>
  <si>
    <t>Giglio MG</t>
  </si>
  <si>
    <t>0000-0003-4871-5569</t>
  </si>
  <si>
    <t>35753998</t>
  </si>
  <si>
    <t>10.1111/bjh.18330</t>
  </si>
  <si>
    <t>GATA2 deficiency and MDS/AML: Experimental strategies for disease modelling and future therapeutic prospects.</t>
  </si>
  <si>
    <t>Kotmayer L</t>
  </si>
  <si>
    <t>0000-0001-5803-3567</t>
  </si>
  <si>
    <t>Giorgetti A</t>
  </si>
  <si>
    <t>0000-0003-4801-6899</t>
  </si>
  <si>
    <t>35847383</t>
  </si>
  <si>
    <t>10.12688/f1000research.39214.2</t>
  </si>
  <si>
    <t>A roadmap for the generation of benchmarking resources for antimicrobial resistance detection using next generation sequencing.</t>
  </si>
  <si>
    <t>0000-0001-8646-6589</t>
  </si>
  <si>
    <t>0000-0003-1425-4143</t>
  </si>
  <si>
    <t>36222693</t>
  </si>
  <si>
    <t>10.1128/spectrum.02893-22</t>
  </si>
  <si>
    <t>Investigating the Origin of Mycobacterium chimaera Contamination in Heater-Cooler Units: Integrated Analysis with Fourier Transform Infrared Spectroscopy and Whole-Genome Sequencing.</t>
  </si>
  <si>
    <t>Bisognin F</t>
  </si>
  <si>
    <t>0000-0001-6423-8358</t>
  </si>
  <si>
    <t>Dal Monte P</t>
  </si>
  <si>
    <t>0000-0003-2326-7464</t>
  </si>
  <si>
    <t>36282546</t>
  </si>
  <si>
    <t>10.1093/bioinformatics/btac701</t>
  </si>
  <si>
    <t>AHoJ: rapid, tailored search and retrieval of apo and holo protein structures for user-defined ligands.</t>
  </si>
  <si>
    <t>Feidakis CP</t>
  </si>
  <si>
    <t>Novotny M</t>
  </si>
  <si>
    <t>36301628</t>
  </si>
  <si>
    <t>10.1021/acs.nanolett.2c02835</t>
  </si>
  <si>
    <t>Bacterial DNA Recognition by SERS Active Plasma-Coupled Nanogold.</t>
  </si>
  <si>
    <t>Shvalya V</t>
  </si>
  <si>
    <t>0000-0002-1474-5412</t>
  </si>
  <si>
    <t>Cvelbar U</t>
  </si>
  <si>
    <t>0000-0003-3635-1665</t>
  </si>
  <si>
    <t>generic_whitelist:36350672, acknowledges ELIXIR</t>
  </si>
  <si>
    <t>36350672</t>
  </si>
  <si>
    <t>10.1093/nar/gkac993</t>
  </si>
  <si>
    <t>InterPro in 2022.</t>
  </si>
  <si>
    <t>Paysan-Lafosse T</t>
  </si>
  <si>
    <t>Bateman A</t>
  </si>
  <si>
    <t>generic_whitelist:36370099, ELIXIR Implementation study</t>
  </si>
  <si>
    <t>36370099</t>
  </si>
  <si>
    <t>10.1093/nar/gkac1040</t>
  </si>
  <si>
    <t>The ProteomeXchange consortium at 10 years: 2023 update.</t>
  </si>
  <si>
    <t>36399486</t>
  </si>
  <si>
    <t>10.1093/nar/gkac1016</t>
  </si>
  <si>
    <t>UTRdb 2.0: a comprehensive, expert curated catalog of eukaryotic mRNAs untranslated regions.</t>
  </si>
  <si>
    <t>GRANT_ID:824087, GRANT_ID:871075, GRANT_ID:101046203, GRANT_ID:101007492, text_search_general:"ELIXIR-CONVERGE", text_search_general:"EOSC-life", text_search_general:"BiCIKL"</t>
  </si>
  <si>
    <t>36399492</t>
  </si>
  <si>
    <t>10.1093/nar/gkac1051</t>
  </si>
  <si>
    <t>The European Nucleotide Archive in 2022.</t>
  </si>
  <si>
    <t>Burgin J</t>
  </si>
  <si>
    <t>0000-0003-1075-1628</t>
  </si>
  <si>
    <t>ACK_FUND:871075, boilerplate_text_search:"research infrastructure for life-science data", text_search_general:"ELIXIR-CONVERGE", text_search_general:"supported by ELIXIR", text_search_country_code:"ELIXIR IT"</t>
  </si>
  <si>
    <t>36406432</t>
  </si>
  <si>
    <t>10.3389/fmicb.2022.1003437</t>
  </si>
  <si>
    <t>Extension of the shelf-life of fresh pasta using modified atmosphere packaging and bioprotective cultures.</t>
  </si>
  <si>
    <t>Marzano M</t>
  </si>
  <si>
    <t>0000-0002-3805-7681</t>
  </si>
  <si>
    <t>De Angelis M</t>
  </si>
  <si>
    <t>36414650</t>
  </si>
  <si>
    <t>10.1038/s41598-022-23922-2</t>
  </si>
  <si>
    <t>Association of miR-144 levels in the peripheral blood with COVID-19 severity and mortality.</t>
  </si>
  <si>
    <t>Madè A</t>
  </si>
  <si>
    <t>0000-0002-0275-7221</t>
  </si>
  <si>
    <t>Martelli F</t>
  </si>
  <si>
    <t>0000-0002-8624-7738</t>
  </si>
  <si>
    <t>36448847</t>
  </si>
  <si>
    <t>10.1093/gigascience/giac118</t>
  </si>
  <si>
    <t>3D-Beacons: decreasing the gap between protein sequences and structures through a federated network of protein structure data resources.</t>
  </si>
  <si>
    <t>0000-0003-4838-443X</t>
  </si>
  <si>
    <t>text_search_country:"ELIXIR Hungary", Implementation studies</t>
  </si>
  <si>
    <t>36452990</t>
  </si>
  <si>
    <t>10.1002/pro.4522</t>
  </si>
  <si>
    <t>DisCanVis: Visualizing integrated structural and functional annotations to better understand the effect of cancer mutations located within disordered proteins.</t>
  </si>
  <si>
    <t>Deutsch N</t>
  </si>
  <si>
    <t>0000-0001-5791-9825</t>
  </si>
  <si>
    <t>GRANT_ID:824087, ACK_FUND:824087, text_search_general:"EJP RD", text_search_general:"EOSC-life"</t>
  </si>
  <si>
    <t>36470968</t>
  </si>
  <si>
    <t>10.1038/s41598-022-25278-z</t>
  </si>
  <si>
    <t>An iterative and interdisciplinary categorisation process towards FAIRer digital resources for sensitive life-sciences data.</t>
  </si>
  <si>
    <t>David R</t>
  </si>
  <si>
    <t>0000-0001-6932-0473</t>
  </si>
  <si>
    <t>Verde PE</t>
  </si>
  <si>
    <t>GRANT_ID:824087, text_search_general:"EOSC-life"</t>
  </si>
  <si>
    <t>36477604</t>
  </si>
  <si>
    <t>10.1038/s41598-022-24980-2</t>
  </si>
  <si>
    <t>DrugRepo: a novel approach to repurposing drugs based on chemical and genomic features.</t>
  </si>
  <si>
    <t>36496436</t>
  </si>
  <si>
    <t>10.1038/s41597-022-01871-9</t>
  </si>
  <si>
    <t>Extensive proteome and functional genomic profiling of variability between genetically identical human B-lymphoblastoid cells.</t>
  </si>
  <si>
    <t>Laczik M</t>
  </si>
  <si>
    <t>0000-0001-5260-1498</t>
  </si>
  <si>
    <t>0000-0003-4373-2175</t>
  </si>
  <si>
    <t>36517834</t>
  </si>
  <si>
    <t>10.1186/s13023-022-02558-5</t>
  </si>
  <si>
    <t>Towards FAIRification of sensitive and fragmented rare disease patient data: challenges and solutions in European reference network registries.</t>
  </si>
  <si>
    <t>Dos Santos Vieira B</t>
  </si>
  <si>
    <t>36552239</t>
  </si>
  <si>
    <t>10.3390/biology11121729</t>
  </si>
  <si>
    <t>Quantitative Aspect of &lt;i&gt;Bacillus subtilis&lt;/i&gt; σB Regulatory Network-A Computational Simulation.</t>
  </si>
  <si>
    <t>ACS catalysis</t>
  </si>
  <si>
    <t>von Haugwitz G</t>
  </si>
  <si>
    <t>Wei R</t>
  </si>
  <si>
    <t>generic_whitelist:PPR576214, Biohackathon</t>
  </si>
  <si>
    <t>PPR576214</t>
  </si>
  <si>
    <t>10.37044/osf.io/ep3xh</t>
  </si>
  <si>
    <t>Mapping OHDSI OMOP Common Data Model and GA4GH Phenopackets for COVID-19 disease epidemics and analytics</t>
  </si>
  <si>
    <t>0000-0002-1023-2257</t>
  </si>
  <si>
    <t>Welter D</t>
  </si>
  <si>
    <t>Castro LJ</t>
  </si>
  <si>
    <t>PPR586950</t>
  </si>
  <si>
    <t>10.1101/2022.12.16.520746</t>
  </si>
  <si>
    <t>Transformer-based tool recommendation system in Galaxy</t>
  </si>
  <si>
    <t>PPR587343</t>
  </si>
  <si>
    <t>10.37044/osf.io/c724r</t>
  </si>
  <si>
    <t>BioHackEU22 Project 22: Plant data exchange and standard interoperability</t>
  </si>
  <si>
    <t>Soiland-Reyes S</t>
  </si>
  <si>
    <t>GRANT_ID:825575, GRANT_ID:824087, GRANT_ID:802750, GRANT_ID:101046203 - FAIRplus, EOSC-life, BY-COVID, AgroServ, ELIXIR Interoperability platofm</t>
  </si>
  <si>
    <t>PPR588939</t>
  </si>
  <si>
    <t>10.12688/openreseurope.15364.1</t>
  </si>
  <si>
    <t>Community-driven governance of FAIRness assessment: an open issue, an open discussion</t>
  </si>
  <si>
    <t>35717562</t>
  </si>
  <si>
    <t>10.1111/nph.18323</t>
  </si>
  <si>
    <t>The ecology of palm genomes: repeat-associated genome size expansion is constrained by aridity.</t>
  </si>
  <si>
    <t>Schley RJ</t>
  </si>
  <si>
    <t>0000-0001-6355-237X</t>
  </si>
  <si>
    <t>Leitch IJ</t>
  </si>
  <si>
    <t>0000-0003-1532-5353</t>
  </si>
  <si>
    <t>36065632</t>
  </si>
  <si>
    <t>10.1111/tpj.15969</t>
  </si>
  <si>
    <t>Mega-sized pericentromeric blocks of simple telomeric repeats and their variants reveal patterns of chromosome evolution in ancient Cycadales genomes.</t>
  </si>
  <si>
    <t>Vozárová R</t>
  </si>
  <si>
    <t>0000-0001-7632-9775</t>
  </si>
  <si>
    <t>Kovařík A</t>
  </si>
  <si>
    <t>0000-0003-2896-0698</t>
  </si>
  <si>
    <t>36303794</t>
  </si>
  <si>
    <t>10.3389/fbinf.2021.646581</t>
  </si>
  <si>
    <t>OMPdb: A Global Hub of Beta-Barrel Outer Membrane Proteins.</t>
  </si>
  <si>
    <t>Frontiers in bioinformatics</t>
  </si>
  <si>
    <t>Roumia AF</t>
  </si>
  <si>
    <t>0000-0003-0977-0995</t>
  </si>
  <si>
    <t>RNA (New York, N.Y.)</t>
  </si>
  <si>
    <t>0000-0002-4451-0796</t>
  </si>
  <si>
    <t>36416266</t>
  </si>
  <si>
    <t>10.1093/nar/gkac1065</t>
  </si>
  <si>
    <t>MobiDB: 10 years of intrinsically disordered proteins.</t>
  </si>
  <si>
    <t>generic_whitelist:36477304 - acknowledges ELIXIR</t>
  </si>
  <si>
    <t>36477304</t>
  </si>
  <si>
    <t>10.1093/nar/gkac1080</t>
  </si>
  <si>
    <t>MGnify: the microbiome sequence data analysis resource in 2023.</t>
  </si>
  <si>
    <t>Richardson L</t>
  </si>
  <si>
    <t>0000-0001-6867-2039</t>
  </si>
  <si>
    <t>0000-0003-1719-5206</t>
  </si>
  <si>
    <t>36510136</t>
  </si>
  <si>
    <t>10.1186/s12859-022-04945-y</t>
  </si>
  <si>
    <t>DeepTSS: multi-branch convolutional neural network for transcription start site identification from CAGE data.</t>
  </si>
  <si>
    <t>Grigoriadis D</t>
  </si>
  <si>
    <t>0000-0002-2386-5272</t>
  </si>
  <si>
    <t>ACK_FUND:101007492, text_search_general:"core data resource", text_search_general:"BiCIKL"</t>
  </si>
  <si>
    <t>36511598</t>
  </si>
  <si>
    <t>10.1093/bioinformatics/btac800</t>
  </si>
  <si>
    <t>COVoc and COVTriage: novel resources to support literature triage.</t>
  </si>
  <si>
    <t>Caucheteur D</t>
  </si>
  <si>
    <t>generic_whitelist:36520344</t>
  </si>
  <si>
    <t>36520344</t>
  </si>
  <si>
    <t>10.1007/s12021-022-09577-4</t>
  </si>
  <si>
    <t>Consent Codes: Maintaining Consent in an Ever-expanding Open Science Ecosystem.</t>
  </si>
  <si>
    <t>Neuroinformatics</t>
  </si>
  <si>
    <t>Karamchandani J</t>
  </si>
  <si>
    <t>36616249</t>
  </si>
  <si>
    <t>10.3390/plants12010120</t>
  </si>
  <si>
    <t>Antimicrobial Properties of Different Hop (&lt;i&gt;Humulus lupulus&lt;/i&gt;) Genotypes.</t>
  </si>
  <si>
    <t>Kolenc Z</t>
  </si>
  <si>
    <t>0000-0002-2829-1335</t>
  </si>
  <si>
    <t>0000-0003-2930-2208</t>
  </si>
  <si>
    <t>GRANT_ID:824087, ACK_FUND:824087, GRANT_ID:101046203, ACK_FUND:101046203, GRANT_ID:I002819N, ACK_FUND:I002819N, text_search_general:"EOSC-life", text_search_general:"galaxy europe", text_search_country:"ELIXIR Belgium", text_search_country:"ELIXIR Germany"</t>
  </si>
  <si>
    <t>36622853</t>
  </si>
  <si>
    <t>10.1371/journal.pcbi.1010752</t>
  </si>
  <si>
    <t>Galaxy Training: A powerful framework for teaching!</t>
  </si>
  <si>
    <t>text_search_country_code:"ELIXIR UK", implementation study</t>
  </si>
  <si>
    <t>36632473</t>
  </si>
  <si>
    <t>10.1093/function/zqac071</t>
  </si>
  <si>
    <t>Lipidomics Moves to Center Stage of Biomedicine.</t>
  </si>
  <si>
    <t>Function (Oxford, England)</t>
  </si>
  <si>
    <t>B O'Donnell V</t>
  </si>
  <si>
    <t>0000-0003-4089-8460</t>
  </si>
  <si>
    <t>36645345</t>
  </si>
  <si>
    <t>10.7554/elife.81779</t>
  </si>
  <si>
    <t>MCT1-dependent energetic failure and neuroinflammation underlie optic nerve degeneration in Wolfram syndrome mice.</t>
  </si>
  <si>
    <t>0000-0001-7135-9780</t>
  </si>
  <si>
    <t>Broccoli V</t>
  </si>
  <si>
    <t>0000-0003-4050-0926</t>
  </si>
  <si>
    <t>36662799</t>
  </si>
  <si>
    <t>10.1371/journal.pone.0280480</t>
  </si>
  <si>
    <t>Supporting grant reviewers through the scientometric ranking of applicants.</t>
  </si>
  <si>
    <t>Szabó I</t>
  </si>
  <si>
    <t>36675023</t>
  </si>
  <si>
    <t>10.3390/ijms24021508</t>
  </si>
  <si>
    <t>New Transcriptomic Biomarkers of 5-Fluorouracil Resistance.</t>
  </si>
  <si>
    <t>ISME communications</t>
  </si>
  <si>
    <t>Pietilä S</t>
  </si>
  <si>
    <t>PPR445269</t>
  </si>
  <si>
    <t>10.1101/2022.01.20.477105</t>
  </si>
  <si>
    <t>In Silico Analysis Of The Effects Of Omicron Spike Amino Acid Changes On The Interactions With Human ACE2 Receptor And Structurally Characterized Complexes With Human Antibodies</t>
  </si>
  <si>
    <t>D’Arminio N</t>
  </si>
  <si>
    <t>generic_whitelist:PPR591164 (acknowledges Biohackathon Europe)</t>
  </si>
  <si>
    <t>PPR591164</t>
  </si>
  <si>
    <r>
      <rPr>
        <sz val="10"/>
        <color rgb="FF000000"/>
        <rFont val="&quot;Helvetica Neue&quot;"/>
      </rPr>
      <t>10.37044/</t>
    </r>
    <r>
      <rPr>
        <u/>
        <sz val="10"/>
        <color rgb="FF000000"/>
        <rFont val="&quot;Helvetica Neue&quot;"/>
      </rPr>
      <t>osf.io/c5wtr</t>
    </r>
  </si>
  <si>
    <t>Validating Subtype Specific Oncology Drug Predictions</t>
  </si>
  <si>
    <t>Kubica J</t>
  </si>
  <si>
    <t>0000-0001-7037-3900</t>
  </si>
  <si>
    <t>10.12688/f1000research.128167.1</t>
  </si>
  <si>
    <t>Martin CS</t>
  </si>
  <si>
    <t>text_search_general:"ELIXIR Implementation Studies" (FONDUE)</t>
  </si>
  <si>
    <t>34562304</t>
  </si>
  <si>
    <t>10.1002/tpg2.20143</t>
  </si>
  <si>
    <t>K-mer counting and curated libraries drive efficient annotation of repeats in plant genomes.</t>
  </si>
  <si>
    <t>The plant genome</t>
  </si>
  <si>
    <t>Contreras-Moreira B</t>
  </si>
  <si>
    <t>0000-0002-0523-4071</t>
  </si>
  <si>
    <t>35037199</t>
  </si>
  <si>
    <t>10.1007/978-1-0716-2067-0_2</t>
  </si>
  <si>
    <t>Scripting Analyses of Genomes in Ensembl Plants.</t>
  </si>
  <si>
    <t>0000-0001-6452-5816</t>
  </si>
  <si>
    <t>35858620</t>
  </si>
  <si>
    <t>10.14309/ctg.0000000000000517</t>
  </si>
  <si>
    <t>Transcriptomic and Cellular Content Analysis of Colorectal Cancer by Combining Multiple Independent Cohorts.</t>
  </si>
  <si>
    <t>Clinical and translational gastroenterology</t>
  </si>
  <si>
    <t>Kothalawala WJ</t>
  </si>
  <si>
    <t>36566271</t>
  </si>
  <si>
    <t>10.1038/s41375-022-01802-y</t>
  </si>
  <si>
    <t>Different prognostic impact of recurrent gene mutations in chronic lymphocytic leukemia depending on IGHV gene somatic hypermutation status: a study by ERIC in HARMONY.</t>
  </si>
  <si>
    <t>Leukemia</t>
  </si>
  <si>
    <t>Mansouri L</t>
  </si>
  <si>
    <t>0000-0001-5364-4086</t>
  </si>
  <si>
    <t>Rosenquist R</t>
  </si>
  <si>
    <t>0000-0003-3904-1101</t>
  </si>
  <si>
    <t>36570084</t>
  </si>
  <si>
    <t>10.1021/acscatal.2c03772</t>
  </si>
  <si>
    <t>Structural Insights into (Tere)phthalate-Ester Hydrolysis by a Carboxylesterase and Its Role in Promoting PET Depolymerization.</t>
  </si>
  <si>
    <t>0000-0001-7954-7700</t>
  </si>
  <si>
    <t>0000-0003-3876-1350</t>
  </si>
  <si>
    <t>36626722</t>
  </si>
  <si>
    <t>10.1021/acs.jproteome.2c00637</t>
  </si>
  <si>
    <t>Proteomics Standards Initiative at Twenty Years: Current Activities and Future Work.</t>
  </si>
  <si>
    <t>Orchard SE</t>
  </si>
  <si>
    <t>36697251</t>
  </si>
  <si>
    <t>10.1136/jitc-2022-005916</t>
  </si>
  <si>
    <t>Trojan-horse silk fibroin nanocarriers loaded with a re-call antigen to redirect immunity against cancer.</t>
  </si>
  <si>
    <t>Bari E</t>
  </si>
  <si>
    <t>0000-0001-6445-8414</t>
  </si>
  <si>
    <t>Filaci G</t>
  </si>
  <si>
    <t>0000-0003-4206-3491</t>
  </si>
  <si>
    <t>ACK_FUND:101007492, text_search_general:"BiCIKL"</t>
  </si>
  <si>
    <t>36714536</t>
  </si>
  <si>
    <t>10.1016/j.onehlt.2023.100484</t>
  </si>
  <si>
    <t>Biodiversity data supports research on human infectious diseases: Global trends, challenges, and opportunities.</t>
  </si>
  <si>
    <t>One health (Amsterdam, Netherlands)</t>
  </si>
  <si>
    <t>Astorga F</t>
  </si>
  <si>
    <t>0000-0002-0407-1805</t>
  </si>
  <si>
    <t>Schigel D</t>
  </si>
  <si>
    <t>0000-0003-1038-3028</t>
  </si>
  <si>
    <t>Life science alliance</t>
  </si>
  <si>
    <t>36737837</t>
  </si>
  <si>
    <t>10.1186/s13321-023-00683-2</t>
  </si>
  <si>
    <t>Two years of explicit CiTO annotations.</t>
  </si>
  <si>
    <t>text_search_general:"ELIXIR Node", text_search_general:"ELIXIR-CONVERGE", text_search_general:"eTRANSAFE", text_search_general:"EU-STANDS4PM", text_search_general:F1000Research ELIXIR, text_search_general:"supported by ELIXIR", text_search_general:"BioHackathon", text_search_general:"core data resource", text_search_country:"ELIXIR Greece", text_search_country_code:"ELIXIR CZ", text_search_country_code:"ELIXIR FR", text_search_country_code:"ELIXIR DE", text_search_country_code:"ELIXIR GR", text_search_country_code:"ELIXIR NL", text_search_country_code:"ELIXIR SI", text_search_country_code:"ELIXIR ES", text_search_country_code:"ELIXIR SE", text_search_country_code:"ELIXIR UK"</t>
  </si>
  <si>
    <t>36742342</t>
  </si>
  <si>
    <t>Systems Biology in ELIXIR: modelling in the spotlight.</t>
  </si>
  <si>
    <t>Martins Dos Santos V</t>
  </si>
  <si>
    <t>0000-0001-5845-146X</t>
  </si>
  <si>
    <t>36766730</t>
  </si>
  <si>
    <t>10.3390/cells12030388</t>
  </si>
  <si>
    <t>HGCA2.0: An RNA-Seq Based Webtool for Gene Coexpression Analysis in &lt;i&gt;Homo sapiens&lt;/i&gt;.</t>
  </si>
  <si>
    <t>0000-0001-6510-5426</t>
  </si>
  <si>
    <t>0000-0003-2239-9094</t>
  </si>
  <si>
    <t>text_search_country_code:"ELIXIR BE", text_search_country_code:"ELIXIR FR", text_search_country_code:"ELIXIR UK"</t>
  </si>
  <si>
    <t>36809564</t>
  </si>
  <si>
    <t>10.1002/cpz1.682</t>
  </si>
  <si>
    <t>Making Bioinformatics Training Events and Material More Discoverable Using TeSS, the ELIXIR Training Portal.</t>
  </si>
  <si>
    <t>Current protocols</t>
  </si>
  <si>
    <t>Bacall F</t>
  </si>
  <si>
    <t>Botzki A</t>
  </si>
  <si>
    <t>36810800</t>
  </si>
  <si>
    <t>10.1093/gigascience/giad006</t>
  </si>
  <si>
    <t>Workflow sharing with automated metadata validation and test execution to improve the reusability of published workflows.</t>
  </si>
  <si>
    <t>0000-0002-5090-1443</t>
  </si>
  <si>
    <t>ACK_FUND:825575, text_search_general:"EJP RD", text_search_general:"ELIXIR Implementation Studies", text_search_general:"funded by ELIXIR", text_search_general:"supported by ELIXIR", text_search_general:"ELIXIR-IIB", text_search_general:"ELIXIR IIB"</t>
  </si>
  <si>
    <t>36819661</t>
  </si>
  <si>
    <t>10.1016/j.xgen.2022.100246</t>
  </si>
  <si>
    <t>Remote visualization of large-scale genomic alignments for collaborative clinical research and diagnosis of rare diseases.</t>
  </si>
  <si>
    <t>Corvò A</t>
  </si>
  <si>
    <t>36823193</t>
  </si>
  <si>
    <t>10.1038/s41467-023-36277-7</t>
  </si>
  <si>
    <t>TEFM variants impair mitochondrial transcription causing childhood-onset neurological disease.</t>
  </si>
  <si>
    <t>Van Haute L</t>
  </si>
  <si>
    <t>0000-0001-7809-1473</t>
  </si>
  <si>
    <t>0000-0003-3531-8468</t>
  </si>
  <si>
    <t>36833171</t>
  </si>
  <si>
    <t>10.3390/genes14020244</t>
  </si>
  <si>
    <t>Advances in Vertebrate (Cyto)Genomics Shed New Light on Fish Compositional Genome Evolution.</t>
  </si>
  <si>
    <t>Matoulek D</t>
  </si>
  <si>
    <t>0000-0002-2270-6018</t>
  </si>
  <si>
    <t>Symonová R</t>
  </si>
  <si>
    <t>0000-0002-8915-8626</t>
  </si>
  <si>
    <t>36836561</t>
  </si>
  <si>
    <t>10.3390/jpm13020327</t>
  </si>
  <si>
    <t>Robust Bioinformatics Approaches Result in the First Polygenic Risk Score for BMI in Greek Adults.</t>
  </si>
  <si>
    <t>Kafyra M</t>
  </si>
  <si>
    <t>0000-0001-6179-1609</t>
  </si>
  <si>
    <t>Dedoussis GV</t>
  </si>
  <si>
    <t>0000-0002-7349-0309</t>
  </si>
  <si>
    <t>PPR512922</t>
  </si>
  <si>
    <t>10.1101/2022.07.01.496571</t>
  </si>
  <si>
    <t>CovidOutcome2: a tool for SARS-CoV2 mutation identification and for disease severity prediction</t>
  </si>
  <si>
    <t>Kalcsevszki R</t>
  </si>
  <si>
    <t>0000-0001-6022-4792</t>
  </si>
  <si>
    <t>Ligeti B</t>
  </si>
  <si>
    <t>0000-0002-5806-802X</t>
  </si>
  <si>
    <t>PPR612377</t>
  </si>
  <si>
    <t>10.37044/osf.io/6rjvc</t>
  </si>
  <si>
    <t>CiTO support for BioHackrXiv</t>
  </si>
  <si>
    <t>PPR615442</t>
  </si>
  <si>
    <t>10.37044/osf.io/94e6h</t>
  </si>
  <si>
    <t>Empowering the community with notebooks for bespoke microbiome analyses</t>
  </si>
  <si>
    <t>Rogers A</t>
  </si>
  <si>
    <t>Beracochea M</t>
  </si>
  <si>
    <t>0000-0002-4283-6135</t>
  </si>
  <si>
    <t>PPR618029</t>
  </si>
  <si>
    <r>
      <rPr>
        <sz val="10"/>
        <color rgb="FF000000"/>
        <rFont val="&quot;Helvetica Neue&quot;"/>
      </rPr>
      <t>10.37044/</t>
    </r>
    <r>
      <rPr>
        <u/>
        <sz val="10"/>
        <color rgb="FF000000"/>
        <rFont val="&quot;Helvetica Neue&quot;"/>
      </rPr>
      <t>osf.io/79kje</t>
    </r>
  </si>
  <si>
    <t>An evaluation of EDAM coverage in the Tools Ecosystem and prototype integration of Galaxy and WorkflowHub systems</t>
  </si>
  <si>
    <t>Lamothe L</t>
  </si>
  <si>
    <t>0000-0002-7748-5590</t>
  </si>
  <si>
    <t>MENAGER H</t>
  </si>
  <si>
    <t>PPR619542</t>
  </si>
  <si>
    <r>
      <rPr>
        <sz val="10"/>
        <color rgb="FF000000"/>
        <rFont val="&quot;Helvetica Neue&quot;"/>
      </rPr>
      <t>10.37044/</t>
    </r>
    <r>
      <rPr>
        <u/>
        <sz val="10"/>
        <color rgb="FF000000"/>
        <rFont val="&quot;Helvetica Neue&quot;"/>
      </rPr>
      <t>osf.io/2z6nu</t>
    </r>
  </si>
  <si>
    <t>Executing workflows in the cloud with WESkit</t>
  </si>
  <si>
    <t>Kensche PR</t>
  </si>
  <si>
    <t>Twardziok S</t>
  </si>
  <si>
    <t>PPR620985</t>
  </si>
  <si>
    <r>
      <rPr>
        <sz val="10"/>
        <color rgb="FF000000"/>
        <rFont val="&quot;Helvetica Neue&quot;"/>
      </rPr>
      <t>10.37044/</t>
    </r>
    <r>
      <rPr>
        <u/>
        <sz val="10"/>
        <color rgb="FF000000"/>
        <rFont val="&quot;Helvetica Neue&quot;"/>
      </rPr>
      <t>osf.io/mwk9f</t>
    </r>
  </si>
  <si>
    <t>Streamlining data brokering from Research Data Management platforms to ELIXIR Repositories</t>
  </si>
  <si>
    <t>D'Anna F</t>
  </si>
  <si>
    <t>Kiani V</t>
  </si>
  <si>
    <t>Clinical and translational science</t>
  </si>
  <si>
    <t>36896423</t>
  </si>
  <si>
    <t>10.3389/fbinf.2023.1127341</t>
  </si>
  <si>
    <t>Protein domains provide a new layer of information for classifying human variations in rare diseases.</t>
  </si>
  <si>
    <t>Corcuff M</t>
  </si>
  <si>
    <t>36910630</t>
  </si>
  <si>
    <t>10.3389/fonc.2023.999810</t>
  </si>
  <si>
    <t>Case report: Complete and durable response to larotrectinib (TRK inhibitor) in an infant diagnosed with angiosarcoma harbouring a &lt;i&gt;KHDRBS1-NTRK3&lt;/i&gt; fusion gene.</t>
  </si>
  <si>
    <t>Cervi C</t>
  </si>
  <si>
    <t>Csóka M</t>
  </si>
  <si>
    <t>ACK_FUND:777365, ACK_FUND:871075, text_search_general:"ELIXIR-CONVERGE", text_search_general:"eTRANSAFE"</t>
  </si>
  <si>
    <t>36968019</t>
  </si>
  <si>
    <t>10.1016/j.csbj.2023.03.014</t>
  </si>
  <si>
    <t>Genomic and proteomic biomarker landscape in clinical trials.</t>
  </si>
  <si>
    <t>36968432</t>
  </si>
  <si>
    <t>10.1093/nargab/lqad025</t>
  </si>
  <si>
    <t>A library of sensitive position-specific scoring matrices for high-throughput identification of nuclear pore complex subunits.</t>
  </si>
  <si>
    <t>Ioannides AN</t>
  </si>
  <si>
    <t>Promponas VJ</t>
  </si>
  <si>
    <t>36982875</t>
  </si>
  <si>
    <t>10.3390/ijms24065802</t>
  </si>
  <si>
    <t>Landscape of &lt;i&gt;BCL2&lt;/i&gt; Resistance Mutations in a Real-World Cohort of Patients with Relapsed/Refractory Chronic Lymphocytic Leukemia Treated with Venetoclax.</t>
  </si>
  <si>
    <t>0000-0003-3106-9951</t>
  </si>
  <si>
    <t>PMC10046270</t>
  </si>
  <si>
    <t>The Driverless Triple-Wild-Type (BRAF, RAS, KIT) Cutaneous Melanoma: Whole Genome Sequencing Discoveries</t>
  </si>
  <si>
    <t>Pipek O</t>
  </si>
  <si>
    <t>Timar J</t>
  </si>
  <si>
    <t>36220894</t>
  </si>
  <si>
    <t>10.1038/s41594-022-00839-y</t>
  </si>
  <si>
    <t>MiOS, an integrated imaging and computational strategy to model gene folding with nucleosome resolution.</t>
  </si>
  <si>
    <t>Neguembor MV</t>
  </si>
  <si>
    <t>0000-0001-5388-1751</t>
  </si>
  <si>
    <t>Cosma MP</t>
  </si>
  <si>
    <t>0000-0003-4207-5097</t>
  </si>
  <si>
    <t>36939094</t>
  </si>
  <si>
    <t>10.1021/acs.molpharmaceut.2c01078</t>
  </si>
  <si>
    <t>Computational Prodrug Design Methodology for Liposome Formulability Enhancement of Small-Molecule APIs.</t>
  </si>
  <si>
    <t>Molecular pharmaceutics</t>
  </si>
  <si>
    <t>Balouch M</t>
  </si>
  <si>
    <t>0000-0001-9288-4568</t>
  </si>
  <si>
    <t>36980598</t>
  </si>
  <si>
    <t>10.3390/cancers15061712</t>
  </si>
  <si>
    <t>The Driverless Triple-Wild-Type (BRAF, RAS, KIT) Cutaneous Melanoma: Whole Genome Sequencing Discoveries.</t>
  </si>
  <si>
    <t>0000-0001-6870-3499</t>
  </si>
  <si>
    <t>text_search_general:"ELIXIR Europe", and IS Proteomics 2019–2021</t>
  </si>
  <si>
    <t>36982856</t>
  </si>
  <si>
    <t>10.3390/ijms24065784</t>
  </si>
  <si>
    <t>Interaction of SARS-CoV-2 Nucleocapsid Protein and Human RNA Helicases DDX1 and DDX3X Modulates Their Activities on Double-Stranded RNA.</t>
  </si>
  <si>
    <t>Lodola C</t>
  </si>
  <si>
    <t>0000-0001-5937-8604</t>
  </si>
  <si>
    <t>0009-0005-7761-1074</t>
  </si>
  <si>
    <t>37019475</t>
  </si>
  <si>
    <t>10.26508/lsa.202201855</t>
  </si>
  <si>
    <t>Retinitis pigmentosa-associated mutations in mouse Prpf8 cause misexpression of circRNAs and degeneration of cerebellar granule cells.</t>
  </si>
  <si>
    <t>Krausová M</t>
  </si>
  <si>
    <t>0000-0002-0443-0388</t>
  </si>
  <si>
    <t>Staněk D</t>
  </si>
  <si>
    <t>37039856</t>
  </si>
  <si>
    <t>10.1007/s00239-023-10105-4</t>
  </si>
  <si>
    <t>Evolutionary Aspects of Selenium Binding Protein (SBP).</t>
  </si>
  <si>
    <t>Journal of molecular evolution</t>
  </si>
  <si>
    <t>Dervisi I</t>
  </si>
  <si>
    <t>0000-0001-6753-0872</t>
  </si>
  <si>
    <t>Roussis A</t>
  </si>
  <si>
    <t>0000-0003-3873-5304</t>
  </si>
  <si>
    <t>The journal of pathology. Clinical research</t>
  </si>
  <si>
    <t>ACK_FUND:871075, boilerplate_text_search:"research infrastructure for life-science data", text_search_general:"ELIXIR-CONVERGE", text_search_general:"RI-PATHS", text_search_general:F1000Research ELIXIR, text_search_general:"supported by ELIXIR"</t>
  </si>
  <si>
    <t>37065508</t>
  </si>
  <si>
    <t>The road to success: drawing parallels between 'road' and 'research data' infrastructures to foster understanding between service providers, funders and policymakers.</t>
  </si>
  <si>
    <t>Hooft RWW</t>
  </si>
  <si>
    <t>text_search_general:F1000Research ELIXIR, text_search_general:"ELIXIR Commissioned Service", text_search_general:"supported by ELIXIR", text_search_country_code:"ELIXIR GR"</t>
  </si>
  <si>
    <t>37082000</t>
  </si>
  <si>
    <t>10.12688/f1000research.129929.2</t>
  </si>
  <si>
    <t>Disease association and comparative genomics of compositional bias in human proteins.</t>
  </si>
  <si>
    <t>Kouros CE</t>
  </si>
  <si>
    <t>0009-0005-8678-0451</t>
  </si>
  <si>
    <t>ACK_FUND:824087, ACK_FUND:871075, ACK_FUND:101046203, text_search_general:"ELIXIR-CONVERGE", text_search_general:"EOSC-life", text_search_general:"ELIXIR-IIB", text_search_general:"ELIXIR IIB", text_search_country:"ELIXIR Italy"</t>
  </si>
  <si>
    <t>37087497</t>
  </si>
  <si>
    <t>10.1038/s42003-023-04784-4</t>
  </si>
  <si>
    <t>HaploCoV: unsupervised classification and rapid detection of novel emerging variants of SARS-CoV-2.</t>
  </si>
  <si>
    <t>37094027</t>
  </si>
  <si>
    <t>10.1093/nar/gkad283</t>
  </si>
  <si>
    <t>DIANA-microT 2023: including predicted targets of virally encoded miRNAs.</t>
  </si>
  <si>
    <t>PMC10131334</t>
  </si>
  <si>
    <t>Extending inherited metabolic disorder diagnostics with biomarker interaction visualizations</t>
  </si>
  <si>
    <t>Slenter D</t>
  </si>
  <si>
    <t>Steinbusch L</t>
  </si>
  <si>
    <t>PMC10138520</t>
  </si>
  <si>
    <t>Therapeutic Potential of Tumor Metabolic Reprogramming in Triple-Negative Breast Cancer</t>
  </si>
  <si>
    <t>PPR642148</t>
  </si>
  <si>
    <t>10.37044/osf.io/ekhdw</t>
  </si>
  <si>
    <t>Improving Metadata Collection and Aggregation in Plant Phenotyping Experiments with MIAPPE Wizard and DataPLANT</t>
  </si>
  <si>
    <t>0000-0001-6546-1818</t>
  </si>
  <si>
    <t>Weil HL</t>
  </si>
  <si>
    <t>0000-0001-9021-3197</t>
  </si>
  <si>
    <t>PPR642149</t>
  </si>
  <si>
    <r>
      <rPr>
        <sz val="10"/>
        <color rgb="FF000000"/>
        <rFont val="&quot;Helvetica Neue&quot;"/>
      </rPr>
      <t>10.37044/</t>
    </r>
    <r>
      <rPr>
        <u/>
        <sz val="10"/>
        <color rgb="FF000000"/>
        <rFont val="&quot;Helvetica Neue&quot;"/>
      </rPr>
      <t>osf.io/nstjb</t>
    </r>
  </si>
  <si>
    <t>Operator dashboard for controlling the NeIC Sensitive Data Archive</t>
  </si>
  <si>
    <t>Viklund J</t>
  </si>
  <si>
    <t>0000-0002-2078-3079</t>
  </si>
  <si>
    <t>Shivakumara S</t>
  </si>
  <si>
    <t>ACK_FUND:825575, text_search_general:"EJP RD", text_search_country_code:"ELIXIR ES"</t>
  </si>
  <si>
    <t>36869887</t>
  </si>
  <si>
    <t>10.1007/s00415-023-11643-z</t>
  </si>
  <si>
    <t>Neuromuscular junction involvement in inherited motor neuropathies: genetic heterogeneity and effect of oral salbutamol treatment.</t>
  </si>
  <si>
    <t>McMacken G</t>
  </si>
  <si>
    <t>0000-0002-9841-170X</t>
  </si>
  <si>
    <t>37101200</t>
  </si>
  <si>
    <t>10.1186/s13023-023-02683-9</t>
  </si>
  <si>
    <t>Extending inherited metabolic disorder diagnostics with biomarker interaction visualizations.</t>
  </si>
  <si>
    <t>Slenter DN</t>
  </si>
  <si>
    <t>0000-0001-8449-1318</t>
  </si>
  <si>
    <t>Steinbusch LKM</t>
  </si>
  <si>
    <t>37108109</t>
  </si>
  <si>
    <t>10.3390/ijms24086945</t>
  </si>
  <si>
    <t>Therapeutic Potential of Tumor Metabolic Reprogramming in Triple-Negative Breast Cancer.</t>
  </si>
  <si>
    <t>GRANT_ID:824087, ACK_FUND:824087, text_search_general:"EOSC-life"</t>
  </si>
  <si>
    <t>37171846</t>
  </si>
  <si>
    <t>10.1099/mgen.0.001001</t>
  </si>
  <si>
    <t>The Swiss Pathogen Surveillance Platform - towards a nation-wide One Health data exchange platform for bacterial, viral and fungal genomics and associated metadata.</t>
  </si>
  <si>
    <t>Neves A</t>
  </si>
  <si>
    <t>Egli A</t>
  </si>
  <si>
    <t>ACK_FUND:101046203 (BY-COVID), ACK_FUND:101017536, text_search_general:"EOSC Future"</t>
  </si>
  <si>
    <t>37187795</t>
  </si>
  <si>
    <t>10.1093/bioadv/vbad045</t>
  </si>
  <si>
    <t>Mpox Knowledge Graph: a comprehensive representation embedding chemical entities and associated biology of Mpox.</t>
  </si>
  <si>
    <t>Karki R</t>
  </si>
  <si>
    <t>0000-0002-1815-0037</t>
  </si>
  <si>
    <t>0000-0002-7683-0452</t>
  </si>
  <si>
    <t>GRANT_ID:802750, ACK_FUND:802750, text_search_general:"FAIRplus", text_search_country:"ELIXIR Luxembourg"</t>
  </si>
  <si>
    <t>37208349</t>
  </si>
  <si>
    <t>10.1038/s41597-023-02167-2</t>
  </si>
  <si>
    <t>FAIR in action - a flexible framework to guide FAIRification.</t>
  </si>
  <si>
    <t>0000-0003-3951-6680</t>
  </si>
  <si>
    <t>text_search_general:"EOSC-life", text_search_general:"FAIRplus", text_search_general:"rdmkit", text_search_general:"AGROServ", text_search_country:"ELIXIR Luxembourg", text_search_country:"ELIXIR Spain", text_search_country_code:"ELIXIR UK"</t>
  </si>
  <si>
    <t>37208467</t>
  </si>
  <si>
    <t>10.1038/s41597-023-02166-3</t>
  </si>
  <si>
    <t>The FAIR Cookbook - the essential resource for and by FAIR doers.</t>
  </si>
  <si>
    <t>37215889</t>
  </si>
  <si>
    <t>10.1016/j.heliyon.2023.e15940</t>
  </si>
  <si>
    <t>Artificial intelligence to assist specialists in the detection of haematological diseases.</t>
  </si>
  <si>
    <t>Guil N</t>
  </si>
  <si>
    <t>text_search_general:"supported by ELIXIR", text_search_country:"ELIXIR Italy", text_search_country_code:"ELIXIR IT"</t>
  </si>
  <si>
    <t>PMC10206239</t>
  </si>
  <si>
    <t>Resources and tools for rare disease variant interpretation</t>
  </si>
  <si>
    <t>Capriotti E</t>
  </si>
  <si>
    <t>Gabaldón T</t>
  </si>
  <si>
    <t>PPR660522</t>
  </si>
  <si>
    <t>10.3897/arphapreprints.e106369</t>
  </si>
  <si>
    <t>EOSC Future: Design and implementation of community engagement through Science Projects</t>
  </si>
  <si>
    <t>Viscido S</t>
  </si>
  <si>
    <t>37224769</t>
  </si>
  <si>
    <t>10.1016/j.ebiom.2023.104625</t>
  </si>
  <si>
    <t>Gene expression signature predicts rate of type 1 diabetes progression.</t>
  </si>
  <si>
    <t>0000-0002-4018-214X</t>
  </si>
  <si>
    <t>37234922</t>
  </si>
  <si>
    <t>10.3389/fmolb.2023.1169109</t>
  </si>
  <si>
    <t>Resources and tools for rare disease variant interpretation.</t>
  </si>
  <si>
    <t>0000-0003-3545-198X</t>
  </si>
  <si>
    <t>37239898</t>
  </si>
  <si>
    <t>10.3390/ijms24108553</t>
  </si>
  <si>
    <t>Genomic Landscape of Normal and Breast Cancer Tissues in a Hungarian Pilot Cohort.</t>
  </si>
  <si>
    <t>0000-0001-6498-5943</t>
  </si>
  <si>
    <t>Tőkés AM</t>
  </si>
  <si>
    <t>0000-0003-4435-5797</t>
  </si>
  <si>
    <t>37246642</t>
  </si>
  <si>
    <t>10.1093/nar/gkad430</t>
  </si>
  <si>
    <t>CAID prediction portal: a comprehensive service for predicting intrinsic disorder and binding regions in proteins.</t>
  </si>
  <si>
    <t>Del Conte A</t>
  </si>
  <si>
    <t>0000-0003-1811-4762</t>
  </si>
  <si>
    <t>37260078</t>
  </si>
  <si>
    <t>10.1093/nar/gkad431</t>
  </si>
  <si>
    <t>DIANA-miRPath v4.0: expanding target-based miRNA functional analysis in cell-type and tissue contexts.</t>
  </si>
  <si>
    <t>ACK_FUND:824087, ACK_FUND:802750, text_search_general:"EOSC-life", text_search_general:"FAIRplus"</t>
  </si>
  <si>
    <t>37264430</t>
  </si>
  <si>
    <t>10.1186/s13326-023-00286-8</t>
  </si>
  <si>
    <t>Features of a FAIR vocabulary.</t>
  </si>
  <si>
    <t>Xu F</t>
  </si>
  <si>
    <t>37316648</t>
  </si>
  <si>
    <t>10.1038/d41573-023-00099-5</t>
  </si>
  <si>
    <t>eTRANSAFE: data science to empower translational safety assessment.</t>
  </si>
  <si>
    <t>Wilkinson D</t>
  </si>
  <si>
    <t>text_search_general:"ELIXIR Europe", text_search_general:"ELIXIR-EXCELERATE", text_search_general:"ELIXIR BioHackathon", text_search_general:"ELIXIR-BioHackathon", text_search_general:"BioHackathon", text_search_general:"Biohackathon-Europe"</t>
  </si>
  <si>
    <t>37319143</t>
  </si>
  <si>
    <t>10.1371/journal.pcbi.1011120</t>
  </si>
  <si>
    <t>Bioschemas training profiles: A set of specifications for standardizing training information to facilitate the discovery of training programs and resources.</t>
  </si>
  <si>
    <t>Brazas MD</t>
  </si>
  <si>
    <t>37340506</t>
  </si>
  <si>
    <t>10.1186/s13321-023-00729-5</t>
  </si>
  <si>
    <t>A comparison of approaches to accessing existing biological and chemical relational databases via SPARQL.</t>
  </si>
  <si>
    <t>Histochemistry and cell biology</t>
  </si>
  <si>
    <t>PMC10296566</t>
  </si>
  <si>
    <t>Proteomic Characterization of SAS Cell-Derived Extracellular Vesicles in Relation to Both BPA and Neutron Irradiation Doses</t>
  </si>
  <si>
    <t>Perico D</t>
  </si>
  <si>
    <t>Mauri P</t>
  </si>
  <si>
    <t>Appasamy SD</t>
  </si>
  <si>
    <t>0000-0001-6609-3535</t>
  </si>
  <si>
    <t>PPR664843</t>
  </si>
  <si>
    <r>
      <rPr>
        <sz val="10"/>
        <color rgb="FF000000"/>
        <rFont val="&quot;Helvetica Neue&quot;"/>
      </rPr>
      <t>10.21203/</t>
    </r>
    <r>
      <rPr>
        <u/>
        <sz val="10"/>
        <color rgb="FF000000"/>
        <rFont val="&quot;Helvetica Neue&quot;"/>
      </rPr>
      <t>rs.3.rs</t>
    </r>
    <r>
      <rPr>
        <sz val="10"/>
        <color rgb="FF000000"/>
        <rFont val="&quot;Helvetica Neue&quot;"/>
      </rPr>
      <t>-2937726/v1</t>
    </r>
  </si>
  <si>
    <t>lesSDRF Is More: Maximizing The Value Of Proteomics Data Through Streamlined Metadata Annotation</t>
  </si>
  <si>
    <t>Claeys T</t>
  </si>
  <si>
    <t>0000-0001-9408-488X</t>
  </si>
  <si>
    <t>text_search_general:"ELIXIR BioHackathon", text_search_general:"ELIXIR-BioHackathon", text_search_general:"BioHackathon", text_search_general:"rdmkit"</t>
  </si>
  <si>
    <t>PPR676438</t>
  </si>
  <si>
    <r>
      <rPr>
        <sz val="10"/>
        <color rgb="FF000000"/>
        <rFont val="&quot;Helvetica Neue&quot;"/>
      </rPr>
      <t>10.37044/</t>
    </r>
    <r>
      <rPr>
        <u/>
        <sz val="10"/>
        <color rgb="FF000000"/>
        <rFont val="&quot;Helvetica Neue&quot;"/>
      </rPr>
      <t>osf.io/emc2f</t>
    </r>
  </si>
  <si>
    <t>BioHackEU22 Report for Project 31: The What &amp;amp; How in data management: Improving connectivity between RDMkit and FAIR Cookbook</t>
  </si>
  <si>
    <t>0000-0002-8409-6147</t>
  </si>
  <si>
    <t>Panagiotopoulou M</t>
  </si>
  <si>
    <t>text_search_general:"supported by ELIXIR", text_search_country_code:"ELIXIR CZ", ELIXIR co-author</t>
  </si>
  <si>
    <t>37158246</t>
  </si>
  <si>
    <t>10.1093/nar/gkad349</t>
  </si>
  <si>
    <t>αCharges: partial atomic charges for AlphaFold structures in high quality.</t>
  </si>
  <si>
    <t>0000-0001-7266-1789</t>
  </si>
  <si>
    <t>0000-0002-9047-0334</t>
  </si>
  <si>
    <t>37194693</t>
  </si>
  <si>
    <t>10.1093/nar/gkad411</t>
  </si>
  <si>
    <t>Mol* Volumes and Segmentations: visualization and interpretation of cell imaging data alongside macromolecular structure data and biological annotations.</t>
  </si>
  <si>
    <t>37246737</t>
  </si>
  <si>
    <t>10.1093/nar/gkad455</t>
  </si>
  <si>
    <t>PhD-SNPg: updating a webserver and lightweight tool for scoring nucleotide variants.</t>
  </si>
  <si>
    <t>0000-0002-2323-0963</t>
  </si>
  <si>
    <t>Fariselli P</t>
  </si>
  <si>
    <t>37359723</t>
  </si>
  <si>
    <t>10.1093/bioadv/vbad064</t>
  </si>
  <si>
    <t>Nightingale: web components for protein feature visualization.</t>
  </si>
  <si>
    <t>Salazar GA</t>
  </si>
  <si>
    <t>0000-0001-5454-2815</t>
  </si>
  <si>
    <t>Martin M</t>
  </si>
  <si>
    <t>37371031</t>
  </si>
  <si>
    <t>10.3390/cells12121562</t>
  </si>
  <si>
    <t>Proteomic Characterization of SAS Cell-Derived Extracellular Vesicles in Relation to Both BPA and Neutron Irradiation Doses.</t>
  </si>
  <si>
    <t>0000-0001-8836-9117</t>
  </si>
  <si>
    <t>0009-0004-9476-8359</t>
  </si>
  <si>
    <t>37373888</t>
  </si>
  <si>
    <t>10.3390/jpm13060899</t>
  </si>
  <si>
    <t>Organizational Aspects of the Implementation and Use of Whole Genome Sequencing and Whole Exome Sequencing in the Pediatric Population in Italy: Results of a Survey.</t>
  </si>
  <si>
    <t>Nurchis MC</t>
  </si>
  <si>
    <t>Damiani G</t>
  </si>
  <si>
    <t>0000-0003-3028-6188</t>
  </si>
  <si>
    <t>37395629</t>
  </si>
  <si>
    <t>10.1093/gigascience/giad048</t>
  </si>
  <si>
    <t>Training Infrastructure as a Service.</t>
  </si>
  <si>
    <t>0000-0001-8083-2963</t>
  </si>
  <si>
    <t>Stubbs A</t>
  </si>
  <si>
    <t>0000-0003-4426-1758</t>
  </si>
  <si>
    <t>GRANT_ID:I002819N</t>
  </si>
  <si>
    <t>37459443</t>
  </si>
  <si>
    <t>10.1021/acs.jproteome.3c00091</t>
  </si>
  <si>
    <t>Unipept Desktop 2.0: Construction of Targeted Reference Protein Databases for Metaproteogenomics Analyses.</t>
  </si>
  <si>
    <t>Verschaffelt P</t>
  </si>
  <si>
    <t>0000-0002-5916-2587</t>
  </si>
  <si>
    <t>GRANT_ID:802750/FAIRplus, text_search_country:"ELIXIR Luxembourg"</t>
  </si>
  <si>
    <t>37474618</t>
  </si>
  <si>
    <t>10.1038/s41597-023-02258-0</t>
  </si>
  <si>
    <t>The Translational Data Catalog - discoverable biomedical datasets.</t>
  </si>
  <si>
    <t>Satagopam V</t>
  </si>
  <si>
    <t>text_search_country_code:"ELIXIR HU"</t>
  </si>
  <si>
    <t>Monostory K</t>
  </si>
  <si>
    <t>GRANT_ID:101017536 EOSC Future</t>
  </si>
  <si>
    <t>37495591</t>
  </si>
  <si>
    <t>10.1038/s41597-023-02298-6</t>
  </si>
  <si>
    <t>FAIR for AI: An interdisciplinary and international community building perspective.</t>
  </si>
  <si>
    <t>Huerta EA</t>
  </si>
  <si>
    <t>Zhu R</t>
  </si>
  <si>
    <t>0000-0003-2551-1563</t>
  </si>
  <si>
    <t>PPR695850</t>
  </si>
  <si>
    <r>
      <rPr>
        <sz val="10"/>
        <color rgb="FF000000"/>
        <rFont val="&quot;Helvetica Neue&quot;"/>
      </rPr>
      <t>10.37044/</t>
    </r>
    <r>
      <rPr>
        <u/>
        <sz val="10"/>
        <color rgb="FF000000"/>
        <rFont val="&quot;Helvetica Neue&quot;"/>
      </rPr>
      <t>osf.io/q4zgx</t>
    </r>
  </si>
  <si>
    <t>Infrastructure for synthetic health data</t>
  </si>
  <si>
    <t>0000-0002-7747-6256</t>
  </si>
  <si>
    <t>Sheriff RSM</t>
  </si>
  <si>
    <t>PPR699684</t>
  </si>
  <si>
    <r>
      <rPr>
        <sz val="10"/>
        <color rgb="FF000000"/>
        <rFont val="&quot;Helvetica Neue&quot;"/>
      </rPr>
      <t>10.37044/</t>
    </r>
    <r>
      <rPr>
        <u/>
        <sz val="10"/>
        <color rgb="FF000000"/>
        <rFont val="&quot;Helvetica Neue&quot;"/>
      </rPr>
      <t>osf.io/24jst</t>
    </r>
  </si>
  <si>
    <t>BioHackEU22 Report: Enhancing Research Data Management in Galaxy and Data Stewardship Wizard by utilising RO-Crates</t>
  </si>
  <si>
    <t>Eguinoa I</t>
  </si>
  <si>
    <t>Pellerin D</t>
  </si>
  <si>
    <t>36634142</t>
  </si>
  <si>
    <t>10.1073/pnas.2210300120</t>
  </si>
  <si>
    <t>Rhizogenic &lt;i&gt;Agrobacterium&lt;/i&gt; protein RolB interacts with the TOPLESS repressor proteins to reprogram plant immunity and development.</t>
  </si>
  <si>
    <t>Gryffroy L</t>
  </si>
  <si>
    <t>0000-0001-5528-5785</t>
  </si>
  <si>
    <t>Goossens A</t>
  </si>
  <si>
    <t>37088137</t>
  </si>
  <si>
    <t>10.1016/j.jmoldx.2023.04.004</t>
  </si>
  <si>
    <t>Next-Generation Sequencing-Based Genomic Profiling of Children with Acute Myeloid Leukemia.</t>
  </si>
  <si>
    <t>Krizsán S</t>
  </si>
  <si>
    <t>0000-0001-5544-9209</t>
  </si>
  <si>
    <t>37260110</t>
  </si>
  <si>
    <t>10.1111/cts.13563</t>
  </si>
  <si>
    <t>Analysis of a large cohort of pancreatic cancer transcriptomic profiles to reveal the strongest prognostic factors.</t>
  </si>
  <si>
    <t>Posta M</t>
  </si>
  <si>
    <t>37399286</t>
  </si>
  <si>
    <t>10.1136/jnnp-2023-331490</t>
  </si>
  <si>
    <t>Intronic &lt;i&gt;FGF14&lt;/i&gt; GAA repeat expansions are a common cause of ataxia syndromes with neuropathy and bilateral vestibulopathy.</t>
  </si>
  <si>
    <t>Journal of neurology, neurosurgery, and psychiatry</t>
  </si>
  <si>
    <t>0000-0002-2208-5311</t>
  </si>
  <si>
    <t>0000-0003-3265-0262</t>
  </si>
  <si>
    <t>37455712</t>
  </si>
  <si>
    <t>10.3389/fmicb.2023.1188544</t>
  </si>
  <si>
    <t>Taxonomic diversity of microbial communities in sub-seafloor hydrothermal sediments of the active Santorini-Kolumbo volcanic field.</t>
  </si>
  <si>
    <t>Polymenakou PN</t>
  </si>
  <si>
    <t>Magoulas A</t>
  </si>
  <si>
    <t>37465398</t>
  </si>
  <si>
    <t>10.1093/bioadv/vbad089</t>
  </si>
  <si>
    <t>Scdrake: a reproducible and scalable pipeline for scRNA-seq data analysis.</t>
  </si>
  <si>
    <t>Kubovčiak J</t>
  </si>
  <si>
    <t>37468602</t>
  </si>
  <si>
    <t>10.1038/s42003-023-05076-7</t>
  </si>
  <si>
    <t>Identifying and profiling structural similarities between Spike of SARS-CoV-2 and other viral or host proteins with Machaon.</t>
  </si>
  <si>
    <t>Kakoulidis P</t>
  </si>
  <si>
    <t>0000-0003-2980-2528</t>
  </si>
  <si>
    <t>Anastasiadou E</t>
  </si>
  <si>
    <t>0000-0003-3419-2031</t>
  </si>
  <si>
    <t>37566612</t>
  </si>
  <si>
    <t>10.1371/journal.pcbi.1010727</t>
  </si>
  <si>
    <t>VarSCAT: A computational tool for sequence context annotations of genomic variants.</t>
  </si>
  <si>
    <t>0000-0002-1275-4710</t>
  </si>
  <si>
    <t>37612312</t>
  </si>
  <si>
    <t>10.1038/s41597-023-02463-x</t>
  </si>
  <si>
    <t>Making Biomedical Research Software FAIR: Actionable Step-by-step Guidelines with a User-support Tool.</t>
  </si>
  <si>
    <t>Patel B</t>
  </si>
  <si>
    <t>0000-0002-0307-262X</t>
  </si>
  <si>
    <t>Hu Z</t>
  </si>
  <si>
    <t>37627098</t>
  </si>
  <si>
    <t>10.3390/cancers15164070</t>
  </si>
  <si>
    <t>Proteomic Analysis on Sequential Samples of Cystic Fluid Obtained from Human Brain Tumors.</t>
  </si>
  <si>
    <t>Magrassi L</t>
  </si>
  <si>
    <t>0000-0001-7568-1144</t>
  </si>
  <si>
    <t>0009-0003-2833-5750</t>
  </si>
  <si>
    <t>GRANT_ID:871075, boilerplate_text_search:"research infrastructure for life-science data"</t>
  </si>
  <si>
    <t>37628619</t>
  </si>
  <si>
    <t>10.3390/genes14081567</t>
  </si>
  <si>
    <t>Amplicon-Based Microbiome Profiling: From Second- to Third-Generation Sequencing for Higher Taxonomic Resolution.</t>
  </si>
  <si>
    <t>Notario E</t>
  </si>
  <si>
    <t>PPR681000</t>
  </si>
  <si>
    <t>10.1101/2023.06.23.546284</t>
  </si>
  <si>
    <t>Extensible benchmarking of methods that identify and quantify polyadenylation sites from RNA-seq data</t>
  </si>
  <si>
    <t>Bryce-Smith S</t>
  </si>
  <si>
    <t>0000-0002-4108-4218</t>
  </si>
  <si>
    <t>Zavolan M</t>
  </si>
  <si>
    <t>0000-0002-4806-5140</t>
  </si>
  <si>
    <t>37055532</t>
  </si>
  <si>
    <t>10.1038/s41401-023-01079-6</t>
  </si>
  <si>
    <t>Predictive biomarkers of immunotherapy response with pharmacological applications in solid tumors.</t>
  </si>
  <si>
    <t>Acta pharmacologica Sinica</t>
  </si>
  <si>
    <t>Kovács SA</t>
  </si>
  <si>
    <t>37340093</t>
  </si>
  <si>
    <t>10.1038/s41416-023-02309-8</t>
  </si>
  <si>
    <t>PersonALL: a genetic scoring guide for personalized risk assessment in pediatric B-cell precursor acute lymphoblastic leukemia.</t>
  </si>
  <si>
    <t>Bedics G</t>
  </si>
  <si>
    <t>0000-0001-5551-3709</t>
  </si>
  <si>
    <t>0009-0002-1897-1422</t>
  </si>
  <si>
    <t>text_search_general:"BioHackathon", text_search_general:"Biohackathon-Europe", text_search_country:"ELIXIR Luxembourg"</t>
  </si>
  <si>
    <t>37502697</t>
  </si>
  <si>
    <t>10.3389/fbinf.2023.1101505</t>
  </si>
  <si>
    <t>Visualization of automatically combined disease maps and pathway diagrams for rare diseases.</t>
  </si>
  <si>
    <t>37507921</t>
  </si>
  <si>
    <t>10.3390/antiox12071382</t>
  </si>
  <si>
    <t>Comparison of Fungal Thermophilic and Mesophilic Catalase-Peroxidases for Their Antioxidative Properties.</t>
  </si>
  <si>
    <t>Poljovka A</t>
  </si>
  <si>
    <t>0000-0001-7330-955X</t>
  </si>
  <si>
    <t>Zámocký M</t>
  </si>
  <si>
    <t>0000-0003-1339-745X</t>
  </si>
  <si>
    <t>37537341</t>
  </si>
  <si>
    <t>10.1007/s00418-023-02216-2</t>
  </si>
  <si>
    <t>Providing open imaging data at scale: An EMBL-EBI perspective.</t>
  </si>
  <si>
    <t>Hartley M</t>
  </si>
  <si>
    <t>37540207</t>
  </si>
  <si>
    <t>10.1093/bioinformatics/btad490</t>
  </si>
  <si>
    <t>Flame (v2.0): advanced integration and interpretation of functional enrichment results from multiple sources.</t>
  </si>
  <si>
    <t>Karatzas E</t>
  </si>
  <si>
    <t>0000-0001-9132-8981</t>
  </si>
  <si>
    <t>Pavlopoulos GA</t>
  </si>
  <si>
    <t>37624916</t>
  </si>
  <si>
    <t>10.1093/bioinformatics/btad515</t>
  </si>
  <si>
    <t>Cell-connectivity-guided trajectory inference from single-cell data.</t>
  </si>
  <si>
    <t>GRANT_ID:I002819N, ACK_FUND:I002819N, text_search_country:"ELIXIR Belgium"</t>
  </si>
  <si>
    <t>37644440</t>
  </si>
  <si>
    <t>10.1186/s12859-023-05451-5</t>
  </si>
  <si>
    <t>A knowledge graph approach to predict and interpret disease-causing gene interactions.</t>
  </si>
  <si>
    <t>Renaux A</t>
  </si>
  <si>
    <t>37645170</t>
  </si>
  <si>
    <t>Radical collaboration during a global health emergency: development of the RDA COVID-19 data sharing recommendations and guidelines.</t>
  </si>
  <si>
    <t>Open research Europe</t>
  </si>
  <si>
    <t>0000-0001-5376-1565</t>
  </si>
  <si>
    <t>text_search_general:"rdmkit", text_search_country_code:"ELIXIR FR"</t>
  </si>
  <si>
    <t>37645489</t>
  </si>
  <si>
    <t>10.12688/openreseurope.15609.1</t>
  </si>
  <si>
    <t>Experiences with a training DSW knowledge model for early-stage researchers.</t>
  </si>
  <si>
    <t>Devignes MD</t>
  </si>
  <si>
    <t>0000-0001-6431-3442</t>
  </si>
  <si>
    <t>0000-0002-8119-2117</t>
  </si>
  <si>
    <t>37646933</t>
  </si>
  <si>
    <t>10.1007/978-1-0716-3389-2_1</t>
  </si>
  <si>
    <t>The Plant Phenomics and Genomics Research Data Repository: An On-Premise Approach for FAIR-Compliant Data Acquisition.</t>
  </si>
  <si>
    <t>37686184</t>
  </si>
  <si>
    <t>10.3390/ijms241713380</t>
  </si>
  <si>
    <t>Potential Association of Cytochrome P450 Copy Number Alteration in Tumour with Chemotherapy Resistance in Lung Adenocarcinoma Patients.</t>
  </si>
  <si>
    <t>Incze E</t>
  </si>
  <si>
    <t>0000-0001-7985-0136</t>
  </si>
  <si>
    <t>0000-0002-0861-1450</t>
  </si>
  <si>
    <t>37702120</t>
  </si>
  <si>
    <t>10.1093/nar/gkad726</t>
  </si>
  <si>
    <t>When will RNA get its AlphaFold moment?</t>
  </si>
  <si>
    <t>Szachniuk M</t>
  </si>
  <si>
    <t>0000-0003-4103-9238</t>
  </si>
  <si>
    <t>ACK_FUND:871075, text_search_general:"ELIXIR Europe", text_search_general:"ELIXIR-CONVERGE"</t>
  </si>
  <si>
    <t>37724180</t>
  </si>
  <si>
    <t>10.1007/s12525-023-00669-w</t>
  </si>
  <si>
    <t>Digital entrepreneurship from cellular data: How omics afford the emergence of a new wave of digital ventures in health.</t>
  </si>
  <si>
    <t>Electronic markets</t>
  </si>
  <si>
    <t>Rothe H</t>
  </si>
  <si>
    <t>0000-0001-7727-1499</t>
  </si>
  <si>
    <t>Sivizaca Conde DJ</t>
  </si>
  <si>
    <t>37764096</t>
  </si>
  <si>
    <t>10.3390/microorganisms11092251</t>
  </si>
  <si>
    <t>Epidemiological and Molecular Investigation of the Heater-Cooler Unit (HCU)-Related Outbreak of Invasive &lt;i&gt;Mycobacterium chimaera&lt;/i&gt; Infection Occurred in Italy.</t>
  </si>
  <si>
    <t>Cannas A</t>
  </si>
  <si>
    <t>0000-0001-5369-0437</t>
  </si>
  <si>
    <t>Sabbatucci M</t>
  </si>
  <si>
    <t>0000-0003-2198-1947</t>
  </si>
  <si>
    <t>37766250</t>
  </si>
  <si>
    <t>10.3390/v15091843</t>
  </si>
  <si>
    <t>Antibiotic-Resistant ESKAPE Pathogens and COVID-19: The Pandemic beyond the Pandemic.</t>
  </si>
  <si>
    <t>Catalano A</t>
  </si>
  <si>
    <t>0000-0001-5179-7118</t>
  </si>
  <si>
    <t>Aquaro S</t>
  </si>
  <si>
    <t>0000-0003-2949-9215</t>
  </si>
  <si>
    <t>37772368</t>
  </si>
  <si>
    <t>10.1002/glia.24471</t>
  </si>
  <si>
    <t>Astrocyte-like subpopulation of NG2 glia in the adult mouse cortex exhibits characteristics of neural progenitor cells.</t>
  </si>
  <si>
    <t>Glia</t>
  </si>
  <si>
    <t>Janeckova L</t>
  </si>
  <si>
    <t>0000-0001-5684-5828</t>
  </si>
  <si>
    <t>Korinek V</t>
  </si>
  <si>
    <t>0000-0003-0823-6109</t>
  </si>
  <si>
    <t>de Visser C</t>
  </si>
  <si>
    <t>Niehues A</t>
  </si>
  <si>
    <t>ACK_FUND:101059492, text_search_general:"ELIXIR BioHackathon", text_search_general:"ELIXIR-BioHackathon", text_search_general:"BioHackathon"</t>
  </si>
  <si>
    <t>PPR684412</t>
  </si>
  <si>
    <t>10.1101/2023.06.28.546576</t>
  </si>
  <si>
    <t>Scalable, accessible, and reproducible reference genome assembly and evaluation in Galaxy</t>
  </si>
  <si>
    <t>Larivière D</t>
  </si>
  <si>
    <t>0000-0003-0246-5226</t>
  </si>
  <si>
    <t>GRANT_ID:825575, GRANT_ID:824087, GRANT_ID:802750, GRANT_ID:101046203, GRANT_ID:101058020</t>
  </si>
  <si>
    <t>PPR720289</t>
  </si>
  <si>
    <t>10.12688/openreseurope.15364.2</t>
  </si>
  <si>
    <t>PPR725281</t>
  </si>
  <si>
    <t>https://osf.io/preprints/biohackrxiv/ghzcx</t>
  </si>
  <si>
    <t>BioHackJP 2023 Report R3: Plant data integration for findability across multiple databases</t>
  </si>
  <si>
    <t>Ghelfi A</t>
  </si>
  <si>
    <t>37537394</t>
  </si>
  <si>
    <t>10.1007/s00125-023-05974-9</t>
  </si>
  <si>
    <t>Targeted serum proteomics of longitudinal samples from newly diagnosed youth with type 1 diabetes distinguishes markers of disease and C-peptide trajectory.</t>
  </si>
  <si>
    <t>Moulder R</t>
  </si>
  <si>
    <t>0000-0003-4742-0566</t>
  </si>
  <si>
    <t>37686696</t>
  </si>
  <si>
    <t>10.3390/cancers15174420</t>
  </si>
  <si>
    <t>Differentially Expressed Genes, miRNAs and Network Models: A Strategy to Shed Light on Molecular Interactions Driving HNSCC Tumorigenesis.</t>
  </si>
  <si>
    <t>Arfin S</t>
  </si>
  <si>
    <t>0000-0002-7143-6229</t>
  </si>
  <si>
    <t>0009-0007-5807-7827</t>
  </si>
  <si>
    <t>37759625</t>
  </si>
  <si>
    <t>10.3390/biology12091226</t>
  </si>
  <si>
    <t>Special Issue on Differential Gene Expression and Coexpression.</t>
  </si>
  <si>
    <t>ACK_FUND:825575, text_search_general:"EJP RD", text_search_general:"EOSC-life", text_search_general:"funding from ELIXIR"</t>
  </si>
  <si>
    <t>37768885</t>
  </si>
  <si>
    <t>10.1371/journal.pcbi.1011369</t>
  </si>
  <si>
    <t>Ten quick tips for building FAIR workflows.</t>
  </si>
  <si>
    <t>0000-0002-2812-5898</t>
  </si>
  <si>
    <t>GRANT_ID:825575, ACK_FUND:825575</t>
  </si>
  <si>
    <t>37819683</t>
  </si>
  <si>
    <t>10.1093/database/baad066</t>
  </si>
  <si>
    <t>The landscape of microRNA interaction annotation: analysis of three rare disorders as a case study.</t>
  </si>
  <si>
    <t>Simona P</t>
  </si>
  <si>
    <t>37821698</t>
  </si>
  <si>
    <t>10.1038/s41586-023-06583-7</t>
  </si>
  <si>
    <t>Unraveling the functional dark matter through global metagenomics.</t>
  </si>
  <si>
    <t>0000-0001-6479-8427</t>
  </si>
  <si>
    <t>Kyrpides NC</t>
  </si>
  <si>
    <t>0000-0003-4625-4164</t>
  </si>
  <si>
    <t>37834310</t>
  </si>
  <si>
    <t>10.3390/ijms241914862</t>
  </si>
  <si>
    <t>RNA-Based Strategies for Cancer Therapy: In Silico Design and Evaluation of ASOs for Targeted Exon Skipping.</t>
  </si>
  <si>
    <t>Pacelli C</t>
  </si>
  <si>
    <t>0000-0001-6601-7663</t>
  </si>
  <si>
    <t>Le Pera L</t>
  </si>
  <si>
    <t>37836176</t>
  </si>
  <si>
    <t>10.3390/plants12193436</t>
  </si>
  <si>
    <t>Antioxidant Activity of Different Hop (&lt;i&gt;Humulus lupulus&lt;/i&gt; L.) Genotypes.</t>
  </si>
  <si>
    <t>0000-0002-6053-6304</t>
  </si>
  <si>
    <t>0000-0002-9756-4544</t>
  </si>
  <si>
    <t>boilerplate_text_search:"european life-sciences Infrastructure", text_search_general:"ELIXIR Node", text_search_general:"ELIXIR-CONVERGE", text_search_general:"eTRANSAFE", text_search_general:"FAIRplus", text_search_general:F1000Research ELIXIR, text_search_general:"ELIXIR AAI", text_search_general:"ELIXIR BioHackathon", text_search_general:"ELIXIR-BioHackathon", text_search_general:"BioHackathon", text_search_general:"Biohackathon-Europe", text_search_general:"core data resource"</t>
  </si>
  <si>
    <t>37842337</t>
  </si>
  <si>
    <t>10.12688/f1000research.74502.2</t>
  </si>
  <si>
    <t>ELIXIR and Toxicology: a community in development.</t>
  </si>
  <si>
    <t>0000-0001-5718-0733</t>
  </si>
  <si>
    <t>0000-0003-4250-4584</t>
  </si>
  <si>
    <t>37850871</t>
  </si>
  <si>
    <t>10.1093/gigascience/giad078</t>
  </si>
  <si>
    <t>metaGOflow: a workflow for the analysis of marine Genomic Observatories shotgun metagenomics data.</t>
  </si>
  <si>
    <t>Pavloudi C</t>
  </si>
  <si>
    <t xml:space="preserve"> text_search_country_code:"ELIXIR UK"</t>
  </si>
  <si>
    <t>37855672</t>
  </si>
  <si>
    <t>10.1093/nar/gkad896</t>
  </si>
  <si>
    <t>LIPID MAPS: update to databases and tools for the lipidomics community.</t>
  </si>
  <si>
    <t>Conroy MJ</t>
  </si>
  <si>
    <t>O'Donnell VB</t>
  </si>
  <si>
    <t>37864168</t>
  </si>
  <si>
    <t>10.1186/s12859-023-05528-1</t>
  </si>
  <si>
    <t>Identification of transcription factor high accumulation DNA zones.</t>
  </si>
  <si>
    <t>Cascianelli S</t>
  </si>
  <si>
    <t>Masseroli M</t>
  </si>
  <si>
    <t>ACK_FUND:101046203, BY-COVID</t>
  </si>
  <si>
    <t>37872541</t>
  </si>
  <si>
    <t>10.1186/s12874-023-02068-3</t>
  </si>
  <si>
    <t>Federated causal inference based on real-world observational data sources: application to a SARS-CoV-2 vaccine effectiveness assessment.</t>
  </si>
  <si>
    <t>BMC medical research methodology</t>
  </si>
  <si>
    <t>Meurisse M</t>
  </si>
  <si>
    <t>37872602</t>
  </si>
  <si>
    <t>10.1186/s13023-023-02953-6</t>
  </si>
  <si>
    <t>Exploring pathway interactions to detect molecular mechanisms of disease: 22q11.2 deletion syndrome.</t>
  </si>
  <si>
    <t>Shin W</t>
  </si>
  <si>
    <t>37875519</t>
  </si>
  <si>
    <t>10.1038/s41467-023-42543-5</t>
  </si>
  <si>
    <t>lesSDRF is more: maximizing the value of proteomics data through streamlined metadata annotation.</t>
  </si>
  <si>
    <t>GRANT_ID:676559 EXCELERATE</t>
  </si>
  <si>
    <t>37885318</t>
  </si>
  <si>
    <t>10.1002/prot.26605</t>
  </si>
  <si>
    <t>Automated benchmarking of combined protein structure and ligand conformation prediction.</t>
  </si>
  <si>
    <t>Leemann M</t>
  </si>
  <si>
    <t>0000-0002-1698-4556</t>
  </si>
  <si>
    <t>Durairaj J</t>
  </si>
  <si>
    <t>PPR703202</t>
  </si>
  <si>
    <t>10.1101/2023.08.03.551784</t>
  </si>
  <si>
    <t>Comparing full variation profile analysis with the conventional consensus method in SARS-CoV-2 phylogeny</t>
  </si>
  <si>
    <t>Nóra Fiam R</t>
  </si>
  <si>
    <t>Norbert S</t>
  </si>
  <si>
    <t>PPR738896</t>
  </si>
  <si>
    <t>10.1101/2023.10.07.561259</t>
  </si>
  <si>
    <t>The Minimal Dataset for Cancer of the 1+Million Genomes Initiative</t>
  </si>
  <si>
    <t>Riba M</t>
  </si>
  <si>
    <t>0000-0001-7136-2680</t>
  </si>
  <si>
    <t>Tonon G</t>
  </si>
  <si>
    <t>0000-0003-1862-667X</t>
  </si>
  <si>
    <t>10.12688/openreseurope.16284.1</t>
  </si>
  <si>
    <t>GRANT_ID:871075, text_search_general:"ELIXIR-CONVERGE", text_search_country_code:"ELIXIR ES"</t>
  </si>
  <si>
    <t>37816550</t>
  </si>
  <si>
    <t>10.1261/rna.079849.123</t>
  </si>
  <si>
    <t>Extensible benchmarking of methods that identify and quantify polyadenylation sites from RNA-seq data.</t>
  </si>
  <si>
    <t>0000-0002-0065-7729</t>
  </si>
  <si>
    <t>0000-0003-3005-5048</t>
  </si>
  <si>
    <t>37892124</t>
  </si>
  <si>
    <t>10.3390/biom13101442</t>
  </si>
  <si>
    <t>The Origin of Discrepancies between Predictions and Annotations in Intrinsically Disordered Proteins.</t>
  </si>
  <si>
    <t>Pajkos M</t>
  </si>
  <si>
    <t>37892220</t>
  </si>
  <si>
    <t>10.3390/biom13101538</t>
  </si>
  <si>
    <t>Treatment-Emergent Cilgavimab Resistance Was Uncommon in Vaccinated Omicron BA.4/5 Outpatients.</t>
  </si>
  <si>
    <t>Gruber CEM</t>
  </si>
  <si>
    <t>0000-0001-5162-046X</t>
  </si>
  <si>
    <t>Maggi F</t>
  </si>
  <si>
    <t>37898643</t>
  </si>
  <si>
    <t>10.1038/s41598-023-45752-6</t>
  </si>
  <si>
    <t>CYP1A2 expression rather than genotype is associated with olanzapine concentration in psychiatric patients.</t>
  </si>
  <si>
    <t>Fekete F</t>
  </si>
  <si>
    <t>37915072</t>
  </si>
  <si>
    <t>10.1186/s13321-023-00772-2</t>
  </si>
  <si>
    <t>EasyDock: customizable and scalable docking tool.</t>
  </si>
  <si>
    <t>Minibaeva G</t>
  </si>
  <si>
    <t>37920818</t>
  </si>
  <si>
    <t>10.1016/j.csbj.2023.10.009</t>
  </si>
  <si>
    <t>Computer-assisted stabilization of fibroblast growth factor FGF-18.</t>
  </si>
  <si>
    <t>Jan Vilim</t>
  </si>
  <si>
    <t>Prokop Z</t>
  </si>
  <si>
    <t>37933841</t>
  </si>
  <si>
    <t>10.1093/nar/gkad1004</t>
  </si>
  <si>
    <t>The ChEMBL Database in 2023: a drug discovery platform spanning multiple bioactivity data types and time periods.</t>
  </si>
  <si>
    <t>Zdrazil B</t>
  </si>
  <si>
    <t>0000-0001-9395-1515</t>
  </si>
  <si>
    <t>37934729</t>
  </si>
  <si>
    <t>10.1371/journal.pcbi.1011498</t>
  </si>
  <si>
    <t>CGG toolkit: Software components for computational genomics.</t>
  </si>
  <si>
    <t>Vasileiou D</t>
  </si>
  <si>
    <t>0000-0002-7877-0270</t>
  </si>
  <si>
    <t>37938742</t>
  </si>
  <si>
    <t>10.1038/s43705-022-00137-0</t>
  </si>
  <si>
    <t>Introducing untargeted data-independent acquisition for metaproteomics of complex microbial samples.</t>
  </si>
  <si>
    <t>GRANT_ID:825575, text_search_general:"ELIXIR Europe"</t>
  </si>
  <si>
    <t>37941138</t>
  </si>
  <si>
    <t>10.1093/nar/gkad960</t>
  </si>
  <si>
    <t>WikiPathways 2024: next generation pathway database.</t>
  </si>
  <si>
    <t>Agrawal A</t>
  </si>
  <si>
    <t>0009-0007-2045-4009</t>
  </si>
  <si>
    <t>37943585</t>
  </si>
  <si>
    <t>10.2196/48030</t>
  </si>
  <si>
    <t>The Journey of Data Within a Global Data Sharing Initiative: A Federated 3-Layer Data Analysis Pipeline to Scale Up Multiple Sclerosis Research.</t>
  </si>
  <si>
    <t>Pirmani A</t>
  </si>
  <si>
    <t>0000-0002-1989-3641</t>
  </si>
  <si>
    <t>text_search_country_code:"ELIXIR SE", ELIXIR co-authors from other Nodes too</t>
  </si>
  <si>
    <t>37943810</t>
  </si>
  <si>
    <t>10.1371/journal.pone.0293879</t>
  </si>
  <si>
    <t>An international consensus on effective, inclusive, and career-spanning short-format training in the life sciences and beyond.</t>
  </si>
  <si>
    <t>Williams JJ</t>
  </si>
  <si>
    <t>0000-0001-6951-8228</t>
  </si>
  <si>
    <t>Woodley L</t>
  </si>
  <si>
    <t>0009-0000-0628-0814</t>
  </si>
  <si>
    <t>37949943</t>
  </si>
  <si>
    <t>10.1038/s41598-023-46927-x</t>
  </si>
  <si>
    <t>Novel RICTOR amplification harbouring entities: FISH validation of RICTOR amplification in tumour tissue after next-generation sequencing.</t>
  </si>
  <si>
    <t>Sztankovics D</t>
  </si>
  <si>
    <t>Sebestyén A</t>
  </si>
  <si>
    <t>GRANT_ID:825575, GRANT_ID:101059492</t>
  </si>
  <si>
    <t>37953337</t>
  </si>
  <si>
    <t>10.1093/nar/gkad1049</t>
  </si>
  <si>
    <t>Ensembl 2024.</t>
  </si>
  <si>
    <t>0000-0001-5569-0705</t>
  </si>
  <si>
    <t>GRANT_ID:824087, GRANT_ID:871075, GRANT_ID:101046203, GRANT_ID:101007492, GRANT_ID:101059492, text_search_general:"ELIXIR-CONVERGE", text_search_general:"EOSC-life", text_search_general:"BiCIKL"</t>
  </si>
  <si>
    <t>37956313</t>
  </si>
  <si>
    <t>10.1093/nar/gkad1067</t>
  </si>
  <si>
    <t>The European Nucleotide Archive in 2023.</t>
  </si>
  <si>
    <t>Yuan D</t>
  </si>
  <si>
    <t>0000-0001-6428-3431</t>
  </si>
  <si>
    <t>0000-0003-2697-9467</t>
  </si>
  <si>
    <t>text_search_country_code:"ELIXIR CZ", Karel Berka, our AB member for F1000Res is among the authors</t>
  </si>
  <si>
    <t>37956324</t>
  </si>
  <si>
    <t>10.1093/nar/gkad1012</t>
  </si>
  <si>
    <t>ChannelsDB 2.0: a comprehensive database of protein tunnels and pores in AlphaFold era.</t>
  </si>
  <si>
    <t>Špačková A</t>
  </si>
  <si>
    <t>0000-0001-7142-3092</t>
  </si>
  <si>
    <t>0000-0003-3393-3010</t>
  </si>
  <si>
    <t>GRANT_ID:824087 EOSC-life, GRANT_ID:802750 FAIRplus, GRANT_ID:101046203 BY-COVID, GRANT_ID:101046133, GRANT_ID:101058020 ISIDORe, text_search_general:"EOSC-life"</t>
  </si>
  <si>
    <t>37964598</t>
  </si>
  <si>
    <t>10.15252/embj.2023115008</t>
  </si>
  <si>
    <t>Be sustainable: EOSC-Life recommendations for implementation of FAIR principles in life science data handling.</t>
  </si>
  <si>
    <t>0000-0001-5052-1822</t>
  </si>
  <si>
    <t>0009-0008-7983-0360</t>
  </si>
  <si>
    <t>37965479</t>
  </si>
  <si>
    <t>ECRIN - CESSDA strategies for cross metadata mappings in selected areas between life sciences and social sciences and humanities.</t>
  </si>
  <si>
    <t>0000-0001-8855-5075</t>
  </si>
  <si>
    <t>GRANT_ID:825575, ELIXIR Food and Nutrition Community</t>
  </si>
  <si>
    <t>37971328</t>
  </si>
  <si>
    <t>10.1093/nar/gkad1045</t>
  </si>
  <si>
    <t>MetaboLights: open data repository for metabolomics.</t>
  </si>
  <si>
    <t>Yurekten O</t>
  </si>
  <si>
    <t>0000-0001-7522-981X</t>
  </si>
  <si>
    <t>O'Donovan C</t>
  </si>
  <si>
    <t>0000-0003-4831-4212</t>
  </si>
  <si>
    <t>37987115</t>
  </si>
  <si>
    <t>10.1002/cjp2.351</t>
  </si>
  <si>
    <t>Low-burden TP53 mutations represent frequent genetic events in CLL with an increased risk for treatment initiation.</t>
  </si>
  <si>
    <t>László T</t>
  </si>
  <si>
    <t>37988407</t>
  </si>
  <si>
    <t>10.7554/elife.84919</t>
  </si>
  <si>
    <t>Pancreatic cancer symptom trajectories from Danish registry data and free text in electronic health records.</t>
  </si>
  <si>
    <t>Hjaltelin JX</t>
  </si>
  <si>
    <t>0000-0002-7878-7830</t>
  </si>
  <si>
    <t>0000-0003-2577-155X</t>
  </si>
  <si>
    <t>38001145</t>
  </si>
  <si>
    <t>10.1038/s41598-023-47930-y</t>
  </si>
  <si>
    <t>Development and validation of a weight-loss predictor to assist weight loss management.</t>
  </si>
  <si>
    <t>Biehl A</t>
  </si>
  <si>
    <t>38005872</t>
  </si>
  <si>
    <t>10.3390/v15112192</t>
  </si>
  <si>
    <t>Genomic and Epidemiologic Surveillance of SARS-CoV-2 in the Pandemic Period: Sequencing Network of the Lazio Region, Italy.</t>
  </si>
  <si>
    <t>Rueca M</t>
  </si>
  <si>
    <t>Sars-CoV-Lazio Genomic Surveillance Study Group</t>
  </si>
  <si>
    <t>0000-0003-2237-9755</t>
  </si>
  <si>
    <t>38012574</t>
  </si>
  <si>
    <t>10.1186/s12859-023-05573-w</t>
  </si>
  <si>
    <t>Transformer-based tool recommendation system in Galaxy.</t>
  </si>
  <si>
    <t>boilerplate_text_search:"research infrastructure for life-science data", text_search_general:"supported by ELIXIR", text_search_country_code:"ELIXIR GR" (incl. Fotis)</t>
  </si>
  <si>
    <t>PMC10662043</t>
  </si>
  <si>
    <t>Software pipelines for RNA-Seq, ChIP-Seq and germline variant calling analyses in common workflow language (CWL)</t>
  </si>
  <si>
    <t>Kyritsis K</t>
  </si>
  <si>
    <t>ACK_FUND:101059492 Biodiversity Genomics Europe, boilerplate_text_search:"research infrastructure for life-science data", text_search_general:"BioHackathon", text_search_general:"Biodiversity Genomics Europe"</t>
  </si>
  <si>
    <t>PPR732921</t>
  </si>
  <si>
    <t>10.1101/2023.09.25.559365</t>
  </si>
  <si>
    <t>The European Reference Genome Atlas: piloting a decentralised approach to equitable biodiversity genomics</t>
  </si>
  <si>
    <t>Mc Cartney AM</t>
  </si>
  <si>
    <t>0000-0001-7700-8906</t>
  </si>
  <si>
    <t>Mazzoni CJ</t>
  </si>
  <si>
    <t>text_search_general:"EOSC Future" (Niklas co-author)</t>
  </si>
  <si>
    <t>PPR754080</t>
  </si>
  <si>
    <t>10.3897/arphapreprints.e115047</t>
  </si>
  <si>
    <t>Reuse and Reproducibility: Describing Cross-Domain Research Data in the Science Project Climate Neutral and Smart Cities</t>
  </si>
  <si>
    <t>Gregory A</t>
  </si>
  <si>
    <t>Orten H</t>
  </si>
  <si>
    <t>Gadiya Y</t>
  </si>
  <si>
    <t>37210738</t>
  </si>
  <si>
    <t>10.1080/15592324.2023.2214760</t>
  </si>
  <si>
    <t>Methyltransferase-like (METTL) homologues participate in &lt;i&gt;Nicotiana benthamiana&lt;/i&gt; antiviral responses.</t>
  </si>
  <si>
    <t>Plant signaling &amp; behavior</t>
  </si>
  <si>
    <t>Yue J</t>
  </si>
  <si>
    <t>0000-0001-5353-8865</t>
  </si>
  <si>
    <t>Zhao M</t>
  </si>
  <si>
    <t>0000-0003-3576-8573</t>
  </si>
  <si>
    <t>37409354</t>
  </si>
  <si>
    <t>10.1080/15592294.2023.2230670</t>
  </si>
  <si>
    <t>Epimutation detection in the clinical context: guidelines and a use case from a new Bioconductor package.</t>
  </si>
  <si>
    <t>Epigenetics</t>
  </si>
  <si>
    <t>Ruiz-Arenas C</t>
  </si>
  <si>
    <t>0000-0002-6014-3498</t>
  </si>
  <si>
    <t>González JR</t>
  </si>
  <si>
    <t>37961844</t>
  </si>
  <si>
    <t>10.1080/15622975.2023.2281514</t>
  </si>
  <si>
    <t>Interactive neuroinflammation pathways and transcriptomics-based identification of drugs and chemical compounds for schizophrenia.</t>
  </si>
  <si>
    <t>Koole L</t>
  </si>
  <si>
    <t>0000-0001-6512-4352</t>
  </si>
  <si>
    <t>0000-0003-1135-5133</t>
  </si>
  <si>
    <t>boilerplate_text_search:"research infrastructure for life-science data", text_search_general:"supported by ELIXIR", text_search_country_code:"ELIXIR GR"</t>
  </si>
  <si>
    <t>38025398</t>
  </si>
  <si>
    <t>10.3389/fbinf.2023.1275593</t>
  </si>
  <si>
    <t>Software pipelines for RNA-Seq, ChIP-Seq and germline variant calling analyses in common workflow language (CWL).</t>
  </si>
  <si>
    <t>38040737</t>
  </si>
  <si>
    <t>10.1038/s41597-023-02778-9</t>
  </si>
  <si>
    <t>Annotating Macromolecular Complexes in the Protein Data Bank: Improving the FAIRness of Structure Data.</t>
  </si>
  <si>
    <t>ACK_FUND:871075, text_search_general:"EJP RD", text_search_general:"ELIXIR-CONVERGE", text_search_general:"Genomic Data Infrastructure", text_search_country:"ELIXIR Norway"</t>
  </si>
  <si>
    <t>PMC10703184</t>
  </si>
  <si>
    <t>FAIR+E pathogen data for surveillance and research: lessons from COVID-19</t>
  </si>
  <si>
    <t>ACK_FUND:101081813, text_search_general:"Genomic Data Infrastructure"</t>
  </si>
  <si>
    <t>PMC10716826</t>
  </si>
  <si>
    <t>AlcoR: alignment-free simulation, mapping, and visualization of low-complexity regions in biological data</t>
  </si>
  <si>
    <t>PMC10723703</t>
  </si>
  <si>
    <t>A study of deep active learning methods to reduce labelling efforts in biomedical relation extraction</t>
  </si>
  <si>
    <t>GRANT_ID:654248, GRANT_ID:676559, text_search_general:"ELIXIR-EXCELERATE", text_search_general:F1000Research ELIXIR</t>
  </si>
  <si>
    <t>PPR40860</t>
  </si>
  <si>
    <t>Four simple recommendations to encourage best practices in research software</t>
  </si>
  <si>
    <t>PPR767904</t>
  </si>
  <si>
    <r>
      <rPr>
        <sz val="10"/>
        <color rgb="FF000000"/>
        <rFont val="&quot;Helvetica Neue&quot;"/>
      </rPr>
      <t>10.37044/</t>
    </r>
    <r>
      <rPr>
        <u/>
        <sz val="10"/>
        <color rgb="FF000000"/>
        <rFont val="&quot;Helvetica Neue&quot;"/>
      </rPr>
      <t>osf.io/mhsqp</t>
    </r>
  </si>
  <si>
    <t>BioHackEU23 report: Extending interoperability of experimental data using modular queries across biomedical resources</t>
  </si>
  <si>
    <t>Abbassi-Daloii T</t>
  </si>
  <si>
    <t>0000-0002-8399-8990</t>
  </si>
  <si>
    <t>GRANT_ID:871075, text_search_general:"ELIXIR-CONVERGE", text_search_general:F1000Research ELIXIR</t>
  </si>
  <si>
    <t>PPR773788</t>
  </si>
  <si>
    <t>10.12688/f1000research.142165.1</t>
  </si>
  <si>
    <t>A survey into the contribution of regional/national pathogen data platforms and on the resources needed to develop and maintain them</t>
  </si>
  <si>
    <t>0009-0000-5402-8525</t>
  </si>
  <si>
    <t>34038531</t>
  </si>
  <si>
    <t>10.1093/nar/gkab400</t>
  </si>
  <si>
    <t>BRIO: a web server for RNA sequence and structure motif scan.</t>
  </si>
  <si>
    <t>Guarracino A</t>
  </si>
  <si>
    <t>text_search_general:"galaxy europe", text_search_country:"ELIXIR Finland"</t>
  </si>
  <si>
    <t>38039135</t>
  </si>
  <si>
    <t>10.1016/j.celrep.2023.113469</t>
  </si>
  <si>
    <t>PIM kinases regulate early human Th17 cell differentiation.</t>
  </si>
  <si>
    <t>Buchacher T</t>
  </si>
  <si>
    <t>38100453</t>
  </si>
  <si>
    <t>10.1371/journal.pone.0292356</t>
  </si>
  <si>
    <t>A study of deep active learning methods to reduce labelling efforts in biomedical relation extraction.</t>
  </si>
  <si>
    <t>0000-0002-5034-8975</t>
  </si>
  <si>
    <t>PPR44540</t>
  </si>
  <si>
    <t>SciLite: a platform for displaying text-mined annotations as a means to link research articles with biological data</t>
  </si>
  <si>
    <t>PPR760559</t>
  </si>
  <si>
    <r>
      <rPr>
        <sz val="10"/>
        <color rgb="FF000000"/>
        <rFont val="&quot;Helvetica Neue&quot;"/>
      </rPr>
      <t>10.21203/</t>
    </r>
    <r>
      <rPr>
        <u/>
        <sz val="10"/>
        <color rgb="FF000000"/>
        <rFont val="&quot;Helvetica Neue&quot;"/>
      </rPr>
      <t>rs.3.rs</t>
    </r>
    <r>
      <rPr>
        <sz val="10"/>
        <color rgb="FF000000"/>
        <rFont val="&quot;Helvetica Neue&quot;"/>
      </rPr>
      <t>-3332602/v1</t>
    </r>
  </si>
  <si>
    <t>Systematic analysis of NDUFAF6 in complex I assembly and mitochondrial disease</t>
  </si>
  <si>
    <t>Pagliarini D</t>
  </si>
  <si>
    <t>0000-0002-0001-0087</t>
  </si>
  <si>
    <t>Keck J</t>
  </si>
  <si>
    <t>0000-0003-3241-5502</t>
  </si>
  <si>
    <t>GRANT_ID:825575, ACK_FUND:825575, GRANT_ID:824087, ACK_FUND:824087, GRANT_ID:802750, ACK_FUND:802750, GRANT_ID:101046203, ACK_FUND:101046203, GRANT_ID:101058020, ACK_FUND:101058020, text_search_general:"EJP RD", text_search_general:"EOSC-life", text_search_general:"FAIRplus", text_search_general:"AGROServ"</t>
  </si>
  <si>
    <t>38298923</t>
  </si>
  <si>
    <t>Community-driven governance of FAIRness assessment: an open issue, an open discussion.</t>
  </si>
  <si>
    <t>ACK_FUND:777365, ACK_FUND:825843, ACK_FUND:101046203, text_search_general:"eTRANSAFE", text_search_general:"EU-STANDS4PM", text_search_country:"ELIXIR Luxembourg", text_search_country_code:"ELIXIR ES"</t>
  </si>
  <si>
    <t>PMC10897000</t>
  </si>
  <si>
    <t>Drug-target identification in COVID-19 disease mechanisms using computational systems biology approaches</t>
  </si>
  <si>
    <t>the COVID-19 Disease Map Community</t>
  </si>
  <si>
    <t>38486614</t>
  </si>
  <si>
    <t>10.12688/f1000research.129720.2</t>
  </si>
  <si>
    <t>Ten recommendations for organising bioimaging data for archival.</t>
  </si>
  <si>
    <t>Korir PK</t>
  </si>
  <si>
    <t>0000-0002-5464-7075</t>
  </si>
  <si>
    <t>10.12688/f1000research.133724.2</t>
  </si>
  <si>
    <t>boilerplate_text_search:"european life-sciences Infrastructure", boilerplate_text_search:"european life sciences Infrastructure", text_search_general:"ELIXIR Node", text_search_general:"ELIXIR-EXCELERATE", text_search_general:"EOSC-life", text_search_general:F1000Research ELIXIR, text_search_general:"ELIXIR Implementation Study", text_search_general:"rdmkit", text_search_general:"BiCIKL", text_search_general:"Biodiversity Genomics Europe", text_search_country:"ELIXIR Norway", text_search_adjective_country:"French ELIXIR", text_search_formal_node_name_country:"French ELIXIR Node"</t>
  </si>
  <si>
    <t>PMC11179050</t>
  </si>
  <si>
    <t>The ELIXIR Biodiversity Community: Understanding short- and long-term changes in biodiversity [version 2; peer review: 2 approved</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</si>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</sst>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mmmm\ yyyy"/>
    <numFmt numFmtId="165" formatCode="mmm\ yyyy"/>
    <numFmt numFmtId="166" formatCode="d\ mmmm\ yyyy"/>
    <numFmt numFmtId="167" formatCode="mmm\ d\ yyyy"/>
    <numFmt numFmtId="168" formatCode="d&quot;-&quot;mmm&quot;-&quot;yyyy"/>
    <numFmt numFmtId="169" formatCode="d\-mmm\-yyyy"/>
    <numFmt numFmtId="170" formatCode="dd\-mm\-yyyy"/>
  </numFmts>
  <fonts count="30">
    <font>
      <sz val="10"/>
      <color rgb="FF000000"/>
      <name val="Arial"/>
      <scheme val="minor"/>
    </font>
    <font>
      <b/>
      <sz val="10"/>
      <color theme="1"/>
      <name val="Arial"/>
      <family val="2"/>
      <scheme val="minor"/>
    </font>
    <font>
      <sz val="10"/>
      <color theme="1"/>
      <name val="Arial"/>
      <family val="2"/>
      <scheme val="minor"/>
    </font>
    <font>
      <sz val="10"/>
      <color rgb="FF000000"/>
      <name val="Arial"/>
      <family val="2"/>
      <scheme val="minor"/>
    </font>
    <font>
      <sz val="10"/>
      <name val="Arial"/>
      <family val="2"/>
    </font>
    <font>
      <sz val="10"/>
      <color rgb="FF000000"/>
      <name val="Arial"/>
      <family val="2"/>
    </font>
    <font>
      <u/>
      <sz val="10"/>
      <color rgb="FF000000"/>
      <name val="Arial"/>
      <family val="2"/>
    </font>
    <font>
      <sz val="10"/>
      <color theme="1"/>
      <name val="Arial"/>
      <family val="2"/>
    </font>
    <font>
      <b/>
      <sz val="10"/>
      <color rgb="FF000000"/>
      <name val="Arial"/>
      <family val="2"/>
    </font>
    <font>
      <sz val="10"/>
      <color rgb="FF000000"/>
      <name val="&quot;Helvetica Neue&quot;"/>
    </font>
    <font>
      <sz val="12"/>
      <color rgb="FF000000"/>
      <name val="Helvetica"/>
      <family val="2"/>
    </font>
    <font>
      <sz val="12"/>
      <color rgb="FF000000"/>
      <name val="Arial"/>
      <family val="2"/>
    </font>
    <font>
      <u/>
      <sz val="12"/>
      <color rgb="FF0563C1"/>
      <name val="Calibri"/>
      <family val="2"/>
    </font>
    <font>
      <sz val="9"/>
      <color rgb="FF000000"/>
      <name val="Arial"/>
      <family val="2"/>
    </font>
    <font>
      <u/>
      <sz val="10"/>
      <color rgb="FF000000"/>
      <name val="Arial"/>
      <family val="2"/>
    </font>
    <font>
      <u/>
      <sz val="10"/>
      <color rgb="FF000000"/>
      <name val="Arial"/>
      <family val="2"/>
    </font>
    <font>
      <u/>
      <sz val="10"/>
      <color rgb="FF000000"/>
      <name val="Arial"/>
      <family val="2"/>
    </font>
    <font>
      <sz val="10"/>
      <color theme="1"/>
      <name val="Arial"/>
      <family val="2"/>
      <scheme val="minor"/>
    </font>
    <font>
      <sz val="10"/>
      <color rgb="FF000000"/>
      <name val="&quot;Helvetica Neue&quot;"/>
    </font>
    <font>
      <u/>
      <sz val="10"/>
      <color rgb="FF000000"/>
      <name val="&quot;Helvetica Neue&quot;"/>
    </font>
    <font>
      <u/>
      <sz val="10"/>
      <color rgb="FF000000"/>
      <name val="&quot;Helvetica Neue&quot;"/>
    </font>
    <font>
      <u/>
      <sz val="10"/>
      <color rgb="FF000000"/>
      <name val="Arial"/>
      <family val="2"/>
    </font>
    <font>
      <sz val="10"/>
      <color rgb="FF000000"/>
      <name val="Arial"/>
      <family val="2"/>
    </font>
    <font>
      <u/>
      <sz val="10"/>
      <color rgb="FF0000FF"/>
      <name val="Arial"/>
      <family val="2"/>
    </font>
    <font>
      <u/>
      <sz val="10"/>
      <color rgb="FF000000"/>
      <name val="Arial"/>
      <family val="2"/>
    </font>
    <font>
      <u/>
      <sz val="10"/>
      <color rgb="FF000000"/>
      <name val="&quot;Helvetica Neue&quot;"/>
    </font>
    <font>
      <u/>
      <sz val="10"/>
      <color rgb="FF000000"/>
      <name val="&quot;Helvetica Neue&quot;"/>
    </font>
    <font>
      <u/>
      <sz val="10"/>
      <color rgb="FF000000"/>
      <name val="&quot;Helvetica Neue&quot;"/>
    </font>
    <font>
      <sz val="10"/>
      <color rgb="FF000000"/>
      <name val="&quot;Arial&quot;"/>
    </font>
    <font>
      <strike/>
      <sz val="10"/>
      <color theme="1"/>
      <name val="Arial"/>
      <family val="2"/>
    </font>
  </fonts>
  <fills count="6">
    <fill>
      <patternFill patternType="none"/>
    </fill>
    <fill>
      <patternFill patternType="gray125"/>
    </fill>
    <fill>
      <patternFill patternType="solid">
        <fgColor rgb="FFD9EAD3"/>
        <bgColor rgb="FFD9EAD3"/>
      </patternFill>
    </fill>
    <fill>
      <patternFill patternType="solid">
        <fgColor rgb="FFFFFFFF"/>
        <bgColor rgb="FFFFFFFF"/>
      </patternFill>
    </fill>
    <fill>
      <patternFill patternType="solid">
        <fgColor rgb="FFF3F3F3"/>
        <bgColor rgb="FFF3F3F3"/>
      </patternFill>
    </fill>
    <fill>
      <patternFill patternType="solid">
        <fgColor theme="0"/>
        <bgColor theme="0"/>
      </patternFill>
    </fill>
  </fills>
  <borders count="3">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1">
    <xf numFmtId="0" fontId="0" fillId="0" borderId="0" xfId="0"/>
    <xf numFmtId="0" fontId="1" fillId="0" borderId="0" xfId="0" applyFont="1" applyAlignment="1">
      <alignment wrapText="1"/>
    </xf>
    <xf numFmtId="0" fontId="2" fillId="2" borderId="0" xfId="0" applyFont="1" applyFill="1" applyAlignment="1">
      <alignment wrapText="1"/>
    </xf>
    <xf numFmtId="49" fontId="1" fillId="2" borderId="0" xfId="0" applyNumberFormat="1" applyFont="1" applyFill="1" applyAlignment="1">
      <alignment wrapText="1"/>
    </xf>
    <xf numFmtId="0" fontId="1" fillId="2" borderId="0" xfId="0" applyFont="1" applyFill="1" applyAlignment="1">
      <alignment wrapText="1"/>
    </xf>
    <xf numFmtId="0" fontId="1" fillId="2" borderId="0" xfId="0" applyFont="1" applyFill="1"/>
    <xf numFmtId="0" fontId="2" fillId="3" borderId="0" xfId="0" applyFont="1" applyFill="1" applyAlignment="1">
      <alignment wrapText="1"/>
    </xf>
    <xf numFmtId="0" fontId="2" fillId="4" borderId="0" xfId="0" applyFont="1" applyFill="1" applyAlignment="1">
      <alignment wrapText="1"/>
    </xf>
    <xf numFmtId="49" fontId="2" fillId="3" borderId="0" xfId="0" quotePrefix="1" applyNumberFormat="1" applyFont="1" applyFill="1" applyAlignment="1">
      <alignment wrapText="1"/>
    </xf>
    <xf numFmtId="49" fontId="2" fillId="3" borderId="0" xfId="0" applyNumberFormat="1" applyFont="1" applyFill="1" applyAlignment="1">
      <alignment wrapText="1"/>
    </xf>
    <xf numFmtId="0" fontId="2" fillId="3" borderId="0" xfId="0" quotePrefix="1" applyFont="1" applyFill="1" applyAlignment="1">
      <alignment wrapText="1"/>
    </xf>
    <xf numFmtId="0" fontId="2" fillId="3" borderId="0" xfId="0" applyFont="1" applyFill="1"/>
    <xf numFmtId="0" fontId="3" fillId="3" borderId="0" xfId="0" applyFont="1" applyFill="1" applyAlignment="1">
      <alignment wrapText="1"/>
    </xf>
    <xf numFmtId="0" fontId="3" fillId="4" borderId="0" xfId="0" applyFont="1" applyFill="1" applyAlignment="1">
      <alignment wrapText="1"/>
    </xf>
    <xf numFmtId="49" fontId="3" fillId="3" borderId="0" xfId="0" quotePrefix="1" applyNumberFormat="1" applyFont="1" applyFill="1" applyAlignment="1">
      <alignment wrapText="1"/>
    </xf>
    <xf numFmtId="0" fontId="3" fillId="3" borderId="0" xfId="0" quotePrefix="1" applyFont="1" applyFill="1" applyAlignment="1">
      <alignment wrapText="1"/>
    </xf>
    <xf numFmtId="0" fontId="3" fillId="3" borderId="0" xfId="0" applyFont="1" applyFill="1"/>
    <xf numFmtId="49" fontId="4" fillId="3" borderId="0" xfId="0" applyNumberFormat="1" applyFont="1" applyFill="1" applyAlignment="1">
      <alignment wrapText="1"/>
    </xf>
    <xf numFmtId="0" fontId="5" fillId="0" borderId="0" xfId="0" applyFont="1" applyAlignment="1">
      <alignment vertical="top" wrapText="1"/>
    </xf>
    <xf numFmtId="0" fontId="5" fillId="4" borderId="0" xfId="0" applyFont="1" applyFill="1" applyAlignment="1">
      <alignment vertical="top" wrapText="1"/>
    </xf>
    <xf numFmtId="49" fontId="5" fillId="0" borderId="0" xfId="0" applyNumberFormat="1" applyFont="1" applyAlignment="1">
      <alignment vertical="top" wrapText="1"/>
    </xf>
    <xf numFmtId="0" fontId="5" fillId="0" borderId="0" xfId="0" applyFont="1" applyAlignment="1">
      <alignment vertical="top"/>
    </xf>
    <xf numFmtId="0" fontId="6" fillId="0" borderId="0" xfId="0" applyFont="1" applyAlignment="1">
      <alignment vertical="top"/>
    </xf>
    <xf numFmtId="0" fontId="7" fillId="0" borderId="0" xfId="0" applyFont="1" applyAlignment="1">
      <alignment vertical="top"/>
    </xf>
    <xf numFmtId="0" fontId="8" fillId="4" borderId="0" xfId="0" applyFont="1" applyFill="1" applyAlignment="1">
      <alignment vertical="top" wrapText="1"/>
    </xf>
    <xf numFmtId="49" fontId="3" fillId="3" borderId="0" xfId="0" applyNumberFormat="1" applyFont="1" applyFill="1" applyAlignment="1">
      <alignment wrapText="1"/>
    </xf>
    <xf numFmtId="0" fontId="7" fillId="0" borderId="0" xfId="0" applyFont="1" applyAlignment="1">
      <alignment vertical="top" wrapText="1"/>
    </xf>
    <xf numFmtId="0" fontId="9" fillId="0" borderId="0" xfId="0" applyFont="1" applyAlignment="1">
      <alignment wrapText="1"/>
    </xf>
    <xf numFmtId="0" fontId="9" fillId="4" borderId="0" xfId="0" applyFont="1" applyFill="1" applyAlignment="1">
      <alignment wrapText="1"/>
    </xf>
    <xf numFmtId="49" fontId="9" fillId="0" borderId="0" xfId="0" applyNumberFormat="1" applyFont="1" applyAlignment="1">
      <alignment horizontal="right"/>
    </xf>
    <xf numFmtId="49" fontId="5" fillId="3" borderId="0" xfId="0" applyNumberFormat="1" applyFont="1" applyFill="1" applyAlignment="1">
      <alignment horizontal="left" wrapText="1"/>
    </xf>
    <xf numFmtId="0" fontId="10" fillId="0" borderId="0" xfId="0" applyFont="1"/>
    <xf numFmtId="0" fontId="5" fillId="0" borderId="0" xfId="0" applyFont="1" applyAlignment="1">
      <alignment wrapText="1"/>
    </xf>
    <xf numFmtId="0" fontId="11" fillId="0" borderId="0" xfId="0" applyFont="1"/>
    <xf numFmtId="0" fontId="9" fillId="0" borderId="0" xfId="0" applyFont="1"/>
    <xf numFmtId="0" fontId="9" fillId="0" borderId="0" xfId="0" applyFont="1" applyAlignment="1">
      <alignment horizontal="right"/>
    </xf>
    <xf numFmtId="0" fontId="12" fillId="0" borderId="0" xfId="0" applyFont="1"/>
    <xf numFmtId="0" fontId="2" fillId="0" borderId="0" xfId="0" applyFont="1"/>
    <xf numFmtId="49" fontId="5" fillId="0" borderId="0" xfId="0" applyNumberFormat="1" applyFont="1"/>
    <xf numFmtId="49" fontId="13" fillId="3" borderId="0" xfId="0" applyNumberFormat="1" applyFont="1" applyFill="1" applyAlignment="1">
      <alignment horizontal="left" wrapText="1"/>
    </xf>
    <xf numFmtId="49" fontId="9" fillId="0" borderId="0" xfId="0" applyNumberFormat="1" applyFont="1"/>
    <xf numFmtId="49" fontId="5" fillId="0" borderId="0" xfId="0" applyNumberFormat="1" applyFont="1" applyAlignment="1">
      <alignment vertical="top"/>
    </xf>
    <xf numFmtId="0" fontId="5" fillId="0" borderId="1" xfId="0" applyFont="1" applyBorder="1" applyAlignment="1">
      <alignment vertical="top" wrapText="1"/>
    </xf>
    <xf numFmtId="0" fontId="5" fillId="0" borderId="2" xfId="0" applyFont="1" applyBorder="1" applyAlignment="1">
      <alignment vertical="top" wrapText="1"/>
    </xf>
    <xf numFmtId="49" fontId="5" fillId="0" borderId="2" xfId="0" applyNumberFormat="1" applyFont="1" applyBorder="1" applyAlignment="1">
      <alignment vertical="top"/>
    </xf>
    <xf numFmtId="0" fontId="5" fillId="0" borderId="2" xfId="0" applyFont="1" applyBorder="1" applyAlignment="1">
      <alignment vertical="top"/>
    </xf>
    <xf numFmtId="0" fontId="7" fillId="0" borderId="2" xfId="0" applyFont="1" applyBorder="1" applyAlignment="1">
      <alignment vertical="top"/>
    </xf>
    <xf numFmtId="0" fontId="14" fillId="0" borderId="2" xfId="0" applyFont="1" applyBorder="1" applyAlignment="1">
      <alignment vertical="top" wrapText="1"/>
    </xf>
    <xf numFmtId="49" fontId="7" fillId="0" borderId="2" xfId="0" applyNumberFormat="1" applyFont="1" applyBorder="1" applyAlignment="1">
      <alignment vertical="top"/>
    </xf>
    <xf numFmtId="49" fontId="5" fillId="0" borderId="2" xfId="0" applyNumberFormat="1" applyFont="1" applyBorder="1" applyAlignment="1">
      <alignment vertical="top" wrapText="1"/>
    </xf>
    <xf numFmtId="0" fontId="7" fillId="0" borderId="2" xfId="0" applyFont="1" applyBorder="1" applyAlignment="1">
      <alignment vertical="top" wrapText="1"/>
    </xf>
    <xf numFmtId="49" fontId="15" fillId="0" borderId="2" xfId="0" applyNumberFormat="1" applyFont="1" applyBorder="1" applyAlignment="1">
      <alignment vertical="top" wrapText="1"/>
    </xf>
    <xf numFmtId="0" fontId="7" fillId="3" borderId="0" xfId="0" applyFont="1" applyFill="1"/>
    <xf numFmtId="49" fontId="16" fillId="0" borderId="2" xfId="0" applyNumberFormat="1" applyFont="1" applyBorder="1" applyAlignment="1">
      <alignment vertical="top"/>
    </xf>
    <xf numFmtId="0" fontId="17" fillId="3" borderId="0" xfId="0" applyFont="1" applyFill="1"/>
    <xf numFmtId="0" fontId="18" fillId="4" borderId="0" xfId="0" applyFont="1" applyFill="1" applyAlignment="1">
      <alignment vertical="top" wrapText="1"/>
    </xf>
    <xf numFmtId="0" fontId="18" fillId="0" borderId="2" xfId="0" applyFont="1" applyBorder="1" applyAlignment="1">
      <alignment vertical="top" wrapText="1"/>
    </xf>
    <xf numFmtId="49" fontId="18" fillId="0" borderId="2" xfId="0" applyNumberFormat="1" applyFont="1" applyBorder="1" applyAlignment="1">
      <alignment vertical="top"/>
    </xf>
    <xf numFmtId="0" fontId="18" fillId="0" borderId="2" xfId="0" applyFont="1" applyBorder="1" applyAlignment="1">
      <alignment vertical="top"/>
    </xf>
    <xf numFmtId="0" fontId="17" fillId="0" borderId="2" xfId="0" applyFont="1" applyBorder="1" applyAlignment="1">
      <alignment vertical="top"/>
    </xf>
    <xf numFmtId="164" fontId="18" fillId="4" borderId="0" xfId="0" applyNumberFormat="1" applyFont="1" applyFill="1" applyAlignment="1">
      <alignment vertical="top" wrapText="1"/>
    </xf>
    <xf numFmtId="165" fontId="18" fillId="4" borderId="0" xfId="0" applyNumberFormat="1" applyFont="1" applyFill="1" applyAlignment="1">
      <alignment vertical="top" wrapText="1"/>
    </xf>
    <xf numFmtId="0" fontId="19" fillId="0" borderId="2" xfId="0" applyFont="1" applyBorder="1" applyAlignment="1">
      <alignment vertical="top" wrapText="1"/>
    </xf>
    <xf numFmtId="0" fontId="20" fillId="0" borderId="2" xfId="0" applyFont="1" applyBorder="1" applyAlignment="1">
      <alignment vertical="top"/>
    </xf>
    <xf numFmtId="0" fontId="18" fillId="3" borderId="2" xfId="0" applyFont="1" applyFill="1" applyBorder="1" applyAlignment="1">
      <alignment vertical="top" wrapText="1"/>
    </xf>
    <xf numFmtId="49" fontId="18" fillId="0" borderId="2" xfId="0" applyNumberFormat="1" applyFont="1" applyBorder="1" applyAlignment="1">
      <alignment vertical="top" wrapText="1"/>
    </xf>
    <xf numFmtId="0" fontId="17" fillId="0" borderId="2" xfId="0" applyFont="1" applyBorder="1" applyAlignment="1">
      <alignment vertical="top" wrapText="1"/>
    </xf>
    <xf numFmtId="0" fontId="21" fillId="0" borderId="2" xfId="0" applyFont="1" applyBorder="1" applyAlignment="1">
      <alignment vertical="top"/>
    </xf>
    <xf numFmtId="166" fontId="8" fillId="4" borderId="0" xfId="0" applyNumberFormat="1" applyFont="1" applyFill="1" applyAlignment="1">
      <alignment vertical="top" wrapText="1"/>
    </xf>
    <xf numFmtId="0" fontId="22" fillId="3" borderId="0" xfId="0" applyFont="1" applyFill="1" applyAlignment="1">
      <alignment horizontal="left" wrapText="1"/>
    </xf>
    <xf numFmtId="167" fontId="8" fillId="4" borderId="0" xfId="0" applyNumberFormat="1" applyFont="1" applyFill="1" applyAlignment="1">
      <alignment vertical="top" wrapText="1"/>
    </xf>
    <xf numFmtId="167" fontId="8" fillId="4" borderId="0" xfId="0" applyNumberFormat="1" applyFont="1" applyFill="1" applyAlignment="1">
      <alignment horizontal="left" vertical="top" wrapText="1"/>
    </xf>
    <xf numFmtId="168" fontId="5" fillId="0" borderId="0" xfId="0" applyNumberFormat="1" applyFont="1" applyAlignment="1">
      <alignment vertical="top" wrapText="1"/>
    </xf>
    <xf numFmtId="169" fontId="5" fillId="0" borderId="0" xfId="0" applyNumberFormat="1" applyFont="1" applyAlignment="1">
      <alignment vertical="top" wrapText="1"/>
    </xf>
    <xf numFmtId="0" fontId="23" fillId="0" borderId="2" xfId="0" applyFont="1" applyBorder="1" applyAlignment="1">
      <alignment vertical="top"/>
    </xf>
    <xf numFmtId="170" fontId="5" fillId="0" borderId="0" xfId="0" applyNumberFormat="1" applyFont="1" applyAlignment="1">
      <alignment vertical="top" wrapText="1"/>
    </xf>
    <xf numFmtId="0" fontId="2" fillId="0" borderId="0" xfId="0" applyFont="1" applyAlignment="1">
      <alignment wrapText="1"/>
    </xf>
    <xf numFmtId="49" fontId="2" fillId="0" borderId="0" xfId="0" applyNumberFormat="1" applyFont="1"/>
    <xf numFmtId="0" fontId="0" fillId="3" borderId="2" xfId="0" applyFill="1" applyBorder="1" applyAlignment="1">
      <alignment vertical="top" wrapText="1"/>
    </xf>
    <xf numFmtId="49" fontId="0" fillId="0" borderId="2" xfId="0" applyNumberForma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2" fillId="0" borderId="2" xfId="0" applyFont="1" applyBorder="1" applyAlignment="1">
      <alignment vertical="top"/>
    </xf>
    <xf numFmtId="0" fontId="24" fillId="0" borderId="2" xfId="0" applyFont="1" applyBorder="1" applyAlignment="1">
      <alignment vertical="top"/>
    </xf>
    <xf numFmtId="0" fontId="25" fillId="0" borderId="2" xfId="0" applyFont="1" applyBorder="1" applyAlignment="1">
      <alignment vertical="top" wrapText="1"/>
    </xf>
    <xf numFmtId="49" fontId="18" fillId="3" borderId="2" xfId="0" applyNumberFormat="1" applyFont="1" applyFill="1" applyBorder="1" applyAlignment="1">
      <alignment vertical="top" wrapText="1"/>
    </xf>
    <xf numFmtId="0" fontId="17" fillId="3" borderId="2" xfId="0" applyFont="1" applyFill="1" applyBorder="1" applyAlignment="1">
      <alignment vertical="top" wrapText="1"/>
    </xf>
    <xf numFmtId="0" fontId="26" fillId="3" borderId="2" xfId="0" applyFont="1" applyFill="1" applyBorder="1" applyAlignment="1">
      <alignment vertical="top" wrapText="1"/>
    </xf>
    <xf numFmtId="0" fontId="27" fillId="3" borderId="2" xfId="0" applyFont="1" applyFill="1" applyBorder="1" applyAlignment="1">
      <alignment vertical="top" wrapText="1"/>
    </xf>
    <xf numFmtId="0" fontId="17" fillId="0" borderId="0" xfId="0" applyFont="1" applyAlignment="1">
      <alignment vertical="top"/>
    </xf>
    <xf numFmtId="0" fontId="2" fillId="0" borderId="0" xfId="0" applyFont="1" applyAlignment="1">
      <alignment vertical="top"/>
    </xf>
    <xf numFmtId="0" fontId="18" fillId="5" borderId="2" xfId="0" applyFont="1" applyFill="1" applyBorder="1" applyAlignment="1">
      <alignment vertical="top" wrapText="1"/>
    </xf>
    <xf numFmtId="49" fontId="18" fillId="5" borderId="2" xfId="0" applyNumberFormat="1" applyFont="1" applyFill="1" applyBorder="1" applyAlignment="1">
      <alignment vertical="top" wrapText="1"/>
    </xf>
    <xf numFmtId="0" fontId="18" fillId="5" borderId="2" xfId="0" applyFont="1" applyFill="1" applyBorder="1" applyAlignment="1">
      <alignment vertical="top"/>
    </xf>
    <xf numFmtId="0" fontId="17" fillId="5" borderId="2" xfId="0" applyFont="1" applyFill="1" applyBorder="1" applyAlignment="1">
      <alignment vertical="top"/>
    </xf>
    <xf numFmtId="170" fontId="28" fillId="0" borderId="0" xfId="0" applyNumberFormat="1" applyFont="1"/>
    <xf numFmtId="0" fontId="17" fillId="5" borderId="2" xfId="0" applyFont="1" applyFill="1" applyBorder="1" applyAlignment="1">
      <alignment vertical="top" wrapText="1"/>
    </xf>
    <xf numFmtId="49" fontId="0" fillId="0" borderId="2" xfId="0" applyNumberFormat="1" applyBorder="1" applyAlignment="1">
      <alignment vertical="top" wrapText="1"/>
    </xf>
    <xf numFmtId="0" fontId="9" fillId="0" borderId="0" xfId="0" applyFont="1"/>
    <xf numFmtId="0" fontId="0" fillId="0" borderId="0" xfId="0"/>
    <xf numFmtId="0" fontId="12" fillId="0" borderId="0" xfId="0" applyFont="1"/>
  </cellXfs>
  <cellStyles count="1">
    <cellStyle name="Normal" xfId="0" builtinId="0"/>
  </cellStyles>
  <dxfs count="7">
    <dxf>
      <fill>
        <patternFill patternType="solid">
          <fgColor rgb="FFFFF2CC"/>
          <bgColor rgb="FFFFF2CC"/>
        </patternFill>
      </fill>
    </dxf>
    <dxf>
      <fill>
        <patternFill patternType="solid">
          <fgColor rgb="FFB7E1CD"/>
          <bgColor rgb="FFB7E1CD"/>
        </patternFill>
      </fill>
    </dxf>
    <dxf>
      <fill>
        <patternFill patternType="solid">
          <fgColor rgb="FFCFE2F3"/>
          <bgColor rgb="FFCFE2F3"/>
        </patternFill>
      </fill>
    </dxf>
    <dxf>
      <fill>
        <patternFill patternType="solid">
          <fgColor rgb="FFD9D9D9"/>
          <bgColor rgb="FFD9D9D9"/>
        </patternFill>
      </fill>
    </dxf>
    <dxf>
      <fill>
        <patternFill patternType="solid">
          <fgColor rgb="FFFFE599"/>
          <bgColor rgb="FFFFE599"/>
        </patternFill>
      </fill>
    </dxf>
    <dxf>
      <fill>
        <patternFill patternType="solid">
          <fgColor rgb="FFF4CCCC"/>
          <bgColor rgb="FFF4CCCC"/>
        </patternFill>
      </fill>
    </dxf>
    <dxf>
      <fill>
        <patternFill patternType="solid">
          <fgColor rgb="FFBBEDAA"/>
          <bgColor rgb="FFBBEDAA"/>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Sheet20"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0"/>
    </sheetNames>
    <sheetDataSet>
      <sheetData sheetId="0"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spiwokv@vscht.cz" TargetMode="External"/><Relationship Id="rId21" Type="http://schemas.openxmlformats.org/officeDocument/2006/relationships/hyperlink" Target="mailto:simon.istvan@ttk.mta.hu" TargetMode="External"/><Relationship Id="rId42" Type="http://schemas.openxmlformats.org/officeDocument/2006/relationships/hyperlink" Target="mailto:eduardo.eyras@upf.edu" TargetMode="External"/><Relationship Id="rId47" Type="http://schemas.openxmlformats.org/officeDocument/2006/relationships/hyperlink" Target="mailto:james@taylorlab.org" TargetMode="External"/><Relationship Id="rId63" Type="http://schemas.openxmlformats.org/officeDocument/2006/relationships/hyperlink" Target="http://osf.io/esrc9" TargetMode="External"/><Relationship Id="rId68" Type="http://schemas.openxmlformats.org/officeDocument/2006/relationships/hyperlink" Target="http://osf.io/wu9et" TargetMode="External"/><Relationship Id="rId84" Type="http://schemas.openxmlformats.org/officeDocument/2006/relationships/hyperlink" Target="http://osf.io/c5wtr" TargetMode="External"/><Relationship Id="rId89" Type="http://schemas.openxmlformats.org/officeDocument/2006/relationships/hyperlink" Target="http://osf.io/mwk9f" TargetMode="External"/><Relationship Id="rId16" Type="http://schemas.openxmlformats.org/officeDocument/2006/relationships/hyperlink" Target="mailto:alkistis.skalkidou@kbh.uu.se" TargetMode="External"/><Relationship Id="rId11" Type="http://schemas.openxmlformats.org/officeDocument/2006/relationships/hyperlink" Target="mailto:ortrelles@uma.es" TargetMode="External"/><Relationship Id="rId32" Type="http://schemas.openxmlformats.org/officeDocument/2006/relationships/hyperlink" Target="mailto:llevar@gmail.com" TargetMode="External"/><Relationship Id="rId37" Type="http://schemas.openxmlformats.org/officeDocument/2006/relationships/hyperlink" Target="mailto:graziano.pesole@uniba.it" TargetMode="External"/><Relationship Id="rId53" Type="http://schemas.openxmlformats.org/officeDocument/2006/relationships/hyperlink" Target="mailto:serena.scollen@elixir-europe.org" TargetMode="External"/><Relationship Id="rId58" Type="http://schemas.openxmlformats.org/officeDocument/2006/relationships/hyperlink" Target="mailto:cecilia.mannironi@uniroma1.it" TargetMode="External"/><Relationship Id="rId74" Type="http://schemas.openxmlformats.org/officeDocument/2006/relationships/hyperlink" Target="http://osf.io/gmbjv" TargetMode="External"/><Relationship Id="rId79" Type="http://schemas.openxmlformats.org/officeDocument/2006/relationships/hyperlink" Target="https://doi.org/10.12688/f1000research.109080.2" TargetMode="External"/><Relationship Id="rId5" Type="http://schemas.openxmlformats.org/officeDocument/2006/relationships/hyperlink" Target="mailto:marc@dnastack.com" TargetMode="External"/><Relationship Id="rId90" Type="http://schemas.openxmlformats.org/officeDocument/2006/relationships/hyperlink" Target="http://osf.io/ekhdw" TargetMode="External"/><Relationship Id="rId95" Type="http://schemas.openxmlformats.org/officeDocument/2006/relationships/hyperlink" Target="http://osf.io/24jst" TargetMode="External"/><Relationship Id="rId22" Type="http://schemas.openxmlformats.org/officeDocument/2006/relationships/hyperlink" Target="mailto:davidecangelosi@gaslini.org" TargetMode="External"/><Relationship Id="rId27" Type="http://schemas.openxmlformats.org/officeDocument/2006/relationships/hyperlink" Target="mailto:joaquin.dopazo@juntadeandalucia.es" TargetMode="External"/><Relationship Id="rId43" Type="http://schemas.openxmlformats.org/officeDocument/2006/relationships/hyperlink" Target="mailto:aweisz@unisa.it" TargetMode="External"/><Relationship Id="rId48" Type="http://schemas.openxmlformats.org/officeDocument/2006/relationships/hyperlink" Target="mailto:rbelvedere@unisa.it" TargetMode="External"/><Relationship Id="rId64" Type="http://schemas.openxmlformats.org/officeDocument/2006/relationships/hyperlink" Target="http://osf.io/xt7gw" TargetMode="External"/><Relationship Id="rId69" Type="http://schemas.openxmlformats.org/officeDocument/2006/relationships/hyperlink" Target="http://osf.io/v3jct" TargetMode="External"/><Relationship Id="rId80" Type="http://schemas.openxmlformats.org/officeDocument/2006/relationships/hyperlink" Target="http://osf.io/p85m9" TargetMode="External"/><Relationship Id="rId85" Type="http://schemas.openxmlformats.org/officeDocument/2006/relationships/hyperlink" Target="http://osf.io/6rjvc" TargetMode="External"/><Relationship Id="rId3" Type="http://schemas.openxmlformats.org/officeDocument/2006/relationships/hyperlink" Target="mailto:aalmeida@ebi.ac.uk" TargetMode="External"/><Relationship Id="rId12" Type="http://schemas.openxmlformats.org/officeDocument/2006/relationships/hyperlink" Target="mailto:thmafa@utu.fi" TargetMode="External"/><Relationship Id="rId17" Type="http://schemas.openxmlformats.org/officeDocument/2006/relationships/hyperlink" Target="mailto:gelpi@ub.edu" TargetMode="External"/><Relationship Id="rId25" Type="http://schemas.openxmlformats.org/officeDocument/2006/relationships/hyperlink" Target="mailto:susanna-assunta.sansone@oerc.ox.ac.uk" TargetMode="External"/><Relationship Id="rId33" Type="http://schemas.openxmlformats.org/officeDocument/2006/relationships/hyperlink" Target="mailto:pkra@igr.poznan.pl" TargetMode="External"/><Relationship Id="rId38" Type="http://schemas.openxmlformats.org/officeDocument/2006/relationships/hyperlink" Target="mailto:silvio.tosatto@unipd.it" TargetMode="External"/><Relationship Id="rId46" Type="http://schemas.openxmlformats.org/officeDocument/2006/relationships/hyperlink" Target="mailto:orchard@ebi.ac.uk" TargetMode="External"/><Relationship Id="rId59" Type="http://schemas.openxmlformats.org/officeDocument/2006/relationships/hyperlink" Target="mailto:thompson@unistra.fr" TargetMode="External"/><Relationship Id="rId67" Type="http://schemas.openxmlformats.org/officeDocument/2006/relationships/hyperlink" Target="http://osf.io/93qf4" TargetMode="External"/><Relationship Id="rId20" Type="http://schemas.openxmlformats.org/officeDocument/2006/relationships/hyperlink" Target="mailto:mentes.aniko@ttk.mta.hu" TargetMode="External"/><Relationship Id="rId41" Type="http://schemas.openxmlformats.org/officeDocument/2006/relationships/hyperlink" Target="mailto:scholz@ipk-gatersleben.de" TargetMode="External"/><Relationship Id="rId54" Type="http://schemas.openxmlformats.org/officeDocument/2006/relationships/hyperlink" Target="mailto:aweisz@unisa.it" TargetMode="External"/><Relationship Id="rId62" Type="http://schemas.openxmlformats.org/officeDocument/2006/relationships/hyperlink" Target="http://osf.io/9mnkb" TargetMode="External"/><Relationship Id="rId70" Type="http://schemas.openxmlformats.org/officeDocument/2006/relationships/hyperlink" Target="http://rs.3.rs/" TargetMode="External"/><Relationship Id="rId75" Type="http://schemas.openxmlformats.org/officeDocument/2006/relationships/hyperlink" Target="http://osf.io/k8znb" TargetMode="External"/><Relationship Id="rId83" Type="http://schemas.openxmlformats.org/officeDocument/2006/relationships/hyperlink" Target="http://osf.io/c724r" TargetMode="External"/><Relationship Id="rId88" Type="http://schemas.openxmlformats.org/officeDocument/2006/relationships/hyperlink" Target="http://osf.io/2z6nu" TargetMode="External"/><Relationship Id="rId91" Type="http://schemas.openxmlformats.org/officeDocument/2006/relationships/hyperlink" Target="http://osf.io/nstjb" TargetMode="External"/><Relationship Id="rId96" Type="http://schemas.openxmlformats.org/officeDocument/2006/relationships/hyperlink" Target="https://osf.io/preprints/biohackrxiv/ghzcx" TargetMode="External"/><Relationship Id="rId1" Type="http://schemas.openxmlformats.org/officeDocument/2006/relationships/hyperlink" Target="mailto:jiri@chemi.muni.cz" TargetMode="External"/><Relationship Id="rId6" Type="http://schemas.openxmlformats.org/officeDocument/2006/relationships/hyperlink" Target="mailto:susanna-assunta.sansone@oerc.ox.ac.uk" TargetMode="External"/><Relationship Id="rId15" Type="http://schemas.openxmlformats.org/officeDocument/2006/relationships/hyperlink" Target="mailto:joaquin.dopazo@juntadeandalucia.es" TargetMode="External"/><Relationship Id="rId23" Type="http://schemas.openxmlformats.org/officeDocument/2006/relationships/hyperlink" Target="mailto:ieva.rauluseviciute@gmail.com" TargetMode="External"/><Relationship Id="rId28" Type="http://schemas.openxmlformats.org/officeDocument/2006/relationships/hyperlink" Target="mailto:ieva.rauluseviciute@gmail.com" TargetMode="External"/><Relationship Id="rId36" Type="http://schemas.openxmlformats.org/officeDocument/2006/relationships/hyperlink" Target="mailto:ernesto.picardi@uniba.it" TargetMode="External"/><Relationship Id="rId49" Type="http://schemas.openxmlformats.org/officeDocument/2006/relationships/hyperlink" Target="mailto:apetrella@unisa.it" TargetMode="External"/><Relationship Id="rId57" Type="http://schemas.openxmlformats.org/officeDocument/2006/relationships/hyperlink" Target="mailto:aweisz@unisa.it" TargetMode="External"/><Relationship Id="rId10" Type="http://schemas.openxmlformats.org/officeDocument/2006/relationships/hyperlink" Target="mailto:joaquin.dopazo@juntadeandalucia.es" TargetMode="External"/><Relationship Id="rId31" Type="http://schemas.openxmlformats.org/officeDocument/2006/relationships/hyperlink" Target="mailto:arhatzig@e-ce.uth.gr" TargetMode="External"/><Relationship Id="rId44" Type="http://schemas.openxmlformats.org/officeDocument/2006/relationships/hyperlink" Target="http://biodata.pt/" TargetMode="External"/><Relationship Id="rId52" Type="http://schemas.openxmlformats.org/officeDocument/2006/relationships/hyperlink" Target="mailto:dbneale@ucdavis.edu" TargetMode="External"/><Relationship Id="rId60" Type="http://schemas.openxmlformats.org/officeDocument/2006/relationships/hyperlink" Target="http://rs.3.rs/" TargetMode="External"/><Relationship Id="rId65" Type="http://schemas.openxmlformats.org/officeDocument/2006/relationships/hyperlink" Target="http://osf.io/b4zkp" TargetMode="External"/><Relationship Id="rId73" Type="http://schemas.openxmlformats.org/officeDocument/2006/relationships/hyperlink" Target="http://osf.io/cuvqw" TargetMode="External"/><Relationship Id="rId78" Type="http://schemas.openxmlformats.org/officeDocument/2006/relationships/hyperlink" Target="http://osf.io/gzfa8" TargetMode="External"/><Relationship Id="rId81" Type="http://schemas.openxmlformats.org/officeDocument/2006/relationships/hyperlink" Target="http://osf.io/ueqkj" TargetMode="External"/><Relationship Id="rId86" Type="http://schemas.openxmlformats.org/officeDocument/2006/relationships/hyperlink" Target="http://osf.io/94e6h" TargetMode="External"/><Relationship Id="rId94" Type="http://schemas.openxmlformats.org/officeDocument/2006/relationships/hyperlink" Target="http://osf.io/q4zgx" TargetMode="External"/><Relationship Id="rId99" Type="http://schemas.openxmlformats.org/officeDocument/2006/relationships/vmlDrawing" Target="../drawings/vmlDrawing1.vml"/><Relationship Id="rId4" Type="http://schemas.openxmlformats.org/officeDocument/2006/relationships/hyperlink" Target="mailto:rdf@ebi.ac.uk" TargetMode="External"/><Relationship Id="rId9" Type="http://schemas.openxmlformats.org/officeDocument/2006/relationships/hyperlink" Target="mailto:galgonek@iocb.cas.cz" TargetMode="External"/><Relationship Id="rId13" Type="http://schemas.openxmlformats.org/officeDocument/2006/relationships/hyperlink" Target="mailto:laliel@utu.fi" TargetMode="External"/><Relationship Id="rId18" Type="http://schemas.openxmlformats.org/officeDocument/2006/relationships/hyperlink" Target="mailto:markw@illuminae.com" TargetMode="External"/><Relationship Id="rId39" Type="http://schemas.openxmlformats.org/officeDocument/2006/relationships/hyperlink" Target="mailto:paolo.romano@hsanmartino.it" TargetMode="External"/><Relationship Id="rId34" Type="http://schemas.openxmlformats.org/officeDocument/2006/relationships/hyperlink" Target="mailto:drigden@liv.ac.uk" TargetMode="External"/><Relationship Id="rId50" Type="http://schemas.openxmlformats.org/officeDocument/2006/relationships/hyperlink" Target="mailto:angela.gallo@opbg.net" TargetMode="External"/><Relationship Id="rId55" Type="http://schemas.openxmlformats.org/officeDocument/2006/relationships/hyperlink" Target="mailto:manuela.helmer.citterich@uniroma2.it" TargetMode="External"/><Relationship Id="rId76" Type="http://schemas.openxmlformats.org/officeDocument/2006/relationships/hyperlink" Target="http://osf.io/4ahng" TargetMode="External"/><Relationship Id="rId97" Type="http://schemas.openxmlformats.org/officeDocument/2006/relationships/hyperlink" Target="http://osf.io/mhsqp" TargetMode="External"/><Relationship Id="rId7" Type="http://schemas.openxmlformats.org/officeDocument/2006/relationships/hyperlink" Target="mailto:ibrahim.toy@msfr.ibg.edu.tr" TargetMode="External"/><Relationship Id="rId71" Type="http://schemas.openxmlformats.org/officeDocument/2006/relationships/hyperlink" Target="http://osf.io/3dxhg" TargetMode="External"/><Relationship Id="rId92" Type="http://schemas.openxmlformats.org/officeDocument/2006/relationships/hyperlink" Target="http://rs.3.rs/" TargetMode="External"/><Relationship Id="rId2" Type="http://schemas.openxmlformats.org/officeDocument/2006/relationships/hyperlink" Target="mailto:bernard_heymann@nih.gov" TargetMode="External"/><Relationship Id="rId29" Type="http://schemas.openxmlformats.org/officeDocument/2006/relationships/hyperlink" Target="mailto:arhatzig@inf.uth.gr" TargetMode="External"/><Relationship Id="rId24" Type="http://schemas.openxmlformats.org/officeDocument/2006/relationships/hyperlink" Target="mailto:philippe.rocca-serra@oerc.ox.ac.uk" TargetMode="External"/><Relationship Id="rId40" Type="http://schemas.openxmlformats.org/officeDocument/2006/relationships/hyperlink" Target="mailto:giorgio.valle@unipd.it" TargetMode="External"/><Relationship Id="rId45" Type="http://schemas.openxmlformats.org/officeDocument/2006/relationships/hyperlink" Target="mailto:rtarallo@unisa.it" TargetMode="External"/><Relationship Id="rId66" Type="http://schemas.openxmlformats.org/officeDocument/2006/relationships/hyperlink" Target="http://osf.io/9d3cz" TargetMode="External"/><Relationship Id="rId87" Type="http://schemas.openxmlformats.org/officeDocument/2006/relationships/hyperlink" Target="http://osf.io/79kje" TargetMode="External"/><Relationship Id="rId61" Type="http://schemas.openxmlformats.org/officeDocument/2006/relationships/hyperlink" Target="http://identifiers.org/" TargetMode="External"/><Relationship Id="rId82" Type="http://schemas.openxmlformats.org/officeDocument/2006/relationships/hyperlink" Target="http://osf.io/ep3xh" TargetMode="External"/><Relationship Id="rId19" Type="http://schemas.openxmlformats.org/officeDocument/2006/relationships/hyperlink" Target="mailto:erik.schultes@go-fair.org" TargetMode="External"/><Relationship Id="rId14" Type="http://schemas.openxmlformats.org/officeDocument/2006/relationships/hyperlink" Target="mailto:jison@bioinformatics.dtu.dk" TargetMode="External"/><Relationship Id="rId30" Type="http://schemas.openxmlformats.org/officeDocument/2006/relationships/hyperlink" Target="mailto:georgios.georgakilas@ceitec.muni.cz" TargetMode="External"/><Relationship Id="rId35" Type="http://schemas.openxmlformats.org/officeDocument/2006/relationships/hyperlink" Target="mailto:nardatabase@gmail.com" TargetMode="External"/><Relationship Id="rId56" Type="http://schemas.openxmlformats.org/officeDocument/2006/relationships/hyperlink" Target="mailto:asalvati@unisa.it" TargetMode="External"/><Relationship Id="rId77" Type="http://schemas.openxmlformats.org/officeDocument/2006/relationships/hyperlink" Target="http://rs.3.rs/" TargetMode="External"/><Relationship Id="rId100" Type="http://schemas.openxmlformats.org/officeDocument/2006/relationships/comments" Target="../comments1.xml"/><Relationship Id="rId8" Type="http://schemas.openxmlformats.org/officeDocument/2006/relationships/hyperlink" Target="mailto:athanasia.pavlopoulou@deu.edu.tr" TargetMode="External"/><Relationship Id="rId51" Type="http://schemas.openxmlformats.org/officeDocument/2006/relationships/hyperlink" Target="mailto:paolo.romano@hsanmartino.it" TargetMode="External"/><Relationship Id="rId72" Type="http://schemas.openxmlformats.org/officeDocument/2006/relationships/hyperlink" Target="http://rs.3.rs/" TargetMode="External"/><Relationship Id="rId93" Type="http://schemas.openxmlformats.org/officeDocument/2006/relationships/hyperlink" Target="http://osf.io/emc2f" TargetMode="External"/><Relationship Id="rId98" Type="http://schemas.openxmlformats.org/officeDocument/2006/relationships/hyperlink" Target="http://rs.3.r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S990"/>
  <sheetViews>
    <sheetView tabSelected="1" workbookViewId="0">
      <pane xSplit="1" ySplit="1" topLeftCell="B2" activePane="bottomRight" state="frozen"/>
      <selection pane="topRight" activeCell="B1" sqref="B1"/>
      <selection pane="bottomLeft" activeCell="A2" sqref="A2"/>
      <selection pane="bottomRight" sqref="A1:A1048576"/>
    </sheetView>
  </sheetViews>
  <sheetFormatPr baseColWidth="10" defaultColWidth="12.6640625" defaultRowHeight="15.75" customHeight="1"/>
  <cols>
    <col min="1" max="1" width="14.6640625" customWidth="1"/>
    <col min="2" max="2" width="13.5" customWidth="1"/>
    <col min="3" max="3" width="42.6640625" customWidth="1"/>
    <col min="4" max="4" width="13.1640625" customWidth="1"/>
    <col min="5" max="5" width="25.6640625" customWidth="1"/>
    <col min="6" max="6" width="9.83203125" customWidth="1"/>
    <col min="7" max="7" width="47.5" customWidth="1"/>
    <col min="8" max="8" width="16.6640625" customWidth="1"/>
    <col min="9" max="9" width="8" customWidth="1"/>
    <col min="10" max="10" width="7.1640625" customWidth="1"/>
    <col min="11" max="11" width="7.6640625" customWidth="1"/>
    <col min="12" max="12" width="11.1640625" customWidth="1"/>
    <col min="13" max="13" width="11" customWidth="1"/>
    <col min="14" max="14" width="10.6640625" customWidth="1"/>
    <col min="15" max="15" width="10.33203125" customWidth="1"/>
    <col min="16" max="16" width="10.5" customWidth="1"/>
    <col min="18" max="18" width="47" customWidth="1"/>
    <col min="19" max="19" width="10.1640625" customWidth="1"/>
  </cols>
  <sheetData>
    <row r="1" spans="1:19" ht="39" customHeight="1">
      <c r="A1" s="1"/>
      <c r="B1" s="1" t="s">
        <v>0</v>
      </c>
      <c r="C1" s="2" t="s">
        <v>1</v>
      </c>
      <c r="D1" s="3" t="s">
        <v>2</v>
      </c>
      <c r="E1" s="3" t="s">
        <v>3</v>
      </c>
      <c r="F1" s="4" t="s">
        <v>4</v>
      </c>
      <c r="G1" s="4" t="s">
        <v>5</v>
      </c>
      <c r="H1" s="5" t="s">
        <v>6</v>
      </c>
      <c r="I1" s="4" t="s">
        <v>7</v>
      </c>
      <c r="J1" s="4" t="s">
        <v>8</v>
      </c>
      <c r="K1" s="4" t="s">
        <v>9</v>
      </c>
      <c r="L1" s="4" t="s">
        <v>10</v>
      </c>
      <c r="M1" s="4" t="s">
        <v>11</v>
      </c>
      <c r="N1" s="4" t="s">
        <v>12</v>
      </c>
      <c r="O1" s="4" t="s">
        <v>13</v>
      </c>
      <c r="P1" s="4" t="s">
        <v>14</v>
      </c>
      <c r="Q1" s="4" t="s">
        <v>15</v>
      </c>
      <c r="R1" s="5" t="s">
        <v>16</v>
      </c>
      <c r="S1" s="4" t="s">
        <v>17</v>
      </c>
    </row>
    <row r="2" spans="1:19" ht="28">
      <c r="A2" s="6" t="s">
        <v>18</v>
      </c>
      <c r="B2" s="7"/>
      <c r="C2" s="6" t="s">
        <v>19</v>
      </c>
      <c r="D2" s="8" t="s">
        <v>20</v>
      </c>
      <c r="E2" s="9" t="s">
        <v>21</v>
      </c>
      <c r="F2" s="6" t="s">
        <v>22</v>
      </c>
      <c r="G2" s="6" t="s">
        <v>23</v>
      </c>
      <c r="H2" s="6" t="s">
        <v>24</v>
      </c>
      <c r="I2" s="10" t="s">
        <v>25</v>
      </c>
      <c r="J2" s="6" t="s">
        <v>26</v>
      </c>
      <c r="K2" s="6" t="s">
        <v>27</v>
      </c>
      <c r="L2" s="11" t="s">
        <v>28</v>
      </c>
      <c r="M2" s="11"/>
      <c r="N2" s="11" t="s">
        <v>29</v>
      </c>
      <c r="O2" s="11" t="s">
        <v>30</v>
      </c>
      <c r="P2" s="11"/>
      <c r="Q2" s="11" t="s">
        <v>31</v>
      </c>
      <c r="R2" s="11" t="s">
        <v>32</v>
      </c>
      <c r="S2" s="11">
        <v>1</v>
      </c>
    </row>
    <row r="3" spans="1:19" ht="28">
      <c r="A3" s="12" t="s">
        <v>18</v>
      </c>
      <c r="B3" s="13"/>
      <c r="C3" s="12" t="s">
        <v>33</v>
      </c>
      <c r="D3" s="14" t="s">
        <v>34</v>
      </c>
      <c r="E3" s="9" t="s">
        <v>6494</v>
      </c>
      <c r="F3" s="12" t="s">
        <v>22</v>
      </c>
      <c r="G3" s="12" t="s">
        <v>35</v>
      </c>
      <c r="H3" s="12" t="s">
        <v>36</v>
      </c>
      <c r="I3" s="15" t="s">
        <v>37</v>
      </c>
      <c r="J3" s="12" t="s">
        <v>26</v>
      </c>
      <c r="K3" s="12" t="s">
        <v>27</v>
      </c>
      <c r="L3" s="16" t="s">
        <v>38</v>
      </c>
      <c r="M3" s="16" t="s">
        <v>39</v>
      </c>
      <c r="N3" s="16" t="s">
        <v>40</v>
      </c>
      <c r="O3" s="16" t="s">
        <v>41</v>
      </c>
      <c r="P3" s="16" t="s">
        <v>39</v>
      </c>
      <c r="Q3" s="16" t="s">
        <v>40</v>
      </c>
      <c r="R3" s="16" t="s">
        <v>42</v>
      </c>
      <c r="S3" s="16">
        <v>2</v>
      </c>
    </row>
    <row r="4" spans="1:19" ht="28">
      <c r="A4" s="6" t="s">
        <v>18</v>
      </c>
      <c r="B4" s="7"/>
      <c r="C4" s="6" t="s">
        <v>47</v>
      </c>
      <c r="D4" s="8" t="s">
        <v>48</v>
      </c>
      <c r="E4" s="9" t="s">
        <v>49</v>
      </c>
      <c r="F4" s="6" t="s">
        <v>22</v>
      </c>
      <c r="G4" s="6" t="s">
        <v>50</v>
      </c>
      <c r="H4" s="6" t="s">
        <v>51</v>
      </c>
      <c r="I4" s="10" t="s">
        <v>37</v>
      </c>
      <c r="J4" s="6" t="s">
        <v>26</v>
      </c>
      <c r="K4" s="6" t="s">
        <v>27</v>
      </c>
      <c r="L4" s="11" t="s">
        <v>52</v>
      </c>
      <c r="M4" s="11" t="s">
        <v>53</v>
      </c>
      <c r="N4" s="11" t="s">
        <v>54</v>
      </c>
      <c r="O4" s="11" t="s">
        <v>55</v>
      </c>
      <c r="P4" s="11" t="s">
        <v>56</v>
      </c>
      <c r="Q4" s="11" t="s">
        <v>57</v>
      </c>
      <c r="R4" s="11"/>
      <c r="S4" s="16">
        <v>5</v>
      </c>
    </row>
    <row r="5" spans="1:19" ht="28">
      <c r="A5" s="6" t="s">
        <v>18</v>
      </c>
      <c r="B5" s="7"/>
      <c r="C5" s="6" t="s">
        <v>61</v>
      </c>
      <c r="D5" s="8" t="s">
        <v>62</v>
      </c>
      <c r="E5" s="9" t="s">
        <v>63</v>
      </c>
      <c r="F5" s="6" t="s">
        <v>22</v>
      </c>
      <c r="G5" s="6" t="s">
        <v>64</v>
      </c>
      <c r="H5" s="6" t="s">
        <v>58</v>
      </c>
      <c r="I5" s="10" t="s">
        <v>65</v>
      </c>
      <c r="J5" s="6" t="s">
        <v>26</v>
      </c>
      <c r="K5" s="6" t="s">
        <v>27</v>
      </c>
      <c r="L5" s="11" t="s">
        <v>66</v>
      </c>
      <c r="M5" s="11" t="s">
        <v>67</v>
      </c>
      <c r="N5" s="11" t="s">
        <v>68</v>
      </c>
      <c r="O5" s="11" t="s">
        <v>69</v>
      </c>
      <c r="P5" s="11" t="s">
        <v>70</v>
      </c>
      <c r="Q5" s="11" t="s">
        <v>71</v>
      </c>
      <c r="R5" s="11" t="s">
        <v>72</v>
      </c>
      <c r="S5" s="11">
        <v>7</v>
      </c>
    </row>
    <row r="6" spans="1:19" ht="28">
      <c r="A6" s="6" t="s">
        <v>18</v>
      </c>
      <c r="B6" s="7"/>
      <c r="C6" s="6" t="s">
        <v>61</v>
      </c>
      <c r="D6" s="8" t="s">
        <v>73</v>
      </c>
      <c r="E6" s="9" t="s">
        <v>74</v>
      </c>
      <c r="F6" s="6" t="s">
        <v>22</v>
      </c>
      <c r="G6" s="6" t="s">
        <v>75</v>
      </c>
      <c r="H6" s="6" t="s">
        <v>76</v>
      </c>
      <c r="I6" s="10" t="s">
        <v>65</v>
      </c>
      <c r="J6" s="6" t="s">
        <v>26</v>
      </c>
      <c r="K6" s="6" t="s">
        <v>27</v>
      </c>
      <c r="L6" s="11" t="s">
        <v>77</v>
      </c>
      <c r="M6" s="11" t="s">
        <v>78</v>
      </c>
      <c r="N6" s="11" t="s">
        <v>79</v>
      </c>
      <c r="O6" s="11" t="s">
        <v>80</v>
      </c>
      <c r="P6" s="11" t="s">
        <v>70</v>
      </c>
      <c r="Q6" s="11" t="s">
        <v>81</v>
      </c>
      <c r="R6" s="11" t="s">
        <v>82</v>
      </c>
      <c r="S6" s="16">
        <v>8</v>
      </c>
    </row>
    <row r="7" spans="1:19" ht="28">
      <c r="A7" s="6" t="s">
        <v>18</v>
      </c>
      <c r="B7" s="7"/>
      <c r="C7" s="6" t="s">
        <v>83</v>
      </c>
      <c r="D7" s="8" t="s">
        <v>84</v>
      </c>
      <c r="E7" s="9" t="s">
        <v>85</v>
      </c>
      <c r="F7" s="6" t="s">
        <v>22</v>
      </c>
      <c r="G7" s="6" t="s">
        <v>86</v>
      </c>
      <c r="H7" s="6" t="s">
        <v>58</v>
      </c>
      <c r="I7" s="10" t="s">
        <v>65</v>
      </c>
      <c r="J7" s="6" t="s">
        <v>26</v>
      </c>
      <c r="K7" s="6" t="s">
        <v>59</v>
      </c>
      <c r="L7" s="11" t="s">
        <v>87</v>
      </c>
      <c r="M7" s="11" t="s">
        <v>88</v>
      </c>
      <c r="N7" s="11" t="s">
        <v>89</v>
      </c>
      <c r="O7" s="11" t="s">
        <v>90</v>
      </c>
      <c r="P7" s="11" t="s">
        <v>91</v>
      </c>
      <c r="Q7" s="11" t="s">
        <v>92</v>
      </c>
      <c r="R7" s="11" t="s">
        <v>93</v>
      </c>
      <c r="S7" s="11">
        <v>9</v>
      </c>
    </row>
    <row r="8" spans="1:19" ht="42">
      <c r="A8" s="6" t="s">
        <v>18</v>
      </c>
      <c r="B8" s="7"/>
      <c r="C8" s="6" t="s">
        <v>94</v>
      </c>
      <c r="D8" s="8" t="s">
        <v>95</v>
      </c>
      <c r="E8" s="9" t="s">
        <v>96</v>
      </c>
      <c r="F8" s="6" t="s">
        <v>22</v>
      </c>
      <c r="G8" s="6" t="s">
        <v>97</v>
      </c>
      <c r="H8" s="6" t="s">
        <v>98</v>
      </c>
      <c r="I8" s="10" t="s">
        <v>25</v>
      </c>
      <c r="J8" s="6" t="s">
        <v>26</v>
      </c>
      <c r="K8" s="6" t="s">
        <v>27</v>
      </c>
      <c r="L8" s="11" t="s">
        <v>99</v>
      </c>
      <c r="M8" s="11" t="s">
        <v>100</v>
      </c>
      <c r="N8" s="11" t="s">
        <v>101</v>
      </c>
      <c r="O8" s="11" t="s">
        <v>102</v>
      </c>
      <c r="P8" s="11" t="s">
        <v>103</v>
      </c>
      <c r="Q8" s="11" t="s">
        <v>101</v>
      </c>
      <c r="R8" s="11" t="s">
        <v>104</v>
      </c>
      <c r="S8" s="11">
        <v>10</v>
      </c>
    </row>
    <row r="9" spans="1:19" ht="28">
      <c r="A9" s="6" t="s">
        <v>18</v>
      </c>
      <c r="B9" s="7"/>
      <c r="C9" s="6" t="s">
        <v>47</v>
      </c>
      <c r="D9" s="8" t="s">
        <v>106</v>
      </c>
      <c r="E9" s="9" t="s">
        <v>107</v>
      </c>
      <c r="F9" s="6" t="s">
        <v>22</v>
      </c>
      <c r="G9" s="6" t="s">
        <v>108</v>
      </c>
      <c r="H9" s="6" t="s">
        <v>109</v>
      </c>
      <c r="I9" s="10" t="s">
        <v>110</v>
      </c>
      <c r="J9" s="6" t="s">
        <v>26</v>
      </c>
      <c r="K9" s="6" t="s">
        <v>27</v>
      </c>
      <c r="L9" s="11" t="s">
        <v>111</v>
      </c>
      <c r="M9" s="11" t="s">
        <v>112</v>
      </c>
      <c r="N9" s="11" t="s">
        <v>113</v>
      </c>
      <c r="O9" s="11" t="s">
        <v>114</v>
      </c>
      <c r="P9" s="11" t="s">
        <v>115</v>
      </c>
      <c r="Q9" s="11" t="s">
        <v>116</v>
      </c>
      <c r="R9" s="11" t="s">
        <v>117</v>
      </c>
      <c r="S9" s="11">
        <v>12</v>
      </c>
    </row>
    <row r="10" spans="1:19" ht="42">
      <c r="A10" s="6" t="s">
        <v>18</v>
      </c>
      <c r="B10" s="7"/>
      <c r="C10" s="6" t="s">
        <v>120</v>
      </c>
      <c r="D10" s="8" t="s">
        <v>121</v>
      </c>
      <c r="E10" s="9" t="s">
        <v>122</v>
      </c>
      <c r="F10" s="6" t="s">
        <v>22</v>
      </c>
      <c r="G10" s="6" t="s">
        <v>123</v>
      </c>
      <c r="H10" s="6" t="s">
        <v>124</v>
      </c>
      <c r="I10" s="10" t="s">
        <v>65</v>
      </c>
      <c r="J10" s="6" t="s">
        <v>26</v>
      </c>
      <c r="K10" s="6" t="s">
        <v>27</v>
      </c>
      <c r="L10" s="11" t="s">
        <v>125</v>
      </c>
      <c r="M10" s="11" t="s">
        <v>126</v>
      </c>
      <c r="N10" s="11" t="s">
        <v>127</v>
      </c>
      <c r="O10" s="11" t="s">
        <v>128</v>
      </c>
      <c r="P10" s="11" t="s">
        <v>129</v>
      </c>
      <c r="Q10" s="11" t="s">
        <v>130</v>
      </c>
      <c r="R10" s="11" t="s">
        <v>131</v>
      </c>
      <c r="S10" s="16">
        <v>14</v>
      </c>
    </row>
    <row r="11" spans="1:19" ht="28">
      <c r="A11" s="6" t="s">
        <v>18</v>
      </c>
      <c r="B11" s="7"/>
      <c r="C11" s="6" t="s">
        <v>83</v>
      </c>
      <c r="D11" s="8" t="s">
        <v>132</v>
      </c>
      <c r="E11" s="9" t="s">
        <v>133</v>
      </c>
      <c r="F11" s="6" t="s">
        <v>22</v>
      </c>
      <c r="G11" s="6" t="s">
        <v>134</v>
      </c>
      <c r="H11" s="6" t="s">
        <v>109</v>
      </c>
      <c r="I11" s="10" t="s">
        <v>37</v>
      </c>
      <c r="J11" s="6" t="s">
        <v>26</v>
      </c>
      <c r="K11" s="6" t="s">
        <v>59</v>
      </c>
      <c r="L11" s="11" t="s">
        <v>135</v>
      </c>
      <c r="M11" s="11"/>
      <c r="N11" s="11" t="s">
        <v>136</v>
      </c>
      <c r="O11" s="11" t="s">
        <v>137</v>
      </c>
      <c r="P11" s="11"/>
      <c r="Q11" s="11" t="s">
        <v>136</v>
      </c>
      <c r="R11" s="11" t="s">
        <v>138</v>
      </c>
      <c r="S11" s="11">
        <v>15</v>
      </c>
    </row>
    <row r="12" spans="1:19" ht="28">
      <c r="A12" s="6" t="s">
        <v>18</v>
      </c>
      <c r="B12" s="7"/>
      <c r="C12" s="6" t="s">
        <v>139</v>
      </c>
      <c r="D12" s="8" t="s">
        <v>140</v>
      </c>
      <c r="E12" s="9" t="s">
        <v>141</v>
      </c>
      <c r="F12" s="6" t="s">
        <v>22</v>
      </c>
      <c r="G12" s="6" t="s">
        <v>142</v>
      </c>
      <c r="H12" s="6" t="s">
        <v>143</v>
      </c>
      <c r="I12" s="10" t="s">
        <v>37</v>
      </c>
      <c r="J12" s="6" t="s">
        <v>26</v>
      </c>
      <c r="K12" s="6" t="s">
        <v>27</v>
      </c>
      <c r="L12" s="11" t="s">
        <v>144</v>
      </c>
      <c r="M12" s="11" t="s">
        <v>145</v>
      </c>
      <c r="N12" s="11" t="s">
        <v>146</v>
      </c>
      <c r="O12" s="11" t="s">
        <v>147</v>
      </c>
      <c r="P12" s="11" t="s">
        <v>148</v>
      </c>
      <c r="Q12" s="11" t="s">
        <v>149</v>
      </c>
      <c r="R12" s="11" t="s">
        <v>150</v>
      </c>
      <c r="S12" s="11">
        <v>16</v>
      </c>
    </row>
    <row r="13" spans="1:19" ht="28">
      <c r="A13" s="6" t="s">
        <v>18</v>
      </c>
      <c r="B13" s="7"/>
      <c r="C13" s="6" t="s">
        <v>61</v>
      </c>
      <c r="D13" s="8" t="s">
        <v>151</v>
      </c>
      <c r="E13" s="9" t="s">
        <v>152</v>
      </c>
      <c r="F13" s="6" t="s">
        <v>22</v>
      </c>
      <c r="G13" s="6" t="s">
        <v>153</v>
      </c>
      <c r="H13" s="6" t="s">
        <v>58</v>
      </c>
      <c r="I13" s="10" t="s">
        <v>37</v>
      </c>
      <c r="J13" s="6" t="s">
        <v>26</v>
      </c>
      <c r="K13" s="6" t="s">
        <v>27</v>
      </c>
      <c r="L13" s="11" t="s">
        <v>154</v>
      </c>
      <c r="M13" s="11" t="s">
        <v>67</v>
      </c>
      <c r="N13" s="11" t="s">
        <v>155</v>
      </c>
      <c r="O13" s="11" t="s">
        <v>66</v>
      </c>
      <c r="P13" s="11" t="s">
        <v>156</v>
      </c>
      <c r="Q13" s="11" t="s">
        <v>155</v>
      </c>
      <c r="R13" s="11" t="s">
        <v>157</v>
      </c>
      <c r="S13" s="16">
        <v>17</v>
      </c>
    </row>
    <row r="14" spans="1:19" ht="42">
      <c r="A14" s="6" t="s">
        <v>18</v>
      </c>
      <c r="B14" s="7"/>
      <c r="C14" s="6" t="s">
        <v>158</v>
      </c>
      <c r="D14" s="8" t="s">
        <v>159</v>
      </c>
      <c r="E14" s="9" t="s">
        <v>160</v>
      </c>
      <c r="F14" s="6" t="s">
        <v>22</v>
      </c>
      <c r="G14" s="6" t="s">
        <v>161</v>
      </c>
      <c r="H14" s="6" t="s">
        <v>124</v>
      </c>
      <c r="I14" s="10" t="s">
        <v>37</v>
      </c>
      <c r="J14" s="6" t="s">
        <v>26</v>
      </c>
      <c r="K14" s="6" t="s">
        <v>27</v>
      </c>
      <c r="L14" s="11" t="s">
        <v>162</v>
      </c>
      <c r="M14" s="11" t="s">
        <v>163</v>
      </c>
      <c r="N14" s="11" t="s">
        <v>164</v>
      </c>
      <c r="O14" s="11" t="s">
        <v>165</v>
      </c>
      <c r="P14" s="11" t="s">
        <v>166</v>
      </c>
      <c r="Q14" s="11" t="s">
        <v>167</v>
      </c>
      <c r="R14" s="11" t="s">
        <v>168</v>
      </c>
      <c r="S14" s="11">
        <v>18</v>
      </c>
    </row>
    <row r="15" spans="1:19" ht="28">
      <c r="A15" s="6" t="s">
        <v>18</v>
      </c>
      <c r="B15" s="7"/>
      <c r="C15" s="6" t="s">
        <v>105</v>
      </c>
      <c r="D15" s="8" t="s">
        <v>172</v>
      </c>
      <c r="E15" s="9" t="s">
        <v>173</v>
      </c>
      <c r="F15" s="6" t="s">
        <v>22</v>
      </c>
      <c r="G15" s="6" t="s">
        <v>174</v>
      </c>
      <c r="H15" s="6" t="s">
        <v>175</v>
      </c>
      <c r="I15" s="10" t="s">
        <v>37</v>
      </c>
      <c r="J15" s="6" t="s">
        <v>26</v>
      </c>
      <c r="K15" s="6" t="s">
        <v>27</v>
      </c>
      <c r="L15" s="11" t="s">
        <v>176</v>
      </c>
      <c r="M15" s="11" t="s">
        <v>177</v>
      </c>
      <c r="N15" s="11" t="s">
        <v>178</v>
      </c>
      <c r="O15" s="11" t="s">
        <v>179</v>
      </c>
      <c r="P15" s="11" t="s">
        <v>180</v>
      </c>
      <c r="Q15" s="11" t="s">
        <v>178</v>
      </c>
      <c r="R15" s="11" t="s">
        <v>181</v>
      </c>
      <c r="S15" s="16">
        <v>20</v>
      </c>
    </row>
    <row r="16" spans="1:19" ht="28">
      <c r="A16" s="6" t="s">
        <v>18</v>
      </c>
      <c r="B16" s="7"/>
      <c r="C16" s="6" t="s">
        <v>182</v>
      </c>
      <c r="D16" s="8" t="s">
        <v>183</v>
      </c>
      <c r="E16" s="9" t="s">
        <v>184</v>
      </c>
      <c r="F16" s="6" t="s">
        <v>22</v>
      </c>
      <c r="G16" s="6" t="s">
        <v>185</v>
      </c>
      <c r="H16" s="6" t="s">
        <v>186</v>
      </c>
      <c r="I16" s="10" t="s">
        <v>37</v>
      </c>
      <c r="J16" s="6" t="s">
        <v>26</v>
      </c>
      <c r="K16" s="6" t="s">
        <v>27</v>
      </c>
      <c r="L16" s="11" t="s">
        <v>187</v>
      </c>
      <c r="M16" s="11" t="s">
        <v>188</v>
      </c>
      <c r="N16" s="11" t="s">
        <v>189</v>
      </c>
      <c r="O16" s="11" t="s">
        <v>190</v>
      </c>
      <c r="P16" s="11" t="s">
        <v>191</v>
      </c>
      <c r="Q16" s="11" t="s">
        <v>192</v>
      </c>
      <c r="R16" s="11" t="s">
        <v>193</v>
      </c>
      <c r="S16" s="11">
        <v>21</v>
      </c>
    </row>
    <row r="17" spans="1:19" ht="28">
      <c r="A17" s="6" t="s">
        <v>18</v>
      </c>
      <c r="B17" s="7"/>
      <c r="C17" s="6" t="s">
        <v>194</v>
      </c>
      <c r="D17" s="8" t="s">
        <v>195</v>
      </c>
      <c r="E17" s="9" t="s">
        <v>196</v>
      </c>
      <c r="F17" s="6" t="s">
        <v>22</v>
      </c>
      <c r="G17" s="6" t="s">
        <v>197</v>
      </c>
      <c r="H17" s="6" t="s">
        <v>198</v>
      </c>
      <c r="I17" s="10" t="s">
        <v>65</v>
      </c>
      <c r="J17" s="6" t="s">
        <v>46</v>
      </c>
      <c r="K17" s="6" t="s">
        <v>27</v>
      </c>
      <c r="L17" s="11" t="s">
        <v>199</v>
      </c>
      <c r="M17" s="11" t="s">
        <v>200</v>
      </c>
      <c r="N17" s="11" t="s">
        <v>201</v>
      </c>
      <c r="O17" s="11" t="s">
        <v>202</v>
      </c>
      <c r="P17" s="11" t="s">
        <v>203</v>
      </c>
      <c r="Q17" s="11" t="s">
        <v>204</v>
      </c>
      <c r="R17" s="11"/>
      <c r="S17" s="11">
        <v>22</v>
      </c>
    </row>
    <row r="18" spans="1:19" ht="28">
      <c r="A18" s="6" t="s">
        <v>18</v>
      </c>
      <c r="B18" s="7"/>
      <c r="C18" s="6" t="s">
        <v>105</v>
      </c>
      <c r="D18" s="8" t="s">
        <v>205</v>
      </c>
      <c r="E18" s="9" t="s">
        <v>206</v>
      </c>
      <c r="F18" s="6" t="s">
        <v>22</v>
      </c>
      <c r="G18" s="6" t="s">
        <v>207</v>
      </c>
      <c r="H18" s="6" t="s">
        <v>208</v>
      </c>
      <c r="I18" s="10" t="s">
        <v>65</v>
      </c>
      <c r="J18" s="6" t="s">
        <v>26</v>
      </c>
      <c r="K18" s="6" t="s">
        <v>27</v>
      </c>
      <c r="L18" s="11" t="s">
        <v>209</v>
      </c>
      <c r="M18" s="11" t="s">
        <v>210</v>
      </c>
      <c r="N18" s="11" t="s">
        <v>211</v>
      </c>
      <c r="O18" s="11" t="s">
        <v>179</v>
      </c>
      <c r="P18" s="11" t="s">
        <v>210</v>
      </c>
      <c r="Q18" s="11" t="s">
        <v>211</v>
      </c>
      <c r="R18" s="11" t="s">
        <v>212</v>
      </c>
      <c r="S18" s="16">
        <v>23</v>
      </c>
    </row>
    <row r="19" spans="1:19" ht="98">
      <c r="A19" s="6" t="s">
        <v>18</v>
      </c>
      <c r="B19" s="7"/>
      <c r="C19" s="6" t="s">
        <v>213</v>
      </c>
      <c r="D19" s="8" t="s">
        <v>214</v>
      </c>
      <c r="E19" s="9" t="s">
        <v>215</v>
      </c>
      <c r="F19" s="6" t="s">
        <v>22</v>
      </c>
      <c r="G19" s="6" t="s">
        <v>216</v>
      </c>
      <c r="H19" s="6" t="s">
        <v>124</v>
      </c>
      <c r="I19" s="10" t="s">
        <v>25</v>
      </c>
      <c r="J19" s="6" t="s">
        <v>26</v>
      </c>
      <c r="K19" s="6" t="s">
        <v>27</v>
      </c>
      <c r="L19" s="11" t="s">
        <v>217</v>
      </c>
      <c r="M19" s="11" t="s">
        <v>218</v>
      </c>
      <c r="N19" s="11" t="s">
        <v>219</v>
      </c>
      <c r="O19" s="11" t="s">
        <v>220</v>
      </c>
      <c r="P19" s="11" t="s">
        <v>221</v>
      </c>
      <c r="Q19" s="11" t="s">
        <v>222</v>
      </c>
      <c r="R19" s="11" t="s">
        <v>223</v>
      </c>
      <c r="S19" s="11">
        <v>24</v>
      </c>
    </row>
    <row r="20" spans="1:19" ht="28">
      <c r="A20" s="6" t="s">
        <v>18</v>
      </c>
      <c r="B20" s="7"/>
      <c r="C20" s="6" t="s">
        <v>224</v>
      </c>
      <c r="D20" s="8" t="s">
        <v>225</v>
      </c>
      <c r="E20" s="9" t="s">
        <v>226</v>
      </c>
      <c r="F20" s="6" t="s">
        <v>22</v>
      </c>
      <c r="G20" s="6" t="s">
        <v>227</v>
      </c>
      <c r="H20" s="6" t="s">
        <v>228</v>
      </c>
      <c r="I20" s="10" t="s">
        <v>229</v>
      </c>
      <c r="J20" s="6" t="s">
        <v>26</v>
      </c>
      <c r="K20" s="6" t="s">
        <v>45</v>
      </c>
      <c r="L20" s="11" t="s">
        <v>230</v>
      </c>
      <c r="M20" s="11" t="s">
        <v>231</v>
      </c>
      <c r="N20" s="11" t="s">
        <v>232</v>
      </c>
      <c r="O20" s="11" t="s">
        <v>233</v>
      </c>
      <c r="P20" s="11" t="s">
        <v>234</v>
      </c>
      <c r="Q20" s="11"/>
      <c r="R20" s="11" t="s">
        <v>235</v>
      </c>
      <c r="S20" s="11">
        <v>25</v>
      </c>
    </row>
    <row r="21" spans="1:19" ht="28">
      <c r="A21" s="6" t="s">
        <v>18</v>
      </c>
      <c r="B21" s="7"/>
      <c r="C21" s="6" t="s">
        <v>61</v>
      </c>
      <c r="D21" s="8" t="s">
        <v>236</v>
      </c>
      <c r="E21" s="9" t="s">
        <v>237</v>
      </c>
      <c r="F21" s="6" t="s">
        <v>22</v>
      </c>
      <c r="G21" s="6" t="s">
        <v>238</v>
      </c>
      <c r="H21" s="6" t="s">
        <v>58</v>
      </c>
      <c r="I21" s="10" t="s">
        <v>239</v>
      </c>
      <c r="J21" s="6" t="s">
        <v>26</v>
      </c>
      <c r="K21" s="6" t="s">
        <v>59</v>
      </c>
      <c r="L21" s="11" t="s">
        <v>240</v>
      </c>
      <c r="M21" s="11" t="s">
        <v>241</v>
      </c>
      <c r="N21" s="11" t="s">
        <v>242</v>
      </c>
      <c r="O21" s="11" t="s">
        <v>243</v>
      </c>
      <c r="P21" s="11" t="s">
        <v>244</v>
      </c>
      <c r="Q21" s="11"/>
      <c r="R21" s="11"/>
      <c r="S21" s="11">
        <v>27</v>
      </c>
    </row>
    <row r="22" spans="1:19" ht="56">
      <c r="A22" s="6" t="s">
        <v>18</v>
      </c>
      <c r="B22" s="7"/>
      <c r="C22" s="6" t="s">
        <v>245</v>
      </c>
      <c r="D22" s="8" t="s">
        <v>246</v>
      </c>
      <c r="E22" s="9" t="s">
        <v>247</v>
      </c>
      <c r="F22" s="6" t="s">
        <v>22</v>
      </c>
      <c r="G22" s="6" t="s">
        <v>248</v>
      </c>
      <c r="H22" s="6" t="s">
        <v>249</v>
      </c>
      <c r="I22" s="10" t="s">
        <v>25</v>
      </c>
      <c r="J22" s="6" t="s">
        <v>26</v>
      </c>
      <c r="K22" s="6" t="s">
        <v>27</v>
      </c>
      <c r="L22" s="11" t="s">
        <v>80</v>
      </c>
      <c r="M22" s="11" t="s">
        <v>250</v>
      </c>
      <c r="N22" s="11" t="s">
        <v>251</v>
      </c>
      <c r="O22" s="11" t="s">
        <v>80</v>
      </c>
      <c r="P22" s="11" t="s">
        <v>250</v>
      </c>
      <c r="Q22" s="11" t="s">
        <v>251</v>
      </c>
      <c r="R22" s="11" t="s">
        <v>252</v>
      </c>
      <c r="S22" s="11">
        <v>28</v>
      </c>
    </row>
    <row r="23" spans="1:19" ht="42">
      <c r="A23" s="6" t="s">
        <v>18</v>
      </c>
      <c r="B23" s="7"/>
      <c r="C23" s="6" t="s">
        <v>253</v>
      </c>
      <c r="D23" s="8" t="s">
        <v>254</v>
      </c>
      <c r="E23" s="9" t="s">
        <v>255</v>
      </c>
      <c r="F23" s="6" t="s">
        <v>22</v>
      </c>
      <c r="G23" s="6" t="s">
        <v>256</v>
      </c>
      <c r="H23" s="6" t="s">
        <v>257</v>
      </c>
      <c r="I23" s="10" t="s">
        <v>65</v>
      </c>
      <c r="J23" s="6" t="s">
        <v>26</v>
      </c>
      <c r="K23" s="6" t="s">
        <v>27</v>
      </c>
      <c r="L23" s="11" t="s">
        <v>258</v>
      </c>
      <c r="M23" s="11"/>
      <c r="N23" s="11" t="s">
        <v>259</v>
      </c>
      <c r="O23" s="11" t="s">
        <v>260</v>
      </c>
      <c r="P23" s="11"/>
      <c r="Q23" s="11" t="s">
        <v>259</v>
      </c>
      <c r="R23" s="11" t="s">
        <v>261</v>
      </c>
      <c r="S23" s="16">
        <v>29</v>
      </c>
    </row>
    <row r="24" spans="1:19" ht="28">
      <c r="A24" s="6" t="s">
        <v>18</v>
      </c>
      <c r="B24" s="7"/>
      <c r="C24" s="6" t="s">
        <v>83</v>
      </c>
      <c r="D24" s="8" t="s">
        <v>262</v>
      </c>
      <c r="E24" s="9" t="s">
        <v>263</v>
      </c>
      <c r="F24" s="6" t="s">
        <v>22</v>
      </c>
      <c r="G24" s="6" t="s">
        <v>264</v>
      </c>
      <c r="H24" s="6" t="s">
        <v>265</v>
      </c>
      <c r="I24" s="10" t="s">
        <v>25</v>
      </c>
      <c r="J24" s="6" t="s">
        <v>26</v>
      </c>
      <c r="K24" s="6" t="s">
        <v>27</v>
      </c>
      <c r="L24" s="11" t="s">
        <v>266</v>
      </c>
      <c r="M24" s="11" t="s">
        <v>267</v>
      </c>
      <c r="N24" s="11" t="s">
        <v>268</v>
      </c>
      <c r="O24" s="11" t="s">
        <v>269</v>
      </c>
      <c r="P24" s="11" t="s">
        <v>270</v>
      </c>
      <c r="Q24" s="11" t="s">
        <v>268</v>
      </c>
      <c r="R24" s="11" t="s">
        <v>271</v>
      </c>
      <c r="S24" s="11">
        <v>30</v>
      </c>
    </row>
    <row r="25" spans="1:19" ht="28">
      <c r="A25" s="6" t="s">
        <v>18</v>
      </c>
      <c r="B25" s="7"/>
      <c r="C25" s="6" t="s">
        <v>169</v>
      </c>
      <c r="D25" s="8" t="s">
        <v>272</v>
      </c>
      <c r="E25" s="9" t="s">
        <v>273</v>
      </c>
      <c r="F25" s="6" t="s">
        <v>22</v>
      </c>
      <c r="G25" s="6" t="s">
        <v>274</v>
      </c>
      <c r="H25" s="6" t="s">
        <v>109</v>
      </c>
      <c r="I25" s="10" t="s">
        <v>44</v>
      </c>
      <c r="J25" s="6" t="s">
        <v>26</v>
      </c>
      <c r="K25" s="6" t="s">
        <v>27</v>
      </c>
      <c r="L25" s="11" t="s">
        <v>275</v>
      </c>
      <c r="M25" s="11" t="s">
        <v>276</v>
      </c>
      <c r="N25" s="11" t="s">
        <v>277</v>
      </c>
      <c r="O25" s="11" t="s">
        <v>278</v>
      </c>
      <c r="P25" s="11" t="s">
        <v>279</v>
      </c>
      <c r="Q25" s="11" t="s">
        <v>277</v>
      </c>
      <c r="R25" s="11" t="s">
        <v>280</v>
      </c>
      <c r="S25" s="11">
        <v>31</v>
      </c>
    </row>
    <row r="26" spans="1:19" ht="28">
      <c r="A26" s="6" t="s">
        <v>18</v>
      </c>
      <c r="B26" s="7"/>
      <c r="C26" s="6" t="s">
        <v>281</v>
      </c>
      <c r="D26" s="8" t="s">
        <v>282</v>
      </c>
      <c r="E26" s="9" t="s">
        <v>283</v>
      </c>
      <c r="F26" s="6" t="s">
        <v>22</v>
      </c>
      <c r="G26" s="6" t="s">
        <v>284</v>
      </c>
      <c r="H26" s="6" t="s">
        <v>175</v>
      </c>
      <c r="I26" s="10" t="s">
        <v>37</v>
      </c>
      <c r="J26" s="6" t="s">
        <v>26</v>
      </c>
      <c r="K26" s="6" t="s">
        <v>27</v>
      </c>
      <c r="L26" s="11" t="s">
        <v>285</v>
      </c>
      <c r="M26" s="11" t="s">
        <v>286</v>
      </c>
      <c r="N26" s="11" t="s">
        <v>287</v>
      </c>
      <c r="O26" s="11" t="s">
        <v>288</v>
      </c>
      <c r="P26" s="11" t="s">
        <v>286</v>
      </c>
      <c r="Q26" s="11" t="s">
        <v>287</v>
      </c>
      <c r="R26" s="11"/>
      <c r="S26" s="16">
        <v>32</v>
      </c>
    </row>
    <row r="27" spans="1:19" ht="42">
      <c r="A27" s="6" t="s">
        <v>18</v>
      </c>
      <c r="B27" s="7"/>
      <c r="C27" s="6" t="s">
        <v>61</v>
      </c>
      <c r="D27" s="17" t="str">
        <f>HYPERLINK("https://europepmc.org/articles/PMC4937195?fromSearch=singleResult&amp;fromQuery=27153686","27153686")</f>
        <v>27153686</v>
      </c>
      <c r="E27" s="9" t="s">
        <v>289</v>
      </c>
      <c r="F27" s="6" t="s">
        <v>22</v>
      </c>
      <c r="G27" s="6" t="s">
        <v>290</v>
      </c>
      <c r="H27" s="6" t="s">
        <v>109</v>
      </c>
      <c r="I27" s="10" t="s">
        <v>65</v>
      </c>
      <c r="J27" s="6" t="s">
        <v>26</v>
      </c>
      <c r="K27" s="6" t="s">
        <v>27</v>
      </c>
      <c r="L27" s="11" t="s">
        <v>291</v>
      </c>
      <c r="M27" s="11" t="s">
        <v>292</v>
      </c>
      <c r="N27" s="11" t="s">
        <v>293</v>
      </c>
      <c r="O27" s="11" t="s">
        <v>294</v>
      </c>
      <c r="P27" s="11" t="s">
        <v>295</v>
      </c>
      <c r="Q27" s="11" t="s">
        <v>293</v>
      </c>
      <c r="R27" s="11" t="s">
        <v>296</v>
      </c>
      <c r="S27" s="11">
        <v>33</v>
      </c>
    </row>
    <row r="28" spans="1:19" ht="28">
      <c r="A28" s="6" t="s">
        <v>18</v>
      </c>
      <c r="B28" s="7"/>
      <c r="C28" s="6" t="s">
        <v>61</v>
      </c>
      <c r="D28" s="8" t="s">
        <v>297</v>
      </c>
      <c r="E28" s="9" t="s">
        <v>298</v>
      </c>
      <c r="F28" s="6" t="s">
        <v>22</v>
      </c>
      <c r="G28" s="6" t="s">
        <v>299</v>
      </c>
      <c r="H28" s="6" t="s">
        <v>300</v>
      </c>
      <c r="I28" s="10" t="s">
        <v>44</v>
      </c>
      <c r="J28" s="6" t="s">
        <v>26</v>
      </c>
      <c r="K28" s="6" t="s">
        <v>27</v>
      </c>
      <c r="L28" s="11" t="s">
        <v>301</v>
      </c>
      <c r="M28" s="11" t="s">
        <v>302</v>
      </c>
      <c r="N28" s="11" t="s">
        <v>303</v>
      </c>
      <c r="O28" s="11" t="s">
        <v>304</v>
      </c>
      <c r="P28" s="11" t="s">
        <v>305</v>
      </c>
      <c r="Q28" s="11" t="s">
        <v>303</v>
      </c>
      <c r="R28" s="11"/>
      <c r="S28" s="11">
        <v>34</v>
      </c>
    </row>
    <row r="29" spans="1:19" ht="42">
      <c r="A29" s="6" t="s">
        <v>18</v>
      </c>
      <c r="B29" s="7"/>
      <c r="C29" s="6" t="s">
        <v>253</v>
      </c>
      <c r="D29" s="8" t="s">
        <v>306</v>
      </c>
      <c r="E29" s="9" t="s">
        <v>307</v>
      </c>
      <c r="F29" s="6" t="s">
        <v>22</v>
      </c>
      <c r="G29" s="6" t="s">
        <v>308</v>
      </c>
      <c r="H29" s="6" t="s">
        <v>24</v>
      </c>
      <c r="I29" s="10" t="s">
        <v>25</v>
      </c>
      <c r="J29" s="6" t="s">
        <v>26</v>
      </c>
      <c r="K29" s="6" t="s">
        <v>27</v>
      </c>
      <c r="L29" s="11" t="s">
        <v>309</v>
      </c>
      <c r="M29" s="11" t="s">
        <v>310</v>
      </c>
      <c r="N29" s="11" t="s">
        <v>311</v>
      </c>
      <c r="O29" s="11" t="s">
        <v>260</v>
      </c>
      <c r="P29" s="11" t="s">
        <v>312</v>
      </c>
      <c r="Q29" s="11" t="s">
        <v>313</v>
      </c>
      <c r="R29" s="11" t="s">
        <v>314</v>
      </c>
      <c r="S29" s="16">
        <v>35</v>
      </c>
    </row>
    <row r="30" spans="1:19" ht="56">
      <c r="A30" s="6" t="s">
        <v>18</v>
      </c>
      <c r="B30" s="7"/>
      <c r="C30" s="6" t="s">
        <v>315</v>
      </c>
      <c r="D30" s="8" t="s">
        <v>316</v>
      </c>
      <c r="E30" s="9" t="s">
        <v>317</v>
      </c>
      <c r="F30" s="6" t="s">
        <v>22</v>
      </c>
      <c r="G30" s="6" t="s">
        <v>318</v>
      </c>
      <c r="H30" s="6" t="s">
        <v>124</v>
      </c>
      <c r="I30" s="10" t="s">
        <v>25</v>
      </c>
      <c r="J30" s="6" t="s">
        <v>26</v>
      </c>
      <c r="K30" s="6" t="s">
        <v>27</v>
      </c>
      <c r="L30" s="11" t="s">
        <v>319</v>
      </c>
      <c r="M30" s="11" t="s">
        <v>320</v>
      </c>
      <c r="N30" s="11" t="s">
        <v>321</v>
      </c>
      <c r="O30" s="11" t="s">
        <v>269</v>
      </c>
      <c r="P30" s="11" t="s">
        <v>322</v>
      </c>
      <c r="Q30" s="11" t="s">
        <v>321</v>
      </c>
      <c r="R30" s="11" t="s">
        <v>323</v>
      </c>
      <c r="S30" s="11">
        <v>36</v>
      </c>
    </row>
    <row r="31" spans="1:19" ht="56">
      <c r="A31" s="6" t="s">
        <v>18</v>
      </c>
      <c r="B31" s="7"/>
      <c r="C31" s="6" t="s">
        <v>105</v>
      </c>
      <c r="D31" s="8" t="s">
        <v>324</v>
      </c>
      <c r="E31" s="9" t="s">
        <v>325</v>
      </c>
      <c r="F31" s="6" t="s">
        <v>22</v>
      </c>
      <c r="G31" s="6" t="s">
        <v>326</v>
      </c>
      <c r="H31" s="6" t="s">
        <v>327</v>
      </c>
      <c r="I31" s="10" t="s">
        <v>110</v>
      </c>
      <c r="J31" s="6" t="s">
        <v>26</v>
      </c>
      <c r="K31" s="6" t="s">
        <v>27</v>
      </c>
      <c r="L31" s="11" t="s">
        <v>328</v>
      </c>
      <c r="M31" s="11" t="s">
        <v>329</v>
      </c>
      <c r="N31" s="11" t="s">
        <v>330</v>
      </c>
      <c r="O31" s="11" t="s">
        <v>331</v>
      </c>
      <c r="P31" s="11" t="s">
        <v>329</v>
      </c>
      <c r="Q31" s="11" t="s">
        <v>330</v>
      </c>
      <c r="R31" s="11" t="s">
        <v>332</v>
      </c>
      <c r="S31" s="11">
        <v>39</v>
      </c>
    </row>
    <row r="32" spans="1:19" ht="28">
      <c r="A32" s="6" t="s">
        <v>18</v>
      </c>
      <c r="B32" s="7"/>
      <c r="C32" s="6" t="s">
        <v>105</v>
      </c>
      <c r="D32" s="8" t="s">
        <v>333</v>
      </c>
      <c r="E32" s="9" t="s">
        <v>334</v>
      </c>
      <c r="F32" s="6" t="s">
        <v>22</v>
      </c>
      <c r="G32" s="6" t="s">
        <v>335</v>
      </c>
      <c r="H32" s="6" t="s">
        <v>336</v>
      </c>
      <c r="I32" s="10" t="s">
        <v>37</v>
      </c>
      <c r="J32" s="6" t="s">
        <v>46</v>
      </c>
      <c r="K32" s="6"/>
      <c r="L32" s="11" t="s">
        <v>337</v>
      </c>
      <c r="M32" s="11" t="s">
        <v>338</v>
      </c>
      <c r="N32" s="11" t="s">
        <v>339</v>
      </c>
      <c r="O32" s="11" t="s">
        <v>340</v>
      </c>
      <c r="P32" s="11" t="s">
        <v>341</v>
      </c>
      <c r="Q32" s="11" t="s">
        <v>339</v>
      </c>
      <c r="R32" s="11"/>
      <c r="S32" s="11">
        <v>40</v>
      </c>
    </row>
    <row r="33" spans="1:19" ht="28">
      <c r="A33" s="6" t="s">
        <v>18</v>
      </c>
      <c r="B33" s="7"/>
      <c r="C33" s="6" t="s">
        <v>342</v>
      </c>
      <c r="D33" s="8" t="s">
        <v>343</v>
      </c>
      <c r="E33" s="9" t="s">
        <v>344</v>
      </c>
      <c r="F33" s="6" t="s">
        <v>22</v>
      </c>
      <c r="G33" s="6" t="s">
        <v>345</v>
      </c>
      <c r="H33" s="6" t="s">
        <v>124</v>
      </c>
      <c r="I33" s="10" t="s">
        <v>25</v>
      </c>
      <c r="J33" s="6" t="s">
        <v>26</v>
      </c>
      <c r="K33" s="6" t="s">
        <v>27</v>
      </c>
      <c r="L33" s="11" t="s">
        <v>346</v>
      </c>
      <c r="M33" s="11" t="s">
        <v>347</v>
      </c>
      <c r="N33" s="11" t="s">
        <v>348</v>
      </c>
      <c r="O33" s="11" t="s">
        <v>349</v>
      </c>
      <c r="P33" s="11" t="s">
        <v>350</v>
      </c>
      <c r="Q33" s="11" t="s">
        <v>348</v>
      </c>
      <c r="R33" s="11" t="s">
        <v>351</v>
      </c>
      <c r="S33" s="16">
        <v>41</v>
      </c>
    </row>
    <row r="34" spans="1:19" ht="42">
      <c r="A34" s="6" t="s">
        <v>18</v>
      </c>
      <c r="B34" s="7"/>
      <c r="C34" s="6" t="s">
        <v>19</v>
      </c>
      <c r="D34" s="8" t="s">
        <v>352</v>
      </c>
      <c r="E34" s="9" t="s">
        <v>353</v>
      </c>
      <c r="F34" s="6" t="s">
        <v>22</v>
      </c>
      <c r="G34" s="6" t="s">
        <v>354</v>
      </c>
      <c r="H34" s="6" t="s">
        <v>355</v>
      </c>
      <c r="I34" s="10" t="s">
        <v>65</v>
      </c>
      <c r="J34" s="6" t="s">
        <v>26</v>
      </c>
      <c r="K34" s="6" t="s">
        <v>59</v>
      </c>
      <c r="L34" s="11" t="s">
        <v>356</v>
      </c>
      <c r="M34" s="11" t="s">
        <v>357</v>
      </c>
      <c r="N34" s="11" t="s">
        <v>358</v>
      </c>
      <c r="O34" s="11" t="s">
        <v>359</v>
      </c>
      <c r="P34" s="11" t="s">
        <v>360</v>
      </c>
      <c r="Q34" s="11" t="s">
        <v>358</v>
      </c>
      <c r="R34" s="11" t="s">
        <v>361</v>
      </c>
      <c r="S34" s="11">
        <v>42</v>
      </c>
    </row>
    <row r="35" spans="1:19" ht="42">
      <c r="A35" s="6" t="s">
        <v>18</v>
      </c>
      <c r="B35" s="7"/>
      <c r="C35" s="6" t="s">
        <v>105</v>
      </c>
      <c r="D35" s="8" t="s">
        <v>362</v>
      </c>
      <c r="E35" s="9" t="s">
        <v>363</v>
      </c>
      <c r="F35" s="6" t="s">
        <v>22</v>
      </c>
      <c r="G35" s="6" t="s">
        <v>364</v>
      </c>
      <c r="H35" s="6" t="s">
        <v>365</v>
      </c>
      <c r="I35" s="10" t="s">
        <v>37</v>
      </c>
      <c r="J35" s="6" t="s">
        <v>26</v>
      </c>
      <c r="K35" s="6" t="s">
        <v>27</v>
      </c>
      <c r="L35" s="11" t="s">
        <v>366</v>
      </c>
      <c r="M35" s="11" t="s">
        <v>367</v>
      </c>
      <c r="N35" s="11" t="s">
        <v>368</v>
      </c>
      <c r="O35" s="11" t="s">
        <v>369</v>
      </c>
      <c r="P35" s="11" t="s">
        <v>367</v>
      </c>
      <c r="Q35" s="11" t="s">
        <v>370</v>
      </c>
      <c r="R35" s="11" t="s">
        <v>371</v>
      </c>
      <c r="S35" s="11">
        <v>45</v>
      </c>
    </row>
    <row r="36" spans="1:19" ht="42">
      <c r="A36" s="6" t="s">
        <v>18</v>
      </c>
      <c r="B36" s="7"/>
      <c r="C36" s="6" t="s">
        <v>19</v>
      </c>
      <c r="D36" s="8" t="s">
        <v>372</v>
      </c>
      <c r="E36" s="9" t="s">
        <v>373</v>
      </c>
      <c r="F36" s="6" t="s">
        <v>22</v>
      </c>
      <c r="G36" s="6" t="s">
        <v>374</v>
      </c>
      <c r="H36" s="6" t="s">
        <v>375</v>
      </c>
      <c r="I36" s="10" t="s">
        <v>37</v>
      </c>
      <c r="J36" s="6" t="s">
        <v>46</v>
      </c>
      <c r="K36" s="6"/>
      <c r="L36" s="11" t="s">
        <v>376</v>
      </c>
      <c r="M36" s="11" t="s">
        <v>377</v>
      </c>
      <c r="N36" s="11" t="s">
        <v>378</v>
      </c>
      <c r="O36" s="11" t="s">
        <v>379</v>
      </c>
      <c r="P36" s="11" t="s">
        <v>377</v>
      </c>
      <c r="Q36" s="11" t="s">
        <v>378</v>
      </c>
      <c r="R36" s="11"/>
      <c r="S36" s="11">
        <v>46</v>
      </c>
    </row>
    <row r="37" spans="1:19" ht="42">
      <c r="A37" s="6" t="s">
        <v>18</v>
      </c>
      <c r="B37" s="7"/>
      <c r="C37" s="6" t="s">
        <v>19</v>
      </c>
      <c r="D37" s="17" t="str">
        <f>HYPERLINK("https://onlinelibrary.wiley.com/doi/pdf/10.1111/bjd.17698","30693469")</f>
        <v>30693469</v>
      </c>
      <c r="E37" s="9" t="s">
        <v>380</v>
      </c>
      <c r="F37" s="6" t="s">
        <v>22</v>
      </c>
      <c r="G37" s="6" t="s">
        <v>381</v>
      </c>
      <c r="H37" s="6" t="s">
        <v>382</v>
      </c>
      <c r="I37" s="10" t="s">
        <v>110</v>
      </c>
      <c r="J37" s="6" t="s">
        <v>46</v>
      </c>
      <c r="K37" s="6"/>
      <c r="L37" s="11" t="s">
        <v>383</v>
      </c>
      <c r="M37" s="11" t="s">
        <v>384</v>
      </c>
      <c r="N37" s="11" t="s">
        <v>385</v>
      </c>
      <c r="O37" s="11" t="s">
        <v>386</v>
      </c>
      <c r="P37" s="11" t="s">
        <v>387</v>
      </c>
      <c r="Q37" s="11" t="s">
        <v>385</v>
      </c>
      <c r="R37" s="11"/>
      <c r="S37" s="16">
        <v>47</v>
      </c>
    </row>
    <row r="38" spans="1:19" ht="42">
      <c r="A38" s="6" t="s">
        <v>18</v>
      </c>
      <c r="B38" s="7"/>
      <c r="C38" s="6" t="s">
        <v>388</v>
      </c>
      <c r="D38" s="17" t="str">
        <f>HYPERLINK("https://europepmc.org/articles/PMC4743138?fromSearch=singleResult&amp;fromQuery=26913186","26913186")</f>
        <v>26913186</v>
      </c>
      <c r="E38" s="9" t="s">
        <v>389</v>
      </c>
      <c r="F38" s="6" t="s">
        <v>22</v>
      </c>
      <c r="G38" s="6" t="s">
        <v>390</v>
      </c>
      <c r="H38" s="6" t="s">
        <v>124</v>
      </c>
      <c r="I38" s="10" t="s">
        <v>44</v>
      </c>
      <c r="J38" s="6" t="s">
        <v>26</v>
      </c>
      <c r="K38" s="6" t="s">
        <v>27</v>
      </c>
      <c r="L38" s="11" t="s">
        <v>391</v>
      </c>
      <c r="M38" s="11" t="s">
        <v>392</v>
      </c>
      <c r="N38" s="11" t="s">
        <v>393</v>
      </c>
      <c r="O38" s="11"/>
      <c r="P38" s="11" t="s">
        <v>394</v>
      </c>
      <c r="Q38" s="11"/>
      <c r="R38" s="11"/>
      <c r="S38" s="11">
        <v>48</v>
      </c>
    </row>
    <row r="39" spans="1:19" ht="42">
      <c r="A39" s="12" t="s">
        <v>18</v>
      </c>
      <c r="B39" s="7"/>
      <c r="C39" s="6" t="s">
        <v>395</v>
      </c>
      <c r="D39" s="8" t="s">
        <v>396</v>
      </c>
      <c r="E39" s="9" t="s">
        <v>397</v>
      </c>
      <c r="F39" s="6" t="s">
        <v>22</v>
      </c>
      <c r="G39" s="6" t="s">
        <v>398</v>
      </c>
      <c r="H39" s="6" t="s">
        <v>399</v>
      </c>
      <c r="I39" s="10" t="s">
        <v>44</v>
      </c>
      <c r="J39" s="6" t="s">
        <v>26</v>
      </c>
      <c r="K39" s="6" t="s">
        <v>27</v>
      </c>
      <c r="L39" s="11" t="s">
        <v>400</v>
      </c>
      <c r="M39" s="11" t="s">
        <v>401</v>
      </c>
      <c r="N39" s="11" t="s">
        <v>402</v>
      </c>
      <c r="O39" s="11" t="s">
        <v>403</v>
      </c>
      <c r="P39" s="11" t="s">
        <v>404</v>
      </c>
      <c r="Q39" s="11" t="s">
        <v>405</v>
      </c>
      <c r="R39" s="11" t="s">
        <v>406</v>
      </c>
      <c r="S39" s="11">
        <v>52</v>
      </c>
    </row>
    <row r="40" spans="1:19" ht="42">
      <c r="A40" s="12" t="s">
        <v>18</v>
      </c>
      <c r="B40" s="7"/>
      <c r="C40" s="6" t="s">
        <v>61</v>
      </c>
      <c r="D40" s="8" t="s">
        <v>407</v>
      </c>
      <c r="E40" s="9" t="s">
        <v>408</v>
      </c>
      <c r="F40" s="6" t="s">
        <v>22</v>
      </c>
      <c r="G40" s="6" t="s">
        <v>409</v>
      </c>
      <c r="H40" s="6" t="s">
        <v>410</v>
      </c>
      <c r="I40" s="10" t="s">
        <v>44</v>
      </c>
      <c r="J40" s="6" t="s">
        <v>46</v>
      </c>
      <c r="K40" s="6"/>
      <c r="L40" s="11" t="s">
        <v>411</v>
      </c>
      <c r="M40" s="11" t="s">
        <v>412</v>
      </c>
      <c r="N40" s="11" t="s">
        <v>413</v>
      </c>
      <c r="O40" s="11" t="s">
        <v>414</v>
      </c>
      <c r="P40" s="11" t="s">
        <v>415</v>
      </c>
      <c r="Q40" s="11" t="s">
        <v>416</v>
      </c>
      <c r="R40" s="11"/>
      <c r="S40" s="16">
        <v>53</v>
      </c>
    </row>
    <row r="41" spans="1:19" ht="42">
      <c r="A41" s="6" t="s">
        <v>18</v>
      </c>
      <c r="B41" s="7"/>
      <c r="C41" s="6" t="s">
        <v>83</v>
      </c>
      <c r="D41" s="8" t="s">
        <v>426</v>
      </c>
      <c r="E41" s="9" t="s">
        <v>427</v>
      </c>
      <c r="F41" s="6" t="s">
        <v>22</v>
      </c>
      <c r="G41" s="6" t="s">
        <v>428</v>
      </c>
      <c r="H41" s="6" t="s">
        <v>429</v>
      </c>
      <c r="I41" s="10" t="s">
        <v>37</v>
      </c>
      <c r="J41" s="6" t="s">
        <v>26</v>
      </c>
      <c r="K41" s="6" t="s">
        <v>45</v>
      </c>
      <c r="L41" s="11" t="s">
        <v>430</v>
      </c>
      <c r="M41" s="11" t="s">
        <v>431</v>
      </c>
      <c r="N41" s="11" t="s">
        <v>432</v>
      </c>
      <c r="O41" s="11" t="s">
        <v>433</v>
      </c>
      <c r="P41" s="11" t="s">
        <v>434</v>
      </c>
      <c r="Q41" s="11" t="s">
        <v>435</v>
      </c>
      <c r="R41" s="11" t="s">
        <v>436</v>
      </c>
      <c r="S41" s="11">
        <v>57</v>
      </c>
    </row>
    <row r="42" spans="1:19" ht="28">
      <c r="A42" s="6" t="s">
        <v>18</v>
      </c>
      <c r="B42" s="7"/>
      <c r="C42" s="6" t="s">
        <v>83</v>
      </c>
      <c r="D42" s="8" t="s">
        <v>437</v>
      </c>
      <c r="E42" s="9" t="s">
        <v>438</v>
      </c>
      <c r="F42" s="6" t="s">
        <v>22</v>
      </c>
      <c r="G42" s="6" t="s">
        <v>439</v>
      </c>
      <c r="H42" s="6" t="s">
        <v>257</v>
      </c>
      <c r="I42" s="10" t="s">
        <v>37</v>
      </c>
      <c r="J42" s="6" t="s">
        <v>26</v>
      </c>
      <c r="K42" s="6" t="s">
        <v>27</v>
      </c>
      <c r="L42" s="11" t="s">
        <v>440</v>
      </c>
      <c r="M42" s="11" t="s">
        <v>441</v>
      </c>
      <c r="N42" s="11" t="s">
        <v>442</v>
      </c>
      <c r="O42" s="11" t="s">
        <v>443</v>
      </c>
      <c r="P42" s="11" t="s">
        <v>441</v>
      </c>
      <c r="Q42" s="11" t="s">
        <v>444</v>
      </c>
      <c r="R42" s="11" t="s">
        <v>445</v>
      </c>
      <c r="S42" s="11">
        <v>58</v>
      </c>
    </row>
    <row r="43" spans="1:19" ht="42">
      <c r="A43" s="6" t="s">
        <v>18</v>
      </c>
      <c r="B43" s="7"/>
      <c r="C43" s="6" t="s">
        <v>446</v>
      </c>
      <c r="D43" s="8" t="s">
        <v>447</v>
      </c>
      <c r="E43" s="9" t="s">
        <v>448</v>
      </c>
      <c r="F43" s="6" t="s">
        <v>22</v>
      </c>
      <c r="G43" s="6" t="s">
        <v>449</v>
      </c>
      <c r="H43" s="6" t="s">
        <v>399</v>
      </c>
      <c r="I43" s="10" t="s">
        <v>37</v>
      </c>
      <c r="J43" s="6" t="s">
        <v>26</v>
      </c>
      <c r="K43" s="6" t="s">
        <v>27</v>
      </c>
      <c r="L43" s="11" t="s">
        <v>450</v>
      </c>
      <c r="M43" s="11" t="s">
        <v>451</v>
      </c>
      <c r="N43" s="11" t="s">
        <v>452</v>
      </c>
      <c r="O43" s="11" t="s">
        <v>443</v>
      </c>
      <c r="P43" s="11" t="s">
        <v>453</v>
      </c>
      <c r="Q43" s="11" t="s">
        <v>452</v>
      </c>
      <c r="R43" s="11" t="s">
        <v>454</v>
      </c>
      <c r="S43" s="16">
        <v>59</v>
      </c>
    </row>
    <row r="44" spans="1:19" ht="56">
      <c r="A44" s="6" t="s">
        <v>18</v>
      </c>
      <c r="B44" s="7"/>
      <c r="C44" s="6" t="s">
        <v>83</v>
      </c>
      <c r="D44" s="8" t="s">
        <v>455</v>
      </c>
      <c r="E44" s="9" t="s">
        <v>456</v>
      </c>
      <c r="F44" s="6" t="s">
        <v>22</v>
      </c>
      <c r="G44" s="6" t="s">
        <v>457</v>
      </c>
      <c r="H44" s="6" t="s">
        <v>458</v>
      </c>
      <c r="I44" s="10" t="s">
        <v>65</v>
      </c>
      <c r="J44" s="6" t="s">
        <v>26</v>
      </c>
      <c r="K44" s="6" t="s">
        <v>27</v>
      </c>
      <c r="L44" s="11" t="s">
        <v>459</v>
      </c>
      <c r="M44" s="11" t="s">
        <v>460</v>
      </c>
      <c r="N44" s="11" t="s">
        <v>461</v>
      </c>
      <c r="O44" s="11" t="s">
        <v>443</v>
      </c>
      <c r="P44" s="11" t="s">
        <v>460</v>
      </c>
      <c r="Q44" s="11" t="s">
        <v>462</v>
      </c>
      <c r="R44" s="11"/>
      <c r="S44" s="11">
        <v>61</v>
      </c>
    </row>
    <row r="45" spans="1:19" ht="28">
      <c r="A45" s="6" t="s">
        <v>18</v>
      </c>
      <c r="B45" s="7"/>
      <c r="C45" s="6" t="s">
        <v>463</v>
      </c>
      <c r="D45" s="8" t="s">
        <v>464</v>
      </c>
      <c r="E45" s="9" t="s">
        <v>465</v>
      </c>
      <c r="F45" s="6" t="s">
        <v>22</v>
      </c>
      <c r="G45" s="6" t="s">
        <v>466</v>
      </c>
      <c r="H45" s="6" t="s">
        <v>467</v>
      </c>
      <c r="I45" s="10" t="s">
        <v>37</v>
      </c>
      <c r="J45" s="6" t="s">
        <v>26</v>
      </c>
      <c r="K45" s="6" t="s">
        <v>27</v>
      </c>
      <c r="L45" s="11" t="s">
        <v>468</v>
      </c>
      <c r="M45" s="11"/>
      <c r="N45" s="11" t="s">
        <v>469</v>
      </c>
      <c r="O45" s="11" t="s">
        <v>470</v>
      </c>
      <c r="P45" s="11"/>
      <c r="Q45" s="11" t="s">
        <v>471</v>
      </c>
      <c r="R45" s="11" t="s">
        <v>472</v>
      </c>
      <c r="S45" s="11">
        <v>63</v>
      </c>
    </row>
    <row r="46" spans="1:19" ht="28">
      <c r="A46" s="6" t="s">
        <v>18</v>
      </c>
      <c r="B46" s="7"/>
      <c r="C46" s="6" t="s">
        <v>477</v>
      </c>
      <c r="D46" s="17" t="str">
        <f>HYPERLINK("https://europepmc.org/articles/PMC6030976?fromSearch=singleResult&amp;fromQuery=29873782","29873782")</f>
        <v>29873782</v>
      </c>
      <c r="E46" s="9" t="s">
        <v>478</v>
      </c>
      <c r="F46" s="6" t="s">
        <v>22</v>
      </c>
      <c r="G46" s="6" t="s">
        <v>479</v>
      </c>
      <c r="H46" s="6" t="s">
        <v>58</v>
      </c>
      <c r="I46" s="10" t="s">
        <v>37</v>
      </c>
      <c r="J46" s="6" t="s">
        <v>26</v>
      </c>
      <c r="K46" s="6" t="s">
        <v>27</v>
      </c>
      <c r="L46" s="11" t="s">
        <v>480</v>
      </c>
      <c r="M46" s="11" t="s">
        <v>481</v>
      </c>
      <c r="N46" s="11" t="s">
        <v>482</v>
      </c>
      <c r="O46" s="11" t="s">
        <v>483</v>
      </c>
      <c r="P46" s="11" t="s">
        <v>484</v>
      </c>
      <c r="Q46" s="11" t="s">
        <v>482</v>
      </c>
      <c r="R46" s="11" t="s">
        <v>485</v>
      </c>
      <c r="S46" s="11">
        <v>66</v>
      </c>
    </row>
    <row r="47" spans="1:19" ht="28">
      <c r="A47" s="6" t="s">
        <v>18</v>
      </c>
      <c r="B47" s="7"/>
      <c r="C47" s="6" t="s">
        <v>487</v>
      </c>
      <c r="D47" s="17" t="str">
        <f>HYPERLINK("https://f1000researchdata.s3.amazonaws.com/manuscripts/6430/de95ebd9-b811-4e9d-867c-3b002480e381_6009_-_lars_eijssen.pdf?doi=10.12688/f1000research.6009.1&amp;numberOfBrowsableCollections=17&amp;numberOfBrowsableGateways=23","PPR42974")</f>
        <v>PPR42974</v>
      </c>
      <c r="E47" s="9"/>
      <c r="F47" s="6" t="s">
        <v>488</v>
      </c>
      <c r="G47" s="6" t="s">
        <v>489</v>
      </c>
      <c r="H47" s="6"/>
      <c r="I47" s="10" t="s">
        <v>44</v>
      </c>
      <c r="J47" s="6" t="s">
        <v>46</v>
      </c>
      <c r="K47" s="6"/>
      <c r="L47" s="11" t="s">
        <v>391</v>
      </c>
      <c r="M47" s="11"/>
      <c r="N47" s="11"/>
      <c r="O47" s="11"/>
      <c r="P47" s="11"/>
      <c r="Q47" s="11"/>
      <c r="R47" s="11"/>
      <c r="S47" s="16">
        <v>68</v>
      </c>
    </row>
    <row r="48" spans="1:19" ht="42">
      <c r="A48" s="6" t="s">
        <v>18</v>
      </c>
      <c r="B48" s="7"/>
      <c r="C48" s="6" t="s">
        <v>61</v>
      </c>
      <c r="D48" s="8" t="s">
        <v>490</v>
      </c>
      <c r="E48" s="9" t="s">
        <v>491</v>
      </c>
      <c r="F48" s="6" t="s">
        <v>22</v>
      </c>
      <c r="G48" s="6" t="s">
        <v>492</v>
      </c>
      <c r="H48" s="6" t="s">
        <v>493</v>
      </c>
      <c r="I48" s="10" t="s">
        <v>25</v>
      </c>
      <c r="J48" s="6" t="s">
        <v>26</v>
      </c>
      <c r="K48" s="6" t="s">
        <v>59</v>
      </c>
      <c r="L48" s="11" t="s">
        <v>494</v>
      </c>
      <c r="M48" s="11" t="s">
        <v>495</v>
      </c>
      <c r="N48" s="11" t="s">
        <v>496</v>
      </c>
      <c r="O48" s="11" t="s">
        <v>497</v>
      </c>
      <c r="P48" s="11" t="s">
        <v>498</v>
      </c>
      <c r="Q48" s="11" t="s">
        <v>496</v>
      </c>
      <c r="R48" s="11" t="s">
        <v>499</v>
      </c>
      <c r="S48" s="11">
        <v>69</v>
      </c>
    </row>
    <row r="49" spans="1:19" ht="28">
      <c r="A49" s="6" t="s">
        <v>18</v>
      </c>
      <c r="B49" s="7"/>
      <c r="C49" s="6" t="s">
        <v>83</v>
      </c>
      <c r="D49" s="8" t="s">
        <v>500</v>
      </c>
      <c r="E49" s="9" t="s">
        <v>501</v>
      </c>
      <c r="F49" s="6" t="s">
        <v>22</v>
      </c>
      <c r="G49" s="6" t="s">
        <v>502</v>
      </c>
      <c r="H49" s="6" t="s">
        <v>186</v>
      </c>
      <c r="I49" s="10" t="s">
        <v>37</v>
      </c>
      <c r="J49" s="6" t="s">
        <v>26</v>
      </c>
      <c r="K49" s="6" t="s">
        <v>27</v>
      </c>
      <c r="L49" s="11" t="s">
        <v>503</v>
      </c>
      <c r="M49" s="11" t="s">
        <v>504</v>
      </c>
      <c r="N49" s="11" t="s">
        <v>505</v>
      </c>
      <c r="O49" s="11" t="s">
        <v>506</v>
      </c>
      <c r="P49" s="11" t="s">
        <v>507</v>
      </c>
      <c r="Q49" s="11" t="s">
        <v>505</v>
      </c>
      <c r="R49" s="11" t="s">
        <v>508</v>
      </c>
      <c r="S49" s="11">
        <v>70</v>
      </c>
    </row>
    <row r="50" spans="1:19" ht="56">
      <c r="A50" s="6" t="s">
        <v>18</v>
      </c>
      <c r="B50" s="7"/>
      <c r="C50" s="6" t="s">
        <v>509</v>
      </c>
      <c r="D50" s="8" t="s">
        <v>510</v>
      </c>
      <c r="E50" s="9" t="s">
        <v>511</v>
      </c>
      <c r="F50" s="6" t="s">
        <v>22</v>
      </c>
      <c r="G50" s="6" t="s">
        <v>512</v>
      </c>
      <c r="H50" s="6" t="s">
        <v>249</v>
      </c>
      <c r="I50" s="10" t="s">
        <v>37</v>
      </c>
      <c r="J50" s="6" t="s">
        <v>26</v>
      </c>
      <c r="K50" s="6" t="s">
        <v>27</v>
      </c>
      <c r="L50" s="11" t="s">
        <v>513</v>
      </c>
      <c r="M50" s="11" t="s">
        <v>514</v>
      </c>
      <c r="N50" s="11" t="s">
        <v>515</v>
      </c>
      <c r="O50" s="11" t="s">
        <v>66</v>
      </c>
      <c r="P50" s="11" t="s">
        <v>70</v>
      </c>
      <c r="Q50" s="11" t="s">
        <v>515</v>
      </c>
      <c r="R50" s="11" t="s">
        <v>516</v>
      </c>
      <c r="S50" s="16">
        <v>71</v>
      </c>
    </row>
    <row r="51" spans="1:19" ht="28">
      <c r="A51" s="6" t="s">
        <v>18</v>
      </c>
      <c r="B51" s="7"/>
      <c r="C51" s="6" t="s">
        <v>487</v>
      </c>
      <c r="D51" s="17" t="str">
        <f>HYPERLINK("https://f1000researchdata.s3.amazonaws.com/manuscripts/8266/9b7e7ef6-3164-42e7-ad51-c85d68ad4c2e_6009_-_lars_eijssen_v2.pdf?doi=10.12688/f1000research.6009.2&amp;numberOfBrowsableCollections=17&amp;numberOfBrowsableGateways=23","PPR42975")</f>
        <v>PPR42975</v>
      </c>
      <c r="E51" s="9" t="s">
        <v>520</v>
      </c>
      <c r="F51" s="6" t="s">
        <v>488</v>
      </c>
      <c r="G51" s="6" t="s">
        <v>489</v>
      </c>
      <c r="H51" s="6"/>
      <c r="I51" s="10" t="s">
        <v>65</v>
      </c>
      <c r="J51" s="6" t="s">
        <v>46</v>
      </c>
      <c r="K51" s="6"/>
      <c r="L51" s="11" t="s">
        <v>391</v>
      </c>
      <c r="M51" s="11"/>
      <c r="N51" s="11"/>
      <c r="O51" s="11"/>
      <c r="P51" s="11"/>
      <c r="Q51" s="11"/>
      <c r="R51" s="11"/>
      <c r="S51" s="16">
        <v>74</v>
      </c>
    </row>
    <row r="52" spans="1:19" ht="70">
      <c r="A52" s="6" t="s">
        <v>18</v>
      </c>
      <c r="B52" s="7"/>
      <c r="C52" s="6" t="s">
        <v>521</v>
      </c>
      <c r="D52" s="8" t="s">
        <v>522</v>
      </c>
      <c r="E52" s="9" t="s">
        <v>523</v>
      </c>
      <c r="F52" s="6" t="s">
        <v>22</v>
      </c>
      <c r="G52" s="6" t="s">
        <v>524</v>
      </c>
      <c r="H52" s="6" t="s">
        <v>124</v>
      </c>
      <c r="I52" s="10" t="s">
        <v>65</v>
      </c>
      <c r="J52" s="6" t="s">
        <v>26</v>
      </c>
      <c r="K52" s="6" t="s">
        <v>27</v>
      </c>
      <c r="L52" s="11" t="s">
        <v>525</v>
      </c>
      <c r="M52" s="11" t="s">
        <v>526</v>
      </c>
      <c r="N52" s="11" t="s">
        <v>527</v>
      </c>
      <c r="O52" s="11" t="s">
        <v>528</v>
      </c>
      <c r="P52" s="11" t="s">
        <v>526</v>
      </c>
      <c r="Q52" s="11" t="s">
        <v>529</v>
      </c>
      <c r="R52" s="11" t="s">
        <v>530</v>
      </c>
      <c r="S52" s="11">
        <v>75</v>
      </c>
    </row>
    <row r="53" spans="1:19" ht="28">
      <c r="A53" s="6" t="s">
        <v>18</v>
      </c>
      <c r="B53" s="7"/>
      <c r="C53" s="6" t="s">
        <v>83</v>
      </c>
      <c r="D53" s="8" t="s">
        <v>534</v>
      </c>
      <c r="E53" s="9" t="s">
        <v>535</v>
      </c>
      <c r="F53" s="6" t="s">
        <v>22</v>
      </c>
      <c r="G53" s="6" t="s">
        <v>536</v>
      </c>
      <c r="H53" s="6" t="s">
        <v>58</v>
      </c>
      <c r="I53" s="10" t="s">
        <v>65</v>
      </c>
      <c r="J53" s="6" t="s">
        <v>26</v>
      </c>
      <c r="K53" s="6" t="s">
        <v>27</v>
      </c>
      <c r="L53" s="11" t="s">
        <v>537</v>
      </c>
      <c r="M53" s="11" t="s">
        <v>538</v>
      </c>
      <c r="N53" s="11" t="s">
        <v>539</v>
      </c>
      <c r="O53" s="11" t="s">
        <v>260</v>
      </c>
      <c r="P53" s="11" t="s">
        <v>540</v>
      </c>
      <c r="Q53" s="11" t="s">
        <v>541</v>
      </c>
      <c r="R53" s="11" t="s">
        <v>542</v>
      </c>
      <c r="S53" s="16">
        <v>80</v>
      </c>
    </row>
    <row r="54" spans="1:19" ht="56">
      <c r="A54" s="6" t="s">
        <v>18</v>
      </c>
      <c r="B54" s="7"/>
      <c r="C54" s="6" t="s">
        <v>509</v>
      </c>
      <c r="D54" s="8" t="s">
        <v>543</v>
      </c>
      <c r="E54" s="9" t="s">
        <v>544</v>
      </c>
      <c r="F54" s="6" t="s">
        <v>22</v>
      </c>
      <c r="G54" s="6" t="s">
        <v>545</v>
      </c>
      <c r="H54" s="6" t="s">
        <v>249</v>
      </c>
      <c r="I54" s="10" t="s">
        <v>37</v>
      </c>
      <c r="J54" s="6" t="s">
        <v>26</v>
      </c>
      <c r="K54" s="6" t="s">
        <v>27</v>
      </c>
      <c r="L54" s="11" t="s">
        <v>513</v>
      </c>
      <c r="M54" s="11" t="s">
        <v>514</v>
      </c>
      <c r="N54" s="11" t="s">
        <v>515</v>
      </c>
      <c r="O54" s="11" t="s">
        <v>66</v>
      </c>
      <c r="P54" s="11" t="s">
        <v>546</v>
      </c>
      <c r="Q54" s="11" t="s">
        <v>515</v>
      </c>
      <c r="R54" s="11" t="s">
        <v>547</v>
      </c>
      <c r="S54" s="11">
        <v>81</v>
      </c>
    </row>
    <row r="55" spans="1:19" ht="42">
      <c r="A55" s="6" t="s">
        <v>18</v>
      </c>
      <c r="B55" s="7"/>
      <c r="C55" s="6" t="s">
        <v>105</v>
      </c>
      <c r="D55" s="8" t="s">
        <v>548</v>
      </c>
      <c r="E55" s="9" t="s">
        <v>549</v>
      </c>
      <c r="F55" s="6" t="s">
        <v>22</v>
      </c>
      <c r="G55" s="6" t="s">
        <v>550</v>
      </c>
      <c r="H55" s="6" t="s">
        <v>365</v>
      </c>
      <c r="I55" s="10" t="s">
        <v>110</v>
      </c>
      <c r="J55" s="6" t="s">
        <v>26</v>
      </c>
      <c r="K55" s="6" t="s">
        <v>27</v>
      </c>
      <c r="L55" s="11" t="s">
        <v>366</v>
      </c>
      <c r="M55" s="11" t="s">
        <v>367</v>
      </c>
      <c r="N55" s="11" t="s">
        <v>551</v>
      </c>
      <c r="O55" s="11" t="s">
        <v>552</v>
      </c>
      <c r="P55" s="11" t="s">
        <v>553</v>
      </c>
      <c r="Q55" s="11" t="s">
        <v>554</v>
      </c>
      <c r="R55" s="11" t="s">
        <v>555</v>
      </c>
      <c r="S55" s="16">
        <v>83</v>
      </c>
    </row>
    <row r="56" spans="1:19" ht="28">
      <c r="A56" s="6" t="s">
        <v>18</v>
      </c>
      <c r="B56" s="7"/>
      <c r="C56" s="6" t="s">
        <v>556</v>
      </c>
      <c r="D56" s="8" t="s">
        <v>557</v>
      </c>
      <c r="E56" s="9" t="s">
        <v>558</v>
      </c>
      <c r="F56" s="6" t="s">
        <v>22</v>
      </c>
      <c r="G56" s="6" t="s">
        <v>559</v>
      </c>
      <c r="H56" s="6" t="s">
        <v>109</v>
      </c>
      <c r="I56" s="10" t="s">
        <v>119</v>
      </c>
      <c r="J56" s="6" t="s">
        <v>26</v>
      </c>
      <c r="K56" s="6" t="s">
        <v>27</v>
      </c>
      <c r="L56" s="11" t="s">
        <v>560</v>
      </c>
      <c r="M56" s="11" t="s">
        <v>561</v>
      </c>
      <c r="N56" s="11"/>
      <c r="O56" s="11" t="s">
        <v>562</v>
      </c>
      <c r="P56" s="11" t="s">
        <v>563</v>
      </c>
      <c r="Q56" s="11"/>
      <c r="R56" s="11" t="s">
        <v>564</v>
      </c>
      <c r="S56" s="11">
        <v>84</v>
      </c>
    </row>
    <row r="57" spans="1:19" ht="42">
      <c r="A57" s="6" t="s">
        <v>18</v>
      </c>
      <c r="B57" s="7"/>
      <c r="C57" s="6" t="s">
        <v>253</v>
      </c>
      <c r="D57" s="8" t="s">
        <v>565</v>
      </c>
      <c r="E57" s="9" t="s">
        <v>566</v>
      </c>
      <c r="F57" s="6" t="s">
        <v>22</v>
      </c>
      <c r="G57" s="6" t="s">
        <v>567</v>
      </c>
      <c r="H57" s="6" t="s">
        <v>109</v>
      </c>
      <c r="I57" s="10" t="s">
        <v>25</v>
      </c>
      <c r="J57" s="6" t="s">
        <v>26</v>
      </c>
      <c r="K57" s="6" t="s">
        <v>27</v>
      </c>
      <c r="L57" s="11" t="s">
        <v>568</v>
      </c>
      <c r="M57" s="11" t="s">
        <v>569</v>
      </c>
      <c r="N57" s="11" t="s">
        <v>570</v>
      </c>
      <c r="O57" s="11" t="s">
        <v>443</v>
      </c>
      <c r="P57" s="11" t="s">
        <v>571</v>
      </c>
      <c r="Q57" s="11" t="s">
        <v>570</v>
      </c>
      <c r="R57" s="11" t="s">
        <v>572</v>
      </c>
      <c r="S57" s="11">
        <v>85</v>
      </c>
    </row>
    <row r="58" spans="1:19" ht="42">
      <c r="A58" s="6" t="s">
        <v>18</v>
      </c>
      <c r="B58" s="7"/>
      <c r="C58" s="6" t="s">
        <v>253</v>
      </c>
      <c r="D58" s="8" t="s">
        <v>573</v>
      </c>
      <c r="E58" s="9" t="s">
        <v>574</v>
      </c>
      <c r="F58" s="6" t="s">
        <v>22</v>
      </c>
      <c r="G58" s="6" t="s">
        <v>575</v>
      </c>
      <c r="H58" s="6" t="s">
        <v>576</v>
      </c>
      <c r="I58" s="10" t="s">
        <v>110</v>
      </c>
      <c r="J58" s="6" t="s">
        <v>26</v>
      </c>
      <c r="K58" s="6" t="s">
        <v>27</v>
      </c>
      <c r="L58" s="11" t="s">
        <v>577</v>
      </c>
      <c r="M58" s="11" t="s">
        <v>538</v>
      </c>
      <c r="N58" s="11" t="s">
        <v>578</v>
      </c>
      <c r="O58" s="11" t="s">
        <v>260</v>
      </c>
      <c r="P58" s="11" t="s">
        <v>540</v>
      </c>
      <c r="Q58" s="11" t="s">
        <v>578</v>
      </c>
      <c r="R58" s="11" t="s">
        <v>579</v>
      </c>
      <c r="S58" s="16">
        <v>86</v>
      </c>
    </row>
    <row r="59" spans="1:19" ht="28">
      <c r="A59" s="6" t="s">
        <v>18</v>
      </c>
      <c r="B59" s="7"/>
      <c r="C59" s="6" t="s">
        <v>487</v>
      </c>
      <c r="D59" s="17" t="str">
        <f>HYPERLINK("https://f1000researchdata.s3.amazonaws.com/manuscripts/8115/5fd5d42d-81d0-42d4-a3c6-2d7d3dc26989_7536_-_francois_moreews.pdf?doi=10.12688/f1000research.7536.1&amp;numberOfBrowsableCollections=17&amp;numberOfBrowsableGateways=23","PPR43611")</f>
        <v>PPR43611</v>
      </c>
      <c r="E59" s="9" t="s">
        <v>581</v>
      </c>
      <c r="F59" s="6" t="s">
        <v>488</v>
      </c>
      <c r="G59" s="6" t="s">
        <v>582</v>
      </c>
      <c r="H59" s="6"/>
      <c r="I59" s="10" t="s">
        <v>44</v>
      </c>
      <c r="J59" s="6" t="s">
        <v>46</v>
      </c>
      <c r="K59" s="6"/>
      <c r="L59" s="11" t="s">
        <v>583</v>
      </c>
      <c r="M59" s="11"/>
      <c r="N59" s="11"/>
      <c r="O59" s="11" t="s">
        <v>584</v>
      </c>
      <c r="P59" s="11"/>
      <c r="Q59" s="11"/>
      <c r="R59" s="11"/>
      <c r="S59" s="11">
        <v>90</v>
      </c>
    </row>
    <row r="60" spans="1:19" ht="28">
      <c r="A60" s="6" t="s">
        <v>18</v>
      </c>
      <c r="B60" s="7"/>
      <c r="C60" s="6" t="s">
        <v>83</v>
      </c>
      <c r="D60" s="17" t="str">
        <f>HYPERLINK("https://europepmc.org/articles/PMC5860058?fromSearch=singleResult&amp;fromQuery=28449114","28449114")</f>
        <v>28449114</v>
      </c>
      <c r="E60" s="9" t="s">
        <v>589</v>
      </c>
      <c r="F60" s="6" t="s">
        <v>22</v>
      </c>
      <c r="G60" s="6" t="s">
        <v>590</v>
      </c>
      <c r="H60" s="6" t="s">
        <v>109</v>
      </c>
      <c r="I60" s="10" t="s">
        <v>25</v>
      </c>
      <c r="J60" s="6" t="s">
        <v>26</v>
      </c>
      <c r="K60" s="6" t="s">
        <v>27</v>
      </c>
      <c r="L60" s="11" t="s">
        <v>591</v>
      </c>
      <c r="M60" s="11" t="s">
        <v>592</v>
      </c>
      <c r="N60" s="11" t="s">
        <v>593</v>
      </c>
      <c r="O60" s="11" t="s">
        <v>594</v>
      </c>
      <c r="P60" s="11" t="s">
        <v>595</v>
      </c>
      <c r="Q60" s="11" t="s">
        <v>593</v>
      </c>
      <c r="R60" s="11" t="s">
        <v>596</v>
      </c>
      <c r="S60" s="11">
        <v>94</v>
      </c>
    </row>
    <row r="61" spans="1:19" ht="28">
      <c r="A61" s="6" t="s">
        <v>18</v>
      </c>
      <c r="B61" s="7"/>
      <c r="C61" s="6" t="s">
        <v>597</v>
      </c>
      <c r="D61" s="8" t="s">
        <v>598</v>
      </c>
      <c r="E61" s="9" t="s">
        <v>599</v>
      </c>
      <c r="F61" s="6" t="s">
        <v>22</v>
      </c>
      <c r="G61" s="6" t="s">
        <v>600</v>
      </c>
      <c r="H61" s="6" t="s">
        <v>601</v>
      </c>
      <c r="I61" s="10" t="s">
        <v>25</v>
      </c>
      <c r="J61" s="6" t="s">
        <v>26</v>
      </c>
      <c r="K61" s="6" t="s">
        <v>27</v>
      </c>
      <c r="L61" s="11" t="s">
        <v>602</v>
      </c>
      <c r="M61" s="11" t="s">
        <v>603</v>
      </c>
      <c r="N61" s="11" t="s">
        <v>604</v>
      </c>
      <c r="O61" s="11" t="s">
        <v>199</v>
      </c>
      <c r="P61" s="11" t="s">
        <v>203</v>
      </c>
      <c r="Q61" s="11" t="s">
        <v>605</v>
      </c>
      <c r="R61" s="11" t="s">
        <v>606</v>
      </c>
      <c r="S61" s="16">
        <v>95</v>
      </c>
    </row>
    <row r="62" spans="1:19" ht="28">
      <c r="A62" s="6" t="s">
        <v>18</v>
      </c>
      <c r="B62" s="7"/>
      <c r="C62" s="6" t="s">
        <v>487</v>
      </c>
      <c r="D62" s="9" t="s">
        <v>608</v>
      </c>
      <c r="E62" s="9" t="s">
        <v>609</v>
      </c>
      <c r="F62" s="6" t="s">
        <v>488</v>
      </c>
      <c r="G62" s="6" t="s">
        <v>610</v>
      </c>
      <c r="H62" s="6"/>
      <c r="I62" s="10" t="s">
        <v>25</v>
      </c>
      <c r="J62" s="6" t="s">
        <v>46</v>
      </c>
      <c r="K62" s="6"/>
      <c r="L62" s="11" t="s">
        <v>611</v>
      </c>
      <c r="M62" s="11" t="s">
        <v>612</v>
      </c>
      <c r="N62" s="11"/>
      <c r="O62" s="11" t="s">
        <v>613</v>
      </c>
      <c r="P62" s="11" t="s">
        <v>614</v>
      </c>
      <c r="Q62" s="11"/>
      <c r="R62" s="11"/>
      <c r="S62" s="11">
        <v>97</v>
      </c>
    </row>
    <row r="63" spans="1:19" ht="28">
      <c r="A63" s="6" t="s">
        <v>18</v>
      </c>
      <c r="B63" s="7"/>
      <c r="C63" s="6" t="s">
        <v>61</v>
      </c>
      <c r="D63" s="8" t="s">
        <v>618</v>
      </c>
      <c r="E63" s="9" t="s">
        <v>619</v>
      </c>
      <c r="F63" s="6" t="s">
        <v>22</v>
      </c>
      <c r="G63" s="6" t="s">
        <v>620</v>
      </c>
      <c r="H63" s="6" t="s">
        <v>208</v>
      </c>
      <c r="I63" s="10" t="s">
        <v>239</v>
      </c>
      <c r="J63" s="6" t="s">
        <v>26</v>
      </c>
      <c r="K63" s="6" t="s">
        <v>27</v>
      </c>
      <c r="L63" s="11" t="s">
        <v>621</v>
      </c>
      <c r="M63" s="11" t="s">
        <v>622</v>
      </c>
      <c r="N63" s="11" t="s">
        <v>623</v>
      </c>
      <c r="O63" s="11" t="s">
        <v>414</v>
      </c>
      <c r="P63" s="11" t="s">
        <v>624</v>
      </c>
      <c r="Q63" s="11" t="s">
        <v>623</v>
      </c>
      <c r="R63" s="11" t="s">
        <v>625</v>
      </c>
      <c r="S63" s="11">
        <v>100</v>
      </c>
    </row>
    <row r="64" spans="1:19" ht="28">
      <c r="A64" s="6" t="s">
        <v>18</v>
      </c>
      <c r="B64" s="7"/>
      <c r="C64" s="6" t="s">
        <v>182</v>
      </c>
      <c r="D64" s="17" t="str">
        <f>HYPERLINK("https://europepmc.org/articles/PMC5657030?fromSearch=singleResult&amp;fromQuery=29123641","29123641")</f>
        <v>29123641</v>
      </c>
      <c r="E64" s="9" t="s">
        <v>626</v>
      </c>
      <c r="F64" s="6" t="s">
        <v>22</v>
      </c>
      <c r="G64" s="6" t="s">
        <v>627</v>
      </c>
      <c r="H64" s="6" t="s">
        <v>124</v>
      </c>
      <c r="I64" s="10" t="s">
        <v>25</v>
      </c>
      <c r="J64" s="6" t="s">
        <v>26</v>
      </c>
      <c r="K64" s="6" t="s">
        <v>27</v>
      </c>
      <c r="L64" s="11" t="s">
        <v>628</v>
      </c>
      <c r="M64" s="11" t="s">
        <v>629</v>
      </c>
      <c r="N64" s="11" t="s">
        <v>630</v>
      </c>
      <c r="O64" s="11" t="s">
        <v>631</v>
      </c>
      <c r="P64" s="11" t="s">
        <v>632</v>
      </c>
      <c r="Q64" s="11" t="s">
        <v>630</v>
      </c>
      <c r="R64" s="11" t="s">
        <v>633</v>
      </c>
      <c r="S64" s="16">
        <v>101</v>
      </c>
    </row>
    <row r="65" spans="1:19" ht="28">
      <c r="A65" s="6" t="s">
        <v>18</v>
      </c>
      <c r="B65" s="7"/>
      <c r="C65" s="6" t="s">
        <v>105</v>
      </c>
      <c r="D65" s="8" t="s">
        <v>634</v>
      </c>
      <c r="E65" s="9" t="s">
        <v>635</v>
      </c>
      <c r="F65" s="6" t="s">
        <v>22</v>
      </c>
      <c r="G65" s="6" t="s">
        <v>636</v>
      </c>
      <c r="H65" s="6" t="s">
        <v>58</v>
      </c>
      <c r="I65" s="10" t="s">
        <v>110</v>
      </c>
      <c r="J65" s="6" t="s">
        <v>26</v>
      </c>
      <c r="K65" s="6" t="s">
        <v>27</v>
      </c>
      <c r="L65" s="11" t="s">
        <v>637</v>
      </c>
      <c r="M65" s="11" t="s">
        <v>638</v>
      </c>
      <c r="N65" s="11" t="s">
        <v>639</v>
      </c>
      <c r="O65" s="11" t="s">
        <v>640</v>
      </c>
      <c r="P65" s="11" t="s">
        <v>641</v>
      </c>
      <c r="Q65" s="11" t="s">
        <v>639</v>
      </c>
      <c r="R65" s="11" t="s">
        <v>642</v>
      </c>
      <c r="S65" s="11">
        <v>102</v>
      </c>
    </row>
    <row r="66" spans="1:19" ht="28">
      <c r="A66" s="6" t="s">
        <v>18</v>
      </c>
      <c r="B66" s="7"/>
      <c r="C66" s="6" t="s">
        <v>597</v>
      </c>
      <c r="D66" s="8" t="s">
        <v>646</v>
      </c>
      <c r="E66" s="9" t="s">
        <v>647</v>
      </c>
      <c r="F66" s="6" t="s">
        <v>22</v>
      </c>
      <c r="G66" s="6" t="s">
        <v>648</v>
      </c>
      <c r="H66" s="6" t="s">
        <v>109</v>
      </c>
      <c r="I66" s="10" t="s">
        <v>110</v>
      </c>
      <c r="J66" s="6" t="s">
        <v>26</v>
      </c>
      <c r="K66" s="6" t="s">
        <v>27</v>
      </c>
      <c r="L66" s="11" t="s">
        <v>602</v>
      </c>
      <c r="M66" s="11" t="s">
        <v>203</v>
      </c>
      <c r="N66" s="11" t="s">
        <v>649</v>
      </c>
      <c r="O66" s="11" t="s">
        <v>199</v>
      </c>
      <c r="P66" s="11" t="s">
        <v>200</v>
      </c>
      <c r="Q66" s="11" t="s">
        <v>649</v>
      </c>
      <c r="R66" s="11" t="s">
        <v>650</v>
      </c>
      <c r="S66" s="11">
        <v>106</v>
      </c>
    </row>
    <row r="67" spans="1:19" ht="28">
      <c r="A67" s="6" t="s">
        <v>18</v>
      </c>
      <c r="B67" s="7"/>
      <c r="C67" s="6" t="s">
        <v>651</v>
      </c>
      <c r="D67" s="8" t="s">
        <v>652</v>
      </c>
      <c r="E67" s="9" t="s">
        <v>653</v>
      </c>
      <c r="F67" s="6" t="s">
        <v>22</v>
      </c>
      <c r="G67" s="6" t="s">
        <v>654</v>
      </c>
      <c r="H67" s="6" t="s">
        <v>58</v>
      </c>
      <c r="I67" s="10" t="s">
        <v>119</v>
      </c>
      <c r="J67" s="6" t="s">
        <v>26</v>
      </c>
      <c r="K67" s="6" t="s">
        <v>27</v>
      </c>
      <c r="L67" s="11" t="s">
        <v>483</v>
      </c>
      <c r="M67" s="11" t="s">
        <v>655</v>
      </c>
      <c r="N67" s="11" t="s">
        <v>656</v>
      </c>
      <c r="O67" s="11" t="s">
        <v>657</v>
      </c>
      <c r="P67" s="11" t="s">
        <v>658</v>
      </c>
      <c r="Q67" s="11"/>
      <c r="R67" s="11"/>
      <c r="S67" s="16">
        <v>107</v>
      </c>
    </row>
    <row r="68" spans="1:19" ht="28">
      <c r="A68" s="6" t="s">
        <v>18</v>
      </c>
      <c r="B68" s="7"/>
      <c r="C68" s="6" t="s">
        <v>659</v>
      </c>
      <c r="D68" s="8" t="s">
        <v>660</v>
      </c>
      <c r="E68" s="9" t="s">
        <v>661</v>
      </c>
      <c r="F68" s="6" t="s">
        <v>22</v>
      </c>
      <c r="G68" s="6" t="s">
        <v>662</v>
      </c>
      <c r="H68" s="6" t="s">
        <v>663</v>
      </c>
      <c r="I68" s="10" t="s">
        <v>110</v>
      </c>
      <c r="J68" s="6" t="s">
        <v>26</v>
      </c>
      <c r="K68" s="6" t="s">
        <v>27</v>
      </c>
      <c r="L68" s="11" t="s">
        <v>664</v>
      </c>
      <c r="M68" s="11" t="s">
        <v>665</v>
      </c>
      <c r="N68" s="11" t="s">
        <v>666</v>
      </c>
      <c r="O68" s="11" t="s">
        <v>667</v>
      </c>
      <c r="P68" s="11" t="s">
        <v>665</v>
      </c>
      <c r="Q68" s="11"/>
      <c r="R68" s="11" t="s">
        <v>668</v>
      </c>
      <c r="S68" s="11">
        <v>108</v>
      </c>
    </row>
    <row r="69" spans="1:19" ht="28">
      <c r="A69" s="6" t="s">
        <v>18</v>
      </c>
      <c r="B69" s="7"/>
      <c r="C69" s="6" t="s">
        <v>487</v>
      </c>
      <c r="D69" s="9" t="s">
        <v>669</v>
      </c>
      <c r="E69" s="9" t="s">
        <v>670</v>
      </c>
      <c r="F69" s="6" t="s">
        <v>488</v>
      </c>
      <c r="G69" s="6" t="s">
        <v>671</v>
      </c>
      <c r="H69" s="6"/>
      <c r="I69" s="10" t="s">
        <v>65</v>
      </c>
      <c r="J69" s="6" t="s">
        <v>46</v>
      </c>
      <c r="K69" s="6"/>
      <c r="L69" s="11" t="s">
        <v>672</v>
      </c>
      <c r="M69" s="11"/>
      <c r="N69" s="11"/>
      <c r="O69" s="11" t="s">
        <v>673</v>
      </c>
      <c r="P69" s="11"/>
      <c r="Q69" s="11"/>
      <c r="R69" s="11"/>
      <c r="S69" s="16">
        <v>110</v>
      </c>
    </row>
    <row r="70" spans="1:19" ht="70">
      <c r="A70" s="6" t="s">
        <v>18</v>
      </c>
      <c r="B70" s="7"/>
      <c r="C70" s="6" t="s">
        <v>674</v>
      </c>
      <c r="D70" s="8" t="s">
        <v>675</v>
      </c>
      <c r="E70" s="9" t="s">
        <v>676</v>
      </c>
      <c r="F70" s="6" t="s">
        <v>22</v>
      </c>
      <c r="G70" s="6" t="s">
        <v>677</v>
      </c>
      <c r="H70" s="6" t="s">
        <v>124</v>
      </c>
      <c r="I70" s="10" t="s">
        <v>65</v>
      </c>
      <c r="J70" s="6" t="s">
        <v>26</v>
      </c>
      <c r="K70" s="6" t="s">
        <v>27</v>
      </c>
      <c r="L70" s="11" t="s">
        <v>611</v>
      </c>
      <c r="M70" s="11" t="s">
        <v>614</v>
      </c>
      <c r="N70" s="11" t="s">
        <v>678</v>
      </c>
      <c r="O70" s="11" t="s">
        <v>613</v>
      </c>
      <c r="P70" s="11" t="s">
        <v>612</v>
      </c>
      <c r="Q70" s="11" t="s">
        <v>679</v>
      </c>
      <c r="R70" s="11" t="s">
        <v>680</v>
      </c>
      <c r="S70" s="11">
        <v>112</v>
      </c>
    </row>
    <row r="71" spans="1:19" ht="42">
      <c r="A71" s="6" t="s">
        <v>18</v>
      </c>
      <c r="B71" s="7"/>
      <c r="C71" s="6" t="s">
        <v>83</v>
      </c>
      <c r="D71" s="8" t="s">
        <v>681</v>
      </c>
      <c r="E71" s="9" t="s">
        <v>682</v>
      </c>
      <c r="F71" s="6" t="s">
        <v>22</v>
      </c>
      <c r="G71" s="6" t="s">
        <v>683</v>
      </c>
      <c r="H71" s="6" t="s">
        <v>265</v>
      </c>
      <c r="I71" s="10" t="s">
        <v>37</v>
      </c>
      <c r="J71" s="6" t="s">
        <v>26</v>
      </c>
      <c r="K71" s="6" t="s">
        <v>27</v>
      </c>
      <c r="L71" s="11" t="s">
        <v>684</v>
      </c>
      <c r="M71" s="11" t="s">
        <v>685</v>
      </c>
      <c r="N71" s="11" t="s">
        <v>686</v>
      </c>
      <c r="O71" s="11" t="s">
        <v>687</v>
      </c>
      <c r="P71" s="11" t="s">
        <v>688</v>
      </c>
      <c r="Q71" s="11" t="s">
        <v>686</v>
      </c>
      <c r="R71" s="11"/>
      <c r="S71" s="16">
        <v>113</v>
      </c>
    </row>
    <row r="72" spans="1:19" ht="28">
      <c r="A72" s="6" t="s">
        <v>18</v>
      </c>
      <c r="B72" s="7"/>
      <c r="C72" s="6" t="s">
        <v>689</v>
      </c>
      <c r="D72" s="8" t="s">
        <v>690</v>
      </c>
      <c r="E72" s="9" t="s">
        <v>691</v>
      </c>
      <c r="F72" s="6" t="s">
        <v>22</v>
      </c>
      <c r="G72" s="6" t="s">
        <v>692</v>
      </c>
      <c r="H72" s="6" t="s">
        <v>399</v>
      </c>
      <c r="I72" s="10" t="s">
        <v>110</v>
      </c>
      <c r="J72" s="6" t="s">
        <v>26</v>
      </c>
      <c r="K72" s="6" t="s">
        <v>27</v>
      </c>
      <c r="L72" s="11" t="s">
        <v>693</v>
      </c>
      <c r="M72" s="11" t="s">
        <v>694</v>
      </c>
      <c r="N72" s="11" t="s">
        <v>695</v>
      </c>
      <c r="O72" s="11" t="s">
        <v>696</v>
      </c>
      <c r="P72" s="11" t="s">
        <v>694</v>
      </c>
      <c r="Q72" s="11" t="s">
        <v>695</v>
      </c>
      <c r="R72" s="11" t="s">
        <v>697</v>
      </c>
      <c r="S72" s="11">
        <v>114</v>
      </c>
    </row>
    <row r="73" spans="1:19" ht="28">
      <c r="A73" s="6" t="s">
        <v>18</v>
      </c>
      <c r="B73" s="7"/>
      <c r="C73" s="6" t="s">
        <v>487</v>
      </c>
      <c r="D73" s="9" t="s">
        <v>701</v>
      </c>
      <c r="E73" s="9"/>
      <c r="F73" s="6" t="s">
        <v>488</v>
      </c>
      <c r="G73" s="6" t="s">
        <v>671</v>
      </c>
      <c r="H73" s="6"/>
      <c r="I73" s="10" t="s">
        <v>44</v>
      </c>
      <c r="J73" s="6" t="s">
        <v>46</v>
      </c>
      <c r="K73" s="6"/>
      <c r="L73" s="11" t="s">
        <v>672</v>
      </c>
      <c r="M73" s="11" t="s">
        <v>645</v>
      </c>
      <c r="N73" s="11"/>
      <c r="O73" s="11" t="s">
        <v>673</v>
      </c>
      <c r="P73" s="11" t="s">
        <v>645</v>
      </c>
      <c r="Q73" s="11"/>
      <c r="R73" s="11"/>
      <c r="S73" s="11">
        <v>117</v>
      </c>
    </row>
    <row r="74" spans="1:19" ht="154">
      <c r="A74" s="6" t="s">
        <v>18</v>
      </c>
      <c r="B74" s="7"/>
      <c r="C74" s="6" t="s">
        <v>702</v>
      </c>
      <c r="D74" s="8" t="s">
        <v>703</v>
      </c>
      <c r="E74" s="9" t="s">
        <v>704</v>
      </c>
      <c r="F74" s="6" t="s">
        <v>22</v>
      </c>
      <c r="G74" s="6" t="s">
        <v>705</v>
      </c>
      <c r="H74" s="6" t="s">
        <v>124</v>
      </c>
      <c r="I74" s="10" t="s">
        <v>25</v>
      </c>
      <c r="J74" s="6" t="s">
        <v>26</v>
      </c>
      <c r="K74" s="6" t="s">
        <v>27</v>
      </c>
      <c r="L74" s="11" t="s">
        <v>706</v>
      </c>
      <c r="M74" s="11" t="s">
        <v>707</v>
      </c>
      <c r="N74" s="11" t="s">
        <v>708</v>
      </c>
      <c r="O74" s="11" t="s">
        <v>709</v>
      </c>
      <c r="P74" s="11" t="s">
        <v>710</v>
      </c>
      <c r="Q74" s="11" t="s">
        <v>711</v>
      </c>
      <c r="R74" s="11" t="s">
        <v>712</v>
      </c>
      <c r="S74" s="11">
        <v>118</v>
      </c>
    </row>
    <row r="75" spans="1:19" ht="56">
      <c r="A75" s="6" t="s">
        <v>18</v>
      </c>
      <c r="B75" s="7"/>
      <c r="C75" s="6" t="s">
        <v>716</v>
      </c>
      <c r="D75" s="17" t="str">
        <f>HYPERLINK("https://europepmc.org/articles/PMC4869797","27189610")</f>
        <v>27189610</v>
      </c>
      <c r="E75" s="9" t="s">
        <v>717</v>
      </c>
      <c r="F75" s="6" t="s">
        <v>22</v>
      </c>
      <c r="G75" s="6" t="s">
        <v>718</v>
      </c>
      <c r="H75" s="6" t="s">
        <v>458</v>
      </c>
      <c r="I75" s="10" t="s">
        <v>65</v>
      </c>
      <c r="J75" s="6" t="s">
        <v>26</v>
      </c>
      <c r="K75" s="6" t="s">
        <v>27</v>
      </c>
      <c r="L75" s="11" t="s">
        <v>719</v>
      </c>
      <c r="M75" s="11" t="s">
        <v>720</v>
      </c>
      <c r="N75" s="11" t="s">
        <v>721</v>
      </c>
      <c r="O75" s="11" t="s">
        <v>722</v>
      </c>
      <c r="P75" s="11" t="s">
        <v>723</v>
      </c>
      <c r="Q75" s="11" t="s">
        <v>724</v>
      </c>
      <c r="R75" s="11" t="s">
        <v>725</v>
      </c>
      <c r="S75" s="11">
        <v>120</v>
      </c>
    </row>
    <row r="76" spans="1:19" ht="28">
      <c r="A76" s="6" t="s">
        <v>18</v>
      </c>
      <c r="B76" s="7"/>
      <c r="C76" s="6" t="s">
        <v>19</v>
      </c>
      <c r="D76" s="8" t="s">
        <v>726</v>
      </c>
      <c r="E76" s="9" t="s">
        <v>727</v>
      </c>
      <c r="F76" s="6" t="s">
        <v>22</v>
      </c>
      <c r="G76" s="6" t="s">
        <v>728</v>
      </c>
      <c r="H76" s="6" t="s">
        <v>729</v>
      </c>
      <c r="I76" s="10" t="s">
        <v>37</v>
      </c>
      <c r="J76" s="6" t="s">
        <v>26</v>
      </c>
      <c r="K76" s="6" t="s">
        <v>27</v>
      </c>
      <c r="L76" s="11" t="s">
        <v>730</v>
      </c>
      <c r="M76" s="11" t="s">
        <v>453</v>
      </c>
      <c r="N76" s="11" t="s">
        <v>731</v>
      </c>
      <c r="O76" s="11" t="s">
        <v>732</v>
      </c>
      <c r="P76" s="11" t="s">
        <v>733</v>
      </c>
      <c r="Q76" s="11" t="s">
        <v>734</v>
      </c>
      <c r="R76" s="11" t="s">
        <v>735</v>
      </c>
      <c r="S76" s="11">
        <v>121</v>
      </c>
    </row>
    <row r="77" spans="1:19" ht="42">
      <c r="A77" s="6" t="s">
        <v>18</v>
      </c>
      <c r="B77" s="7"/>
      <c r="C77" s="6" t="s">
        <v>19</v>
      </c>
      <c r="D77" s="8" t="s">
        <v>736</v>
      </c>
      <c r="E77" s="9"/>
      <c r="F77" s="6" t="s">
        <v>22</v>
      </c>
      <c r="G77" s="6" t="s">
        <v>737</v>
      </c>
      <c r="H77" s="6" t="s">
        <v>738</v>
      </c>
      <c r="I77" s="10" t="s">
        <v>110</v>
      </c>
      <c r="J77" s="6" t="s">
        <v>46</v>
      </c>
      <c r="K77" s="6"/>
      <c r="L77" s="11" t="s">
        <v>739</v>
      </c>
      <c r="M77" s="11" t="s">
        <v>453</v>
      </c>
      <c r="N77" s="11" t="s">
        <v>740</v>
      </c>
      <c r="O77" s="11"/>
      <c r="P77" s="11" t="s">
        <v>741</v>
      </c>
      <c r="Q77" s="11" t="s">
        <v>742</v>
      </c>
      <c r="R77" s="11"/>
      <c r="S77" s="16">
        <v>122</v>
      </c>
    </row>
    <row r="78" spans="1:19" ht="28">
      <c r="A78" s="6" t="s">
        <v>18</v>
      </c>
      <c r="B78" s="7"/>
      <c r="C78" s="6" t="s">
        <v>83</v>
      </c>
      <c r="D78" s="8" t="s">
        <v>743</v>
      </c>
      <c r="E78" s="9" t="s">
        <v>744</v>
      </c>
      <c r="F78" s="6" t="s">
        <v>22</v>
      </c>
      <c r="G78" s="6" t="s">
        <v>745</v>
      </c>
      <c r="H78" s="6" t="s">
        <v>51</v>
      </c>
      <c r="I78" s="10" t="s">
        <v>110</v>
      </c>
      <c r="J78" s="6" t="s">
        <v>26</v>
      </c>
      <c r="K78" s="6" t="s">
        <v>27</v>
      </c>
      <c r="L78" s="11"/>
      <c r="M78" s="11" t="s">
        <v>746</v>
      </c>
      <c r="N78" s="11"/>
      <c r="O78" s="11" t="s">
        <v>747</v>
      </c>
      <c r="P78" s="11" t="s">
        <v>748</v>
      </c>
      <c r="Q78" s="11" t="s">
        <v>749</v>
      </c>
      <c r="R78" s="11" t="s">
        <v>750</v>
      </c>
      <c r="S78" s="11">
        <v>123</v>
      </c>
    </row>
    <row r="79" spans="1:19" ht="28">
      <c r="A79" s="6" t="s">
        <v>18</v>
      </c>
      <c r="B79" s="7"/>
      <c r="C79" s="6" t="s">
        <v>751</v>
      </c>
      <c r="D79" s="8" t="s">
        <v>752</v>
      </c>
      <c r="E79" s="9" t="s">
        <v>753</v>
      </c>
      <c r="F79" s="6" t="s">
        <v>22</v>
      </c>
      <c r="G79" s="6" t="s">
        <v>754</v>
      </c>
      <c r="H79" s="6" t="s">
        <v>58</v>
      </c>
      <c r="I79" s="10" t="s">
        <v>37</v>
      </c>
      <c r="J79" s="6" t="s">
        <v>26</v>
      </c>
      <c r="K79" s="6" t="s">
        <v>27</v>
      </c>
      <c r="L79" s="11" t="s">
        <v>755</v>
      </c>
      <c r="M79" s="11" t="s">
        <v>756</v>
      </c>
      <c r="N79" s="11" t="s">
        <v>757</v>
      </c>
      <c r="O79" s="11" t="s">
        <v>758</v>
      </c>
      <c r="P79" s="11" t="s">
        <v>756</v>
      </c>
      <c r="Q79" s="11" t="s">
        <v>757</v>
      </c>
      <c r="R79" s="11" t="s">
        <v>759</v>
      </c>
      <c r="S79" s="11">
        <v>126</v>
      </c>
    </row>
    <row r="80" spans="1:19" ht="42">
      <c r="A80" s="6" t="s">
        <v>18</v>
      </c>
      <c r="B80" s="7"/>
      <c r="C80" s="6" t="s">
        <v>158</v>
      </c>
      <c r="D80" s="8" t="s">
        <v>760</v>
      </c>
      <c r="E80" s="9" t="s">
        <v>761</v>
      </c>
      <c r="F80" s="6" t="s">
        <v>22</v>
      </c>
      <c r="G80" s="6" t="s">
        <v>762</v>
      </c>
      <c r="H80" s="6" t="s">
        <v>58</v>
      </c>
      <c r="I80" s="10" t="s">
        <v>37</v>
      </c>
      <c r="J80" s="6" t="s">
        <v>26</v>
      </c>
      <c r="K80" s="6" t="s">
        <v>59</v>
      </c>
      <c r="L80" s="11" t="s">
        <v>763</v>
      </c>
      <c r="M80" s="11" t="s">
        <v>764</v>
      </c>
      <c r="N80" s="11" t="s">
        <v>765</v>
      </c>
      <c r="O80" s="11" t="s">
        <v>766</v>
      </c>
      <c r="P80" s="11" t="s">
        <v>767</v>
      </c>
      <c r="Q80" s="11" t="s">
        <v>765</v>
      </c>
      <c r="R80" s="11" t="s">
        <v>768</v>
      </c>
      <c r="S80" s="16">
        <v>128</v>
      </c>
    </row>
    <row r="81" spans="1:19" ht="28">
      <c r="A81" s="6" t="s">
        <v>18</v>
      </c>
      <c r="B81" s="7"/>
      <c r="C81" s="6" t="s">
        <v>169</v>
      </c>
      <c r="D81" s="8" t="s">
        <v>769</v>
      </c>
      <c r="E81" s="9" t="s">
        <v>770</v>
      </c>
      <c r="F81" s="6" t="s">
        <v>22</v>
      </c>
      <c r="G81" s="6" t="s">
        <v>771</v>
      </c>
      <c r="H81" s="6" t="s">
        <v>663</v>
      </c>
      <c r="I81" s="10" t="s">
        <v>110</v>
      </c>
      <c r="J81" s="6" t="s">
        <v>26</v>
      </c>
      <c r="K81" s="6" t="s">
        <v>27</v>
      </c>
      <c r="L81" s="11" t="s">
        <v>278</v>
      </c>
      <c r="M81" s="11" t="s">
        <v>772</v>
      </c>
      <c r="N81" s="11" t="s">
        <v>773</v>
      </c>
      <c r="O81" s="11" t="s">
        <v>774</v>
      </c>
      <c r="P81" s="11" t="s">
        <v>772</v>
      </c>
      <c r="Q81" s="11" t="s">
        <v>775</v>
      </c>
      <c r="R81" s="11" t="s">
        <v>776</v>
      </c>
      <c r="S81" s="11">
        <v>129</v>
      </c>
    </row>
    <row r="82" spans="1:19" ht="56">
      <c r="A82" s="6" t="s">
        <v>18</v>
      </c>
      <c r="B82" s="7"/>
      <c r="C82" s="6" t="s">
        <v>615</v>
      </c>
      <c r="D82" s="8" t="s">
        <v>777</v>
      </c>
      <c r="E82" s="9" t="s">
        <v>778</v>
      </c>
      <c r="F82" s="6" t="s">
        <v>22</v>
      </c>
      <c r="G82" s="6" t="s">
        <v>779</v>
      </c>
      <c r="H82" s="6" t="s">
        <v>780</v>
      </c>
      <c r="I82" s="10" t="s">
        <v>25</v>
      </c>
      <c r="J82" s="6" t="s">
        <v>26</v>
      </c>
      <c r="K82" s="6" t="s">
        <v>59</v>
      </c>
      <c r="L82" s="11" t="s">
        <v>781</v>
      </c>
      <c r="M82" s="11" t="s">
        <v>782</v>
      </c>
      <c r="N82" s="11" t="s">
        <v>783</v>
      </c>
      <c r="O82" s="11" t="s">
        <v>784</v>
      </c>
      <c r="P82" s="11" t="s">
        <v>785</v>
      </c>
      <c r="Q82" s="11" t="s">
        <v>783</v>
      </c>
      <c r="R82" s="11" t="s">
        <v>786</v>
      </c>
      <c r="S82" s="16">
        <v>131</v>
      </c>
    </row>
    <row r="83" spans="1:19" ht="42">
      <c r="A83" s="6" t="s">
        <v>18</v>
      </c>
      <c r="B83" s="7"/>
      <c r="C83" s="6" t="s">
        <v>788</v>
      </c>
      <c r="D83" s="8" t="s">
        <v>789</v>
      </c>
      <c r="E83" s="9" t="s">
        <v>790</v>
      </c>
      <c r="F83" s="6" t="s">
        <v>22</v>
      </c>
      <c r="G83" s="6" t="s">
        <v>791</v>
      </c>
      <c r="H83" s="6" t="s">
        <v>792</v>
      </c>
      <c r="I83" s="10" t="s">
        <v>25</v>
      </c>
      <c r="J83" s="6" t="s">
        <v>26</v>
      </c>
      <c r="K83" s="6" t="s">
        <v>27</v>
      </c>
      <c r="L83" s="11" t="s">
        <v>793</v>
      </c>
      <c r="M83" s="11" t="s">
        <v>794</v>
      </c>
      <c r="N83" s="11" t="s">
        <v>795</v>
      </c>
      <c r="O83" s="11" t="s">
        <v>796</v>
      </c>
      <c r="P83" s="11" t="s">
        <v>797</v>
      </c>
      <c r="Q83" s="11" t="s">
        <v>798</v>
      </c>
      <c r="R83" s="11" t="s">
        <v>799</v>
      </c>
      <c r="S83" s="11">
        <v>133</v>
      </c>
    </row>
    <row r="84" spans="1:19" ht="42">
      <c r="A84" s="6" t="s">
        <v>18</v>
      </c>
      <c r="B84" s="7"/>
      <c r="C84" s="6" t="s">
        <v>800</v>
      </c>
      <c r="D84" s="8" t="s">
        <v>801</v>
      </c>
      <c r="E84" s="9" t="s">
        <v>802</v>
      </c>
      <c r="F84" s="6" t="s">
        <v>22</v>
      </c>
      <c r="G84" s="6" t="s">
        <v>803</v>
      </c>
      <c r="H84" s="6" t="s">
        <v>186</v>
      </c>
      <c r="I84" s="10" t="s">
        <v>25</v>
      </c>
      <c r="J84" s="6" t="s">
        <v>26</v>
      </c>
      <c r="K84" s="6" t="s">
        <v>27</v>
      </c>
      <c r="L84" s="11" t="s">
        <v>722</v>
      </c>
      <c r="M84" s="11" t="s">
        <v>804</v>
      </c>
      <c r="N84" s="11" t="s">
        <v>805</v>
      </c>
      <c r="O84" s="11" t="s">
        <v>806</v>
      </c>
      <c r="P84" s="11" t="s">
        <v>807</v>
      </c>
      <c r="Q84" s="11" t="s">
        <v>808</v>
      </c>
      <c r="R84" s="11" t="s">
        <v>809</v>
      </c>
      <c r="S84" s="16">
        <v>134</v>
      </c>
    </row>
    <row r="85" spans="1:19" ht="42">
      <c r="A85" s="6" t="s">
        <v>18</v>
      </c>
      <c r="B85" s="7"/>
      <c r="C85" s="6" t="s">
        <v>169</v>
      </c>
      <c r="D85" s="8" t="s">
        <v>810</v>
      </c>
      <c r="E85" s="9" t="s">
        <v>811</v>
      </c>
      <c r="F85" s="6" t="s">
        <v>22</v>
      </c>
      <c r="G85" s="6" t="s">
        <v>812</v>
      </c>
      <c r="H85" s="6" t="s">
        <v>517</v>
      </c>
      <c r="I85" s="10" t="s">
        <v>44</v>
      </c>
      <c r="J85" s="6" t="s">
        <v>26</v>
      </c>
      <c r="K85" s="6" t="s">
        <v>27</v>
      </c>
      <c r="L85" s="11" t="s">
        <v>813</v>
      </c>
      <c r="M85" s="11" t="s">
        <v>814</v>
      </c>
      <c r="N85" s="11" t="s">
        <v>815</v>
      </c>
      <c r="O85" s="11" t="s">
        <v>672</v>
      </c>
      <c r="P85" s="11" t="s">
        <v>816</v>
      </c>
      <c r="Q85" s="11" t="s">
        <v>817</v>
      </c>
      <c r="R85" s="11"/>
      <c r="S85" s="11">
        <v>136</v>
      </c>
    </row>
    <row r="86" spans="1:19" ht="28">
      <c r="A86" s="6" t="s">
        <v>18</v>
      </c>
      <c r="B86" s="7"/>
      <c r="C86" s="6" t="s">
        <v>487</v>
      </c>
      <c r="D86" s="9" t="s">
        <v>818</v>
      </c>
      <c r="E86" s="9"/>
      <c r="F86" s="6" t="s">
        <v>488</v>
      </c>
      <c r="G86" s="6" t="s">
        <v>610</v>
      </c>
      <c r="H86" s="6"/>
      <c r="I86" s="10" t="s">
        <v>65</v>
      </c>
      <c r="J86" s="6" t="s">
        <v>46</v>
      </c>
      <c r="K86" s="6"/>
      <c r="L86" s="11" t="s">
        <v>611</v>
      </c>
      <c r="M86" s="11" t="s">
        <v>819</v>
      </c>
      <c r="N86" s="11"/>
      <c r="O86" s="11" t="s">
        <v>613</v>
      </c>
      <c r="P86" s="11" t="s">
        <v>645</v>
      </c>
      <c r="Q86" s="11"/>
      <c r="R86" s="11"/>
      <c r="S86" s="16">
        <v>137</v>
      </c>
    </row>
    <row r="87" spans="1:19" ht="42">
      <c r="A87" s="6" t="s">
        <v>18</v>
      </c>
      <c r="B87" s="7"/>
      <c r="C87" s="6" t="s">
        <v>820</v>
      </c>
      <c r="D87" s="8" t="s">
        <v>821</v>
      </c>
      <c r="E87" s="9" t="s">
        <v>822</v>
      </c>
      <c r="F87" s="6" t="s">
        <v>22</v>
      </c>
      <c r="G87" s="6" t="s">
        <v>823</v>
      </c>
      <c r="H87" s="6" t="s">
        <v>824</v>
      </c>
      <c r="I87" s="10" t="s">
        <v>37</v>
      </c>
      <c r="J87" s="6" t="s">
        <v>26</v>
      </c>
      <c r="K87" s="6" t="s">
        <v>825</v>
      </c>
      <c r="L87" s="11" t="s">
        <v>826</v>
      </c>
      <c r="M87" s="11"/>
      <c r="N87" s="11" t="s">
        <v>827</v>
      </c>
      <c r="O87" s="11" t="s">
        <v>137</v>
      </c>
      <c r="P87" s="11"/>
      <c r="Q87" s="11" t="s">
        <v>827</v>
      </c>
      <c r="R87" s="11" t="s">
        <v>828</v>
      </c>
      <c r="S87" s="11">
        <v>138</v>
      </c>
    </row>
    <row r="88" spans="1:19" ht="42">
      <c r="A88" s="6" t="s">
        <v>18</v>
      </c>
      <c r="B88" s="7"/>
      <c r="C88" s="6" t="s">
        <v>61</v>
      </c>
      <c r="D88" s="8" t="s">
        <v>829</v>
      </c>
      <c r="E88" s="9" t="s">
        <v>830</v>
      </c>
      <c r="F88" s="6" t="s">
        <v>22</v>
      </c>
      <c r="G88" s="6" t="s">
        <v>831</v>
      </c>
      <c r="H88" s="6" t="s">
        <v>832</v>
      </c>
      <c r="I88" s="10" t="s">
        <v>44</v>
      </c>
      <c r="J88" s="6" t="s">
        <v>26</v>
      </c>
      <c r="K88" s="6" t="s">
        <v>27</v>
      </c>
      <c r="L88" s="11" t="s">
        <v>833</v>
      </c>
      <c r="M88" s="11" t="s">
        <v>834</v>
      </c>
      <c r="N88" s="11" t="s">
        <v>835</v>
      </c>
      <c r="O88" s="11" t="s">
        <v>836</v>
      </c>
      <c r="P88" s="11" t="s">
        <v>837</v>
      </c>
      <c r="Q88" s="11" t="s">
        <v>838</v>
      </c>
      <c r="R88" s="11" t="s">
        <v>839</v>
      </c>
      <c r="S88" s="11">
        <v>139</v>
      </c>
    </row>
    <row r="89" spans="1:19" ht="28">
      <c r="A89" s="6" t="s">
        <v>18</v>
      </c>
      <c r="B89" s="7"/>
      <c r="C89" s="6" t="s">
        <v>83</v>
      </c>
      <c r="D89" s="8" t="s">
        <v>840</v>
      </c>
      <c r="E89" s="9" t="s">
        <v>841</v>
      </c>
      <c r="F89" s="6" t="s">
        <v>22</v>
      </c>
      <c r="G89" s="6" t="s">
        <v>842</v>
      </c>
      <c r="H89" s="6" t="s">
        <v>109</v>
      </c>
      <c r="I89" s="10" t="s">
        <v>65</v>
      </c>
      <c r="J89" s="6" t="s">
        <v>26</v>
      </c>
      <c r="K89" s="6" t="s">
        <v>59</v>
      </c>
      <c r="L89" s="11" t="s">
        <v>843</v>
      </c>
      <c r="M89" s="11" t="s">
        <v>441</v>
      </c>
      <c r="N89" s="11" t="s">
        <v>844</v>
      </c>
      <c r="O89" s="11" t="s">
        <v>443</v>
      </c>
      <c r="P89" s="11" t="s">
        <v>453</v>
      </c>
      <c r="Q89" s="11" t="s">
        <v>844</v>
      </c>
      <c r="R89" s="11" t="s">
        <v>845</v>
      </c>
      <c r="S89" s="11">
        <v>141</v>
      </c>
    </row>
    <row r="90" spans="1:19" ht="112">
      <c r="A90" s="6" t="s">
        <v>18</v>
      </c>
      <c r="B90" s="7"/>
      <c r="C90" s="6" t="s">
        <v>846</v>
      </c>
      <c r="D90" s="8" t="s">
        <v>847</v>
      </c>
      <c r="E90" s="9" t="s">
        <v>848</v>
      </c>
      <c r="F90" s="6" t="s">
        <v>22</v>
      </c>
      <c r="G90" s="6" t="s">
        <v>849</v>
      </c>
      <c r="H90" s="6" t="s">
        <v>58</v>
      </c>
      <c r="I90" s="10" t="s">
        <v>65</v>
      </c>
      <c r="J90" s="6" t="s">
        <v>26</v>
      </c>
      <c r="K90" s="6" t="s">
        <v>27</v>
      </c>
      <c r="L90" s="11" t="s">
        <v>560</v>
      </c>
      <c r="M90" s="11" t="s">
        <v>850</v>
      </c>
      <c r="N90" s="11" t="s">
        <v>851</v>
      </c>
      <c r="O90" s="11" t="s">
        <v>497</v>
      </c>
      <c r="P90" s="11" t="s">
        <v>115</v>
      </c>
      <c r="Q90" s="11" t="s">
        <v>852</v>
      </c>
      <c r="R90" s="11" t="s">
        <v>853</v>
      </c>
      <c r="S90" s="11">
        <v>142</v>
      </c>
    </row>
    <row r="91" spans="1:19" ht="42">
      <c r="A91" s="6" t="s">
        <v>18</v>
      </c>
      <c r="B91" s="7"/>
      <c r="C91" s="6" t="s">
        <v>158</v>
      </c>
      <c r="D91" s="8" t="s">
        <v>854</v>
      </c>
      <c r="E91" s="9" t="s">
        <v>855</v>
      </c>
      <c r="F91" s="6" t="s">
        <v>22</v>
      </c>
      <c r="G91" s="6" t="s">
        <v>856</v>
      </c>
      <c r="H91" s="6" t="s">
        <v>124</v>
      </c>
      <c r="I91" s="10" t="s">
        <v>25</v>
      </c>
      <c r="J91" s="6" t="s">
        <v>26</v>
      </c>
      <c r="K91" s="6" t="s">
        <v>27</v>
      </c>
      <c r="L91" s="11" t="s">
        <v>857</v>
      </c>
      <c r="M91" s="11" t="s">
        <v>858</v>
      </c>
      <c r="N91" s="11" t="s">
        <v>859</v>
      </c>
      <c r="O91" s="11" t="s">
        <v>860</v>
      </c>
      <c r="P91" s="11" t="s">
        <v>772</v>
      </c>
      <c r="Q91" s="11" t="s">
        <v>861</v>
      </c>
      <c r="R91" s="11" t="s">
        <v>862</v>
      </c>
      <c r="S91" s="16">
        <v>143</v>
      </c>
    </row>
    <row r="92" spans="1:19" ht="28">
      <c r="A92" s="6" t="s">
        <v>18</v>
      </c>
      <c r="B92" s="7"/>
      <c r="C92" s="6" t="s">
        <v>194</v>
      </c>
      <c r="D92" s="8" t="s">
        <v>863</v>
      </c>
      <c r="E92" s="9" t="s">
        <v>864</v>
      </c>
      <c r="F92" s="6" t="s">
        <v>22</v>
      </c>
      <c r="G92" s="6" t="s">
        <v>865</v>
      </c>
      <c r="H92" s="6" t="s">
        <v>58</v>
      </c>
      <c r="I92" s="10" t="s">
        <v>37</v>
      </c>
      <c r="J92" s="6" t="s">
        <v>26</v>
      </c>
      <c r="K92" s="6" t="s">
        <v>27</v>
      </c>
      <c r="L92" s="11" t="s">
        <v>866</v>
      </c>
      <c r="M92" s="11" t="s">
        <v>867</v>
      </c>
      <c r="N92" s="11" t="s">
        <v>868</v>
      </c>
      <c r="O92" s="11" t="s">
        <v>869</v>
      </c>
      <c r="P92" s="11" t="s">
        <v>870</v>
      </c>
      <c r="Q92" s="11" t="s">
        <v>868</v>
      </c>
      <c r="R92" s="11" t="s">
        <v>871</v>
      </c>
      <c r="S92" s="11">
        <v>144</v>
      </c>
    </row>
    <row r="93" spans="1:19" ht="28">
      <c r="A93" s="6" t="s">
        <v>18</v>
      </c>
      <c r="B93" s="7"/>
      <c r="C93" s="6" t="s">
        <v>872</v>
      </c>
      <c r="D93" s="8" t="s">
        <v>873</v>
      </c>
      <c r="E93" s="9" t="s">
        <v>874</v>
      </c>
      <c r="F93" s="6" t="s">
        <v>22</v>
      </c>
      <c r="G93" s="6" t="s">
        <v>875</v>
      </c>
      <c r="H93" s="6" t="s">
        <v>109</v>
      </c>
      <c r="I93" s="10" t="s">
        <v>110</v>
      </c>
      <c r="J93" s="6" t="s">
        <v>46</v>
      </c>
      <c r="K93" s="6"/>
      <c r="L93" s="11" t="s">
        <v>199</v>
      </c>
      <c r="M93" s="11" t="s">
        <v>603</v>
      </c>
      <c r="N93" s="11" t="s">
        <v>876</v>
      </c>
      <c r="O93" s="11" t="s">
        <v>202</v>
      </c>
      <c r="P93" s="11" t="s">
        <v>603</v>
      </c>
      <c r="Q93" s="11" t="s">
        <v>876</v>
      </c>
      <c r="R93" s="11"/>
      <c r="S93" s="11">
        <v>145</v>
      </c>
    </row>
    <row r="94" spans="1:19" ht="28">
      <c r="A94" s="6" t="s">
        <v>18</v>
      </c>
      <c r="B94" s="7"/>
      <c r="C94" s="6" t="s">
        <v>487</v>
      </c>
      <c r="D94" s="17" t="str">
        <f>HYPERLINK("https://f1000researchdata.s3.amazonaws.com/manuscripts/20081/54df766d-1cf9-4b01-a6bf-9195d46a534e_18357_-_john_van_horn.pdf?doi=10.12688/f1000research.18357.1&amp;numberOfBrowsableCollections=17&amp;numberOfBrowsableGateways=23","PPR72003")</f>
        <v>PPR72003</v>
      </c>
      <c r="E94" s="9" t="s">
        <v>877</v>
      </c>
      <c r="F94" s="6" t="s">
        <v>488</v>
      </c>
      <c r="G94" s="6" t="s">
        <v>878</v>
      </c>
      <c r="H94" s="6"/>
      <c r="I94" s="10" t="s">
        <v>110</v>
      </c>
      <c r="J94" s="6" t="s">
        <v>46</v>
      </c>
      <c r="K94" s="6"/>
      <c r="L94" s="11" t="s">
        <v>879</v>
      </c>
      <c r="M94" s="11" t="s">
        <v>880</v>
      </c>
      <c r="N94" s="11"/>
      <c r="O94" s="11" t="s">
        <v>881</v>
      </c>
      <c r="P94" s="11" t="s">
        <v>882</v>
      </c>
      <c r="Q94" s="11"/>
      <c r="R94" s="11"/>
      <c r="S94" s="16">
        <v>146</v>
      </c>
    </row>
    <row r="95" spans="1:19" ht="28">
      <c r="A95" s="6" t="s">
        <v>18</v>
      </c>
      <c r="B95" s="7"/>
      <c r="C95" s="6" t="s">
        <v>83</v>
      </c>
      <c r="D95" s="8" t="s">
        <v>883</v>
      </c>
      <c r="E95" s="9" t="s">
        <v>884</v>
      </c>
      <c r="F95" s="6" t="s">
        <v>22</v>
      </c>
      <c r="G95" s="6" t="s">
        <v>885</v>
      </c>
      <c r="H95" s="6" t="s">
        <v>109</v>
      </c>
      <c r="I95" s="10" t="s">
        <v>25</v>
      </c>
      <c r="J95" s="6" t="s">
        <v>26</v>
      </c>
      <c r="K95" s="6" t="s">
        <v>59</v>
      </c>
      <c r="L95" s="11" t="s">
        <v>886</v>
      </c>
      <c r="M95" s="11" t="s">
        <v>887</v>
      </c>
      <c r="N95" s="11" t="s">
        <v>888</v>
      </c>
      <c r="O95" s="11" t="s">
        <v>260</v>
      </c>
      <c r="P95" s="11" t="s">
        <v>538</v>
      </c>
      <c r="Q95" s="11" t="s">
        <v>888</v>
      </c>
      <c r="R95" s="11" t="s">
        <v>889</v>
      </c>
      <c r="S95" s="11">
        <v>147</v>
      </c>
    </row>
    <row r="96" spans="1:19" ht="42">
      <c r="A96" s="6" t="s">
        <v>18</v>
      </c>
      <c r="B96" s="7"/>
      <c r="C96" s="6" t="s">
        <v>19</v>
      </c>
      <c r="D96" s="8" t="s">
        <v>892</v>
      </c>
      <c r="E96" s="9" t="s">
        <v>893</v>
      </c>
      <c r="F96" s="6" t="s">
        <v>22</v>
      </c>
      <c r="G96" s="6" t="s">
        <v>894</v>
      </c>
      <c r="H96" s="6" t="s">
        <v>109</v>
      </c>
      <c r="I96" s="10" t="s">
        <v>25</v>
      </c>
      <c r="J96" s="6" t="s">
        <v>26</v>
      </c>
      <c r="K96" s="6" t="s">
        <v>59</v>
      </c>
      <c r="L96" s="11" t="s">
        <v>895</v>
      </c>
      <c r="M96" s="11" t="s">
        <v>896</v>
      </c>
      <c r="N96" s="11" t="s">
        <v>897</v>
      </c>
      <c r="O96" s="11" t="s">
        <v>147</v>
      </c>
      <c r="P96" s="11" t="s">
        <v>898</v>
      </c>
      <c r="Q96" s="11" t="s">
        <v>897</v>
      </c>
      <c r="R96" s="11" t="s">
        <v>899</v>
      </c>
      <c r="S96" s="16">
        <v>152</v>
      </c>
    </row>
    <row r="97" spans="1:19" ht="28">
      <c r="A97" s="6" t="s">
        <v>18</v>
      </c>
      <c r="B97" s="7"/>
      <c r="C97" s="6" t="s">
        <v>61</v>
      </c>
      <c r="D97" s="8" t="s">
        <v>900</v>
      </c>
      <c r="E97" s="9" t="s">
        <v>901</v>
      </c>
      <c r="F97" s="6" t="s">
        <v>22</v>
      </c>
      <c r="G97" s="6" t="s">
        <v>902</v>
      </c>
      <c r="H97" s="6" t="s">
        <v>109</v>
      </c>
      <c r="I97" s="10" t="s">
        <v>44</v>
      </c>
      <c r="J97" s="6" t="s">
        <v>26</v>
      </c>
      <c r="K97" s="6" t="s">
        <v>27</v>
      </c>
      <c r="L97" s="11" t="s">
        <v>903</v>
      </c>
      <c r="M97" s="11" t="s">
        <v>904</v>
      </c>
      <c r="N97" s="11" t="s">
        <v>905</v>
      </c>
      <c r="O97" s="11" t="s">
        <v>796</v>
      </c>
      <c r="P97" s="11" t="s">
        <v>797</v>
      </c>
      <c r="Q97" s="11" t="s">
        <v>905</v>
      </c>
      <c r="R97" s="11" t="s">
        <v>906</v>
      </c>
      <c r="S97" s="11">
        <v>154</v>
      </c>
    </row>
    <row r="98" spans="1:19" ht="42">
      <c r="A98" s="6" t="s">
        <v>18</v>
      </c>
      <c r="B98" s="7"/>
      <c r="C98" s="6" t="s">
        <v>94</v>
      </c>
      <c r="D98" s="17" t="str">
        <f>HYPERLINK("https://europepmc.org/articles/PMC6256559?fromSearch=singleResult&amp;fromQuery=30533690","30533690")</f>
        <v>30533690</v>
      </c>
      <c r="E98" s="9" t="s">
        <v>907</v>
      </c>
      <c r="F98" s="6" t="s">
        <v>22</v>
      </c>
      <c r="G98" s="6" t="s">
        <v>908</v>
      </c>
      <c r="H98" s="6" t="s">
        <v>909</v>
      </c>
      <c r="I98" s="10" t="s">
        <v>37</v>
      </c>
      <c r="J98" s="6" t="s">
        <v>26</v>
      </c>
      <c r="K98" s="6" t="s">
        <v>27</v>
      </c>
      <c r="L98" s="11" t="s">
        <v>910</v>
      </c>
      <c r="M98" s="11"/>
      <c r="N98" s="11" t="s">
        <v>911</v>
      </c>
      <c r="O98" s="11" t="s">
        <v>912</v>
      </c>
      <c r="P98" s="11"/>
      <c r="Q98" s="11" t="s">
        <v>911</v>
      </c>
      <c r="R98" s="11" t="s">
        <v>913</v>
      </c>
      <c r="S98" s="16">
        <v>155</v>
      </c>
    </row>
    <row r="99" spans="1:19" ht="28">
      <c r="A99" s="6" t="s">
        <v>18</v>
      </c>
      <c r="B99" s="7"/>
      <c r="C99" s="6" t="s">
        <v>915</v>
      </c>
      <c r="D99" s="9" t="s">
        <v>916</v>
      </c>
      <c r="E99" s="9" t="s">
        <v>917</v>
      </c>
      <c r="F99" s="6" t="s">
        <v>488</v>
      </c>
      <c r="G99" s="6" t="s">
        <v>918</v>
      </c>
      <c r="H99" s="6"/>
      <c r="I99" s="10" t="s">
        <v>25</v>
      </c>
      <c r="J99" s="6" t="s">
        <v>46</v>
      </c>
      <c r="K99" s="6"/>
      <c r="L99" s="11" t="s">
        <v>919</v>
      </c>
      <c r="M99" s="11"/>
      <c r="N99" s="11"/>
      <c r="O99" s="11" t="s">
        <v>920</v>
      </c>
      <c r="P99" s="11"/>
      <c r="Q99" s="11"/>
      <c r="R99" s="11"/>
      <c r="S99" s="11">
        <v>157</v>
      </c>
    </row>
    <row r="100" spans="1:19" ht="28">
      <c r="A100" s="6" t="s">
        <v>18</v>
      </c>
      <c r="B100" s="7"/>
      <c r="C100" s="6" t="s">
        <v>19</v>
      </c>
      <c r="D100" s="8" t="s">
        <v>921</v>
      </c>
      <c r="E100" s="9" t="s">
        <v>922</v>
      </c>
      <c r="F100" s="6" t="s">
        <v>22</v>
      </c>
      <c r="G100" s="6" t="s">
        <v>923</v>
      </c>
      <c r="H100" s="6" t="s">
        <v>265</v>
      </c>
      <c r="I100" s="10" t="s">
        <v>25</v>
      </c>
      <c r="J100" s="6" t="s">
        <v>26</v>
      </c>
      <c r="K100" s="6" t="s">
        <v>27</v>
      </c>
      <c r="L100" s="11" t="s">
        <v>924</v>
      </c>
      <c r="M100" s="11" t="s">
        <v>925</v>
      </c>
      <c r="N100" s="11" t="s">
        <v>926</v>
      </c>
      <c r="O100" s="11" t="s">
        <v>927</v>
      </c>
      <c r="P100" s="11" t="s">
        <v>767</v>
      </c>
      <c r="Q100" s="11" t="s">
        <v>926</v>
      </c>
      <c r="R100" s="11"/>
      <c r="S100" s="16">
        <v>158</v>
      </c>
    </row>
    <row r="101" spans="1:19" ht="42">
      <c r="A101" s="6" t="s">
        <v>18</v>
      </c>
      <c r="B101" s="7"/>
      <c r="C101" s="6" t="s">
        <v>94</v>
      </c>
      <c r="D101" s="17" t="str">
        <f>HYPERLINK("https://europepmc.org/articles/PMC4880439","27224906")</f>
        <v>27224906</v>
      </c>
      <c r="E101" s="9" t="s">
        <v>932</v>
      </c>
      <c r="F101" s="6" t="s">
        <v>22</v>
      </c>
      <c r="G101" s="6" t="s">
        <v>933</v>
      </c>
      <c r="H101" s="6" t="s">
        <v>517</v>
      </c>
      <c r="I101" s="10" t="s">
        <v>65</v>
      </c>
      <c r="J101" s="6" t="s">
        <v>26</v>
      </c>
      <c r="K101" s="6" t="s">
        <v>27</v>
      </c>
      <c r="L101" s="11" t="s">
        <v>87</v>
      </c>
      <c r="M101" s="11" t="s">
        <v>91</v>
      </c>
      <c r="N101" s="11" t="s">
        <v>934</v>
      </c>
      <c r="O101" s="11" t="s">
        <v>935</v>
      </c>
      <c r="P101" s="11" t="s">
        <v>936</v>
      </c>
      <c r="Q101" s="11" t="s">
        <v>934</v>
      </c>
      <c r="R101" s="11" t="s">
        <v>937</v>
      </c>
      <c r="S101" s="11">
        <v>162</v>
      </c>
    </row>
    <row r="102" spans="1:19" ht="42">
      <c r="A102" s="6" t="s">
        <v>18</v>
      </c>
      <c r="B102" s="7"/>
      <c r="C102" s="6" t="s">
        <v>938</v>
      </c>
      <c r="D102" s="8" t="s">
        <v>939</v>
      </c>
      <c r="E102" s="9" t="s">
        <v>940</v>
      </c>
      <c r="F102" s="6" t="s">
        <v>22</v>
      </c>
      <c r="G102" s="6" t="s">
        <v>941</v>
      </c>
      <c r="H102" s="6" t="s">
        <v>429</v>
      </c>
      <c r="I102" s="10" t="s">
        <v>37</v>
      </c>
      <c r="J102" s="6" t="s">
        <v>26</v>
      </c>
      <c r="K102" s="6" t="s">
        <v>27</v>
      </c>
      <c r="L102" s="11" t="s">
        <v>942</v>
      </c>
      <c r="M102" s="11" t="s">
        <v>943</v>
      </c>
      <c r="N102" s="11" t="s">
        <v>944</v>
      </c>
      <c r="O102" s="11" t="s">
        <v>945</v>
      </c>
      <c r="P102" s="11" t="s">
        <v>782</v>
      </c>
      <c r="Q102" s="11" t="s">
        <v>946</v>
      </c>
      <c r="R102" s="11" t="s">
        <v>947</v>
      </c>
      <c r="S102" s="11">
        <v>163</v>
      </c>
    </row>
    <row r="103" spans="1:19" ht="28">
      <c r="A103" s="6" t="s">
        <v>18</v>
      </c>
      <c r="B103" s="7"/>
      <c r="C103" s="6" t="s">
        <v>182</v>
      </c>
      <c r="D103" s="8" t="s">
        <v>949</v>
      </c>
      <c r="E103" s="9" t="s">
        <v>950</v>
      </c>
      <c r="F103" s="6" t="s">
        <v>22</v>
      </c>
      <c r="G103" s="6" t="s">
        <v>951</v>
      </c>
      <c r="H103" s="6" t="s">
        <v>124</v>
      </c>
      <c r="I103" s="10" t="s">
        <v>65</v>
      </c>
      <c r="J103" s="6" t="s">
        <v>26</v>
      </c>
      <c r="K103" s="6" t="s">
        <v>27</v>
      </c>
      <c r="L103" s="11" t="s">
        <v>952</v>
      </c>
      <c r="M103" s="11" t="s">
        <v>632</v>
      </c>
      <c r="N103" s="11" t="s">
        <v>953</v>
      </c>
      <c r="O103" s="11" t="s">
        <v>631</v>
      </c>
      <c r="P103" s="11" t="s">
        <v>943</v>
      </c>
      <c r="Q103" s="11" t="s">
        <v>954</v>
      </c>
      <c r="R103" s="11" t="s">
        <v>955</v>
      </c>
      <c r="S103" s="11">
        <v>166</v>
      </c>
    </row>
    <row r="104" spans="1:19" ht="28">
      <c r="A104" s="6" t="s">
        <v>18</v>
      </c>
      <c r="B104" s="7"/>
      <c r="C104" s="6" t="s">
        <v>105</v>
      </c>
      <c r="D104" s="8" t="s">
        <v>956</v>
      </c>
      <c r="E104" s="9" t="s">
        <v>957</v>
      </c>
      <c r="F104" s="6" t="s">
        <v>22</v>
      </c>
      <c r="G104" s="6" t="s">
        <v>958</v>
      </c>
      <c r="H104" s="6" t="s">
        <v>109</v>
      </c>
      <c r="I104" s="10" t="s">
        <v>110</v>
      </c>
      <c r="J104" s="6" t="s">
        <v>26</v>
      </c>
      <c r="K104" s="6" t="s">
        <v>27</v>
      </c>
      <c r="L104" s="11" t="s">
        <v>176</v>
      </c>
      <c r="M104" s="11" t="s">
        <v>959</v>
      </c>
      <c r="N104" s="11" t="s">
        <v>960</v>
      </c>
      <c r="O104" s="11" t="s">
        <v>687</v>
      </c>
      <c r="P104" s="11" t="s">
        <v>959</v>
      </c>
      <c r="Q104" s="11" t="s">
        <v>961</v>
      </c>
      <c r="R104" s="11" t="s">
        <v>962</v>
      </c>
      <c r="S104" s="11">
        <v>168</v>
      </c>
    </row>
    <row r="105" spans="1:19" ht="70">
      <c r="A105" s="6" t="s">
        <v>18</v>
      </c>
      <c r="B105" s="7"/>
      <c r="C105" s="6" t="s">
        <v>61</v>
      </c>
      <c r="D105" s="8" t="s">
        <v>963</v>
      </c>
      <c r="E105" s="9" t="s">
        <v>964</v>
      </c>
      <c r="F105" s="6" t="s">
        <v>22</v>
      </c>
      <c r="G105" s="6" t="s">
        <v>965</v>
      </c>
      <c r="H105" s="6" t="s">
        <v>531</v>
      </c>
      <c r="I105" s="10" t="s">
        <v>119</v>
      </c>
      <c r="J105" s="6" t="s">
        <v>26</v>
      </c>
      <c r="K105" s="6" t="s">
        <v>27</v>
      </c>
      <c r="L105" s="11" t="s">
        <v>417</v>
      </c>
      <c r="M105" s="11" t="s">
        <v>966</v>
      </c>
      <c r="N105" s="11" t="s">
        <v>967</v>
      </c>
      <c r="O105" s="11" t="s">
        <v>69</v>
      </c>
      <c r="P105" s="11" t="s">
        <v>250</v>
      </c>
      <c r="Q105" s="11"/>
      <c r="R105" s="11" t="s">
        <v>968</v>
      </c>
      <c r="S105" s="16">
        <v>170</v>
      </c>
    </row>
    <row r="106" spans="1:19" ht="28">
      <c r="A106" s="6" t="s">
        <v>18</v>
      </c>
      <c r="B106" s="7"/>
      <c r="C106" s="6" t="s">
        <v>61</v>
      </c>
      <c r="D106" s="8" t="s">
        <v>969</v>
      </c>
      <c r="E106" s="9" t="s">
        <v>970</v>
      </c>
      <c r="F106" s="6" t="s">
        <v>22</v>
      </c>
      <c r="G106" s="6" t="s">
        <v>971</v>
      </c>
      <c r="H106" s="6" t="s">
        <v>972</v>
      </c>
      <c r="I106" s="10" t="s">
        <v>44</v>
      </c>
      <c r="J106" s="6" t="s">
        <v>46</v>
      </c>
      <c r="K106" s="6" t="s">
        <v>27</v>
      </c>
      <c r="L106" s="11" t="s">
        <v>973</v>
      </c>
      <c r="M106" s="11" t="s">
        <v>974</v>
      </c>
      <c r="N106" s="11" t="s">
        <v>975</v>
      </c>
      <c r="O106" s="11" t="s">
        <v>976</v>
      </c>
      <c r="P106" s="11" t="s">
        <v>977</v>
      </c>
      <c r="Q106" s="11" t="s">
        <v>978</v>
      </c>
      <c r="R106" s="11"/>
      <c r="S106" s="11">
        <v>171</v>
      </c>
    </row>
    <row r="107" spans="1:19" ht="28">
      <c r="A107" s="6" t="s">
        <v>18</v>
      </c>
      <c r="B107" s="7"/>
      <c r="C107" s="6" t="s">
        <v>597</v>
      </c>
      <c r="D107" s="8" t="s">
        <v>979</v>
      </c>
      <c r="E107" s="9" t="s">
        <v>980</v>
      </c>
      <c r="F107" s="6" t="s">
        <v>22</v>
      </c>
      <c r="G107" s="6" t="s">
        <v>981</v>
      </c>
      <c r="H107" s="6" t="s">
        <v>109</v>
      </c>
      <c r="I107" s="10" t="s">
        <v>25</v>
      </c>
      <c r="J107" s="6" t="s">
        <v>26</v>
      </c>
      <c r="K107" s="6" t="s">
        <v>59</v>
      </c>
      <c r="L107" s="11" t="s">
        <v>199</v>
      </c>
      <c r="M107" s="11" t="s">
        <v>982</v>
      </c>
      <c r="N107" s="11" t="s">
        <v>983</v>
      </c>
      <c r="O107" s="11" t="s">
        <v>202</v>
      </c>
      <c r="P107" s="11" t="s">
        <v>200</v>
      </c>
      <c r="Q107" s="11" t="s">
        <v>983</v>
      </c>
      <c r="R107" s="11" t="s">
        <v>984</v>
      </c>
      <c r="S107" s="11">
        <v>172</v>
      </c>
    </row>
    <row r="108" spans="1:19" ht="42">
      <c r="A108" s="6" t="s">
        <v>18</v>
      </c>
      <c r="B108" s="7"/>
      <c r="C108" s="6" t="s">
        <v>985</v>
      </c>
      <c r="D108" s="8" t="s">
        <v>986</v>
      </c>
      <c r="E108" s="9" t="s">
        <v>987</v>
      </c>
      <c r="F108" s="6" t="s">
        <v>22</v>
      </c>
      <c r="G108" s="6" t="s">
        <v>988</v>
      </c>
      <c r="H108" s="6" t="s">
        <v>517</v>
      </c>
      <c r="I108" s="10" t="s">
        <v>65</v>
      </c>
      <c r="J108" s="6" t="s">
        <v>26</v>
      </c>
      <c r="K108" s="6" t="s">
        <v>27</v>
      </c>
      <c r="L108" s="11" t="s">
        <v>989</v>
      </c>
      <c r="M108" s="11" t="s">
        <v>990</v>
      </c>
      <c r="N108" s="11" t="s">
        <v>991</v>
      </c>
      <c r="O108" s="11" t="s">
        <v>920</v>
      </c>
      <c r="P108" s="11" t="s">
        <v>992</v>
      </c>
      <c r="Q108" s="11" t="s">
        <v>993</v>
      </c>
      <c r="R108" s="11" t="s">
        <v>994</v>
      </c>
      <c r="S108" s="16">
        <v>173</v>
      </c>
    </row>
    <row r="109" spans="1:19" ht="42">
      <c r="A109" s="6" t="s">
        <v>18</v>
      </c>
      <c r="B109" s="7"/>
      <c r="C109" s="6" t="s">
        <v>61</v>
      </c>
      <c r="D109" s="8" t="s">
        <v>996</v>
      </c>
      <c r="E109" s="9" t="s">
        <v>997</v>
      </c>
      <c r="F109" s="6" t="s">
        <v>22</v>
      </c>
      <c r="G109" s="6" t="s">
        <v>998</v>
      </c>
      <c r="H109" s="6" t="s">
        <v>999</v>
      </c>
      <c r="I109" s="10" t="s">
        <v>25</v>
      </c>
      <c r="J109" s="6" t="s">
        <v>46</v>
      </c>
      <c r="K109" s="6"/>
      <c r="L109" s="11" t="s">
        <v>588</v>
      </c>
      <c r="M109" s="11" t="s">
        <v>930</v>
      </c>
      <c r="N109" s="11" t="s">
        <v>1000</v>
      </c>
      <c r="O109" s="11" t="s">
        <v>1001</v>
      </c>
      <c r="P109" s="11" t="s">
        <v>418</v>
      </c>
      <c r="Q109" s="11" t="s">
        <v>1002</v>
      </c>
      <c r="R109" s="11"/>
      <c r="S109" s="16">
        <v>176</v>
      </c>
    </row>
    <row r="110" spans="1:19" ht="42">
      <c r="A110" s="6" t="s">
        <v>18</v>
      </c>
      <c r="B110" s="7"/>
      <c r="C110" s="6" t="s">
        <v>61</v>
      </c>
      <c r="D110" s="8" t="s">
        <v>1003</v>
      </c>
      <c r="E110" s="9" t="s">
        <v>1004</v>
      </c>
      <c r="F110" s="6" t="s">
        <v>22</v>
      </c>
      <c r="G110" s="6" t="s">
        <v>1005</v>
      </c>
      <c r="H110" s="6" t="s">
        <v>517</v>
      </c>
      <c r="I110" s="10" t="s">
        <v>65</v>
      </c>
      <c r="J110" s="6" t="s">
        <v>26</v>
      </c>
      <c r="K110" s="6" t="s">
        <v>27</v>
      </c>
      <c r="L110" s="11" t="s">
        <v>1006</v>
      </c>
      <c r="M110" s="11" t="s">
        <v>977</v>
      </c>
      <c r="N110" s="11" t="s">
        <v>1007</v>
      </c>
      <c r="O110" s="11" t="s">
        <v>1008</v>
      </c>
      <c r="P110" s="11" t="s">
        <v>1009</v>
      </c>
      <c r="Q110" s="11" t="s">
        <v>1007</v>
      </c>
      <c r="R110" s="11" t="s">
        <v>235</v>
      </c>
      <c r="S110" s="11">
        <v>177</v>
      </c>
    </row>
    <row r="111" spans="1:19" ht="28">
      <c r="A111" s="6" t="s">
        <v>18</v>
      </c>
      <c r="B111" s="7"/>
      <c r="C111" s="6" t="s">
        <v>83</v>
      </c>
      <c r="D111" s="8" t="s">
        <v>1010</v>
      </c>
      <c r="E111" s="9" t="s">
        <v>1011</v>
      </c>
      <c r="F111" s="6" t="s">
        <v>22</v>
      </c>
      <c r="G111" s="6" t="s">
        <v>1012</v>
      </c>
      <c r="H111" s="6" t="s">
        <v>58</v>
      </c>
      <c r="I111" s="10" t="s">
        <v>65</v>
      </c>
      <c r="J111" s="6" t="s">
        <v>26</v>
      </c>
      <c r="K111" s="6" t="s">
        <v>27</v>
      </c>
      <c r="L111" s="11"/>
      <c r="M111" s="11" t="s">
        <v>1013</v>
      </c>
      <c r="N111" s="11"/>
      <c r="O111" s="11"/>
      <c r="P111" s="11" t="s">
        <v>1014</v>
      </c>
      <c r="Q111" s="11"/>
      <c r="R111" s="11" t="s">
        <v>1015</v>
      </c>
      <c r="S111" s="11">
        <v>178</v>
      </c>
    </row>
    <row r="112" spans="1:19" ht="28">
      <c r="A112" s="6" t="s">
        <v>18</v>
      </c>
      <c r="B112" s="7"/>
      <c r="C112" s="6" t="s">
        <v>94</v>
      </c>
      <c r="D112" s="8" t="s">
        <v>1016</v>
      </c>
      <c r="E112" s="9" t="s">
        <v>1017</v>
      </c>
      <c r="F112" s="6" t="s">
        <v>22</v>
      </c>
      <c r="G112" s="6" t="s">
        <v>1018</v>
      </c>
      <c r="H112" s="6" t="s">
        <v>58</v>
      </c>
      <c r="I112" s="10" t="s">
        <v>25</v>
      </c>
      <c r="J112" s="6" t="s">
        <v>26</v>
      </c>
      <c r="K112" s="6" t="s">
        <v>59</v>
      </c>
      <c r="L112" s="11" t="s">
        <v>1019</v>
      </c>
      <c r="M112" s="11" t="s">
        <v>1020</v>
      </c>
      <c r="N112" s="11" t="s">
        <v>1021</v>
      </c>
      <c r="O112" s="11" t="s">
        <v>1022</v>
      </c>
      <c r="P112" s="11" t="s">
        <v>1023</v>
      </c>
      <c r="Q112" s="11" t="s">
        <v>1021</v>
      </c>
      <c r="R112" s="11" t="s">
        <v>1024</v>
      </c>
      <c r="S112" s="16">
        <v>179</v>
      </c>
    </row>
    <row r="113" spans="1:19" ht="84">
      <c r="A113" s="6" t="s">
        <v>18</v>
      </c>
      <c r="B113" s="7"/>
      <c r="C113" s="6" t="s">
        <v>94</v>
      </c>
      <c r="D113" s="8" t="s">
        <v>1025</v>
      </c>
      <c r="E113" s="9" t="s">
        <v>1026</v>
      </c>
      <c r="F113" s="6" t="s">
        <v>22</v>
      </c>
      <c r="G113" s="6" t="s">
        <v>1027</v>
      </c>
      <c r="H113" s="6" t="s">
        <v>1028</v>
      </c>
      <c r="I113" s="10" t="s">
        <v>37</v>
      </c>
      <c r="J113" s="6" t="s">
        <v>26</v>
      </c>
      <c r="K113" s="6" t="s">
        <v>27</v>
      </c>
      <c r="L113" s="11" t="s">
        <v>895</v>
      </c>
      <c r="M113" s="11" t="s">
        <v>1029</v>
      </c>
      <c r="N113" s="11" t="s">
        <v>1030</v>
      </c>
      <c r="O113" s="11" t="s">
        <v>1031</v>
      </c>
      <c r="P113" s="11" t="s">
        <v>1029</v>
      </c>
      <c r="Q113" s="11" t="s">
        <v>1032</v>
      </c>
      <c r="R113" s="11"/>
      <c r="S113" s="11">
        <v>180</v>
      </c>
    </row>
    <row r="114" spans="1:19" ht="42">
      <c r="A114" s="6" t="s">
        <v>18</v>
      </c>
      <c r="B114" s="7"/>
      <c r="C114" s="6" t="s">
        <v>83</v>
      </c>
      <c r="D114" s="8" t="s">
        <v>1033</v>
      </c>
      <c r="E114" s="9" t="s">
        <v>1034</v>
      </c>
      <c r="F114" s="6" t="s">
        <v>22</v>
      </c>
      <c r="G114" s="6" t="s">
        <v>1035</v>
      </c>
      <c r="H114" s="6" t="s">
        <v>58</v>
      </c>
      <c r="I114" s="10" t="s">
        <v>37</v>
      </c>
      <c r="J114" s="6" t="s">
        <v>26</v>
      </c>
      <c r="K114" s="6" t="s">
        <v>27</v>
      </c>
      <c r="L114" s="11" t="s">
        <v>1036</v>
      </c>
      <c r="M114" s="11" t="s">
        <v>1037</v>
      </c>
      <c r="N114" s="11" t="s">
        <v>1038</v>
      </c>
      <c r="O114" s="11" t="s">
        <v>687</v>
      </c>
      <c r="P114" s="11" t="s">
        <v>1039</v>
      </c>
      <c r="Q114" s="11" t="s">
        <v>1038</v>
      </c>
      <c r="R114" s="11" t="s">
        <v>1040</v>
      </c>
      <c r="S114" s="11">
        <v>181</v>
      </c>
    </row>
    <row r="115" spans="1:19" ht="70">
      <c r="A115" s="6" t="s">
        <v>18</v>
      </c>
      <c r="B115" s="7"/>
      <c r="C115" s="6" t="s">
        <v>1041</v>
      </c>
      <c r="D115" s="17" t="str">
        <f>HYPERLINK("https://europepmc.org/articles/PMC6137412?fromSearch=singleResult&amp;fromQuery=30271575","30271575")</f>
        <v>30271575</v>
      </c>
      <c r="E115" s="9" t="s">
        <v>1042</v>
      </c>
      <c r="F115" s="6" t="s">
        <v>22</v>
      </c>
      <c r="G115" s="6" t="s">
        <v>1043</v>
      </c>
      <c r="H115" s="6" t="s">
        <v>124</v>
      </c>
      <c r="I115" s="10" t="s">
        <v>37</v>
      </c>
      <c r="J115" s="6" t="s">
        <v>26</v>
      </c>
      <c r="K115" s="6" t="s">
        <v>27</v>
      </c>
      <c r="L115" s="11" t="s">
        <v>1044</v>
      </c>
      <c r="M115" s="11" t="s">
        <v>655</v>
      </c>
      <c r="N115" s="11" t="s">
        <v>1045</v>
      </c>
      <c r="O115" s="11" t="s">
        <v>673</v>
      </c>
      <c r="P115" s="11" t="s">
        <v>586</v>
      </c>
      <c r="Q115" s="11" t="s">
        <v>1045</v>
      </c>
      <c r="R115" s="11" t="s">
        <v>1046</v>
      </c>
      <c r="S115" s="11">
        <v>183</v>
      </c>
    </row>
    <row r="116" spans="1:19" ht="28">
      <c r="A116" s="6" t="s">
        <v>18</v>
      </c>
      <c r="B116" s="7"/>
      <c r="C116" s="6" t="s">
        <v>83</v>
      </c>
      <c r="D116" s="8" t="s">
        <v>1047</v>
      </c>
      <c r="E116" s="9" t="s">
        <v>1048</v>
      </c>
      <c r="F116" s="6" t="s">
        <v>22</v>
      </c>
      <c r="G116" s="6" t="s">
        <v>1049</v>
      </c>
      <c r="H116" s="6" t="s">
        <v>58</v>
      </c>
      <c r="I116" s="10" t="s">
        <v>25</v>
      </c>
      <c r="J116" s="6" t="s">
        <v>26</v>
      </c>
      <c r="K116" s="6" t="s">
        <v>59</v>
      </c>
      <c r="L116" s="11" t="s">
        <v>1050</v>
      </c>
      <c r="M116" s="11"/>
      <c r="N116" s="11" t="s">
        <v>1051</v>
      </c>
      <c r="O116" s="11" t="s">
        <v>1052</v>
      </c>
      <c r="P116" s="11"/>
      <c r="Q116" s="11" t="s">
        <v>1053</v>
      </c>
      <c r="R116" s="11" t="s">
        <v>1054</v>
      </c>
      <c r="S116" s="16">
        <v>185</v>
      </c>
    </row>
    <row r="117" spans="1:19" ht="126">
      <c r="A117" s="6" t="s">
        <v>18</v>
      </c>
      <c r="B117" s="7"/>
      <c r="C117" s="6" t="s">
        <v>1055</v>
      </c>
      <c r="D117" s="8" t="s">
        <v>1056</v>
      </c>
      <c r="E117" s="9" t="s">
        <v>1057</v>
      </c>
      <c r="F117" s="6" t="s">
        <v>22</v>
      </c>
      <c r="G117" s="6" t="s">
        <v>1058</v>
      </c>
      <c r="H117" s="6" t="s">
        <v>663</v>
      </c>
      <c r="I117" s="10" t="s">
        <v>110</v>
      </c>
      <c r="J117" s="6" t="s">
        <v>26</v>
      </c>
      <c r="K117" s="6" t="s">
        <v>27</v>
      </c>
      <c r="L117" s="11" t="s">
        <v>860</v>
      </c>
      <c r="M117" s="11" t="s">
        <v>1059</v>
      </c>
      <c r="N117" s="11" t="s">
        <v>1060</v>
      </c>
      <c r="O117" s="11" t="s">
        <v>1061</v>
      </c>
      <c r="P117" s="11" t="s">
        <v>772</v>
      </c>
      <c r="Q117" s="11" t="s">
        <v>1062</v>
      </c>
      <c r="R117" s="11" t="s">
        <v>1063</v>
      </c>
      <c r="S117" s="11">
        <v>186</v>
      </c>
    </row>
    <row r="118" spans="1:19" ht="28">
      <c r="A118" s="6" t="s">
        <v>18</v>
      </c>
      <c r="B118" s="7"/>
      <c r="C118" s="6" t="s">
        <v>463</v>
      </c>
      <c r="D118" s="8" t="s">
        <v>1065</v>
      </c>
      <c r="E118" s="9" t="s">
        <v>1066</v>
      </c>
      <c r="F118" s="6" t="s">
        <v>22</v>
      </c>
      <c r="G118" s="6" t="s">
        <v>1067</v>
      </c>
      <c r="H118" s="6" t="s">
        <v>51</v>
      </c>
      <c r="I118" s="10" t="s">
        <v>37</v>
      </c>
      <c r="J118" s="6" t="s">
        <v>26</v>
      </c>
      <c r="K118" s="6" t="s">
        <v>27</v>
      </c>
      <c r="L118" s="11" t="s">
        <v>1068</v>
      </c>
      <c r="M118" s="11" t="s">
        <v>1069</v>
      </c>
      <c r="N118" s="11" t="s">
        <v>1070</v>
      </c>
      <c r="O118" s="11" t="s">
        <v>1071</v>
      </c>
      <c r="P118" s="11" t="s">
        <v>1072</v>
      </c>
      <c r="Q118" s="11" t="s">
        <v>1073</v>
      </c>
      <c r="R118" s="11" t="s">
        <v>668</v>
      </c>
      <c r="S118" s="16">
        <v>188</v>
      </c>
    </row>
    <row r="119" spans="1:19" ht="42">
      <c r="A119" s="6" t="s">
        <v>18</v>
      </c>
      <c r="B119" s="7"/>
      <c r="C119" s="6" t="s">
        <v>105</v>
      </c>
      <c r="D119" s="8" t="s">
        <v>1074</v>
      </c>
      <c r="E119" s="9" t="s">
        <v>1075</v>
      </c>
      <c r="F119" s="6" t="s">
        <v>22</v>
      </c>
      <c r="G119" s="6" t="s">
        <v>1076</v>
      </c>
      <c r="H119" s="6" t="s">
        <v>365</v>
      </c>
      <c r="I119" s="10" t="s">
        <v>37</v>
      </c>
      <c r="J119" s="6" t="s">
        <v>26</v>
      </c>
      <c r="K119" s="6" t="s">
        <v>27</v>
      </c>
      <c r="L119" s="11" t="s">
        <v>1077</v>
      </c>
      <c r="M119" s="11" t="s">
        <v>1078</v>
      </c>
      <c r="N119" s="11" t="s">
        <v>1079</v>
      </c>
      <c r="O119" s="11" t="s">
        <v>1080</v>
      </c>
      <c r="P119" s="11" t="s">
        <v>1081</v>
      </c>
      <c r="Q119" s="11" t="s">
        <v>1082</v>
      </c>
      <c r="R119" s="11" t="s">
        <v>1083</v>
      </c>
      <c r="S119" s="11">
        <v>189</v>
      </c>
    </row>
    <row r="120" spans="1:19" ht="42">
      <c r="A120" s="6" t="s">
        <v>18</v>
      </c>
      <c r="B120" s="7"/>
      <c r="C120" s="6" t="s">
        <v>1085</v>
      </c>
      <c r="D120" s="17" t="str">
        <f>HYPERLINK("https://europepmc.org/articles/PMC5354899?fromSearch=singleResult&amp;fromQuery=28042959","28042959")</f>
        <v>28042959</v>
      </c>
      <c r="E120" s="9" t="s">
        <v>1086</v>
      </c>
      <c r="F120" s="6" t="s">
        <v>22</v>
      </c>
      <c r="G120" s="6" t="s">
        <v>1087</v>
      </c>
      <c r="H120" s="6" t="s">
        <v>1088</v>
      </c>
      <c r="I120" s="10" t="s">
        <v>25</v>
      </c>
      <c r="J120" s="6" t="s">
        <v>26</v>
      </c>
      <c r="K120" s="6" t="s">
        <v>27</v>
      </c>
      <c r="L120" s="11" t="s">
        <v>1089</v>
      </c>
      <c r="M120" s="11" t="s">
        <v>540</v>
      </c>
      <c r="N120" s="11" t="s">
        <v>259</v>
      </c>
      <c r="O120" s="11" t="s">
        <v>260</v>
      </c>
      <c r="P120" s="11" t="s">
        <v>1090</v>
      </c>
      <c r="Q120" s="11" t="s">
        <v>259</v>
      </c>
      <c r="R120" s="11"/>
      <c r="S120" s="16">
        <v>191</v>
      </c>
    </row>
    <row r="121" spans="1:19" ht="56">
      <c r="A121" s="6" t="s">
        <v>18</v>
      </c>
      <c r="B121" s="7"/>
      <c r="C121" s="6" t="s">
        <v>83</v>
      </c>
      <c r="D121" s="8" t="s">
        <v>1092</v>
      </c>
      <c r="E121" s="9" t="s">
        <v>1093</v>
      </c>
      <c r="F121" s="6" t="s">
        <v>22</v>
      </c>
      <c r="G121" s="6" t="s">
        <v>1094</v>
      </c>
      <c r="H121" s="6" t="s">
        <v>458</v>
      </c>
      <c r="I121" s="10" t="s">
        <v>65</v>
      </c>
      <c r="J121" s="6" t="s">
        <v>26</v>
      </c>
      <c r="K121" s="6" t="s">
        <v>27</v>
      </c>
      <c r="L121" s="11" t="s">
        <v>1095</v>
      </c>
      <c r="M121" s="11" t="s">
        <v>460</v>
      </c>
      <c r="N121" s="11" t="s">
        <v>1096</v>
      </c>
      <c r="O121" s="11" t="s">
        <v>1097</v>
      </c>
      <c r="P121" s="11" t="s">
        <v>460</v>
      </c>
      <c r="Q121" s="11" t="s">
        <v>1098</v>
      </c>
      <c r="R121" s="11" t="s">
        <v>947</v>
      </c>
      <c r="S121" s="11">
        <v>193</v>
      </c>
    </row>
    <row r="122" spans="1:19" ht="28">
      <c r="A122" s="6" t="s">
        <v>18</v>
      </c>
      <c r="B122" s="7"/>
      <c r="C122" s="6" t="s">
        <v>47</v>
      </c>
      <c r="D122" s="8" t="s">
        <v>1099</v>
      </c>
      <c r="E122" s="9" t="s">
        <v>1100</v>
      </c>
      <c r="F122" s="6" t="s">
        <v>22</v>
      </c>
      <c r="G122" s="6" t="s">
        <v>1101</v>
      </c>
      <c r="H122" s="6" t="s">
        <v>58</v>
      </c>
      <c r="I122" s="10" t="s">
        <v>25</v>
      </c>
      <c r="J122" s="6" t="s">
        <v>26</v>
      </c>
      <c r="K122" s="6" t="s">
        <v>27</v>
      </c>
      <c r="L122" s="11" t="s">
        <v>1102</v>
      </c>
      <c r="M122" s="11" t="s">
        <v>1103</v>
      </c>
      <c r="N122" s="11" t="s">
        <v>1104</v>
      </c>
      <c r="O122" s="11" t="s">
        <v>1105</v>
      </c>
      <c r="P122" s="11" t="s">
        <v>1106</v>
      </c>
      <c r="Q122" s="11" t="s">
        <v>1107</v>
      </c>
      <c r="R122" s="11" t="s">
        <v>1108</v>
      </c>
      <c r="S122" s="16">
        <v>194</v>
      </c>
    </row>
    <row r="123" spans="1:19" ht="28">
      <c r="A123" s="6" t="s">
        <v>18</v>
      </c>
      <c r="B123" s="7"/>
      <c r="C123" s="6" t="s">
        <v>487</v>
      </c>
      <c r="D123" s="17" t="str">
        <f>HYPERLINK("https://europepmc.org/articles/PMC4743153?fromSearch=singleResult&amp;fromQuery=26913191","26913191")</f>
        <v>26913191</v>
      </c>
      <c r="E123" s="9" t="s">
        <v>581</v>
      </c>
      <c r="F123" s="6" t="s">
        <v>22</v>
      </c>
      <c r="G123" s="6" t="s">
        <v>1109</v>
      </c>
      <c r="H123" s="6" t="s">
        <v>124</v>
      </c>
      <c r="I123" s="10" t="s">
        <v>44</v>
      </c>
      <c r="J123" s="6" t="s">
        <v>26</v>
      </c>
      <c r="K123" s="6" t="s">
        <v>27</v>
      </c>
      <c r="L123" s="11" t="s">
        <v>583</v>
      </c>
      <c r="M123" s="11" t="s">
        <v>1110</v>
      </c>
      <c r="N123" s="11" t="s">
        <v>1111</v>
      </c>
      <c r="O123" s="11" t="s">
        <v>584</v>
      </c>
      <c r="P123" s="11" t="s">
        <v>270</v>
      </c>
      <c r="Q123" s="11" t="s">
        <v>1112</v>
      </c>
      <c r="R123" s="11" t="s">
        <v>1113</v>
      </c>
      <c r="S123" s="11">
        <v>195</v>
      </c>
    </row>
    <row r="124" spans="1:19" ht="28">
      <c r="A124" s="6" t="s">
        <v>18</v>
      </c>
      <c r="B124" s="7"/>
      <c r="C124" s="6" t="s">
        <v>47</v>
      </c>
      <c r="D124" s="8" t="s">
        <v>1115</v>
      </c>
      <c r="E124" s="9" t="s">
        <v>1116</v>
      </c>
      <c r="F124" s="6" t="s">
        <v>22</v>
      </c>
      <c r="G124" s="6" t="s">
        <v>1117</v>
      </c>
      <c r="H124" s="6" t="s">
        <v>58</v>
      </c>
      <c r="I124" s="10" t="s">
        <v>37</v>
      </c>
      <c r="J124" s="6" t="s">
        <v>26</v>
      </c>
      <c r="K124" s="6" t="s">
        <v>59</v>
      </c>
      <c r="L124" s="11" t="s">
        <v>1118</v>
      </c>
      <c r="M124" s="11" t="s">
        <v>1119</v>
      </c>
      <c r="N124" s="11" t="s">
        <v>1120</v>
      </c>
      <c r="O124" s="11" t="s">
        <v>1121</v>
      </c>
      <c r="P124" s="11" t="s">
        <v>1122</v>
      </c>
      <c r="Q124" s="11" t="s">
        <v>1120</v>
      </c>
      <c r="R124" s="11" t="s">
        <v>1123</v>
      </c>
      <c r="S124" s="11">
        <v>198</v>
      </c>
    </row>
    <row r="125" spans="1:19" ht="126">
      <c r="A125" s="6" t="s">
        <v>18</v>
      </c>
      <c r="B125" s="7"/>
      <c r="C125" s="6" t="s">
        <v>1124</v>
      </c>
      <c r="D125" s="8" t="s">
        <v>1125</v>
      </c>
      <c r="E125" s="9" t="s">
        <v>1126</v>
      </c>
      <c r="F125" s="6" t="s">
        <v>22</v>
      </c>
      <c r="G125" s="6" t="s">
        <v>1127</v>
      </c>
      <c r="H125" s="6" t="s">
        <v>124</v>
      </c>
      <c r="I125" s="10" t="s">
        <v>25</v>
      </c>
      <c r="J125" s="6" t="s">
        <v>26</v>
      </c>
      <c r="K125" s="6" t="s">
        <v>27</v>
      </c>
      <c r="L125" s="11" t="s">
        <v>1128</v>
      </c>
      <c r="M125" s="11" t="s">
        <v>526</v>
      </c>
      <c r="N125" s="11" t="s">
        <v>1129</v>
      </c>
      <c r="O125" s="11" t="s">
        <v>1130</v>
      </c>
      <c r="P125" s="11" t="s">
        <v>858</v>
      </c>
      <c r="Q125" s="11" t="s">
        <v>1131</v>
      </c>
      <c r="R125" s="11" t="s">
        <v>1132</v>
      </c>
      <c r="S125" s="16">
        <v>200</v>
      </c>
    </row>
    <row r="126" spans="1:19" ht="42">
      <c r="A126" s="6" t="s">
        <v>18</v>
      </c>
      <c r="B126" s="7"/>
      <c r="C126" s="6" t="s">
        <v>194</v>
      </c>
      <c r="D126" s="8" t="s">
        <v>1133</v>
      </c>
      <c r="E126" s="9" t="s">
        <v>1134</v>
      </c>
      <c r="F126" s="6" t="s">
        <v>22</v>
      </c>
      <c r="G126" s="6" t="s">
        <v>1135</v>
      </c>
      <c r="H126" s="6" t="s">
        <v>1136</v>
      </c>
      <c r="I126" s="10" t="s">
        <v>25</v>
      </c>
      <c r="J126" s="6" t="s">
        <v>26</v>
      </c>
      <c r="K126" s="6" t="s">
        <v>27</v>
      </c>
      <c r="L126" s="11" t="s">
        <v>1137</v>
      </c>
      <c r="M126" s="11" t="s">
        <v>1138</v>
      </c>
      <c r="N126" s="11" t="s">
        <v>1139</v>
      </c>
      <c r="O126" s="11" t="s">
        <v>243</v>
      </c>
      <c r="P126" s="11" t="s">
        <v>1140</v>
      </c>
      <c r="Q126" s="11" t="s">
        <v>1141</v>
      </c>
      <c r="R126" s="11" t="s">
        <v>235</v>
      </c>
      <c r="S126" s="11">
        <v>201</v>
      </c>
    </row>
    <row r="127" spans="1:19" ht="28">
      <c r="A127" s="6" t="s">
        <v>18</v>
      </c>
      <c r="B127" s="7"/>
      <c r="C127" s="6" t="s">
        <v>61</v>
      </c>
      <c r="D127" s="8" t="s">
        <v>1144</v>
      </c>
      <c r="E127" s="9" t="s">
        <v>1145</v>
      </c>
      <c r="F127" s="6" t="s">
        <v>22</v>
      </c>
      <c r="G127" s="6" t="s">
        <v>1146</v>
      </c>
      <c r="H127" s="6" t="s">
        <v>109</v>
      </c>
      <c r="I127" s="10" t="s">
        <v>239</v>
      </c>
      <c r="J127" s="6" t="s">
        <v>26</v>
      </c>
      <c r="K127" s="6" t="s">
        <v>59</v>
      </c>
      <c r="L127" s="11" t="s">
        <v>1147</v>
      </c>
      <c r="M127" s="11" t="s">
        <v>1148</v>
      </c>
      <c r="N127" s="11" t="s">
        <v>1149</v>
      </c>
      <c r="O127" s="11" t="s">
        <v>1150</v>
      </c>
      <c r="P127" s="11" t="s">
        <v>1151</v>
      </c>
      <c r="Q127" s="11"/>
      <c r="R127" s="11" t="s">
        <v>1152</v>
      </c>
      <c r="S127" s="11">
        <v>205</v>
      </c>
    </row>
    <row r="128" spans="1:19" ht="42">
      <c r="A128" s="6" t="s">
        <v>18</v>
      </c>
      <c r="B128" s="7"/>
      <c r="C128" s="6" t="s">
        <v>61</v>
      </c>
      <c r="D128" s="8" t="s">
        <v>1153</v>
      </c>
      <c r="E128" s="9" t="s">
        <v>1154</v>
      </c>
      <c r="F128" s="6" t="s">
        <v>22</v>
      </c>
      <c r="G128" s="6" t="s">
        <v>1155</v>
      </c>
      <c r="H128" s="6" t="s">
        <v>832</v>
      </c>
      <c r="I128" s="10" t="s">
        <v>65</v>
      </c>
      <c r="J128" s="6" t="s">
        <v>26</v>
      </c>
      <c r="K128" s="6" t="s">
        <v>27</v>
      </c>
      <c r="L128" s="11" t="s">
        <v>1147</v>
      </c>
      <c r="M128" s="11" t="s">
        <v>1156</v>
      </c>
      <c r="N128" s="11" t="s">
        <v>1157</v>
      </c>
      <c r="O128" s="11" t="s">
        <v>920</v>
      </c>
      <c r="P128" s="11" t="s">
        <v>1158</v>
      </c>
      <c r="Q128" s="11" t="s">
        <v>1157</v>
      </c>
      <c r="R128" s="11" t="s">
        <v>1159</v>
      </c>
      <c r="S128" s="16">
        <v>206</v>
      </c>
    </row>
    <row r="129" spans="1:19" ht="70">
      <c r="A129" s="6" t="s">
        <v>18</v>
      </c>
      <c r="B129" s="7"/>
      <c r="C129" s="6" t="s">
        <v>1160</v>
      </c>
      <c r="D129" s="8" t="s">
        <v>1161</v>
      </c>
      <c r="E129" s="9" t="s">
        <v>1162</v>
      </c>
      <c r="F129" s="6" t="s">
        <v>22</v>
      </c>
      <c r="G129" s="6" t="s">
        <v>1163</v>
      </c>
      <c r="H129" s="6" t="s">
        <v>124</v>
      </c>
      <c r="I129" s="10" t="s">
        <v>44</v>
      </c>
      <c r="J129" s="6" t="s">
        <v>26</v>
      </c>
      <c r="K129" s="6" t="s">
        <v>27</v>
      </c>
      <c r="L129" s="11" t="s">
        <v>672</v>
      </c>
      <c r="M129" s="11" t="s">
        <v>1164</v>
      </c>
      <c r="N129" s="11" t="s">
        <v>1165</v>
      </c>
      <c r="O129" s="11" t="s">
        <v>673</v>
      </c>
      <c r="P129" s="11" t="s">
        <v>645</v>
      </c>
      <c r="Q129" s="11" t="s">
        <v>1045</v>
      </c>
      <c r="R129" s="11" t="s">
        <v>1166</v>
      </c>
      <c r="S129" s="11">
        <v>207</v>
      </c>
    </row>
    <row r="130" spans="1:19" ht="28">
      <c r="A130" s="6" t="s">
        <v>18</v>
      </c>
      <c r="B130" s="7"/>
      <c r="C130" s="6" t="s">
        <v>487</v>
      </c>
      <c r="D130" s="17" t="str">
        <f>HYPERLINK("https://europepmc.org/articles/PMC5383938?fromSearch=singleResult&amp;fromQuery=28443186","28443186")</f>
        <v>28443186</v>
      </c>
      <c r="E130" s="9" t="s">
        <v>1167</v>
      </c>
      <c r="F130" s="6" t="s">
        <v>22</v>
      </c>
      <c r="G130" s="6" t="s">
        <v>1168</v>
      </c>
      <c r="H130" s="6" t="s">
        <v>124</v>
      </c>
      <c r="I130" s="10" t="s">
        <v>25</v>
      </c>
      <c r="J130" s="6" t="s">
        <v>26</v>
      </c>
      <c r="K130" s="6" t="s">
        <v>27</v>
      </c>
      <c r="L130" s="11" t="s">
        <v>1169</v>
      </c>
      <c r="M130" s="11" t="s">
        <v>1170</v>
      </c>
      <c r="N130" s="11" t="s">
        <v>1171</v>
      </c>
      <c r="O130" s="11" t="s">
        <v>1172</v>
      </c>
      <c r="P130" s="11" t="s">
        <v>1173</v>
      </c>
      <c r="Q130" s="11" t="s">
        <v>1174</v>
      </c>
      <c r="R130" s="11" t="s">
        <v>1175</v>
      </c>
      <c r="S130" s="11">
        <v>208</v>
      </c>
    </row>
    <row r="131" spans="1:19" ht="28">
      <c r="A131" s="6" t="s">
        <v>18</v>
      </c>
      <c r="B131" s="7"/>
      <c r="C131" s="6" t="s">
        <v>487</v>
      </c>
      <c r="D131" s="17" t="str">
        <f>HYPERLINK("https://europepmc.org/articles/PMC5747335","PPR41395")</f>
        <v>PPR41395</v>
      </c>
      <c r="E131" s="9" t="s">
        <v>317</v>
      </c>
      <c r="F131" s="6" t="s">
        <v>488</v>
      </c>
      <c r="G131" s="6" t="s">
        <v>1176</v>
      </c>
      <c r="H131" s="6"/>
      <c r="I131" s="10" t="s">
        <v>25</v>
      </c>
      <c r="J131" s="6" t="s">
        <v>46</v>
      </c>
      <c r="K131" s="6"/>
      <c r="L131" s="11" t="s">
        <v>1177</v>
      </c>
      <c r="M131" s="11"/>
      <c r="N131" s="11"/>
      <c r="O131" s="11" t="s">
        <v>269</v>
      </c>
      <c r="P131" s="11"/>
      <c r="Q131" s="11"/>
      <c r="R131" s="11"/>
      <c r="S131" s="16">
        <v>209</v>
      </c>
    </row>
    <row r="132" spans="1:19" ht="28">
      <c r="A132" s="6" t="s">
        <v>18</v>
      </c>
      <c r="B132" s="7"/>
      <c r="C132" s="6" t="s">
        <v>61</v>
      </c>
      <c r="D132" s="8" t="s">
        <v>1178</v>
      </c>
      <c r="E132" s="9" t="s">
        <v>1179</v>
      </c>
      <c r="F132" s="6" t="s">
        <v>22</v>
      </c>
      <c r="G132" s="6" t="s">
        <v>1180</v>
      </c>
      <c r="H132" s="6" t="s">
        <v>999</v>
      </c>
      <c r="I132" s="10" t="s">
        <v>25</v>
      </c>
      <c r="J132" s="6" t="s">
        <v>26</v>
      </c>
      <c r="K132" s="6" t="s">
        <v>27</v>
      </c>
      <c r="L132" s="11" t="s">
        <v>1181</v>
      </c>
      <c r="M132" s="11" t="s">
        <v>546</v>
      </c>
      <c r="N132" s="11" t="s">
        <v>1182</v>
      </c>
      <c r="O132" s="11" t="s">
        <v>69</v>
      </c>
      <c r="P132" s="11" t="s">
        <v>70</v>
      </c>
      <c r="Q132" s="11" t="s">
        <v>1182</v>
      </c>
      <c r="R132" s="11" t="s">
        <v>1183</v>
      </c>
      <c r="S132" s="16">
        <v>212</v>
      </c>
    </row>
    <row r="133" spans="1:19" ht="28">
      <c r="A133" s="6" t="s">
        <v>18</v>
      </c>
      <c r="B133" s="7"/>
      <c r="C133" s="6" t="s">
        <v>83</v>
      </c>
      <c r="D133" s="8" t="s">
        <v>1184</v>
      </c>
      <c r="E133" s="9" t="s">
        <v>1185</v>
      </c>
      <c r="F133" s="6" t="s">
        <v>22</v>
      </c>
      <c r="G133" s="6" t="s">
        <v>1186</v>
      </c>
      <c r="H133" s="6" t="s">
        <v>58</v>
      </c>
      <c r="I133" s="10" t="s">
        <v>37</v>
      </c>
      <c r="J133" s="6" t="s">
        <v>26</v>
      </c>
      <c r="K133" s="6" t="s">
        <v>27</v>
      </c>
      <c r="L133" s="11" t="s">
        <v>1187</v>
      </c>
      <c r="M133" s="11" t="s">
        <v>1188</v>
      </c>
      <c r="N133" s="11" t="s">
        <v>1189</v>
      </c>
      <c r="O133" s="11" t="s">
        <v>927</v>
      </c>
      <c r="P133" s="11" t="s">
        <v>1190</v>
      </c>
      <c r="Q133" s="11" t="s">
        <v>1189</v>
      </c>
      <c r="R133" s="11" t="s">
        <v>1191</v>
      </c>
      <c r="S133" s="11">
        <v>213</v>
      </c>
    </row>
    <row r="134" spans="1:19" ht="28">
      <c r="A134" s="6" t="s">
        <v>18</v>
      </c>
      <c r="B134" s="7"/>
      <c r="C134" s="6" t="s">
        <v>1192</v>
      </c>
      <c r="D134" s="8" t="s">
        <v>1193</v>
      </c>
      <c r="E134" s="9" t="s">
        <v>1194</v>
      </c>
      <c r="F134" s="6" t="s">
        <v>22</v>
      </c>
      <c r="G134" s="6" t="s">
        <v>1195</v>
      </c>
      <c r="H134" s="6" t="s">
        <v>1196</v>
      </c>
      <c r="I134" s="10" t="s">
        <v>37</v>
      </c>
      <c r="J134" s="6" t="s">
        <v>26</v>
      </c>
      <c r="K134" s="6" t="s">
        <v>27</v>
      </c>
      <c r="L134" s="11" t="s">
        <v>1089</v>
      </c>
      <c r="M134" s="11" t="s">
        <v>1090</v>
      </c>
      <c r="N134" s="11" t="s">
        <v>1197</v>
      </c>
      <c r="O134" s="11" t="s">
        <v>260</v>
      </c>
      <c r="P134" s="11" t="s">
        <v>538</v>
      </c>
      <c r="Q134" s="11" t="s">
        <v>1198</v>
      </c>
      <c r="R134" s="11" t="s">
        <v>1199</v>
      </c>
      <c r="S134" s="11">
        <v>214</v>
      </c>
    </row>
    <row r="135" spans="1:19" ht="28">
      <c r="A135" s="6" t="s">
        <v>18</v>
      </c>
      <c r="B135" s="7"/>
      <c r="C135" s="6" t="s">
        <v>61</v>
      </c>
      <c r="D135" s="8" t="s">
        <v>1202</v>
      </c>
      <c r="E135" s="9" t="s">
        <v>1203</v>
      </c>
      <c r="F135" s="6" t="s">
        <v>22</v>
      </c>
      <c r="G135" s="6" t="s">
        <v>1204</v>
      </c>
      <c r="H135" s="6" t="s">
        <v>1205</v>
      </c>
      <c r="I135" s="10" t="s">
        <v>65</v>
      </c>
      <c r="J135" s="6" t="s">
        <v>46</v>
      </c>
      <c r="K135" s="6"/>
      <c r="L135" s="11" t="s">
        <v>532</v>
      </c>
      <c r="M135" s="11" t="s">
        <v>1206</v>
      </c>
      <c r="N135" s="11" t="s">
        <v>1207</v>
      </c>
      <c r="O135" s="11" t="s">
        <v>66</v>
      </c>
      <c r="P135" s="11" t="s">
        <v>418</v>
      </c>
      <c r="Q135" s="11" t="s">
        <v>1208</v>
      </c>
      <c r="R135" s="11"/>
      <c r="S135" s="16">
        <v>218</v>
      </c>
    </row>
    <row r="136" spans="1:19" ht="28">
      <c r="A136" s="6" t="s">
        <v>18</v>
      </c>
      <c r="B136" s="7"/>
      <c r="C136" s="6" t="s">
        <v>83</v>
      </c>
      <c r="D136" s="8" t="s">
        <v>1209</v>
      </c>
      <c r="E136" s="9" t="s">
        <v>1210</v>
      </c>
      <c r="F136" s="6" t="s">
        <v>22</v>
      </c>
      <c r="G136" s="6" t="s">
        <v>1211</v>
      </c>
      <c r="H136" s="6" t="s">
        <v>58</v>
      </c>
      <c r="I136" s="10" t="s">
        <v>37</v>
      </c>
      <c r="J136" s="6" t="s">
        <v>26</v>
      </c>
      <c r="K136" s="6" t="s">
        <v>59</v>
      </c>
      <c r="L136" s="11" t="s">
        <v>1212</v>
      </c>
      <c r="M136" s="11" t="s">
        <v>1213</v>
      </c>
      <c r="N136" s="11" t="s">
        <v>1214</v>
      </c>
      <c r="O136" s="11" t="s">
        <v>1215</v>
      </c>
      <c r="P136" s="11" t="s">
        <v>1213</v>
      </c>
      <c r="Q136" s="11" t="s">
        <v>1214</v>
      </c>
      <c r="R136" s="11" t="s">
        <v>1216</v>
      </c>
      <c r="S136" s="11">
        <v>219</v>
      </c>
    </row>
    <row r="137" spans="1:19" ht="42">
      <c r="A137" s="6" t="s">
        <v>18</v>
      </c>
      <c r="B137" s="7"/>
      <c r="C137" s="6" t="s">
        <v>800</v>
      </c>
      <c r="D137" s="8" t="s">
        <v>1217</v>
      </c>
      <c r="E137" s="9" t="s">
        <v>1218</v>
      </c>
      <c r="F137" s="6" t="s">
        <v>22</v>
      </c>
      <c r="G137" s="6" t="s">
        <v>1219</v>
      </c>
      <c r="H137" s="6" t="s">
        <v>109</v>
      </c>
      <c r="I137" s="10" t="s">
        <v>25</v>
      </c>
      <c r="J137" s="6" t="s">
        <v>26</v>
      </c>
      <c r="K137" s="6" t="s">
        <v>27</v>
      </c>
      <c r="L137" s="11" t="s">
        <v>1220</v>
      </c>
      <c r="M137" s="11" t="s">
        <v>1170</v>
      </c>
      <c r="N137" s="11" t="s">
        <v>1221</v>
      </c>
      <c r="O137" s="11" t="s">
        <v>1222</v>
      </c>
      <c r="P137" s="11" t="s">
        <v>772</v>
      </c>
      <c r="Q137" s="11" t="s">
        <v>1223</v>
      </c>
      <c r="R137" s="11" t="s">
        <v>1224</v>
      </c>
      <c r="S137" s="11">
        <v>220</v>
      </c>
    </row>
    <row r="138" spans="1:19" ht="28">
      <c r="A138" s="6" t="s">
        <v>18</v>
      </c>
      <c r="B138" s="7"/>
      <c r="C138" s="6" t="s">
        <v>83</v>
      </c>
      <c r="D138" s="8" t="s">
        <v>1225</v>
      </c>
      <c r="E138" s="9" t="s">
        <v>1226</v>
      </c>
      <c r="F138" s="6" t="s">
        <v>22</v>
      </c>
      <c r="G138" s="6" t="s">
        <v>1227</v>
      </c>
      <c r="H138" s="6" t="s">
        <v>58</v>
      </c>
      <c r="I138" s="10" t="s">
        <v>110</v>
      </c>
      <c r="J138" s="6" t="s">
        <v>26</v>
      </c>
      <c r="K138" s="6" t="s">
        <v>27</v>
      </c>
      <c r="L138" s="11" t="s">
        <v>1228</v>
      </c>
      <c r="M138" s="11" t="s">
        <v>1229</v>
      </c>
      <c r="N138" s="11" t="s">
        <v>1230</v>
      </c>
      <c r="O138" s="11" t="s">
        <v>927</v>
      </c>
      <c r="P138" s="11" t="s">
        <v>1231</v>
      </c>
      <c r="Q138" s="11" t="s">
        <v>1230</v>
      </c>
      <c r="R138" s="11" t="s">
        <v>1232</v>
      </c>
      <c r="S138" s="16">
        <v>221</v>
      </c>
    </row>
    <row r="139" spans="1:19" ht="28">
      <c r="A139" s="6" t="s">
        <v>18</v>
      </c>
      <c r="B139" s="7"/>
      <c r="C139" s="6" t="s">
        <v>509</v>
      </c>
      <c r="D139" s="8" t="s">
        <v>1233</v>
      </c>
      <c r="E139" s="9" t="s">
        <v>1234</v>
      </c>
      <c r="F139" s="6" t="s">
        <v>22</v>
      </c>
      <c r="G139" s="6" t="s">
        <v>1235</v>
      </c>
      <c r="H139" s="6" t="s">
        <v>58</v>
      </c>
      <c r="I139" s="10" t="s">
        <v>65</v>
      </c>
      <c r="J139" s="6" t="s">
        <v>26</v>
      </c>
      <c r="K139" s="6" t="s">
        <v>59</v>
      </c>
      <c r="L139" s="11" t="s">
        <v>1236</v>
      </c>
      <c r="M139" s="11" t="s">
        <v>1237</v>
      </c>
      <c r="N139" s="11" t="s">
        <v>1238</v>
      </c>
      <c r="O139" s="11" t="s">
        <v>1239</v>
      </c>
      <c r="P139" s="11" t="s">
        <v>1240</v>
      </c>
      <c r="Q139" s="11" t="s">
        <v>1241</v>
      </c>
      <c r="R139" s="11" t="s">
        <v>1242</v>
      </c>
      <c r="S139" s="11">
        <v>222</v>
      </c>
    </row>
    <row r="140" spans="1:19" ht="28">
      <c r="A140" s="6" t="s">
        <v>18</v>
      </c>
      <c r="B140" s="7"/>
      <c r="C140" s="6" t="s">
        <v>194</v>
      </c>
      <c r="D140" s="8" t="s">
        <v>1243</v>
      </c>
      <c r="E140" s="9" t="s">
        <v>1244</v>
      </c>
      <c r="F140" s="6" t="s">
        <v>22</v>
      </c>
      <c r="G140" s="6" t="s">
        <v>1245</v>
      </c>
      <c r="H140" s="6" t="s">
        <v>1246</v>
      </c>
      <c r="I140" s="10" t="s">
        <v>25</v>
      </c>
      <c r="J140" s="6" t="s">
        <v>46</v>
      </c>
      <c r="K140" s="6"/>
      <c r="L140" s="11" t="s">
        <v>1247</v>
      </c>
      <c r="M140" s="11" t="s">
        <v>1248</v>
      </c>
      <c r="N140" s="11" t="s">
        <v>1249</v>
      </c>
      <c r="O140" s="11"/>
      <c r="P140" s="11" t="s">
        <v>1250</v>
      </c>
      <c r="Q140" s="11"/>
      <c r="R140" s="11"/>
      <c r="S140" s="11">
        <v>223</v>
      </c>
    </row>
    <row r="141" spans="1:19" ht="28">
      <c r="A141" s="6" t="s">
        <v>18</v>
      </c>
      <c r="B141" s="7"/>
      <c r="C141" s="6" t="s">
        <v>518</v>
      </c>
      <c r="D141" s="8" t="s">
        <v>1251</v>
      </c>
      <c r="E141" s="9" t="s">
        <v>1252</v>
      </c>
      <c r="F141" s="6" t="s">
        <v>22</v>
      </c>
      <c r="G141" s="6" t="s">
        <v>1253</v>
      </c>
      <c r="H141" s="6" t="s">
        <v>186</v>
      </c>
      <c r="I141" s="10" t="s">
        <v>65</v>
      </c>
      <c r="J141" s="6" t="s">
        <v>26</v>
      </c>
      <c r="K141" s="6" t="s">
        <v>27</v>
      </c>
      <c r="L141" s="11" t="s">
        <v>187</v>
      </c>
      <c r="M141" s="11" t="s">
        <v>1254</v>
      </c>
      <c r="N141" s="11" t="s">
        <v>1255</v>
      </c>
      <c r="O141" s="11" t="s">
        <v>519</v>
      </c>
      <c r="P141" s="11" t="s">
        <v>1256</v>
      </c>
      <c r="Q141" s="11" t="s">
        <v>1257</v>
      </c>
      <c r="R141" s="11"/>
      <c r="S141" s="11">
        <v>225</v>
      </c>
    </row>
    <row r="142" spans="1:19" ht="98">
      <c r="A142" s="6" t="s">
        <v>18</v>
      </c>
      <c r="B142" s="7"/>
      <c r="C142" s="6" t="s">
        <v>1258</v>
      </c>
      <c r="D142" s="8" t="s">
        <v>1259</v>
      </c>
      <c r="E142" s="9" t="s">
        <v>1260</v>
      </c>
      <c r="F142" s="6" t="s">
        <v>22</v>
      </c>
      <c r="G142" s="6" t="s">
        <v>1261</v>
      </c>
      <c r="H142" s="6" t="s">
        <v>124</v>
      </c>
      <c r="I142" s="10" t="s">
        <v>25</v>
      </c>
      <c r="J142" s="6" t="s">
        <v>26</v>
      </c>
      <c r="K142" s="6" t="s">
        <v>27</v>
      </c>
      <c r="L142" s="11" t="s">
        <v>1262</v>
      </c>
      <c r="M142" s="11" t="s">
        <v>710</v>
      </c>
      <c r="N142" s="11" t="s">
        <v>1263</v>
      </c>
      <c r="O142" s="11" t="s">
        <v>1264</v>
      </c>
      <c r="P142" s="11" t="s">
        <v>1265</v>
      </c>
      <c r="Q142" s="11" t="s">
        <v>1266</v>
      </c>
      <c r="R142" s="11" t="s">
        <v>1267</v>
      </c>
      <c r="S142" s="16">
        <v>227</v>
      </c>
    </row>
    <row r="143" spans="1:19" ht="42">
      <c r="A143" s="6" t="s">
        <v>18</v>
      </c>
      <c r="B143" s="7"/>
      <c r="C143" s="6" t="s">
        <v>83</v>
      </c>
      <c r="D143" s="8" t="s">
        <v>1269</v>
      </c>
      <c r="E143" s="9" t="s">
        <v>1270</v>
      </c>
      <c r="F143" s="6" t="s">
        <v>22</v>
      </c>
      <c r="G143" s="6" t="s">
        <v>1271</v>
      </c>
      <c r="H143" s="6" t="s">
        <v>832</v>
      </c>
      <c r="I143" s="10" t="s">
        <v>37</v>
      </c>
      <c r="J143" s="6" t="s">
        <v>26</v>
      </c>
      <c r="K143" s="6" t="s">
        <v>27</v>
      </c>
      <c r="L143" s="11" t="s">
        <v>1272</v>
      </c>
      <c r="M143" s="11" t="s">
        <v>1273</v>
      </c>
      <c r="N143" s="11" t="s">
        <v>1274</v>
      </c>
      <c r="O143" s="11" t="s">
        <v>1275</v>
      </c>
      <c r="P143" s="11" t="s">
        <v>1276</v>
      </c>
      <c r="Q143" s="11" t="s">
        <v>1277</v>
      </c>
      <c r="R143" s="11" t="s">
        <v>1278</v>
      </c>
      <c r="S143" s="11">
        <v>231</v>
      </c>
    </row>
    <row r="144" spans="1:19" ht="28">
      <c r="A144" s="6" t="s">
        <v>18</v>
      </c>
      <c r="B144" s="7"/>
      <c r="C144" s="6" t="s">
        <v>83</v>
      </c>
      <c r="D144" s="8" t="s">
        <v>1279</v>
      </c>
      <c r="E144" s="9" t="s">
        <v>1280</v>
      </c>
      <c r="F144" s="6" t="s">
        <v>22</v>
      </c>
      <c r="G144" s="6" t="s">
        <v>1281</v>
      </c>
      <c r="H144" s="6" t="s">
        <v>58</v>
      </c>
      <c r="I144" s="10" t="s">
        <v>37</v>
      </c>
      <c r="J144" s="6" t="s">
        <v>26</v>
      </c>
      <c r="K144" s="6" t="s">
        <v>59</v>
      </c>
      <c r="L144" s="11" t="s">
        <v>1282</v>
      </c>
      <c r="M144" s="11"/>
      <c r="N144" s="11" t="s">
        <v>1283</v>
      </c>
      <c r="O144" s="11" t="s">
        <v>1052</v>
      </c>
      <c r="P144" s="11"/>
      <c r="Q144" s="11" t="s">
        <v>1284</v>
      </c>
      <c r="R144" s="11" t="s">
        <v>1063</v>
      </c>
      <c r="S144" s="11">
        <v>232</v>
      </c>
    </row>
    <row r="145" spans="1:19" ht="28">
      <c r="A145" s="6" t="s">
        <v>18</v>
      </c>
      <c r="B145" s="7"/>
      <c r="C145" s="6" t="s">
        <v>105</v>
      </c>
      <c r="D145" s="8" t="s">
        <v>1285</v>
      </c>
      <c r="E145" s="9" t="s">
        <v>1286</v>
      </c>
      <c r="F145" s="6" t="s">
        <v>22</v>
      </c>
      <c r="G145" s="6" t="s">
        <v>1287</v>
      </c>
      <c r="H145" s="6" t="s">
        <v>58</v>
      </c>
      <c r="I145" s="10" t="s">
        <v>25</v>
      </c>
      <c r="J145" s="6" t="s">
        <v>26</v>
      </c>
      <c r="K145" s="6" t="s">
        <v>59</v>
      </c>
      <c r="L145" s="11" t="s">
        <v>209</v>
      </c>
      <c r="M145" s="11" t="s">
        <v>1288</v>
      </c>
      <c r="N145" s="11" t="s">
        <v>1289</v>
      </c>
      <c r="O145" s="11" t="s">
        <v>179</v>
      </c>
      <c r="P145" s="11" t="s">
        <v>177</v>
      </c>
      <c r="Q145" s="11" t="s">
        <v>1289</v>
      </c>
      <c r="R145" s="11" t="s">
        <v>1290</v>
      </c>
      <c r="S145" s="16">
        <v>233</v>
      </c>
    </row>
    <row r="146" spans="1:19" ht="28">
      <c r="A146" s="6" t="s">
        <v>18</v>
      </c>
      <c r="B146" s="7"/>
      <c r="C146" s="6" t="s">
        <v>487</v>
      </c>
      <c r="D146" s="9" t="s">
        <v>1293</v>
      </c>
      <c r="E146" s="9" t="s">
        <v>1294</v>
      </c>
      <c r="F146" s="6" t="s">
        <v>488</v>
      </c>
      <c r="G146" s="6" t="s">
        <v>1295</v>
      </c>
      <c r="H146" s="6"/>
      <c r="I146" s="10" t="s">
        <v>37</v>
      </c>
      <c r="J146" s="6" t="s">
        <v>46</v>
      </c>
      <c r="K146" s="6"/>
      <c r="L146" s="11" t="s">
        <v>1296</v>
      </c>
      <c r="M146" s="11" t="s">
        <v>1297</v>
      </c>
      <c r="N146" s="11"/>
      <c r="O146" s="11" t="s">
        <v>1298</v>
      </c>
      <c r="P146" s="11" t="s">
        <v>1299</v>
      </c>
      <c r="Q146" s="11"/>
      <c r="R146" s="11"/>
      <c r="S146" s="11">
        <v>235</v>
      </c>
    </row>
    <row r="147" spans="1:19" ht="70">
      <c r="A147" s="6" t="s">
        <v>18</v>
      </c>
      <c r="B147" s="7"/>
      <c r="C147" s="6" t="s">
        <v>1300</v>
      </c>
      <c r="D147" s="8" t="s">
        <v>1301</v>
      </c>
      <c r="E147" s="9" t="s">
        <v>1302</v>
      </c>
      <c r="F147" s="6" t="s">
        <v>22</v>
      </c>
      <c r="G147" s="6" t="s">
        <v>1303</v>
      </c>
      <c r="H147" s="6" t="s">
        <v>265</v>
      </c>
      <c r="I147" s="10" t="s">
        <v>37</v>
      </c>
      <c r="J147" s="6" t="s">
        <v>26</v>
      </c>
      <c r="K147" s="6" t="s">
        <v>27</v>
      </c>
      <c r="L147" s="11" t="s">
        <v>1304</v>
      </c>
      <c r="M147" s="11" t="s">
        <v>1305</v>
      </c>
      <c r="N147" s="11" t="s">
        <v>1306</v>
      </c>
      <c r="O147" s="11" t="s">
        <v>1307</v>
      </c>
      <c r="P147" s="11" t="s">
        <v>1308</v>
      </c>
      <c r="Q147" s="11" t="s">
        <v>1306</v>
      </c>
      <c r="R147" s="11" t="s">
        <v>1309</v>
      </c>
      <c r="S147" s="16">
        <v>236</v>
      </c>
    </row>
    <row r="148" spans="1:19" ht="56">
      <c r="A148" s="6" t="s">
        <v>18</v>
      </c>
      <c r="B148" s="7"/>
      <c r="C148" s="6" t="s">
        <v>83</v>
      </c>
      <c r="D148" s="8" t="s">
        <v>1311</v>
      </c>
      <c r="E148" s="9" t="s">
        <v>1312</v>
      </c>
      <c r="F148" s="6" t="s">
        <v>22</v>
      </c>
      <c r="G148" s="6" t="s">
        <v>1313</v>
      </c>
      <c r="H148" s="6" t="s">
        <v>458</v>
      </c>
      <c r="I148" s="10" t="s">
        <v>25</v>
      </c>
      <c r="J148" s="6" t="s">
        <v>26</v>
      </c>
      <c r="K148" s="6" t="s">
        <v>27</v>
      </c>
      <c r="L148" s="11" t="s">
        <v>568</v>
      </c>
      <c r="M148" s="11" t="s">
        <v>1314</v>
      </c>
      <c r="N148" s="11" t="s">
        <v>1315</v>
      </c>
      <c r="O148" s="11" t="s">
        <v>443</v>
      </c>
      <c r="P148" s="11" t="s">
        <v>1316</v>
      </c>
      <c r="Q148" s="11" t="s">
        <v>1315</v>
      </c>
      <c r="R148" s="11"/>
      <c r="S148" s="11">
        <v>238</v>
      </c>
    </row>
    <row r="149" spans="1:19" ht="42">
      <c r="A149" s="6" t="s">
        <v>18</v>
      </c>
      <c r="B149" s="7"/>
      <c r="C149" s="6" t="s">
        <v>1317</v>
      </c>
      <c r="D149" s="8" t="s">
        <v>1318</v>
      </c>
      <c r="E149" s="9" t="s">
        <v>1319</v>
      </c>
      <c r="F149" s="6" t="s">
        <v>22</v>
      </c>
      <c r="G149" s="6" t="s">
        <v>1320</v>
      </c>
      <c r="H149" s="6" t="s">
        <v>58</v>
      </c>
      <c r="I149" s="10" t="s">
        <v>37</v>
      </c>
      <c r="J149" s="6" t="s">
        <v>26</v>
      </c>
      <c r="K149" s="6" t="s">
        <v>59</v>
      </c>
      <c r="L149" s="11" t="s">
        <v>1321</v>
      </c>
      <c r="M149" s="11" t="s">
        <v>1322</v>
      </c>
      <c r="N149" s="11" t="s">
        <v>1323</v>
      </c>
      <c r="O149" s="11" t="s">
        <v>1324</v>
      </c>
      <c r="P149" s="11" t="s">
        <v>1325</v>
      </c>
      <c r="Q149" s="11" t="s">
        <v>1323</v>
      </c>
      <c r="R149" s="11" t="s">
        <v>1326</v>
      </c>
      <c r="S149" s="16">
        <v>239</v>
      </c>
    </row>
    <row r="150" spans="1:19" ht="42">
      <c r="A150" s="6" t="s">
        <v>18</v>
      </c>
      <c r="B150" s="7"/>
      <c r="C150" s="6" t="s">
        <v>1328</v>
      </c>
      <c r="D150" s="8" t="s">
        <v>1329</v>
      </c>
      <c r="E150" s="9" t="s">
        <v>1330</v>
      </c>
      <c r="F150" s="6" t="s">
        <v>22</v>
      </c>
      <c r="G150" s="6" t="s">
        <v>1331</v>
      </c>
      <c r="H150" s="6" t="s">
        <v>1332</v>
      </c>
      <c r="I150" s="10" t="s">
        <v>65</v>
      </c>
      <c r="J150" s="6" t="s">
        <v>26</v>
      </c>
      <c r="K150" s="6" t="s">
        <v>27</v>
      </c>
      <c r="L150" s="11" t="s">
        <v>1333</v>
      </c>
      <c r="M150" s="11" t="s">
        <v>1334</v>
      </c>
      <c r="N150" s="11" t="s">
        <v>1335</v>
      </c>
      <c r="O150" s="11" t="s">
        <v>1291</v>
      </c>
      <c r="P150" s="11" t="s">
        <v>612</v>
      </c>
      <c r="Q150" s="11" t="s">
        <v>1335</v>
      </c>
      <c r="R150" s="11" t="s">
        <v>1336</v>
      </c>
      <c r="S150" s="11">
        <v>244</v>
      </c>
    </row>
    <row r="151" spans="1:19" ht="56">
      <c r="A151" s="6" t="s">
        <v>18</v>
      </c>
      <c r="B151" s="7"/>
      <c r="C151" s="6" t="s">
        <v>1337</v>
      </c>
      <c r="D151" s="17" t="str">
        <f>HYPERLINK("https://europepmc.org/articles/PMC5045867?fromSearch=singleResult&amp;fromQuery=27694209","27694209")</f>
        <v>27694209</v>
      </c>
      <c r="E151" s="9" t="s">
        <v>1338</v>
      </c>
      <c r="F151" s="6" t="s">
        <v>22</v>
      </c>
      <c r="G151" s="6" t="s">
        <v>1339</v>
      </c>
      <c r="H151" s="6" t="s">
        <v>458</v>
      </c>
      <c r="I151" s="10" t="s">
        <v>65</v>
      </c>
      <c r="J151" s="6" t="s">
        <v>26</v>
      </c>
      <c r="K151" s="6" t="s">
        <v>27</v>
      </c>
      <c r="L151" s="11" t="s">
        <v>1340</v>
      </c>
      <c r="M151" s="11"/>
      <c r="N151" s="11" t="s">
        <v>1341</v>
      </c>
      <c r="O151" s="11" t="s">
        <v>1052</v>
      </c>
      <c r="P151" s="11"/>
      <c r="Q151" s="11" t="s">
        <v>1342</v>
      </c>
      <c r="R151" s="11" t="s">
        <v>1343</v>
      </c>
      <c r="S151" s="16">
        <v>245</v>
      </c>
    </row>
    <row r="152" spans="1:19" ht="28">
      <c r="A152" s="6" t="s">
        <v>18</v>
      </c>
      <c r="B152" s="7"/>
      <c r="C152" s="6" t="s">
        <v>487</v>
      </c>
      <c r="D152" s="9" t="s">
        <v>1347</v>
      </c>
      <c r="E152" s="9" t="s">
        <v>1260</v>
      </c>
      <c r="F152" s="6" t="s">
        <v>488</v>
      </c>
      <c r="G152" s="6" t="s">
        <v>1348</v>
      </c>
      <c r="H152" s="6"/>
      <c r="I152" s="10" t="s">
        <v>25</v>
      </c>
      <c r="J152" s="6" t="s">
        <v>46</v>
      </c>
      <c r="K152" s="6"/>
      <c r="L152" s="11" t="s">
        <v>1262</v>
      </c>
      <c r="M152" s="11" t="s">
        <v>1349</v>
      </c>
      <c r="N152" s="11"/>
      <c r="O152" s="11" t="s">
        <v>1264</v>
      </c>
      <c r="P152" s="11" t="s">
        <v>1350</v>
      </c>
      <c r="Q152" s="11"/>
      <c r="R152" s="11"/>
      <c r="S152" s="11">
        <v>250</v>
      </c>
    </row>
    <row r="153" spans="1:19" ht="70">
      <c r="A153" s="6" t="s">
        <v>18</v>
      </c>
      <c r="B153" s="7"/>
      <c r="C153" s="6" t="s">
        <v>1351</v>
      </c>
      <c r="D153" s="8" t="s">
        <v>1352</v>
      </c>
      <c r="E153" s="9" t="s">
        <v>1353</v>
      </c>
      <c r="F153" s="6" t="s">
        <v>22</v>
      </c>
      <c r="G153" s="6" t="s">
        <v>1354</v>
      </c>
      <c r="H153" s="6" t="s">
        <v>58</v>
      </c>
      <c r="I153" s="10" t="s">
        <v>65</v>
      </c>
      <c r="J153" s="6" t="s">
        <v>26</v>
      </c>
      <c r="K153" s="6" t="s">
        <v>59</v>
      </c>
      <c r="L153" s="11" t="s">
        <v>552</v>
      </c>
      <c r="M153" s="11" t="s">
        <v>1355</v>
      </c>
      <c r="N153" s="11" t="s">
        <v>1356</v>
      </c>
      <c r="O153" s="11" t="s">
        <v>1357</v>
      </c>
      <c r="P153" s="11" t="s">
        <v>367</v>
      </c>
      <c r="Q153" s="11" t="s">
        <v>1358</v>
      </c>
      <c r="R153" s="11" t="s">
        <v>1359</v>
      </c>
      <c r="S153" s="16">
        <v>251</v>
      </c>
    </row>
    <row r="154" spans="1:19" ht="56">
      <c r="A154" s="6" t="s">
        <v>18</v>
      </c>
      <c r="B154" s="7"/>
      <c r="C154" s="6" t="s">
        <v>1361</v>
      </c>
      <c r="D154" s="8" t="s">
        <v>1362</v>
      </c>
      <c r="E154" s="9" t="s">
        <v>1363</v>
      </c>
      <c r="F154" s="6" t="s">
        <v>22</v>
      </c>
      <c r="G154" s="6" t="s">
        <v>1364</v>
      </c>
      <c r="H154" s="6" t="s">
        <v>124</v>
      </c>
      <c r="I154" s="10" t="s">
        <v>37</v>
      </c>
      <c r="J154" s="6" t="s">
        <v>26</v>
      </c>
      <c r="K154" s="6" t="s">
        <v>27</v>
      </c>
      <c r="L154" s="11" t="s">
        <v>1084</v>
      </c>
      <c r="M154" s="11" t="s">
        <v>586</v>
      </c>
      <c r="N154" s="11" t="s">
        <v>1365</v>
      </c>
      <c r="O154" s="11" t="s">
        <v>587</v>
      </c>
      <c r="P154" s="11" t="s">
        <v>586</v>
      </c>
      <c r="Q154" s="11" t="s">
        <v>1366</v>
      </c>
      <c r="R154" s="11" t="s">
        <v>1367</v>
      </c>
      <c r="S154" s="16">
        <v>254</v>
      </c>
    </row>
    <row r="155" spans="1:19" ht="42">
      <c r="A155" s="6" t="s">
        <v>18</v>
      </c>
      <c r="B155" s="7"/>
      <c r="C155" s="6" t="s">
        <v>194</v>
      </c>
      <c r="D155" s="8" t="s">
        <v>1368</v>
      </c>
      <c r="E155" s="9" t="s">
        <v>1369</v>
      </c>
      <c r="F155" s="6" t="s">
        <v>22</v>
      </c>
      <c r="G155" s="6" t="s">
        <v>1370</v>
      </c>
      <c r="H155" s="6" t="s">
        <v>832</v>
      </c>
      <c r="I155" s="10" t="s">
        <v>65</v>
      </c>
      <c r="J155" s="6" t="s">
        <v>26</v>
      </c>
      <c r="K155" s="6" t="s">
        <v>27</v>
      </c>
      <c r="L155" s="11" t="s">
        <v>1147</v>
      </c>
      <c r="M155" s="11" t="s">
        <v>1371</v>
      </c>
      <c r="N155" s="11" t="s">
        <v>1372</v>
      </c>
      <c r="O155" s="11" t="s">
        <v>1006</v>
      </c>
      <c r="P155" s="11" t="s">
        <v>977</v>
      </c>
      <c r="Q155" s="11" t="s">
        <v>1372</v>
      </c>
      <c r="R155" s="11" t="s">
        <v>1373</v>
      </c>
      <c r="S155" s="11">
        <v>255</v>
      </c>
    </row>
    <row r="156" spans="1:19" ht="112">
      <c r="A156" s="6" t="s">
        <v>18</v>
      </c>
      <c r="B156" s="7"/>
      <c r="C156" s="6" t="s">
        <v>1374</v>
      </c>
      <c r="D156" s="8" t="s">
        <v>1375</v>
      </c>
      <c r="E156" s="9" t="s">
        <v>1294</v>
      </c>
      <c r="F156" s="6" t="s">
        <v>22</v>
      </c>
      <c r="G156" s="6" t="s">
        <v>1376</v>
      </c>
      <c r="H156" s="6" t="s">
        <v>124</v>
      </c>
      <c r="I156" s="10" t="s">
        <v>37</v>
      </c>
      <c r="J156" s="6" t="s">
        <v>26</v>
      </c>
      <c r="K156" s="6" t="s">
        <v>27</v>
      </c>
      <c r="L156" s="11" t="s">
        <v>1296</v>
      </c>
      <c r="M156" s="11" t="s">
        <v>1377</v>
      </c>
      <c r="N156" s="11" t="s">
        <v>1378</v>
      </c>
      <c r="O156" s="11" t="s">
        <v>1298</v>
      </c>
      <c r="P156" s="11" t="s">
        <v>1297</v>
      </c>
      <c r="Q156" s="11" t="s">
        <v>1378</v>
      </c>
      <c r="R156" s="11" t="s">
        <v>1379</v>
      </c>
      <c r="S156" s="11">
        <v>256</v>
      </c>
    </row>
    <row r="157" spans="1:19" ht="56">
      <c r="A157" s="6" t="s">
        <v>18</v>
      </c>
      <c r="B157" s="7"/>
      <c r="C157" s="6" t="s">
        <v>83</v>
      </c>
      <c r="D157" s="8" t="s">
        <v>1384</v>
      </c>
      <c r="E157" s="9" t="s">
        <v>1385</v>
      </c>
      <c r="F157" s="6" t="s">
        <v>22</v>
      </c>
      <c r="G157" s="6" t="s">
        <v>1386</v>
      </c>
      <c r="H157" s="6" t="s">
        <v>458</v>
      </c>
      <c r="I157" s="10" t="s">
        <v>65</v>
      </c>
      <c r="J157" s="6" t="s">
        <v>26</v>
      </c>
      <c r="K157" s="6" t="s">
        <v>27</v>
      </c>
      <c r="L157" s="11" t="s">
        <v>1387</v>
      </c>
      <c r="M157" s="11" t="s">
        <v>1388</v>
      </c>
      <c r="N157" s="11" t="s">
        <v>1389</v>
      </c>
      <c r="O157" s="11" t="s">
        <v>1390</v>
      </c>
      <c r="P157" s="11" t="s">
        <v>1391</v>
      </c>
      <c r="Q157" s="11" t="s">
        <v>1392</v>
      </c>
      <c r="R157" s="11" t="s">
        <v>1393</v>
      </c>
      <c r="S157" s="16">
        <v>269</v>
      </c>
    </row>
    <row r="158" spans="1:19" ht="28">
      <c r="A158" s="6" t="s">
        <v>18</v>
      </c>
      <c r="B158" s="7"/>
      <c r="C158" s="6" t="s">
        <v>94</v>
      </c>
      <c r="D158" s="8" t="s">
        <v>1394</v>
      </c>
      <c r="E158" s="9" t="s">
        <v>1395</v>
      </c>
      <c r="F158" s="6" t="s">
        <v>22</v>
      </c>
      <c r="G158" s="6" t="s">
        <v>1396</v>
      </c>
      <c r="H158" s="6" t="s">
        <v>1397</v>
      </c>
      <c r="I158" s="10" t="s">
        <v>37</v>
      </c>
      <c r="J158" s="6" t="s">
        <v>26</v>
      </c>
      <c r="K158" s="6" t="s">
        <v>27</v>
      </c>
      <c r="L158" s="11" t="s">
        <v>602</v>
      </c>
      <c r="M158" s="11" t="s">
        <v>603</v>
      </c>
      <c r="N158" s="11" t="s">
        <v>1398</v>
      </c>
      <c r="O158" s="11" t="s">
        <v>1399</v>
      </c>
      <c r="P158" s="11" t="s">
        <v>203</v>
      </c>
      <c r="Q158" s="11" t="s">
        <v>1398</v>
      </c>
      <c r="R158" s="11" t="s">
        <v>1400</v>
      </c>
      <c r="S158" s="11">
        <v>270</v>
      </c>
    </row>
    <row r="159" spans="1:19" ht="56">
      <c r="A159" s="6" t="s">
        <v>18</v>
      </c>
      <c r="B159" s="7"/>
      <c r="C159" s="6" t="s">
        <v>1402</v>
      </c>
      <c r="D159" s="8" t="s">
        <v>1403</v>
      </c>
      <c r="E159" s="9" t="s">
        <v>1404</v>
      </c>
      <c r="F159" s="6" t="s">
        <v>22</v>
      </c>
      <c r="G159" s="6" t="s">
        <v>1405</v>
      </c>
      <c r="H159" s="6" t="s">
        <v>124</v>
      </c>
      <c r="I159" s="10" t="s">
        <v>25</v>
      </c>
      <c r="J159" s="6" t="s">
        <v>26</v>
      </c>
      <c r="K159" s="6" t="s">
        <v>27</v>
      </c>
      <c r="L159" s="11" t="s">
        <v>1406</v>
      </c>
      <c r="M159" s="11" t="s">
        <v>1407</v>
      </c>
      <c r="N159" s="11" t="s">
        <v>1408</v>
      </c>
      <c r="O159" s="11" t="s">
        <v>766</v>
      </c>
      <c r="P159" s="11" t="s">
        <v>586</v>
      </c>
      <c r="Q159" s="11" t="s">
        <v>1408</v>
      </c>
      <c r="R159" s="11"/>
      <c r="S159" s="16">
        <v>272</v>
      </c>
    </row>
    <row r="160" spans="1:19" ht="28">
      <c r="A160" s="6" t="s">
        <v>18</v>
      </c>
      <c r="B160" s="7"/>
      <c r="C160" s="6" t="s">
        <v>419</v>
      </c>
      <c r="D160" s="8" t="s">
        <v>1409</v>
      </c>
      <c r="E160" s="9" t="s">
        <v>1410</v>
      </c>
      <c r="F160" s="6" t="s">
        <v>22</v>
      </c>
      <c r="G160" s="6" t="s">
        <v>1411</v>
      </c>
      <c r="H160" s="6" t="s">
        <v>24</v>
      </c>
      <c r="I160" s="10" t="s">
        <v>110</v>
      </c>
      <c r="J160" s="6" t="s">
        <v>26</v>
      </c>
      <c r="K160" s="6" t="s">
        <v>27</v>
      </c>
      <c r="L160" s="11" t="s">
        <v>1412</v>
      </c>
      <c r="M160" s="11" t="s">
        <v>115</v>
      </c>
      <c r="N160" s="11" t="s">
        <v>1413</v>
      </c>
      <c r="O160" s="11" t="s">
        <v>114</v>
      </c>
      <c r="P160" s="11" t="s">
        <v>115</v>
      </c>
      <c r="Q160" s="11" t="s">
        <v>1414</v>
      </c>
      <c r="R160" s="11" t="s">
        <v>1415</v>
      </c>
      <c r="S160" s="11">
        <v>273</v>
      </c>
    </row>
    <row r="161" spans="1:19" ht="42">
      <c r="A161" s="6" t="s">
        <v>18</v>
      </c>
      <c r="B161" s="7"/>
      <c r="C161" s="6" t="s">
        <v>1416</v>
      </c>
      <c r="D161" s="9" t="s">
        <v>1417</v>
      </c>
      <c r="E161" s="9" t="s">
        <v>523</v>
      </c>
      <c r="F161" s="6" t="s">
        <v>488</v>
      </c>
      <c r="G161" s="6" t="s">
        <v>1418</v>
      </c>
      <c r="H161" s="6"/>
      <c r="I161" s="10" t="s">
        <v>25</v>
      </c>
      <c r="J161" s="6" t="s">
        <v>46</v>
      </c>
      <c r="K161" s="6"/>
      <c r="L161" s="11" t="s">
        <v>525</v>
      </c>
      <c r="M161" s="11"/>
      <c r="N161" s="11"/>
      <c r="O161" s="11" t="s">
        <v>528</v>
      </c>
      <c r="P161" s="11"/>
      <c r="Q161" s="11"/>
      <c r="R161" s="11"/>
      <c r="S161" s="11">
        <v>274</v>
      </c>
    </row>
    <row r="162" spans="1:19" ht="42">
      <c r="A162" s="6" t="s">
        <v>18</v>
      </c>
      <c r="B162" s="7"/>
      <c r="C162" s="6" t="s">
        <v>1419</v>
      </c>
      <c r="D162" s="8" t="s">
        <v>1420</v>
      </c>
      <c r="E162" s="9" t="s">
        <v>1421</v>
      </c>
      <c r="F162" s="6" t="s">
        <v>22</v>
      </c>
      <c r="G162" s="6" t="s">
        <v>1422</v>
      </c>
      <c r="H162" s="6" t="s">
        <v>76</v>
      </c>
      <c r="I162" s="10" t="s">
        <v>37</v>
      </c>
      <c r="J162" s="6" t="s">
        <v>26</v>
      </c>
      <c r="K162" s="6" t="s">
        <v>27</v>
      </c>
      <c r="L162" s="11" t="s">
        <v>1423</v>
      </c>
      <c r="M162" s="11" t="s">
        <v>1424</v>
      </c>
      <c r="N162" s="11" t="s">
        <v>1425</v>
      </c>
      <c r="O162" s="11" t="s">
        <v>202</v>
      </c>
      <c r="P162" s="11" t="s">
        <v>200</v>
      </c>
      <c r="Q162" s="11" t="s">
        <v>1426</v>
      </c>
      <c r="R162" s="11" t="s">
        <v>1427</v>
      </c>
      <c r="S162" s="11">
        <v>276</v>
      </c>
    </row>
    <row r="163" spans="1:19" ht="126">
      <c r="A163" s="6" t="s">
        <v>18</v>
      </c>
      <c r="B163" s="7"/>
      <c r="C163" s="6" t="s">
        <v>1431</v>
      </c>
      <c r="D163" s="8" t="s">
        <v>1432</v>
      </c>
      <c r="E163" s="9" t="s">
        <v>917</v>
      </c>
      <c r="F163" s="6" t="s">
        <v>22</v>
      </c>
      <c r="G163" s="6" t="s">
        <v>1433</v>
      </c>
      <c r="H163" s="6" t="s">
        <v>124</v>
      </c>
      <c r="I163" s="10" t="s">
        <v>25</v>
      </c>
      <c r="J163" s="6" t="s">
        <v>26</v>
      </c>
      <c r="K163" s="6" t="s">
        <v>27</v>
      </c>
      <c r="L163" s="11" t="s">
        <v>919</v>
      </c>
      <c r="M163" s="11" t="s">
        <v>1434</v>
      </c>
      <c r="N163" s="11" t="s">
        <v>1435</v>
      </c>
      <c r="O163" s="11" t="s">
        <v>920</v>
      </c>
      <c r="P163" s="11" t="s">
        <v>1436</v>
      </c>
      <c r="Q163" s="11" t="s">
        <v>1437</v>
      </c>
      <c r="R163" s="11" t="s">
        <v>1438</v>
      </c>
      <c r="S163" s="11">
        <v>286</v>
      </c>
    </row>
    <row r="164" spans="1:19" ht="28">
      <c r="A164" s="6" t="s">
        <v>18</v>
      </c>
      <c r="B164" s="7"/>
      <c r="C164" s="6" t="s">
        <v>891</v>
      </c>
      <c r="D164" s="8" t="s">
        <v>1439</v>
      </c>
      <c r="E164" s="9" t="s">
        <v>1440</v>
      </c>
      <c r="F164" s="6" t="s">
        <v>22</v>
      </c>
      <c r="G164" s="6" t="s">
        <v>1441</v>
      </c>
      <c r="H164" s="6" t="s">
        <v>208</v>
      </c>
      <c r="I164" s="10" t="s">
        <v>110</v>
      </c>
      <c r="J164" s="6" t="s">
        <v>46</v>
      </c>
      <c r="K164" s="6"/>
      <c r="L164" s="11" t="s">
        <v>1442</v>
      </c>
      <c r="M164" s="11" t="s">
        <v>1443</v>
      </c>
      <c r="N164" s="11" t="s">
        <v>1444</v>
      </c>
      <c r="O164" s="11" t="s">
        <v>1445</v>
      </c>
      <c r="P164" s="11" t="s">
        <v>622</v>
      </c>
      <c r="Q164" s="11" t="s">
        <v>1446</v>
      </c>
      <c r="R164" s="11"/>
      <c r="S164" s="16">
        <v>287</v>
      </c>
    </row>
    <row r="165" spans="1:19" ht="28">
      <c r="A165" s="6" t="s">
        <v>18</v>
      </c>
      <c r="B165" s="7"/>
      <c r="C165" s="6" t="s">
        <v>105</v>
      </c>
      <c r="D165" s="8" t="s">
        <v>1447</v>
      </c>
      <c r="E165" s="9" t="s">
        <v>1448</v>
      </c>
      <c r="F165" s="6" t="s">
        <v>22</v>
      </c>
      <c r="G165" s="6" t="s">
        <v>1449</v>
      </c>
      <c r="H165" s="6" t="s">
        <v>58</v>
      </c>
      <c r="I165" s="10" t="s">
        <v>110</v>
      </c>
      <c r="J165" s="6" t="s">
        <v>26</v>
      </c>
      <c r="K165" s="6" t="s">
        <v>27</v>
      </c>
      <c r="L165" s="11" t="s">
        <v>1450</v>
      </c>
      <c r="M165" s="11"/>
      <c r="N165" s="11" t="s">
        <v>1451</v>
      </c>
      <c r="O165" s="11" t="s">
        <v>1452</v>
      </c>
      <c r="P165" s="11"/>
      <c r="Q165" s="11" t="s">
        <v>1451</v>
      </c>
      <c r="R165" s="11" t="s">
        <v>1453</v>
      </c>
      <c r="S165" s="11">
        <v>288</v>
      </c>
    </row>
    <row r="166" spans="1:19" ht="28">
      <c r="A166" s="6" t="s">
        <v>18</v>
      </c>
      <c r="B166" s="7"/>
      <c r="C166" s="6" t="s">
        <v>105</v>
      </c>
      <c r="D166" s="8" t="s">
        <v>1454</v>
      </c>
      <c r="E166" s="9" t="s">
        <v>1455</v>
      </c>
      <c r="F166" s="6" t="s">
        <v>22</v>
      </c>
      <c r="G166" s="6" t="s">
        <v>1456</v>
      </c>
      <c r="H166" s="6" t="s">
        <v>58</v>
      </c>
      <c r="I166" s="10" t="s">
        <v>25</v>
      </c>
      <c r="J166" s="6" t="s">
        <v>26</v>
      </c>
      <c r="K166" s="6" t="s">
        <v>59</v>
      </c>
      <c r="L166" s="11" t="s">
        <v>1457</v>
      </c>
      <c r="M166" s="11" t="s">
        <v>936</v>
      </c>
      <c r="N166" s="11" t="s">
        <v>1458</v>
      </c>
      <c r="O166" s="11" t="s">
        <v>90</v>
      </c>
      <c r="P166" s="11" t="s">
        <v>91</v>
      </c>
      <c r="Q166" s="11" t="s">
        <v>1458</v>
      </c>
      <c r="R166" s="11" t="s">
        <v>1459</v>
      </c>
      <c r="S166" s="11">
        <v>289</v>
      </c>
    </row>
    <row r="167" spans="1:19" ht="56">
      <c r="A167" s="6" t="s">
        <v>18</v>
      </c>
      <c r="B167" s="7"/>
      <c r="C167" s="6" t="s">
        <v>19</v>
      </c>
      <c r="D167" s="8" t="s">
        <v>1460</v>
      </c>
      <c r="E167" s="9" t="s">
        <v>1461</v>
      </c>
      <c r="F167" s="6" t="s">
        <v>22</v>
      </c>
      <c r="G167" s="6" t="s">
        <v>1462</v>
      </c>
      <c r="H167" s="6" t="s">
        <v>1463</v>
      </c>
      <c r="I167" s="10" t="s">
        <v>44</v>
      </c>
      <c r="J167" s="6" t="s">
        <v>26</v>
      </c>
      <c r="K167" s="6" t="s">
        <v>59</v>
      </c>
      <c r="L167" s="11" t="s">
        <v>144</v>
      </c>
      <c r="M167" s="11" t="s">
        <v>1464</v>
      </c>
      <c r="N167" s="11" t="s">
        <v>1465</v>
      </c>
      <c r="O167" s="11" t="s">
        <v>1466</v>
      </c>
      <c r="P167" s="11" t="s">
        <v>145</v>
      </c>
      <c r="Q167" s="11" t="s">
        <v>1467</v>
      </c>
      <c r="R167" s="11" t="s">
        <v>1468</v>
      </c>
      <c r="S167" s="11">
        <v>291</v>
      </c>
    </row>
    <row r="168" spans="1:19" ht="42">
      <c r="A168" s="6" t="s">
        <v>18</v>
      </c>
      <c r="B168" s="7"/>
      <c r="C168" s="6" t="s">
        <v>19</v>
      </c>
      <c r="D168" s="8" t="s">
        <v>1469</v>
      </c>
      <c r="E168" s="9" t="s">
        <v>1470</v>
      </c>
      <c r="F168" s="6" t="s">
        <v>22</v>
      </c>
      <c r="G168" s="6" t="s">
        <v>1471</v>
      </c>
      <c r="H168" s="6" t="s">
        <v>58</v>
      </c>
      <c r="I168" s="10" t="s">
        <v>37</v>
      </c>
      <c r="J168" s="6" t="s">
        <v>26</v>
      </c>
      <c r="K168" s="6" t="s">
        <v>59</v>
      </c>
      <c r="L168" s="11" t="s">
        <v>1472</v>
      </c>
      <c r="M168" s="11" t="s">
        <v>1473</v>
      </c>
      <c r="N168" s="11" t="s">
        <v>1474</v>
      </c>
      <c r="O168" s="11" t="s">
        <v>147</v>
      </c>
      <c r="P168" s="11" t="s">
        <v>1475</v>
      </c>
      <c r="Q168" s="11" t="s">
        <v>1474</v>
      </c>
      <c r="R168" s="11" t="s">
        <v>1476</v>
      </c>
      <c r="S168" s="11">
        <v>292</v>
      </c>
    </row>
    <row r="169" spans="1:19" ht="28">
      <c r="A169" s="6" t="s">
        <v>18</v>
      </c>
      <c r="B169" s="7"/>
      <c r="C169" s="6" t="s">
        <v>61</v>
      </c>
      <c r="D169" s="8" t="s">
        <v>1477</v>
      </c>
      <c r="E169" s="9" t="s">
        <v>1478</v>
      </c>
      <c r="F169" s="6" t="s">
        <v>22</v>
      </c>
      <c r="G169" s="6" t="s">
        <v>1479</v>
      </c>
      <c r="H169" s="6" t="s">
        <v>1480</v>
      </c>
      <c r="I169" s="10" t="s">
        <v>239</v>
      </c>
      <c r="J169" s="6" t="s">
        <v>26</v>
      </c>
      <c r="K169" s="6" t="s">
        <v>45</v>
      </c>
      <c r="L169" s="11" t="s">
        <v>80</v>
      </c>
      <c r="M169" s="11" t="s">
        <v>929</v>
      </c>
      <c r="N169" s="11" t="s">
        <v>1481</v>
      </c>
      <c r="O169" s="11" t="s">
        <v>69</v>
      </c>
      <c r="P169" s="11" t="s">
        <v>1482</v>
      </c>
      <c r="Q169" s="11" t="s">
        <v>1481</v>
      </c>
      <c r="R169" s="11" t="s">
        <v>1483</v>
      </c>
      <c r="S169" s="16">
        <v>296</v>
      </c>
    </row>
    <row r="170" spans="1:19" ht="42">
      <c r="A170" s="6" t="s">
        <v>18</v>
      </c>
      <c r="B170" s="7"/>
      <c r="C170" s="6" t="s">
        <v>61</v>
      </c>
      <c r="D170" s="8" t="s">
        <v>1484</v>
      </c>
      <c r="E170" s="9" t="s">
        <v>1485</v>
      </c>
      <c r="F170" s="6" t="s">
        <v>22</v>
      </c>
      <c r="G170" s="6" t="s">
        <v>1486</v>
      </c>
      <c r="H170" s="6" t="s">
        <v>109</v>
      </c>
      <c r="I170" s="10" t="s">
        <v>44</v>
      </c>
      <c r="J170" s="6" t="s">
        <v>46</v>
      </c>
      <c r="K170" s="6"/>
      <c r="L170" s="11" t="s">
        <v>1487</v>
      </c>
      <c r="M170" s="11" t="s">
        <v>418</v>
      </c>
      <c r="N170" s="11" t="s">
        <v>1488</v>
      </c>
      <c r="O170" s="11" t="s">
        <v>1489</v>
      </c>
      <c r="P170" s="11" t="s">
        <v>1490</v>
      </c>
      <c r="Q170" s="11" t="s">
        <v>1488</v>
      </c>
      <c r="R170" s="11"/>
      <c r="S170" s="11">
        <v>297</v>
      </c>
    </row>
    <row r="171" spans="1:19" ht="56">
      <c r="A171" s="6" t="s">
        <v>18</v>
      </c>
      <c r="B171" s="7"/>
      <c r="C171" s="6" t="s">
        <v>61</v>
      </c>
      <c r="D171" s="8" t="s">
        <v>1491</v>
      </c>
      <c r="E171" s="9" t="s">
        <v>1492</v>
      </c>
      <c r="F171" s="6" t="s">
        <v>22</v>
      </c>
      <c r="G171" s="6" t="s">
        <v>1493</v>
      </c>
      <c r="H171" s="6" t="s">
        <v>458</v>
      </c>
      <c r="I171" s="10" t="s">
        <v>37</v>
      </c>
      <c r="J171" s="6" t="s">
        <v>26</v>
      </c>
      <c r="K171" s="6" t="s">
        <v>27</v>
      </c>
      <c r="L171" s="11" t="s">
        <v>588</v>
      </c>
      <c r="M171" s="11" t="s">
        <v>1494</v>
      </c>
      <c r="N171" s="11" t="s">
        <v>1495</v>
      </c>
      <c r="O171" s="11" t="s">
        <v>1001</v>
      </c>
      <c r="P171" s="11" t="s">
        <v>1496</v>
      </c>
      <c r="Q171" s="11" t="s">
        <v>1495</v>
      </c>
      <c r="R171" s="11" t="s">
        <v>1497</v>
      </c>
      <c r="S171" s="11">
        <v>298</v>
      </c>
    </row>
    <row r="172" spans="1:19" ht="28">
      <c r="A172" s="6" t="s">
        <v>18</v>
      </c>
      <c r="B172" s="7"/>
      <c r="C172" s="6" t="s">
        <v>182</v>
      </c>
      <c r="D172" s="8" t="s">
        <v>1498</v>
      </c>
      <c r="E172" s="9" t="s">
        <v>1499</v>
      </c>
      <c r="F172" s="6" t="s">
        <v>22</v>
      </c>
      <c r="G172" s="6" t="s">
        <v>1500</v>
      </c>
      <c r="H172" s="6" t="s">
        <v>124</v>
      </c>
      <c r="I172" s="10" t="s">
        <v>25</v>
      </c>
      <c r="J172" s="6" t="s">
        <v>26</v>
      </c>
      <c r="K172" s="6" t="s">
        <v>27</v>
      </c>
      <c r="L172" s="11" t="s">
        <v>1501</v>
      </c>
      <c r="M172" s="11" t="s">
        <v>1502</v>
      </c>
      <c r="N172" s="11" t="s">
        <v>1503</v>
      </c>
      <c r="O172" s="11" t="s">
        <v>1504</v>
      </c>
      <c r="P172" s="11" t="s">
        <v>1505</v>
      </c>
      <c r="Q172" s="11" t="s">
        <v>1503</v>
      </c>
      <c r="R172" s="11" t="s">
        <v>1506</v>
      </c>
      <c r="S172" s="16">
        <v>299</v>
      </c>
    </row>
    <row r="173" spans="1:19" ht="28">
      <c r="A173" s="6" t="s">
        <v>18</v>
      </c>
      <c r="B173" s="7"/>
      <c r="C173" s="6" t="s">
        <v>194</v>
      </c>
      <c r="D173" s="8" t="s">
        <v>1507</v>
      </c>
      <c r="E173" s="9" t="s">
        <v>1508</v>
      </c>
      <c r="F173" s="6" t="s">
        <v>22</v>
      </c>
      <c r="G173" s="6" t="s">
        <v>1509</v>
      </c>
      <c r="H173" s="6" t="s">
        <v>1510</v>
      </c>
      <c r="I173" s="10" t="s">
        <v>25</v>
      </c>
      <c r="J173" s="6" t="s">
        <v>26</v>
      </c>
      <c r="K173" s="6"/>
      <c r="L173" s="11" t="s">
        <v>1511</v>
      </c>
      <c r="M173" s="11" t="s">
        <v>1512</v>
      </c>
      <c r="N173" s="11" t="s">
        <v>1513</v>
      </c>
      <c r="O173" s="11" t="s">
        <v>1514</v>
      </c>
      <c r="P173" s="11" t="s">
        <v>1515</v>
      </c>
      <c r="Q173" s="11" t="s">
        <v>1516</v>
      </c>
      <c r="R173" s="11" t="s">
        <v>1517</v>
      </c>
      <c r="S173" s="11">
        <v>300</v>
      </c>
    </row>
    <row r="174" spans="1:19" ht="42">
      <c r="A174" s="6" t="s">
        <v>18</v>
      </c>
      <c r="B174" s="7"/>
      <c r="C174" s="6" t="s">
        <v>61</v>
      </c>
      <c r="D174" s="8" t="s">
        <v>1519</v>
      </c>
      <c r="E174" s="9" t="s">
        <v>1520</v>
      </c>
      <c r="F174" s="6" t="s">
        <v>22</v>
      </c>
      <c r="G174" s="6" t="s">
        <v>1521</v>
      </c>
      <c r="H174" s="6" t="s">
        <v>832</v>
      </c>
      <c r="I174" s="10" t="s">
        <v>65</v>
      </c>
      <c r="J174" s="6" t="s">
        <v>26</v>
      </c>
      <c r="K174" s="6" t="s">
        <v>27</v>
      </c>
      <c r="L174" s="11" t="s">
        <v>1522</v>
      </c>
      <c r="M174" s="11" t="s">
        <v>1148</v>
      </c>
      <c r="N174" s="11" t="s">
        <v>1523</v>
      </c>
      <c r="O174" s="11" t="s">
        <v>1006</v>
      </c>
      <c r="P174" s="11" t="s">
        <v>1524</v>
      </c>
      <c r="Q174" s="11" t="s">
        <v>1523</v>
      </c>
      <c r="R174" s="11" t="s">
        <v>1525</v>
      </c>
      <c r="S174" s="11">
        <v>303</v>
      </c>
    </row>
    <row r="175" spans="1:19" ht="28">
      <c r="A175" s="6" t="s">
        <v>18</v>
      </c>
      <c r="B175" s="7"/>
      <c r="C175" s="6" t="s">
        <v>94</v>
      </c>
      <c r="D175" s="8" t="s">
        <v>1526</v>
      </c>
      <c r="E175" s="9" t="s">
        <v>1527</v>
      </c>
      <c r="F175" s="6" t="s">
        <v>22</v>
      </c>
      <c r="G175" s="6" t="s">
        <v>1528</v>
      </c>
      <c r="H175" s="6" t="s">
        <v>109</v>
      </c>
      <c r="I175" s="10" t="s">
        <v>37</v>
      </c>
      <c r="J175" s="6" t="s">
        <v>26</v>
      </c>
      <c r="K175" s="6" t="s">
        <v>59</v>
      </c>
      <c r="L175" s="11" t="s">
        <v>568</v>
      </c>
      <c r="M175" s="11" t="s">
        <v>1529</v>
      </c>
      <c r="N175" s="11" t="s">
        <v>1530</v>
      </c>
      <c r="O175" s="11" t="s">
        <v>443</v>
      </c>
      <c r="P175" s="11" t="s">
        <v>1529</v>
      </c>
      <c r="Q175" s="11" t="s">
        <v>1530</v>
      </c>
      <c r="R175" s="11" t="s">
        <v>1531</v>
      </c>
      <c r="S175" s="11">
        <v>304</v>
      </c>
    </row>
    <row r="176" spans="1:19" ht="28">
      <c r="A176" s="6" t="s">
        <v>18</v>
      </c>
      <c r="B176" s="7"/>
      <c r="C176" s="6" t="s">
        <v>61</v>
      </c>
      <c r="D176" s="8" t="s">
        <v>1532</v>
      </c>
      <c r="E176" s="9" t="s">
        <v>1533</v>
      </c>
      <c r="F176" s="6" t="s">
        <v>22</v>
      </c>
      <c r="G176" s="6" t="s">
        <v>1534</v>
      </c>
      <c r="H176" s="6" t="s">
        <v>1535</v>
      </c>
      <c r="I176" s="10" t="s">
        <v>37</v>
      </c>
      <c r="J176" s="6" t="s">
        <v>46</v>
      </c>
      <c r="K176" s="6"/>
      <c r="L176" s="11" t="s">
        <v>1536</v>
      </c>
      <c r="M176" s="11" t="s">
        <v>1537</v>
      </c>
      <c r="N176" s="11" t="s">
        <v>1538</v>
      </c>
      <c r="O176" s="11" t="s">
        <v>80</v>
      </c>
      <c r="P176" s="11" t="s">
        <v>250</v>
      </c>
      <c r="Q176" s="11" t="s">
        <v>1538</v>
      </c>
      <c r="R176" s="11"/>
      <c r="S176" s="11">
        <v>307</v>
      </c>
    </row>
    <row r="177" spans="1:19" ht="42">
      <c r="A177" s="6" t="s">
        <v>18</v>
      </c>
      <c r="B177" s="7"/>
      <c r="C177" s="6" t="s">
        <v>1539</v>
      </c>
      <c r="D177" s="8" t="s">
        <v>1540</v>
      </c>
      <c r="E177" s="9" t="s">
        <v>1541</v>
      </c>
      <c r="F177" s="6" t="s">
        <v>22</v>
      </c>
      <c r="G177" s="6" t="s">
        <v>1542</v>
      </c>
      <c r="H177" s="6" t="s">
        <v>644</v>
      </c>
      <c r="I177" s="10" t="s">
        <v>25</v>
      </c>
      <c r="J177" s="6" t="s">
        <v>26</v>
      </c>
      <c r="K177" s="6" t="s">
        <v>27</v>
      </c>
      <c r="L177" s="11" t="s">
        <v>1543</v>
      </c>
      <c r="M177" s="11" t="s">
        <v>1544</v>
      </c>
      <c r="N177" s="11" t="s">
        <v>1545</v>
      </c>
      <c r="O177" s="11" t="s">
        <v>1546</v>
      </c>
      <c r="P177" s="11" t="s">
        <v>1544</v>
      </c>
      <c r="Q177" s="11" t="s">
        <v>1547</v>
      </c>
      <c r="R177" s="11" t="s">
        <v>1548</v>
      </c>
      <c r="S177" s="16">
        <v>308</v>
      </c>
    </row>
    <row r="178" spans="1:19" ht="28">
      <c r="A178" s="6" t="s">
        <v>18</v>
      </c>
      <c r="B178" s="7"/>
      <c r="C178" s="6" t="s">
        <v>94</v>
      </c>
      <c r="D178" s="8" t="s">
        <v>1549</v>
      </c>
      <c r="E178" s="9" t="s">
        <v>1550</v>
      </c>
      <c r="F178" s="6" t="s">
        <v>22</v>
      </c>
      <c r="G178" s="6" t="s">
        <v>1551</v>
      </c>
      <c r="H178" s="6" t="s">
        <v>186</v>
      </c>
      <c r="I178" s="10" t="s">
        <v>37</v>
      </c>
      <c r="J178" s="6" t="s">
        <v>26</v>
      </c>
      <c r="K178" s="6" t="s">
        <v>27</v>
      </c>
      <c r="L178" s="11" t="s">
        <v>1552</v>
      </c>
      <c r="M178" s="11" t="s">
        <v>1553</v>
      </c>
      <c r="N178" s="11" t="s">
        <v>1554</v>
      </c>
      <c r="O178" s="11" t="s">
        <v>948</v>
      </c>
      <c r="P178" s="11" t="s">
        <v>1555</v>
      </c>
      <c r="Q178" s="11" t="s">
        <v>1556</v>
      </c>
      <c r="R178" s="11" t="s">
        <v>1557</v>
      </c>
      <c r="S178" s="11">
        <v>309</v>
      </c>
    </row>
    <row r="179" spans="1:19" ht="28">
      <c r="A179" s="6" t="s">
        <v>18</v>
      </c>
      <c r="B179" s="7"/>
      <c r="C179" s="6" t="s">
        <v>83</v>
      </c>
      <c r="D179" s="8" t="s">
        <v>1558</v>
      </c>
      <c r="E179" s="9" t="s">
        <v>1559</v>
      </c>
      <c r="F179" s="6" t="s">
        <v>22</v>
      </c>
      <c r="G179" s="6" t="s">
        <v>1560</v>
      </c>
      <c r="H179" s="6" t="s">
        <v>58</v>
      </c>
      <c r="I179" s="10" t="s">
        <v>37</v>
      </c>
      <c r="J179" s="6" t="s">
        <v>26</v>
      </c>
      <c r="K179" s="6" t="s">
        <v>27</v>
      </c>
      <c r="L179" s="11" t="s">
        <v>1561</v>
      </c>
      <c r="M179" s="11" t="s">
        <v>1562</v>
      </c>
      <c r="N179" s="11" t="s">
        <v>961</v>
      </c>
      <c r="O179" s="11" t="s">
        <v>1291</v>
      </c>
      <c r="P179" s="11" t="s">
        <v>1334</v>
      </c>
      <c r="Q179" s="11" t="s">
        <v>961</v>
      </c>
      <c r="R179" s="11" t="s">
        <v>1563</v>
      </c>
      <c r="S179" s="11">
        <v>310</v>
      </c>
    </row>
    <row r="180" spans="1:19" ht="28">
      <c r="A180" s="6" t="s">
        <v>18</v>
      </c>
      <c r="B180" s="7"/>
      <c r="C180" s="6" t="s">
        <v>487</v>
      </c>
      <c r="D180" s="17" t="str">
        <f>HYPERLINK("https://f1000researchdata.s3.amazonaws.com/manuscripts/13170/42e32d9f-eac8-4339-b272-e8114f01efc4_12168_-_cico_cn.pdf?doi=10.12688/f1000research.12168.1&amp;numberOfBrowsableCollections=17&amp;numberOfBrowsableGateways=23","PPR41114")</f>
        <v>PPR41114</v>
      </c>
      <c r="E180" s="9" t="s">
        <v>626</v>
      </c>
      <c r="F180" s="6" t="s">
        <v>488</v>
      </c>
      <c r="G180" s="6" t="s">
        <v>1564</v>
      </c>
      <c r="H180" s="6"/>
      <c r="I180" s="10" t="s">
        <v>25</v>
      </c>
      <c r="J180" s="6" t="s">
        <v>46</v>
      </c>
      <c r="K180" s="6"/>
      <c r="L180" s="11" t="s">
        <v>628</v>
      </c>
      <c r="M180" s="11" t="s">
        <v>629</v>
      </c>
      <c r="N180" s="11"/>
      <c r="O180" s="11" t="s">
        <v>631</v>
      </c>
      <c r="P180" s="11" t="s">
        <v>1565</v>
      </c>
      <c r="Q180" s="11"/>
      <c r="R180" s="11"/>
      <c r="S180" s="11">
        <v>312</v>
      </c>
    </row>
    <row r="181" spans="1:19" ht="28">
      <c r="A181" s="6" t="s">
        <v>18</v>
      </c>
      <c r="B181" s="7"/>
      <c r="C181" s="6" t="s">
        <v>83</v>
      </c>
      <c r="D181" s="8" t="s">
        <v>1566</v>
      </c>
      <c r="E181" s="9" t="s">
        <v>1567</v>
      </c>
      <c r="F181" s="6" t="s">
        <v>22</v>
      </c>
      <c r="G181" s="6" t="s">
        <v>1568</v>
      </c>
      <c r="H181" s="6" t="s">
        <v>257</v>
      </c>
      <c r="I181" s="10" t="s">
        <v>65</v>
      </c>
      <c r="J181" s="6" t="s">
        <v>26</v>
      </c>
      <c r="K181" s="6" t="s">
        <v>27</v>
      </c>
      <c r="L181" s="11" t="s">
        <v>450</v>
      </c>
      <c r="M181" s="11" t="s">
        <v>453</v>
      </c>
      <c r="N181" s="11" t="s">
        <v>1569</v>
      </c>
      <c r="O181" s="11" t="s">
        <v>443</v>
      </c>
      <c r="P181" s="11" t="s">
        <v>451</v>
      </c>
      <c r="Q181" s="11" t="s">
        <v>1569</v>
      </c>
      <c r="R181" s="11" t="s">
        <v>1570</v>
      </c>
      <c r="S181" s="16">
        <v>314</v>
      </c>
    </row>
    <row r="182" spans="1:19" ht="28">
      <c r="A182" s="6" t="s">
        <v>18</v>
      </c>
      <c r="B182" s="7"/>
      <c r="C182" s="6" t="s">
        <v>1571</v>
      </c>
      <c r="D182" s="9" t="s">
        <v>1572</v>
      </c>
      <c r="E182" s="9" t="s">
        <v>1404</v>
      </c>
      <c r="F182" s="6" t="s">
        <v>488</v>
      </c>
      <c r="G182" s="6" t="s">
        <v>1573</v>
      </c>
      <c r="H182" s="6"/>
      <c r="I182" s="10" t="s">
        <v>25</v>
      </c>
      <c r="J182" s="6" t="s">
        <v>46</v>
      </c>
      <c r="K182" s="6"/>
      <c r="L182" s="11" t="s">
        <v>1406</v>
      </c>
      <c r="M182" s="11"/>
      <c r="N182" s="11"/>
      <c r="O182" s="11" t="s">
        <v>766</v>
      </c>
      <c r="P182" s="11"/>
      <c r="Q182" s="11"/>
      <c r="R182" s="11"/>
      <c r="S182" s="11">
        <v>316</v>
      </c>
    </row>
    <row r="183" spans="1:19" ht="28">
      <c r="A183" s="6" t="s">
        <v>18</v>
      </c>
      <c r="B183" s="7"/>
      <c r="C183" s="6" t="s">
        <v>94</v>
      </c>
      <c r="D183" s="8" t="s">
        <v>1574</v>
      </c>
      <c r="E183" s="9" t="s">
        <v>1575</v>
      </c>
      <c r="F183" s="6" t="s">
        <v>22</v>
      </c>
      <c r="G183" s="6" t="s">
        <v>1576</v>
      </c>
      <c r="H183" s="6" t="s">
        <v>58</v>
      </c>
      <c r="I183" s="10" t="s">
        <v>25</v>
      </c>
      <c r="J183" s="6" t="s">
        <v>26</v>
      </c>
      <c r="K183" s="6" t="s">
        <v>59</v>
      </c>
      <c r="L183" s="11" t="s">
        <v>1577</v>
      </c>
      <c r="M183" s="11" t="s">
        <v>1578</v>
      </c>
      <c r="N183" s="11" t="s">
        <v>1579</v>
      </c>
      <c r="O183" s="11" t="s">
        <v>927</v>
      </c>
      <c r="P183" s="11" t="s">
        <v>925</v>
      </c>
      <c r="Q183" s="11" t="s">
        <v>714</v>
      </c>
      <c r="R183" s="11" t="s">
        <v>1580</v>
      </c>
      <c r="S183" s="16">
        <v>317</v>
      </c>
    </row>
    <row r="184" spans="1:19" ht="28">
      <c r="A184" s="6" t="s">
        <v>18</v>
      </c>
      <c r="B184" s="7"/>
      <c r="C184" s="6" t="s">
        <v>47</v>
      </c>
      <c r="D184" s="8" t="s">
        <v>1581</v>
      </c>
      <c r="E184" s="9" t="s">
        <v>1582</v>
      </c>
      <c r="F184" s="6" t="s">
        <v>22</v>
      </c>
      <c r="G184" s="6" t="s">
        <v>1583</v>
      </c>
      <c r="H184" s="6" t="s">
        <v>1584</v>
      </c>
      <c r="I184" s="10" t="s">
        <v>37</v>
      </c>
      <c r="J184" s="6" t="s">
        <v>46</v>
      </c>
      <c r="K184" s="6"/>
      <c r="L184" s="11" t="s">
        <v>1585</v>
      </c>
      <c r="M184" s="11" t="s">
        <v>1586</v>
      </c>
      <c r="N184" s="11" t="s">
        <v>1587</v>
      </c>
      <c r="O184" s="11" t="s">
        <v>1588</v>
      </c>
      <c r="P184" s="11" t="s">
        <v>1589</v>
      </c>
      <c r="Q184" s="11" t="s">
        <v>1590</v>
      </c>
      <c r="R184" s="11"/>
      <c r="S184" s="11">
        <v>319</v>
      </c>
    </row>
    <row r="185" spans="1:19" ht="56">
      <c r="A185" s="6" t="s">
        <v>18</v>
      </c>
      <c r="B185" s="7"/>
      <c r="C185" s="6" t="s">
        <v>61</v>
      </c>
      <c r="D185" s="8" t="s">
        <v>1591</v>
      </c>
      <c r="E185" s="9" t="s">
        <v>1592</v>
      </c>
      <c r="F185" s="6" t="s">
        <v>22</v>
      </c>
      <c r="G185" s="6" t="s">
        <v>1593</v>
      </c>
      <c r="H185" s="6" t="s">
        <v>458</v>
      </c>
      <c r="I185" s="10" t="s">
        <v>44</v>
      </c>
      <c r="J185" s="6" t="s">
        <v>26</v>
      </c>
      <c r="K185" s="6" t="s">
        <v>27</v>
      </c>
      <c r="L185" s="11" t="s">
        <v>291</v>
      </c>
      <c r="M185" s="11" t="s">
        <v>292</v>
      </c>
      <c r="N185" s="11" t="s">
        <v>1594</v>
      </c>
      <c r="O185" s="11" t="s">
        <v>294</v>
      </c>
      <c r="P185" s="11" t="s">
        <v>292</v>
      </c>
      <c r="Q185" s="11" t="s">
        <v>1595</v>
      </c>
      <c r="R185" s="11"/>
      <c r="S185" s="11">
        <v>321</v>
      </c>
    </row>
    <row r="186" spans="1:19" ht="28">
      <c r="A186" s="6" t="s">
        <v>18</v>
      </c>
      <c r="B186" s="7"/>
      <c r="C186" s="6" t="s">
        <v>83</v>
      </c>
      <c r="D186" s="8" t="s">
        <v>1596</v>
      </c>
      <c r="E186" s="9" t="s">
        <v>1597</v>
      </c>
      <c r="F186" s="6" t="s">
        <v>22</v>
      </c>
      <c r="G186" s="6" t="s">
        <v>1598</v>
      </c>
      <c r="H186" s="6" t="s">
        <v>1599</v>
      </c>
      <c r="I186" s="10" t="s">
        <v>25</v>
      </c>
      <c r="J186" s="6" t="s">
        <v>26</v>
      </c>
      <c r="K186" s="6" t="s">
        <v>27</v>
      </c>
      <c r="L186" s="11" t="s">
        <v>260</v>
      </c>
      <c r="M186" s="11" t="s">
        <v>1600</v>
      </c>
      <c r="N186" s="11" t="s">
        <v>1601</v>
      </c>
      <c r="O186" s="11" t="s">
        <v>1602</v>
      </c>
      <c r="P186" s="11" t="s">
        <v>1600</v>
      </c>
      <c r="Q186" s="11" t="s">
        <v>1603</v>
      </c>
      <c r="R186" s="11" t="s">
        <v>1604</v>
      </c>
      <c r="S186" s="11">
        <v>322</v>
      </c>
    </row>
    <row r="187" spans="1:19" ht="28">
      <c r="A187" s="6" t="s">
        <v>18</v>
      </c>
      <c r="B187" s="7"/>
      <c r="C187" s="6" t="s">
        <v>194</v>
      </c>
      <c r="D187" s="8" t="s">
        <v>1605</v>
      </c>
      <c r="E187" s="9" t="s">
        <v>1606</v>
      </c>
      <c r="F187" s="6" t="s">
        <v>22</v>
      </c>
      <c r="G187" s="6" t="s">
        <v>1607</v>
      </c>
      <c r="H187" s="6" t="s">
        <v>109</v>
      </c>
      <c r="I187" s="10" t="s">
        <v>25</v>
      </c>
      <c r="J187" s="6" t="s">
        <v>26</v>
      </c>
      <c r="K187" s="6" t="s">
        <v>59</v>
      </c>
      <c r="L187" s="11" t="s">
        <v>291</v>
      </c>
      <c r="M187" s="11" t="s">
        <v>292</v>
      </c>
      <c r="N187" s="11" t="s">
        <v>1608</v>
      </c>
      <c r="O187" s="11" t="s">
        <v>294</v>
      </c>
      <c r="P187" s="11" t="s">
        <v>1609</v>
      </c>
      <c r="Q187" s="11" t="s">
        <v>1608</v>
      </c>
      <c r="R187" s="11" t="s">
        <v>947</v>
      </c>
      <c r="S187" s="16">
        <v>323</v>
      </c>
    </row>
    <row r="188" spans="1:19" ht="28">
      <c r="A188" s="6" t="s">
        <v>18</v>
      </c>
      <c r="B188" s="7"/>
      <c r="C188" s="6" t="s">
        <v>105</v>
      </c>
      <c r="D188" s="8" t="s">
        <v>1610</v>
      </c>
      <c r="E188" s="9" t="s">
        <v>1611</v>
      </c>
      <c r="F188" s="6" t="s">
        <v>22</v>
      </c>
      <c r="G188" s="6" t="s">
        <v>1612</v>
      </c>
      <c r="H188" s="6" t="s">
        <v>208</v>
      </c>
      <c r="I188" s="10" t="s">
        <v>37</v>
      </c>
      <c r="J188" s="6" t="s">
        <v>26</v>
      </c>
      <c r="K188" s="6" t="s">
        <v>27</v>
      </c>
      <c r="L188" s="11" t="s">
        <v>1613</v>
      </c>
      <c r="M188" s="11"/>
      <c r="N188" s="11" t="s">
        <v>1614</v>
      </c>
      <c r="O188" s="11" t="s">
        <v>209</v>
      </c>
      <c r="P188" s="11"/>
      <c r="Q188" s="11" t="s">
        <v>1615</v>
      </c>
      <c r="R188" s="11" t="s">
        <v>1616</v>
      </c>
      <c r="S188" s="11">
        <v>324</v>
      </c>
    </row>
    <row r="189" spans="1:19" ht="28">
      <c r="A189" s="6" t="s">
        <v>18</v>
      </c>
      <c r="B189" s="7"/>
      <c r="C189" s="6" t="s">
        <v>61</v>
      </c>
      <c r="D189" s="8" t="s">
        <v>1621</v>
      </c>
      <c r="E189" s="9" t="s">
        <v>1622</v>
      </c>
      <c r="F189" s="6" t="s">
        <v>22</v>
      </c>
      <c r="G189" s="6" t="s">
        <v>1623</v>
      </c>
      <c r="H189" s="6" t="s">
        <v>58</v>
      </c>
      <c r="I189" s="10" t="s">
        <v>65</v>
      </c>
      <c r="J189" s="6" t="s">
        <v>26</v>
      </c>
      <c r="K189" s="6" t="s">
        <v>27</v>
      </c>
      <c r="L189" s="11" t="s">
        <v>869</v>
      </c>
      <c r="M189" s="11" t="s">
        <v>1624</v>
      </c>
      <c r="N189" s="11" t="s">
        <v>1230</v>
      </c>
      <c r="O189" s="11" t="s">
        <v>945</v>
      </c>
      <c r="P189" s="11" t="s">
        <v>1625</v>
      </c>
      <c r="Q189" s="11" t="s">
        <v>1626</v>
      </c>
      <c r="R189" s="11" t="s">
        <v>1627</v>
      </c>
      <c r="S189" s="16">
        <v>329</v>
      </c>
    </row>
    <row r="190" spans="1:19" ht="28">
      <c r="A190" s="6" t="s">
        <v>18</v>
      </c>
      <c r="B190" s="7"/>
      <c r="C190" s="6" t="s">
        <v>487</v>
      </c>
      <c r="D190" s="17" t="str">
        <f>HYPERLINK("https://f1000researchdata.s3.amazonaws.com/manuscripts/11010/8ef07e35-4b25-4a38-8e8e-365320cfaabf_10221_-_cico_zhang.pdf?doi=10.12688/f1000research.10221.1&amp;numberOfBrowsableCollections=17&amp;numberOfBrowsableGateways=23","PPR40434")</f>
        <v>PPR40434</v>
      </c>
      <c r="E190" s="9" t="s">
        <v>950</v>
      </c>
      <c r="F190" s="6" t="s">
        <v>488</v>
      </c>
      <c r="G190" s="6" t="s">
        <v>1628</v>
      </c>
      <c r="H190" s="6"/>
      <c r="I190" s="10" t="s">
        <v>65</v>
      </c>
      <c r="J190" s="6" t="s">
        <v>46</v>
      </c>
      <c r="K190" s="6"/>
      <c r="L190" s="11" t="s">
        <v>952</v>
      </c>
      <c r="M190" s="11"/>
      <c r="N190" s="11"/>
      <c r="O190" s="11" t="s">
        <v>631</v>
      </c>
      <c r="P190" s="11"/>
      <c r="Q190" s="11"/>
      <c r="R190" s="11"/>
      <c r="S190" s="16">
        <v>332</v>
      </c>
    </row>
    <row r="191" spans="1:19" ht="28">
      <c r="A191" s="6" t="s">
        <v>18</v>
      </c>
      <c r="B191" s="7"/>
      <c r="C191" s="6" t="s">
        <v>1630</v>
      </c>
      <c r="D191" s="8" t="s">
        <v>1631</v>
      </c>
      <c r="E191" s="9" t="s">
        <v>1632</v>
      </c>
      <c r="F191" s="6" t="s">
        <v>22</v>
      </c>
      <c r="G191" s="6" t="s">
        <v>1633</v>
      </c>
      <c r="H191" s="6" t="s">
        <v>663</v>
      </c>
      <c r="I191" s="10" t="s">
        <v>110</v>
      </c>
      <c r="J191" s="6" t="s">
        <v>26</v>
      </c>
      <c r="K191" s="6" t="s">
        <v>59</v>
      </c>
      <c r="L191" s="11" t="s">
        <v>1634</v>
      </c>
      <c r="M191" s="11"/>
      <c r="N191" s="11" t="s">
        <v>1635</v>
      </c>
      <c r="O191" s="11" t="s">
        <v>1636</v>
      </c>
      <c r="P191" s="11"/>
      <c r="Q191" s="11" t="s">
        <v>1635</v>
      </c>
      <c r="R191" s="11" t="s">
        <v>1637</v>
      </c>
      <c r="S191" s="11">
        <v>334</v>
      </c>
    </row>
    <row r="192" spans="1:19" ht="28">
      <c r="A192" s="6" t="s">
        <v>18</v>
      </c>
      <c r="B192" s="7"/>
      <c r="C192" s="6" t="s">
        <v>224</v>
      </c>
      <c r="D192" s="8" t="s">
        <v>1638</v>
      </c>
      <c r="E192" s="9" t="s">
        <v>1639</v>
      </c>
      <c r="F192" s="6" t="s">
        <v>22</v>
      </c>
      <c r="G192" s="6" t="s">
        <v>1640</v>
      </c>
      <c r="H192" s="6" t="s">
        <v>1641</v>
      </c>
      <c r="I192" s="10" t="s">
        <v>44</v>
      </c>
      <c r="J192" s="6" t="s">
        <v>46</v>
      </c>
      <c r="K192" s="6"/>
      <c r="L192" s="11" t="s">
        <v>1642</v>
      </c>
      <c r="M192" s="11" t="s">
        <v>1643</v>
      </c>
      <c r="N192" s="11" t="s">
        <v>1644</v>
      </c>
      <c r="O192" s="11" t="s">
        <v>945</v>
      </c>
      <c r="P192" s="11" t="s">
        <v>1645</v>
      </c>
      <c r="Q192" s="11" t="s">
        <v>1644</v>
      </c>
      <c r="R192" s="11"/>
      <c r="S192" s="16">
        <v>335</v>
      </c>
    </row>
    <row r="193" spans="1:19" ht="28">
      <c r="A193" s="6" t="s">
        <v>18</v>
      </c>
      <c r="B193" s="7"/>
      <c r="C193" s="6" t="s">
        <v>61</v>
      </c>
      <c r="D193" s="8" t="s">
        <v>1646</v>
      </c>
      <c r="E193" s="9" t="s">
        <v>1647</v>
      </c>
      <c r="F193" s="6" t="s">
        <v>22</v>
      </c>
      <c r="G193" s="6" t="s">
        <v>1648</v>
      </c>
      <c r="H193" s="6" t="s">
        <v>76</v>
      </c>
      <c r="I193" s="10" t="s">
        <v>119</v>
      </c>
      <c r="J193" s="6" t="s">
        <v>26</v>
      </c>
      <c r="K193" s="6" t="s">
        <v>27</v>
      </c>
      <c r="L193" s="11" t="s">
        <v>1649</v>
      </c>
      <c r="M193" s="11" t="s">
        <v>1482</v>
      </c>
      <c r="N193" s="11" t="s">
        <v>1650</v>
      </c>
      <c r="O193" s="11" t="s">
        <v>69</v>
      </c>
      <c r="P193" s="11" t="s">
        <v>1429</v>
      </c>
      <c r="Q193" s="11"/>
      <c r="R193" s="11" t="s">
        <v>1651</v>
      </c>
      <c r="S193" s="11">
        <v>336</v>
      </c>
    </row>
    <row r="194" spans="1:19" ht="28">
      <c r="A194" s="6" t="s">
        <v>18</v>
      </c>
      <c r="B194" s="7"/>
      <c r="C194" s="6" t="s">
        <v>83</v>
      </c>
      <c r="D194" s="8" t="s">
        <v>1652</v>
      </c>
      <c r="E194" s="9" t="s">
        <v>1653</v>
      </c>
      <c r="F194" s="6" t="s">
        <v>22</v>
      </c>
      <c r="G194" s="6" t="s">
        <v>1654</v>
      </c>
      <c r="H194" s="6" t="s">
        <v>1200</v>
      </c>
      <c r="I194" s="10" t="s">
        <v>110</v>
      </c>
      <c r="J194" s="6" t="s">
        <v>26</v>
      </c>
      <c r="K194" s="6"/>
      <c r="L194" s="11" t="s">
        <v>1655</v>
      </c>
      <c r="M194" s="11" t="s">
        <v>1656</v>
      </c>
      <c r="N194" s="11" t="s">
        <v>1657</v>
      </c>
      <c r="O194" s="11" t="s">
        <v>137</v>
      </c>
      <c r="P194" s="11" t="s">
        <v>1656</v>
      </c>
      <c r="Q194" s="11" t="s">
        <v>1657</v>
      </c>
      <c r="R194" s="11" t="s">
        <v>1658</v>
      </c>
      <c r="S194" s="11">
        <v>337</v>
      </c>
    </row>
    <row r="195" spans="1:19" ht="28">
      <c r="A195" s="6" t="s">
        <v>18</v>
      </c>
      <c r="B195" s="7"/>
      <c r="C195" s="6" t="s">
        <v>83</v>
      </c>
      <c r="D195" s="8" t="s">
        <v>1659</v>
      </c>
      <c r="E195" s="9" t="s">
        <v>1660</v>
      </c>
      <c r="F195" s="6" t="s">
        <v>22</v>
      </c>
      <c r="G195" s="6" t="s">
        <v>1661</v>
      </c>
      <c r="H195" s="6" t="s">
        <v>58</v>
      </c>
      <c r="I195" s="10" t="s">
        <v>25</v>
      </c>
      <c r="J195" s="6" t="s">
        <v>26</v>
      </c>
      <c r="K195" s="6" t="s">
        <v>59</v>
      </c>
      <c r="L195" s="11" t="s">
        <v>1662</v>
      </c>
      <c r="M195" s="11" t="s">
        <v>1663</v>
      </c>
      <c r="N195" s="11" t="s">
        <v>1664</v>
      </c>
      <c r="O195" s="11" t="s">
        <v>1327</v>
      </c>
      <c r="P195" s="11" t="s">
        <v>1663</v>
      </c>
      <c r="Q195" s="11" t="s">
        <v>1665</v>
      </c>
      <c r="R195" s="11" t="s">
        <v>1666</v>
      </c>
      <c r="S195" s="11">
        <v>339</v>
      </c>
    </row>
    <row r="196" spans="1:19" ht="28">
      <c r="A196" s="6" t="s">
        <v>18</v>
      </c>
      <c r="B196" s="7"/>
      <c r="C196" s="6" t="s">
        <v>61</v>
      </c>
      <c r="D196" s="8" t="s">
        <v>1668</v>
      </c>
      <c r="E196" s="9" t="s">
        <v>1669</v>
      </c>
      <c r="F196" s="6" t="s">
        <v>22</v>
      </c>
      <c r="G196" s="6" t="s">
        <v>1670</v>
      </c>
      <c r="H196" s="6" t="s">
        <v>58</v>
      </c>
      <c r="I196" s="10" t="s">
        <v>110</v>
      </c>
      <c r="J196" s="6" t="s">
        <v>26</v>
      </c>
      <c r="K196" s="6" t="s">
        <v>27</v>
      </c>
      <c r="L196" s="11"/>
      <c r="M196" s="11" t="s">
        <v>156</v>
      </c>
      <c r="N196" s="11"/>
      <c r="O196" s="11"/>
      <c r="P196" s="11" t="s">
        <v>1671</v>
      </c>
      <c r="Q196" s="11"/>
      <c r="R196" s="11" t="s">
        <v>1672</v>
      </c>
      <c r="S196" s="11">
        <v>345</v>
      </c>
    </row>
    <row r="197" spans="1:19" ht="42">
      <c r="A197" s="6" t="s">
        <v>18</v>
      </c>
      <c r="B197" s="7"/>
      <c r="C197" s="6" t="s">
        <v>1673</v>
      </c>
      <c r="D197" s="8" t="s">
        <v>1674</v>
      </c>
      <c r="E197" s="9" t="s">
        <v>1675</v>
      </c>
      <c r="F197" s="6" t="s">
        <v>22</v>
      </c>
      <c r="G197" s="6" t="s">
        <v>1676</v>
      </c>
      <c r="H197" s="6" t="s">
        <v>58</v>
      </c>
      <c r="I197" s="10" t="s">
        <v>37</v>
      </c>
      <c r="J197" s="6" t="s">
        <v>26</v>
      </c>
      <c r="K197" s="6" t="s">
        <v>59</v>
      </c>
      <c r="L197" s="11" t="s">
        <v>1677</v>
      </c>
      <c r="M197" s="11" t="s">
        <v>1678</v>
      </c>
      <c r="N197" s="11" t="s">
        <v>1679</v>
      </c>
      <c r="O197" s="11" t="s">
        <v>1680</v>
      </c>
      <c r="P197" s="11" t="s">
        <v>1681</v>
      </c>
      <c r="Q197" s="11" t="s">
        <v>1679</v>
      </c>
      <c r="R197" s="11" t="s">
        <v>1682</v>
      </c>
      <c r="S197" s="11">
        <v>346</v>
      </c>
    </row>
    <row r="198" spans="1:19" ht="28">
      <c r="A198" s="6" t="s">
        <v>18</v>
      </c>
      <c r="B198" s="7"/>
      <c r="C198" s="6" t="s">
        <v>83</v>
      </c>
      <c r="D198" s="8" t="s">
        <v>1683</v>
      </c>
      <c r="E198" s="9" t="s">
        <v>1684</v>
      </c>
      <c r="F198" s="6" t="s">
        <v>22</v>
      </c>
      <c r="G198" s="6" t="s">
        <v>1685</v>
      </c>
      <c r="H198" s="6" t="s">
        <v>58</v>
      </c>
      <c r="I198" s="10" t="s">
        <v>25</v>
      </c>
      <c r="J198" s="6" t="s">
        <v>26</v>
      </c>
      <c r="K198" s="6" t="s">
        <v>59</v>
      </c>
      <c r="L198" s="11" t="s">
        <v>1686</v>
      </c>
      <c r="M198" s="11" t="s">
        <v>1687</v>
      </c>
      <c r="N198" s="11" t="s">
        <v>1688</v>
      </c>
      <c r="O198" s="11" t="s">
        <v>1239</v>
      </c>
      <c r="P198" s="11" t="s">
        <v>1240</v>
      </c>
      <c r="Q198" s="11" t="s">
        <v>1688</v>
      </c>
      <c r="R198" s="11" t="s">
        <v>1689</v>
      </c>
      <c r="S198" s="16">
        <v>347</v>
      </c>
    </row>
    <row r="199" spans="1:19" ht="70">
      <c r="A199" s="6" t="s">
        <v>18</v>
      </c>
      <c r="B199" s="7"/>
      <c r="C199" s="6" t="s">
        <v>194</v>
      </c>
      <c r="D199" s="8" t="s">
        <v>1690</v>
      </c>
      <c r="E199" s="9" t="s">
        <v>1691</v>
      </c>
      <c r="F199" s="6" t="s">
        <v>22</v>
      </c>
      <c r="G199" s="6" t="s">
        <v>1692</v>
      </c>
      <c r="H199" s="6" t="s">
        <v>533</v>
      </c>
      <c r="I199" s="10" t="s">
        <v>25</v>
      </c>
      <c r="J199" s="6" t="s">
        <v>46</v>
      </c>
      <c r="K199" s="6"/>
      <c r="L199" s="11" t="s">
        <v>1693</v>
      </c>
      <c r="M199" s="11" t="s">
        <v>1694</v>
      </c>
      <c r="N199" s="11" t="s">
        <v>1695</v>
      </c>
      <c r="O199" s="11" t="s">
        <v>1696</v>
      </c>
      <c r="P199" s="11" t="s">
        <v>1382</v>
      </c>
      <c r="Q199" s="11" t="s">
        <v>1697</v>
      </c>
      <c r="R199" s="11"/>
      <c r="S199" s="11">
        <v>348</v>
      </c>
    </row>
    <row r="200" spans="1:19" ht="28">
      <c r="A200" s="6" t="s">
        <v>18</v>
      </c>
      <c r="B200" s="7"/>
      <c r="C200" s="6" t="s">
        <v>105</v>
      </c>
      <c r="D200" s="8" t="s">
        <v>1698</v>
      </c>
      <c r="E200" s="9" t="s">
        <v>1699</v>
      </c>
      <c r="F200" s="6" t="s">
        <v>22</v>
      </c>
      <c r="G200" s="6" t="s">
        <v>1700</v>
      </c>
      <c r="H200" s="6" t="s">
        <v>58</v>
      </c>
      <c r="I200" s="10" t="s">
        <v>110</v>
      </c>
      <c r="J200" s="6" t="s">
        <v>26</v>
      </c>
      <c r="K200" s="6" t="s">
        <v>59</v>
      </c>
      <c r="L200" s="11" t="s">
        <v>1701</v>
      </c>
      <c r="M200" s="11" t="s">
        <v>1702</v>
      </c>
      <c r="N200" s="11" t="s">
        <v>1703</v>
      </c>
      <c r="O200" s="11" t="s">
        <v>1704</v>
      </c>
      <c r="P200" s="11" t="s">
        <v>1705</v>
      </c>
      <c r="Q200" s="11" t="s">
        <v>1703</v>
      </c>
      <c r="R200" s="11" t="s">
        <v>1706</v>
      </c>
      <c r="S200" s="11">
        <v>349</v>
      </c>
    </row>
    <row r="201" spans="1:19" ht="42">
      <c r="A201" s="6" t="s">
        <v>18</v>
      </c>
      <c r="B201" s="7"/>
      <c r="C201" s="6" t="s">
        <v>83</v>
      </c>
      <c r="D201" s="8" t="s">
        <v>1707</v>
      </c>
      <c r="E201" s="9" t="s">
        <v>1708</v>
      </c>
      <c r="F201" s="6" t="s">
        <v>22</v>
      </c>
      <c r="G201" s="6" t="s">
        <v>1709</v>
      </c>
      <c r="H201" s="6" t="s">
        <v>1710</v>
      </c>
      <c r="I201" s="10" t="s">
        <v>65</v>
      </c>
      <c r="J201" s="6" t="s">
        <v>26</v>
      </c>
      <c r="K201" s="6" t="s">
        <v>27</v>
      </c>
      <c r="L201" s="11" t="s">
        <v>1711</v>
      </c>
      <c r="M201" s="11" t="s">
        <v>1712</v>
      </c>
      <c r="N201" s="11" t="s">
        <v>1713</v>
      </c>
      <c r="O201" s="11" t="s">
        <v>1714</v>
      </c>
      <c r="P201" s="11" t="s">
        <v>622</v>
      </c>
      <c r="Q201" s="11" t="s">
        <v>1715</v>
      </c>
      <c r="R201" s="11" t="s">
        <v>1716</v>
      </c>
      <c r="S201" s="11">
        <v>351</v>
      </c>
    </row>
    <row r="202" spans="1:19" ht="28">
      <c r="A202" s="6" t="s">
        <v>18</v>
      </c>
      <c r="B202" s="7"/>
      <c r="C202" s="6" t="s">
        <v>94</v>
      </c>
      <c r="D202" s="8" t="s">
        <v>1717</v>
      </c>
      <c r="E202" s="9" t="s">
        <v>1718</v>
      </c>
      <c r="F202" s="6" t="s">
        <v>22</v>
      </c>
      <c r="G202" s="6" t="s">
        <v>1719</v>
      </c>
      <c r="H202" s="6" t="s">
        <v>1196</v>
      </c>
      <c r="I202" s="10" t="s">
        <v>65</v>
      </c>
      <c r="J202" s="6" t="s">
        <v>26</v>
      </c>
      <c r="K202" s="6" t="s">
        <v>27</v>
      </c>
      <c r="L202" s="11" t="s">
        <v>1340</v>
      </c>
      <c r="M202" s="11"/>
      <c r="N202" s="11" t="s">
        <v>1720</v>
      </c>
      <c r="O202" s="11" t="s">
        <v>1052</v>
      </c>
      <c r="P202" s="11"/>
      <c r="Q202" s="11" t="s">
        <v>1721</v>
      </c>
      <c r="R202" s="11" t="s">
        <v>1063</v>
      </c>
      <c r="S202" s="11">
        <v>352</v>
      </c>
    </row>
    <row r="203" spans="1:19" ht="28">
      <c r="A203" s="6" t="s">
        <v>18</v>
      </c>
      <c r="B203" s="7"/>
      <c r="C203" s="6" t="s">
        <v>194</v>
      </c>
      <c r="D203" s="8" t="s">
        <v>1722</v>
      </c>
      <c r="E203" s="9" t="s">
        <v>1723</v>
      </c>
      <c r="F203" s="6" t="s">
        <v>22</v>
      </c>
      <c r="G203" s="6" t="s">
        <v>1724</v>
      </c>
      <c r="H203" s="6" t="s">
        <v>1725</v>
      </c>
      <c r="I203" s="10" t="s">
        <v>37</v>
      </c>
      <c r="J203" s="6" t="s">
        <v>26</v>
      </c>
      <c r="K203" s="6" t="s">
        <v>27</v>
      </c>
      <c r="L203" s="11" t="s">
        <v>1726</v>
      </c>
      <c r="M203" s="11" t="s">
        <v>474</v>
      </c>
      <c r="N203" s="11" t="s">
        <v>1727</v>
      </c>
      <c r="O203" s="11" t="s">
        <v>475</v>
      </c>
      <c r="P203" s="11" t="s">
        <v>476</v>
      </c>
      <c r="Q203" s="11" t="s">
        <v>1727</v>
      </c>
      <c r="R203" s="11" t="s">
        <v>1728</v>
      </c>
      <c r="S203" s="16">
        <v>353</v>
      </c>
    </row>
    <row r="204" spans="1:19" ht="28">
      <c r="A204" s="6" t="s">
        <v>18</v>
      </c>
      <c r="B204" s="7"/>
      <c r="C204" s="6" t="s">
        <v>83</v>
      </c>
      <c r="D204" s="8" t="s">
        <v>1729</v>
      </c>
      <c r="E204" s="9" t="s">
        <v>1730</v>
      </c>
      <c r="F204" s="6" t="s">
        <v>22</v>
      </c>
      <c r="G204" s="6" t="s">
        <v>1731</v>
      </c>
      <c r="H204" s="6" t="s">
        <v>51</v>
      </c>
      <c r="I204" s="10" t="s">
        <v>37</v>
      </c>
      <c r="J204" s="6" t="s">
        <v>26</v>
      </c>
      <c r="K204" s="6" t="s">
        <v>27</v>
      </c>
      <c r="L204" s="11" t="s">
        <v>1732</v>
      </c>
      <c r="M204" s="11" t="s">
        <v>1090</v>
      </c>
      <c r="N204" s="11" t="s">
        <v>1733</v>
      </c>
      <c r="O204" s="11" t="s">
        <v>1734</v>
      </c>
      <c r="P204" s="11" t="s">
        <v>1735</v>
      </c>
      <c r="Q204" s="11" t="s">
        <v>1736</v>
      </c>
      <c r="R204" s="11" t="s">
        <v>1737</v>
      </c>
      <c r="S204" s="16">
        <v>356</v>
      </c>
    </row>
    <row r="205" spans="1:19" ht="42">
      <c r="A205" s="6" t="s">
        <v>18</v>
      </c>
      <c r="B205" s="7"/>
      <c r="C205" s="6" t="s">
        <v>83</v>
      </c>
      <c r="D205" s="8" t="s">
        <v>1738</v>
      </c>
      <c r="E205" s="9" t="s">
        <v>1739</v>
      </c>
      <c r="F205" s="6" t="s">
        <v>22</v>
      </c>
      <c r="G205" s="6" t="s">
        <v>1740</v>
      </c>
      <c r="H205" s="6" t="s">
        <v>58</v>
      </c>
      <c r="I205" s="10" t="s">
        <v>25</v>
      </c>
      <c r="J205" s="6" t="s">
        <v>26</v>
      </c>
      <c r="K205" s="6" t="s">
        <v>59</v>
      </c>
      <c r="L205" s="11" t="s">
        <v>450</v>
      </c>
      <c r="M205" s="11" t="s">
        <v>453</v>
      </c>
      <c r="N205" s="11" t="s">
        <v>1741</v>
      </c>
      <c r="O205" s="11" t="s">
        <v>443</v>
      </c>
      <c r="P205" s="11" t="s">
        <v>441</v>
      </c>
      <c r="Q205" s="11" t="s">
        <v>1742</v>
      </c>
      <c r="R205" s="11" t="s">
        <v>1743</v>
      </c>
      <c r="S205" s="11">
        <v>357</v>
      </c>
    </row>
    <row r="206" spans="1:19" ht="28">
      <c r="A206" s="6" t="s">
        <v>18</v>
      </c>
      <c r="B206" s="7"/>
      <c r="C206" s="6" t="s">
        <v>1744</v>
      </c>
      <c r="D206" s="9" t="s">
        <v>1745</v>
      </c>
      <c r="E206" s="9" t="s">
        <v>1042</v>
      </c>
      <c r="F206" s="6" t="s">
        <v>488</v>
      </c>
      <c r="G206" s="6" t="s">
        <v>1746</v>
      </c>
      <c r="H206" s="6"/>
      <c r="I206" s="10" t="s">
        <v>37</v>
      </c>
      <c r="J206" s="6" t="s">
        <v>46</v>
      </c>
      <c r="K206" s="6"/>
      <c r="L206" s="11" t="s">
        <v>1044</v>
      </c>
      <c r="M206" s="11" t="s">
        <v>1747</v>
      </c>
      <c r="N206" s="11"/>
      <c r="O206" s="11" t="s">
        <v>673</v>
      </c>
      <c r="P206" s="11" t="s">
        <v>586</v>
      </c>
      <c r="Q206" s="11"/>
      <c r="R206" s="11"/>
      <c r="S206" s="16">
        <v>359</v>
      </c>
    </row>
    <row r="207" spans="1:19" ht="42">
      <c r="A207" s="6" t="s">
        <v>18</v>
      </c>
      <c r="B207" s="7"/>
      <c r="C207" s="6" t="s">
        <v>105</v>
      </c>
      <c r="D207" s="8" t="s">
        <v>1748</v>
      </c>
      <c r="E207" s="9" t="s">
        <v>1749</v>
      </c>
      <c r="F207" s="6" t="s">
        <v>22</v>
      </c>
      <c r="G207" s="6" t="s">
        <v>1750</v>
      </c>
      <c r="H207" s="6" t="s">
        <v>1751</v>
      </c>
      <c r="I207" s="10" t="s">
        <v>25</v>
      </c>
      <c r="J207" s="6" t="s">
        <v>26</v>
      </c>
      <c r="K207" s="6" t="s">
        <v>27</v>
      </c>
      <c r="L207" s="11" t="s">
        <v>1357</v>
      </c>
      <c r="M207" s="11" t="s">
        <v>1752</v>
      </c>
      <c r="N207" s="11" t="s">
        <v>1753</v>
      </c>
      <c r="O207" s="11" t="s">
        <v>552</v>
      </c>
      <c r="P207" s="11" t="s">
        <v>1754</v>
      </c>
      <c r="Q207" s="11" t="s">
        <v>1755</v>
      </c>
      <c r="R207" s="11" t="s">
        <v>1756</v>
      </c>
      <c r="S207" s="11">
        <v>363</v>
      </c>
    </row>
    <row r="208" spans="1:19" ht="28">
      <c r="A208" s="6" t="s">
        <v>18</v>
      </c>
      <c r="B208" s="7"/>
      <c r="C208" s="6" t="s">
        <v>105</v>
      </c>
      <c r="D208" s="8" t="s">
        <v>1757</v>
      </c>
      <c r="E208" s="9" t="s">
        <v>1758</v>
      </c>
      <c r="F208" s="6" t="s">
        <v>22</v>
      </c>
      <c r="G208" s="6" t="s">
        <v>1759</v>
      </c>
      <c r="H208" s="6" t="s">
        <v>399</v>
      </c>
      <c r="I208" s="10" t="s">
        <v>25</v>
      </c>
      <c r="J208" s="6" t="s">
        <v>26</v>
      </c>
      <c r="K208" s="6" t="s">
        <v>27</v>
      </c>
      <c r="L208" s="11" t="s">
        <v>1760</v>
      </c>
      <c r="M208" s="11" t="s">
        <v>1761</v>
      </c>
      <c r="N208" s="11" t="s">
        <v>1762</v>
      </c>
      <c r="O208" s="11" t="s">
        <v>1763</v>
      </c>
      <c r="P208" s="11" t="s">
        <v>1761</v>
      </c>
      <c r="Q208" s="11" t="s">
        <v>1762</v>
      </c>
      <c r="R208" s="11" t="s">
        <v>1764</v>
      </c>
      <c r="S208" s="11">
        <v>364</v>
      </c>
    </row>
    <row r="209" spans="1:19" ht="28">
      <c r="A209" s="6" t="s">
        <v>18</v>
      </c>
      <c r="B209" s="7"/>
      <c r="C209" s="6" t="s">
        <v>83</v>
      </c>
      <c r="D209" s="8" t="s">
        <v>1765</v>
      </c>
      <c r="E209" s="9" t="s">
        <v>1766</v>
      </c>
      <c r="F209" s="6" t="s">
        <v>22</v>
      </c>
      <c r="G209" s="6" t="s">
        <v>1767</v>
      </c>
      <c r="H209" s="6" t="s">
        <v>143</v>
      </c>
      <c r="I209" s="10" t="s">
        <v>37</v>
      </c>
      <c r="J209" s="6" t="s">
        <v>26</v>
      </c>
      <c r="K209" s="6" t="s">
        <v>27</v>
      </c>
      <c r="L209" s="11" t="s">
        <v>1655</v>
      </c>
      <c r="M209" s="11" t="s">
        <v>1768</v>
      </c>
      <c r="N209" s="11" t="s">
        <v>1769</v>
      </c>
      <c r="O209" s="11" t="s">
        <v>1770</v>
      </c>
      <c r="P209" s="11" t="s">
        <v>1768</v>
      </c>
      <c r="Q209" s="11" t="s">
        <v>1771</v>
      </c>
      <c r="R209" s="11" t="s">
        <v>1772</v>
      </c>
      <c r="S209" s="16">
        <v>368</v>
      </c>
    </row>
    <row r="210" spans="1:19" ht="42">
      <c r="A210" s="6" t="s">
        <v>18</v>
      </c>
      <c r="B210" s="7"/>
      <c r="C210" s="6" t="s">
        <v>1317</v>
      </c>
      <c r="D210" s="8" t="s">
        <v>1773</v>
      </c>
      <c r="E210" s="9" t="s">
        <v>1774</v>
      </c>
      <c r="F210" s="6" t="s">
        <v>22</v>
      </c>
      <c r="G210" s="6" t="s">
        <v>1775</v>
      </c>
      <c r="H210" s="6" t="s">
        <v>58</v>
      </c>
      <c r="I210" s="10" t="s">
        <v>37</v>
      </c>
      <c r="J210" s="6" t="s">
        <v>26</v>
      </c>
      <c r="K210" s="6" t="s">
        <v>59</v>
      </c>
      <c r="L210" s="11" t="s">
        <v>1321</v>
      </c>
      <c r="M210" s="11" t="s">
        <v>1776</v>
      </c>
      <c r="N210" s="11" t="s">
        <v>1777</v>
      </c>
      <c r="O210" s="11" t="s">
        <v>1778</v>
      </c>
      <c r="P210" s="11" t="s">
        <v>1779</v>
      </c>
      <c r="Q210" s="11" t="s">
        <v>1780</v>
      </c>
      <c r="R210" s="11" t="s">
        <v>1781</v>
      </c>
      <c r="S210" s="11">
        <v>369</v>
      </c>
    </row>
    <row r="211" spans="1:19" ht="42">
      <c r="A211" s="6" t="s">
        <v>18</v>
      </c>
      <c r="B211" s="7"/>
      <c r="C211" s="6" t="s">
        <v>487</v>
      </c>
      <c r="D211" s="8" t="s">
        <v>1783</v>
      </c>
      <c r="E211" s="9" t="s">
        <v>1784</v>
      </c>
      <c r="F211" s="6" t="s">
        <v>22</v>
      </c>
      <c r="G211" s="6" t="s">
        <v>1785</v>
      </c>
      <c r="H211" s="6" t="s">
        <v>124</v>
      </c>
      <c r="I211" s="10" t="s">
        <v>65</v>
      </c>
      <c r="J211" s="6" t="s">
        <v>26</v>
      </c>
      <c r="K211" s="6" t="s">
        <v>27</v>
      </c>
      <c r="L211" s="11" t="s">
        <v>1786</v>
      </c>
      <c r="M211" s="11" t="s">
        <v>612</v>
      </c>
      <c r="N211" s="11" t="s">
        <v>1787</v>
      </c>
      <c r="O211" s="11" t="s">
        <v>672</v>
      </c>
      <c r="P211" s="11" t="s">
        <v>1788</v>
      </c>
      <c r="Q211" s="11" t="s">
        <v>1789</v>
      </c>
      <c r="R211" s="11" t="s">
        <v>1790</v>
      </c>
      <c r="S211" s="11">
        <v>372</v>
      </c>
    </row>
    <row r="212" spans="1:19" ht="28">
      <c r="A212" s="6" t="s">
        <v>18</v>
      </c>
      <c r="B212" s="7"/>
      <c r="C212" s="6" t="s">
        <v>19</v>
      </c>
      <c r="D212" s="8" t="s">
        <v>1791</v>
      </c>
      <c r="E212" s="9" t="s">
        <v>1792</v>
      </c>
      <c r="F212" s="6" t="s">
        <v>22</v>
      </c>
      <c r="G212" s="6" t="s">
        <v>1793</v>
      </c>
      <c r="H212" s="6" t="s">
        <v>143</v>
      </c>
      <c r="I212" s="10" t="s">
        <v>37</v>
      </c>
      <c r="J212" s="6" t="s">
        <v>26</v>
      </c>
      <c r="K212" s="6" t="s">
        <v>27</v>
      </c>
      <c r="L212" s="11" t="s">
        <v>144</v>
      </c>
      <c r="M212" s="11" t="s">
        <v>1794</v>
      </c>
      <c r="N212" s="11" t="s">
        <v>1795</v>
      </c>
      <c r="O212" s="11" t="s">
        <v>1796</v>
      </c>
      <c r="P212" s="11" t="s">
        <v>1797</v>
      </c>
      <c r="Q212" s="11" t="s">
        <v>1798</v>
      </c>
      <c r="R212" s="11" t="s">
        <v>1799</v>
      </c>
      <c r="S212" s="11">
        <v>373</v>
      </c>
    </row>
    <row r="213" spans="1:19" ht="84">
      <c r="A213" s="6" t="s">
        <v>18</v>
      </c>
      <c r="B213" s="7"/>
      <c r="C213" s="6" t="s">
        <v>1800</v>
      </c>
      <c r="D213" s="8" t="s">
        <v>1801</v>
      </c>
      <c r="E213" s="9" t="s">
        <v>1802</v>
      </c>
      <c r="F213" s="6" t="s">
        <v>22</v>
      </c>
      <c r="G213" s="6" t="s">
        <v>1803</v>
      </c>
      <c r="H213" s="6" t="s">
        <v>58</v>
      </c>
      <c r="I213" s="10" t="s">
        <v>110</v>
      </c>
      <c r="J213" s="6" t="s">
        <v>26</v>
      </c>
      <c r="K213" s="6" t="s">
        <v>27</v>
      </c>
      <c r="L213" s="11" t="s">
        <v>230</v>
      </c>
      <c r="M213" s="11" t="s">
        <v>241</v>
      </c>
      <c r="N213" s="11" t="s">
        <v>1804</v>
      </c>
      <c r="O213" s="11" t="s">
        <v>1805</v>
      </c>
      <c r="P213" s="11" t="s">
        <v>1806</v>
      </c>
      <c r="Q213" s="11" t="s">
        <v>1804</v>
      </c>
      <c r="R213" s="11" t="s">
        <v>1807</v>
      </c>
      <c r="S213" s="11">
        <v>375</v>
      </c>
    </row>
    <row r="214" spans="1:19" ht="28">
      <c r="A214" s="6" t="s">
        <v>18</v>
      </c>
      <c r="B214" s="7"/>
      <c r="C214" s="6" t="s">
        <v>1808</v>
      </c>
      <c r="D214" s="8" t="s">
        <v>1809</v>
      </c>
      <c r="E214" s="9" t="s">
        <v>1810</v>
      </c>
      <c r="F214" s="6" t="s">
        <v>22</v>
      </c>
      <c r="G214" s="6" t="s">
        <v>1811</v>
      </c>
      <c r="H214" s="6" t="s">
        <v>265</v>
      </c>
      <c r="I214" s="10" t="s">
        <v>25</v>
      </c>
      <c r="J214" s="6" t="s">
        <v>26</v>
      </c>
      <c r="K214" s="6" t="s">
        <v>27</v>
      </c>
      <c r="L214" s="11" t="s">
        <v>480</v>
      </c>
      <c r="M214" s="11" t="s">
        <v>1812</v>
      </c>
      <c r="N214" s="11" t="s">
        <v>1813</v>
      </c>
      <c r="O214" s="11" t="s">
        <v>483</v>
      </c>
      <c r="P214" s="11" t="s">
        <v>1814</v>
      </c>
      <c r="Q214" s="11" t="s">
        <v>1813</v>
      </c>
      <c r="R214" s="11" t="s">
        <v>947</v>
      </c>
      <c r="S214" s="16">
        <v>377</v>
      </c>
    </row>
    <row r="215" spans="1:19" ht="28">
      <c r="A215" s="6" t="s">
        <v>18</v>
      </c>
      <c r="B215" s="7"/>
      <c r="C215" s="6" t="s">
        <v>487</v>
      </c>
      <c r="D215" s="17" t="str">
        <f>HYPERLINK("https://europepmc.org/articles/PMC5302150?fromSearch=singleResult&amp;fromQuery=28232860","28232860")</f>
        <v>28232860</v>
      </c>
      <c r="E215" s="9" t="s">
        <v>1815</v>
      </c>
      <c r="F215" s="6" t="s">
        <v>22</v>
      </c>
      <c r="G215" s="6" t="s">
        <v>1816</v>
      </c>
      <c r="H215" s="6" t="s">
        <v>124</v>
      </c>
      <c r="I215" s="10" t="s">
        <v>65</v>
      </c>
      <c r="J215" s="6" t="s">
        <v>26</v>
      </c>
      <c r="K215" s="6" t="s">
        <v>27</v>
      </c>
      <c r="L215" s="11" t="s">
        <v>1817</v>
      </c>
      <c r="M215" s="11"/>
      <c r="N215" s="11" t="s">
        <v>678</v>
      </c>
      <c r="O215" s="11" t="s">
        <v>1818</v>
      </c>
      <c r="P215" s="11"/>
      <c r="Q215" s="11" t="s">
        <v>678</v>
      </c>
      <c r="R215" s="11"/>
      <c r="S215" s="11">
        <v>378</v>
      </c>
    </row>
    <row r="216" spans="1:19" ht="56">
      <c r="A216" s="6" t="s">
        <v>18</v>
      </c>
      <c r="B216" s="7"/>
      <c r="C216" s="6" t="s">
        <v>800</v>
      </c>
      <c r="D216" s="8" t="s">
        <v>1819</v>
      </c>
      <c r="E216" s="9" t="s">
        <v>1820</v>
      </c>
      <c r="F216" s="6" t="s">
        <v>22</v>
      </c>
      <c r="G216" s="6" t="s">
        <v>1821</v>
      </c>
      <c r="H216" s="6" t="s">
        <v>780</v>
      </c>
      <c r="I216" s="10" t="s">
        <v>37</v>
      </c>
      <c r="J216" s="6" t="s">
        <v>26</v>
      </c>
      <c r="K216" s="6" t="s">
        <v>27</v>
      </c>
      <c r="L216" s="11" t="s">
        <v>1822</v>
      </c>
      <c r="M216" s="11" t="s">
        <v>804</v>
      </c>
      <c r="N216" s="11" t="s">
        <v>1823</v>
      </c>
      <c r="O216" s="11" t="s">
        <v>1201</v>
      </c>
      <c r="P216" s="11" t="s">
        <v>807</v>
      </c>
      <c r="Q216" s="11" t="s">
        <v>1823</v>
      </c>
      <c r="R216" s="11" t="s">
        <v>1824</v>
      </c>
      <c r="S216" s="11">
        <v>379</v>
      </c>
    </row>
    <row r="217" spans="1:19" ht="42">
      <c r="A217" s="11" t="s">
        <v>18</v>
      </c>
      <c r="B217" s="19"/>
      <c r="C217" s="18" t="s">
        <v>105</v>
      </c>
      <c r="D217" s="20" t="s">
        <v>1826</v>
      </c>
      <c r="E217" s="9" t="s">
        <v>1827</v>
      </c>
      <c r="F217" s="18" t="s">
        <v>22</v>
      </c>
      <c r="G217" s="18" t="s">
        <v>1828</v>
      </c>
      <c r="H217" s="18" t="s">
        <v>336</v>
      </c>
      <c r="I217" s="21">
        <v>2018</v>
      </c>
      <c r="J217" s="21" t="s">
        <v>26</v>
      </c>
      <c r="K217" s="21" t="s">
        <v>27</v>
      </c>
      <c r="L217" s="21" t="s">
        <v>1829</v>
      </c>
      <c r="M217" s="21" t="s">
        <v>1830</v>
      </c>
      <c r="N217" s="21" t="s">
        <v>1831</v>
      </c>
      <c r="O217" s="21" t="s">
        <v>1832</v>
      </c>
      <c r="P217" s="21" t="s">
        <v>338</v>
      </c>
      <c r="Q217" s="21" t="s">
        <v>1831</v>
      </c>
      <c r="R217" s="21" t="s">
        <v>1833</v>
      </c>
      <c r="S217" s="11">
        <v>382</v>
      </c>
    </row>
    <row r="218" spans="1:19" ht="42">
      <c r="A218" s="11" t="s">
        <v>18</v>
      </c>
      <c r="B218" s="19"/>
      <c r="C218" s="18" t="s">
        <v>1834</v>
      </c>
      <c r="D218" s="20" t="s">
        <v>1835</v>
      </c>
      <c r="E218" s="9" t="s">
        <v>1836</v>
      </c>
      <c r="F218" s="18" t="s">
        <v>22</v>
      </c>
      <c r="G218" s="18" t="s">
        <v>1837</v>
      </c>
      <c r="H218" s="18" t="s">
        <v>663</v>
      </c>
      <c r="I218" s="21">
        <v>2019</v>
      </c>
      <c r="J218" s="21" t="s">
        <v>26</v>
      </c>
      <c r="K218" s="21" t="s">
        <v>59</v>
      </c>
      <c r="L218" s="21" t="s">
        <v>1838</v>
      </c>
      <c r="M218" s="21" t="s">
        <v>1839</v>
      </c>
      <c r="N218" s="23"/>
      <c r="O218" s="21" t="s">
        <v>1840</v>
      </c>
      <c r="P218" s="21" t="s">
        <v>1841</v>
      </c>
      <c r="Q218" s="23"/>
      <c r="R218" s="21" t="s">
        <v>1842</v>
      </c>
      <c r="S218" s="16">
        <v>383</v>
      </c>
    </row>
    <row r="219" spans="1:19" ht="42">
      <c r="A219" s="11" t="s">
        <v>18</v>
      </c>
      <c r="B219" s="19"/>
      <c r="C219" s="18" t="s">
        <v>94</v>
      </c>
      <c r="D219" s="20" t="s">
        <v>1845</v>
      </c>
      <c r="E219" s="9" t="s">
        <v>1846</v>
      </c>
      <c r="F219" s="18" t="s">
        <v>22</v>
      </c>
      <c r="G219" s="18" t="s">
        <v>1847</v>
      </c>
      <c r="H219" s="18" t="s">
        <v>1667</v>
      </c>
      <c r="I219" s="21">
        <v>2018</v>
      </c>
      <c r="J219" s="21" t="s">
        <v>46</v>
      </c>
      <c r="K219" s="23"/>
      <c r="L219" s="21" t="s">
        <v>1848</v>
      </c>
      <c r="M219" s="21" t="s">
        <v>1849</v>
      </c>
      <c r="N219" s="21" t="s">
        <v>1850</v>
      </c>
      <c r="O219" s="21" t="s">
        <v>90</v>
      </c>
      <c r="P219" s="21" t="s">
        <v>1851</v>
      </c>
      <c r="Q219" s="22" t="s">
        <v>1852</v>
      </c>
      <c r="R219" s="23"/>
      <c r="S219" s="16">
        <v>386</v>
      </c>
    </row>
    <row r="220" spans="1:19" ht="28">
      <c r="A220" s="11" t="s">
        <v>18</v>
      </c>
      <c r="B220" s="19"/>
      <c r="C220" s="18" t="s">
        <v>1853</v>
      </c>
      <c r="D220" s="20" t="s">
        <v>1854</v>
      </c>
      <c r="E220" s="9" t="s">
        <v>1855</v>
      </c>
      <c r="F220" s="18" t="s">
        <v>22</v>
      </c>
      <c r="G220" s="18" t="s">
        <v>1856</v>
      </c>
      <c r="H220" s="18" t="s">
        <v>265</v>
      </c>
      <c r="I220" s="21">
        <v>2018</v>
      </c>
      <c r="J220" s="21" t="s">
        <v>26</v>
      </c>
      <c r="K220" s="21" t="s">
        <v>27</v>
      </c>
      <c r="L220" s="21" t="s">
        <v>1857</v>
      </c>
      <c r="M220" s="21" t="s">
        <v>1858</v>
      </c>
      <c r="N220" s="21" t="s">
        <v>1859</v>
      </c>
      <c r="O220" s="21" t="s">
        <v>1796</v>
      </c>
      <c r="P220" s="21" t="s">
        <v>1794</v>
      </c>
      <c r="Q220" s="21" t="s">
        <v>1859</v>
      </c>
      <c r="R220" s="21" t="s">
        <v>1860</v>
      </c>
      <c r="S220" s="11">
        <v>387</v>
      </c>
    </row>
    <row r="221" spans="1:19" ht="28">
      <c r="A221" s="11" t="s">
        <v>18</v>
      </c>
      <c r="B221" s="19"/>
      <c r="C221" s="18" t="s">
        <v>83</v>
      </c>
      <c r="D221" s="20" t="s">
        <v>1861</v>
      </c>
      <c r="E221" s="9" t="s">
        <v>1862</v>
      </c>
      <c r="F221" s="18" t="s">
        <v>22</v>
      </c>
      <c r="G221" s="18" t="s">
        <v>1863</v>
      </c>
      <c r="H221" s="18" t="s">
        <v>663</v>
      </c>
      <c r="I221" s="21">
        <v>2019</v>
      </c>
      <c r="J221" s="21" t="s">
        <v>26</v>
      </c>
      <c r="K221" s="21" t="s">
        <v>59</v>
      </c>
      <c r="L221" s="21" t="s">
        <v>1864</v>
      </c>
      <c r="M221" s="21" t="s">
        <v>538</v>
      </c>
      <c r="N221" s="21" t="s">
        <v>1865</v>
      </c>
      <c r="O221" s="21" t="s">
        <v>260</v>
      </c>
      <c r="P221" s="21" t="s">
        <v>1090</v>
      </c>
      <c r="Q221" s="21" t="s">
        <v>1866</v>
      </c>
      <c r="R221" s="21" t="s">
        <v>889</v>
      </c>
      <c r="S221" s="11">
        <v>388</v>
      </c>
    </row>
    <row r="222" spans="1:19" ht="28">
      <c r="A222" s="11" t="s">
        <v>18</v>
      </c>
      <c r="B222" s="19"/>
      <c r="C222" s="18" t="s">
        <v>597</v>
      </c>
      <c r="D222" s="20" t="s">
        <v>1867</v>
      </c>
      <c r="E222" s="9" t="s">
        <v>1868</v>
      </c>
      <c r="F222" s="18" t="s">
        <v>22</v>
      </c>
      <c r="G222" s="18" t="s">
        <v>1869</v>
      </c>
      <c r="H222" s="18" t="s">
        <v>76</v>
      </c>
      <c r="I222" s="21">
        <v>2018</v>
      </c>
      <c r="J222" s="21" t="s">
        <v>46</v>
      </c>
      <c r="K222" s="23"/>
      <c r="L222" s="21" t="s">
        <v>1870</v>
      </c>
      <c r="M222" s="21" t="s">
        <v>203</v>
      </c>
      <c r="N222" s="22" t="s">
        <v>1871</v>
      </c>
      <c r="O222" s="21" t="s">
        <v>202</v>
      </c>
      <c r="P222" s="21" t="s">
        <v>1872</v>
      </c>
      <c r="Q222" s="21" t="s">
        <v>1873</v>
      </c>
      <c r="R222" s="23"/>
      <c r="S222" s="11">
        <v>390</v>
      </c>
    </row>
    <row r="223" spans="1:19" ht="28">
      <c r="A223" s="11" t="s">
        <v>18</v>
      </c>
      <c r="B223" s="19"/>
      <c r="C223" s="18" t="s">
        <v>1876</v>
      </c>
      <c r="D223" s="20" t="s">
        <v>1877</v>
      </c>
      <c r="E223" s="9" t="s">
        <v>1878</v>
      </c>
      <c r="F223" s="18" t="s">
        <v>22</v>
      </c>
      <c r="G223" s="18" t="s">
        <v>1879</v>
      </c>
      <c r="H223" s="18" t="s">
        <v>58</v>
      </c>
      <c r="I223" s="21">
        <v>2019</v>
      </c>
      <c r="J223" s="21" t="s">
        <v>26</v>
      </c>
      <c r="K223" s="21" t="s">
        <v>27</v>
      </c>
      <c r="L223" s="21" t="s">
        <v>1880</v>
      </c>
      <c r="M223" s="21" t="s">
        <v>1881</v>
      </c>
      <c r="N223" s="21" t="s">
        <v>1882</v>
      </c>
      <c r="O223" s="21" t="s">
        <v>1883</v>
      </c>
      <c r="P223" s="21" t="s">
        <v>1884</v>
      </c>
      <c r="Q223" s="21" t="s">
        <v>1882</v>
      </c>
      <c r="R223" s="21" t="s">
        <v>889</v>
      </c>
      <c r="S223" s="16">
        <v>392</v>
      </c>
    </row>
    <row r="224" spans="1:19" ht="28">
      <c r="A224" s="11" t="s">
        <v>18</v>
      </c>
      <c r="B224" s="19"/>
      <c r="C224" s="18" t="s">
        <v>105</v>
      </c>
      <c r="D224" s="20" t="s">
        <v>1886</v>
      </c>
      <c r="E224" s="9" t="s">
        <v>1887</v>
      </c>
      <c r="F224" s="18" t="s">
        <v>22</v>
      </c>
      <c r="G224" s="18" t="s">
        <v>1888</v>
      </c>
      <c r="H224" s="18" t="s">
        <v>1889</v>
      </c>
      <c r="I224" s="21">
        <v>2018</v>
      </c>
      <c r="J224" s="21" t="s">
        <v>26</v>
      </c>
      <c r="K224" s="21" t="s">
        <v>27</v>
      </c>
      <c r="L224" s="21" t="s">
        <v>1890</v>
      </c>
      <c r="M224" s="21" t="s">
        <v>1891</v>
      </c>
      <c r="N224" s="21" t="s">
        <v>1892</v>
      </c>
      <c r="O224" s="21" t="s">
        <v>1893</v>
      </c>
      <c r="P224" s="21" t="s">
        <v>1894</v>
      </c>
      <c r="Q224" s="21" t="s">
        <v>1892</v>
      </c>
      <c r="R224" s="21" t="s">
        <v>1895</v>
      </c>
      <c r="S224" s="11">
        <v>394</v>
      </c>
    </row>
    <row r="225" spans="1:19" ht="28">
      <c r="A225" s="11" t="s">
        <v>18</v>
      </c>
      <c r="B225" s="19"/>
      <c r="C225" s="18" t="s">
        <v>1876</v>
      </c>
      <c r="D225" s="20" t="s">
        <v>1896</v>
      </c>
      <c r="E225" s="9" t="s">
        <v>1897</v>
      </c>
      <c r="F225" s="18" t="s">
        <v>22</v>
      </c>
      <c r="G225" s="18" t="s">
        <v>1898</v>
      </c>
      <c r="H225" s="18" t="s">
        <v>58</v>
      </c>
      <c r="I225" s="21">
        <v>2019</v>
      </c>
      <c r="J225" s="21" t="s">
        <v>26</v>
      </c>
      <c r="K225" s="21" t="s">
        <v>27</v>
      </c>
      <c r="L225" s="21" t="s">
        <v>1899</v>
      </c>
      <c r="M225" s="21" t="s">
        <v>1900</v>
      </c>
      <c r="N225" s="21" t="s">
        <v>1901</v>
      </c>
      <c r="O225" s="21" t="s">
        <v>1902</v>
      </c>
      <c r="P225" s="21" t="s">
        <v>1903</v>
      </c>
      <c r="Q225" s="21" t="s">
        <v>1901</v>
      </c>
      <c r="R225" s="21" t="s">
        <v>1904</v>
      </c>
      <c r="S225" s="16">
        <v>395</v>
      </c>
    </row>
    <row r="226" spans="1:19" ht="42">
      <c r="A226" s="11" t="s">
        <v>18</v>
      </c>
      <c r="B226" s="19"/>
      <c r="C226" s="18" t="s">
        <v>83</v>
      </c>
      <c r="D226" s="20" t="s">
        <v>1906</v>
      </c>
      <c r="E226" s="9" t="s">
        <v>1907</v>
      </c>
      <c r="F226" s="18" t="s">
        <v>22</v>
      </c>
      <c r="G226" s="18" t="s">
        <v>1908</v>
      </c>
      <c r="H226" s="18" t="s">
        <v>109</v>
      </c>
      <c r="I226" s="21">
        <v>2019</v>
      </c>
      <c r="J226" s="21" t="s">
        <v>26</v>
      </c>
      <c r="K226" s="21" t="s">
        <v>27</v>
      </c>
      <c r="L226" s="21" t="s">
        <v>1909</v>
      </c>
      <c r="M226" s="21" t="s">
        <v>1910</v>
      </c>
      <c r="N226" s="21" t="s">
        <v>1911</v>
      </c>
      <c r="O226" s="21" t="s">
        <v>1912</v>
      </c>
      <c r="P226" s="21" t="s">
        <v>1913</v>
      </c>
      <c r="Q226" s="21" t="s">
        <v>1911</v>
      </c>
      <c r="R226" s="21" t="s">
        <v>1914</v>
      </c>
      <c r="S226" s="11">
        <v>397</v>
      </c>
    </row>
    <row r="227" spans="1:19" ht="28">
      <c r="A227" s="11" t="s">
        <v>18</v>
      </c>
      <c r="B227" s="19"/>
      <c r="C227" s="18" t="s">
        <v>83</v>
      </c>
      <c r="D227" s="20" t="s">
        <v>1915</v>
      </c>
      <c r="E227" s="9" t="s">
        <v>1916</v>
      </c>
      <c r="F227" s="18" t="s">
        <v>22</v>
      </c>
      <c r="G227" s="18" t="s">
        <v>1917</v>
      </c>
      <c r="H227" s="18" t="s">
        <v>1918</v>
      </c>
      <c r="I227" s="21">
        <v>2019</v>
      </c>
      <c r="J227" s="21" t="s">
        <v>26</v>
      </c>
      <c r="K227" s="21" t="s">
        <v>27</v>
      </c>
      <c r="L227" s="21" t="s">
        <v>684</v>
      </c>
      <c r="M227" s="21" t="s">
        <v>688</v>
      </c>
      <c r="N227" s="22" t="s">
        <v>1919</v>
      </c>
      <c r="O227" s="21" t="s">
        <v>687</v>
      </c>
      <c r="P227" s="21" t="s">
        <v>1920</v>
      </c>
      <c r="Q227" s="22" t="s">
        <v>1921</v>
      </c>
      <c r="R227" s="21" t="s">
        <v>1922</v>
      </c>
      <c r="S227" s="16">
        <v>398</v>
      </c>
    </row>
    <row r="228" spans="1:19" ht="56">
      <c r="A228" s="11" t="s">
        <v>18</v>
      </c>
      <c r="B228" s="24"/>
      <c r="C228" s="18" t="s">
        <v>1923</v>
      </c>
      <c r="D228" s="20" t="s">
        <v>1924</v>
      </c>
      <c r="E228" s="9" t="s">
        <v>1925</v>
      </c>
      <c r="F228" s="18" t="s">
        <v>22</v>
      </c>
      <c r="G228" s="18" t="s">
        <v>1926</v>
      </c>
      <c r="H228" s="18" t="s">
        <v>1927</v>
      </c>
      <c r="I228" s="21">
        <v>2019</v>
      </c>
      <c r="J228" s="21" t="s">
        <v>26</v>
      </c>
      <c r="K228" s="21" t="s">
        <v>27</v>
      </c>
      <c r="L228" s="21" t="s">
        <v>1928</v>
      </c>
      <c r="M228" s="21" t="s">
        <v>1929</v>
      </c>
      <c r="N228" s="22" t="s">
        <v>1930</v>
      </c>
      <c r="O228" s="21" t="s">
        <v>1931</v>
      </c>
      <c r="P228" s="21" t="s">
        <v>1932</v>
      </c>
      <c r="Q228" s="21" t="s">
        <v>1933</v>
      </c>
      <c r="R228" s="21" t="s">
        <v>1934</v>
      </c>
      <c r="S228" s="11">
        <v>399</v>
      </c>
    </row>
    <row r="229" spans="1:19" ht="28">
      <c r="A229" s="11" t="s">
        <v>18</v>
      </c>
      <c r="B229" s="19"/>
      <c r="C229" s="18" t="s">
        <v>83</v>
      </c>
      <c r="D229" s="20" t="s">
        <v>1935</v>
      </c>
      <c r="E229" s="9" t="s">
        <v>1936</v>
      </c>
      <c r="F229" s="18" t="s">
        <v>22</v>
      </c>
      <c r="G229" s="18" t="s">
        <v>1937</v>
      </c>
      <c r="H229" s="18" t="s">
        <v>109</v>
      </c>
      <c r="I229" s="21">
        <v>2019</v>
      </c>
      <c r="J229" s="21" t="s">
        <v>26</v>
      </c>
      <c r="K229" s="21" t="s">
        <v>27</v>
      </c>
      <c r="L229" s="21" t="s">
        <v>1938</v>
      </c>
      <c r="M229" s="21" t="s">
        <v>1939</v>
      </c>
      <c r="N229" s="21" t="s">
        <v>1940</v>
      </c>
      <c r="O229" s="23"/>
      <c r="P229" s="21" t="s">
        <v>1941</v>
      </c>
      <c r="Q229" s="23"/>
      <c r="R229" s="21" t="s">
        <v>1942</v>
      </c>
      <c r="S229" s="16">
        <v>401</v>
      </c>
    </row>
    <row r="230" spans="1:19" ht="28">
      <c r="A230" s="11" t="s">
        <v>18</v>
      </c>
      <c r="B230" s="19"/>
      <c r="C230" s="18" t="s">
        <v>94</v>
      </c>
      <c r="D230" s="20" t="s">
        <v>1943</v>
      </c>
      <c r="E230" s="9" t="s">
        <v>1944</v>
      </c>
      <c r="F230" s="18" t="s">
        <v>22</v>
      </c>
      <c r="G230" s="18" t="s">
        <v>1945</v>
      </c>
      <c r="H230" s="18" t="s">
        <v>1927</v>
      </c>
      <c r="I230" s="21">
        <v>2019</v>
      </c>
      <c r="J230" s="21" t="s">
        <v>26</v>
      </c>
      <c r="K230" s="21" t="s">
        <v>27</v>
      </c>
      <c r="L230" s="21" t="s">
        <v>722</v>
      </c>
      <c r="M230" s="21" t="s">
        <v>723</v>
      </c>
      <c r="N230" s="22" t="s">
        <v>1946</v>
      </c>
      <c r="O230" s="23"/>
      <c r="P230" s="21" t="s">
        <v>1947</v>
      </c>
      <c r="Q230" s="23"/>
      <c r="R230" s="21" t="s">
        <v>1948</v>
      </c>
      <c r="S230" s="11">
        <v>402</v>
      </c>
    </row>
    <row r="231" spans="1:19" ht="56">
      <c r="A231" s="11" t="s">
        <v>18</v>
      </c>
      <c r="B231" s="19"/>
      <c r="C231" s="18" t="s">
        <v>105</v>
      </c>
      <c r="D231" s="20" t="s">
        <v>1949</v>
      </c>
      <c r="E231" s="9" t="s">
        <v>1950</v>
      </c>
      <c r="F231" s="18" t="s">
        <v>22</v>
      </c>
      <c r="G231" s="18" t="s">
        <v>1951</v>
      </c>
      <c r="H231" s="18" t="s">
        <v>458</v>
      </c>
      <c r="I231" s="21">
        <v>2019</v>
      </c>
      <c r="J231" s="21" t="s">
        <v>26</v>
      </c>
      <c r="K231" s="21" t="s">
        <v>27</v>
      </c>
      <c r="L231" s="21" t="s">
        <v>1952</v>
      </c>
      <c r="M231" s="23"/>
      <c r="N231" s="21" t="s">
        <v>1953</v>
      </c>
      <c r="O231" s="21" t="s">
        <v>1760</v>
      </c>
      <c r="P231" s="23"/>
      <c r="Q231" s="21" t="s">
        <v>1954</v>
      </c>
      <c r="R231" s="21" t="s">
        <v>1955</v>
      </c>
      <c r="S231" s="16">
        <v>404</v>
      </c>
    </row>
    <row r="232" spans="1:19" ht="42">
      <c r="A232" s="11" t="s">
        <v>18</v>
      </c>
      <c r="B232" s="19"/>
      <c r="C232" s="18" t="s">
        <v>194</v>
      </c>
      <c r="D232" s="20" t="s">
        <v>1956</v>
      </c>
      <c r="E232" s="9" t="s">
        <v>1957</v>
      </c>
      <c r="F232" s="18" t="s">
        <v>22</v>
      </c>
      <c r="G232" s="18" t="s">
        <v>1958</v>
      </c>
      <c r="H232" s="18" t="s">
        <v>517</v>
      </c>
      <c r="I232" s="21">
        <v>2019</v>
      </c>
      <c r="J232" s="21" t="s">
        <v>26</v>
      </c>
      <c r="K232" s="21" t="s">
        <v>27</v>
      </c>
      <c r="L232" s="21" t="s">
        <v>1959</v>
      </c>
      <c r="M232" s="21" t="s">
        <v>1158</v>
      </c>
      <c r="N232" s="21" t="s">
        <v>1960</v>
      </c>
      <c r="O232" s="21" t="s">
        <v>1961</v>
      </c>
      <c r="P232" s="21" t="s">
        <v>1962</v>
      </c>
      <c r="Q232" s="21" t="s">
        <v>1963</v>
      </c>
      <c r="R232" s="23"/>
      <c r="S232" s="11">
        <v>405</v>
      </c>
    </row>
    <row r="233" spans="1:19" ht="42">
      <c r="A233" s="11" t="s">
        <v>18</v>
      </c>
      <c r="B233" s="19"/>
      <c r="C233" s="18" t="s">
        <v>105</v>
      </c>
      <c r="D233" s="20" t="s">
        <v>1964</v>
      </c>
      <c r="E233" s="9" t="s">
        <v>1965</v>
      </c>
      <c r="F233" s="18" t="s">
        <v>22</v>
      </c>
      <c r="G233" s="18" t="s">
        <v>1966</v>
      </c>
      <c r="H233" s="18" t="s">
        <v>1967</v>
      </c>
      <c r="I233" s="21">
        <v>2019</v>
      </c>
      <c r="J233" s="21" t="s">
        <v>26</v>
      </c>
      <c r="K233" s="21" t="s">
        <v>27</v>
      </c>
      <c r="L233" s="21" t="s">
        <v>1968</v>
      </c>
      <c r="M233" s="21" t="s">
        <v>1081</v>
      </c>
      <c r="N233" s="21" t="s">
        <v>1969</v>
      </c>
      <c r="O233" s="21" t="s">
        <v>1970</v>
      </c>
      <c r="P233" s="21" t="s">
        <v>1081</v>
      </c>
      <c r="Q233" s="21" t="s">
        <v>1969</v>
      </c>
      <c r="R233" s="21" t="s">
        <v>1971</v>
      </c>
      <c r="S233" s="11">
        <v>406</v>
      </c>
    </row>
    <row r="234" spans="1:19" ht="126">
      <c r="A234" s="11" t="s">
        <v>18</v>
      </c>
      <c r="B234" s="19"/>
      <c r="C234" s="18" t="s">
        <v>1973</v>
      </c>
      <c r="D234" s="20" t="s">
        <v>1974</v>
      </c>
      <c r="E234" s="9" t="s">
        <v>1975</v>
      </c>
      <c r="F234" s="18" t="s">
        <v>22</v>
      </c>
      <c r="G234" s="18" t="s">
        <v>1976</v>
      </c>
      <c r="H234" s="18" t="s">
        <v>124</v>
      </c>
      <c r="I234" s="21">
        <v>2017</v>
      </c>
      <c r="J234" s="21" t="s">
        <v>26</v>
      </c>
      <c r="K234" s="21" t="s">
        <v>27</v>
      </c>
      <c r="L234" s="21" t="s">
        <v>585</v>
      </c>
      <c r="M234" s="21" t="s">
        <v>586</v>
      </c>
      <c r="N234" s="21" t="s">
        <v>1977</v>
      </c>
      <c r="O234" s="21" t="s">
        <v>587</v>
      </c>
      <c r="P234" s="21" t="s">
        <v>586</v>
      </c>
      <c r="Q234" s="21" t="s">
        <v>1977</v>
      </c>
      <c r="R234" s="21" t="s">
        <v>1978</v>
      </c>
      <c r="S234" s="11">
        <v>408</v>
      </c>
    </row>
    <row r="235" spans="1:19" ht="42">
      <c r="A235" s="11" t="s">
        <v>18</v>
      </c>
      <c r="B235" s="19"/>
      <c r="C235" s="18" t="s">
        <v>463</v>
      </c>
      <c r="D235" s="20" t="s">
        <v>1979</v>
      </c>
      <c r="E235" s="9" t="s">
        <v>1980</v>
      </c>
      <c r="F235" s="18" t="s">
        <v>22</v>
      </c>
      <c r="G235" s="18" t="s">
        <v>1981</v>
      </c>
      <c r="H235" s="18" t="s">
        <v>517</v>
      </c>
      <c r="I235" s="21">
        <v>2019</v>
      </c>
      <c r="J235" s="21" t="s">
        <v>26</v>
      </c>
      <c r="K235" s="21" t="s">
        <v>27</v>
      </c>
      <c r="L235" s="21" t="s">
        <v>1982</v>
      </c>
      <c r="M235" s="21" t="s">
        <v>1983</v>
      </c>
      <c r="N235" s="21" t="s">
        <v>1984</v>
      </c>
      <c r="O235" s="21" t="s">
        <v>1985</v>
      </c>
      <c r="P235" s="21" t="s">
        <v>1986</v>
      </c>
      <c r="Q235" s="21" t="s">
        <v>1987</v>
      </c>
      <c r="R235" s="23"/>
      <c r="S235" s="11">
        <v>412</v>
      </c>
    </row>
    <row r="236" spans="1:19" ht="28">
      <c r="A236" s="11" t="s">
        <v>18</v>
      </c>
      <c r="B236" s="19"/>
      <c r="C236" s="18" t="s">
        <v>105</v>
      </c>
      <c r="D236" s="20" t="s">
        <v>1988</v>
      </c>
      <c r="E236" s="9" t="s">
        <v>1989</v>
      </c>
      <c r="F236" s="18" t="s">
        <v>22</v>
      </c>
      <c r="G236" s="18" t="s">
        <v>1990</v>
      </c>
      <c r="H236" s="18" t="s">
        <v>58</v>
      </c>
      <c r="I236" s="21">
        <v>2019</v>
      </c>
      <c r="J236" s="21" t="s">
        <v>26</v>
      </c>
      <c r="K236" s="21" t="s">
        <v>59</v>
      </c>
      <c r="L236" s="21" t="s">
        <v>1991</v>
      </c>
      <c r="M236" s="21" t="s">
        <v>1992</v>
      </c>
      <c r="N236" s="21" t="s">
        <v>1993</v>
      </c>
      <c r="O236" s="21" t="s">
        <v>1994</v>
      </c>
      <c r="P236" s="21" t="s">
        <v>1992</v>
      </c>
      <c r="Q236" s="21" t="s">
        <v>1993</v>
      </c>
      <c r="R236" s="21" t="s">
        <v>1995</v>
      </c>
      <c r="S236" s="16">
        <v>413</v>
      </c>
    </row>
    <row r="237" spans="1:19" ht="28">
      <c r="A237" s="11" t="s">
        <v>18</v>
      </c>
      <c r="B237" s="19"/>
      <c r="C237" s="18" t="s">
        <v>83</v>
      </c>
      <c r="D237" s="20" t="s">
        <v>1996</v>
      </c>
      <c r="E237" s="9" t="s">
        <v>1997</v>
      </c>
      <c r="F237" s="18" t="s">
        <v>22</v>
      </c>
      <c r="G237" s="18" t="s">
        <v>1998</v>
      </c>
      <c r="H237" s="18" t="s">
        <v>58</v>
      </c>
      <c r="I237" s="21">
        <v>2019</v>
      </c>
      <c r="J237" s="21" t="s">
        <v>26</v>
      </c>
      <c r="K237" s="21" t="s">
        <v>59</v>
      </c>
      <c r="L237" s="21" t="s">
        <v>1999</v>
      </c>
      <c r="M237" s="21" t="s">
        <v>2000</v>
      </c>
      <c r="N237" s="21" t="s">
        <v>2001</v>
      </c>
      <c r="O237" s="21" t="s">
        <v>2002</v>
      </c>
      <c r="P237" s="21" t="s">
        <v>2003</v>
      </c>
      <c r="Q237" s="21" t="s">
        <v>2001</v>
      </c>
      <c r="R237" s="21" t="s">
        <v>2004</v>
      </c>
      <c r="S237" s="11">
        <v>414</v>
      </c>
    </row>
    <row r="238" spans="1:19" ht="56">
      <c r="A238" s="11" t="s">
        <v>18</v>
      </c>
      <c r="B238" s="19"/>
      <c r="C238" s="18" t="s">
        <v>83</v>
      </c>
      <c r="D238" s="20" t="s">
        <v>2005</v>
      </c>
      <c r="E238" s="9" t="s">
        <v>2006</v>
      </c>
      <c r="F238" s="18" t="s">
        <v>22</v>
      </c>
      <c r="G238" s="18" t="s">
        <v>2007</v>
      </c>
      <c r="H238" s="18" t="s">
        <v>458</v>
      </c>
      <c r="I238" s="21">
        <v>2019</v>
      </c>
      <c r="J238" s="21" t="s">
        <v>26</v>
      </c>
      <c r="K238" s="21" t="s">
        <v>27</v>
      </c>
      <c r="L238" s="21" t="s">
        <v>2008</v>
      </c>
      <c r="M238" s="21" t="s">
        <v>453</v>
      </c>
      <c r="N238" s="21" t="s">
        <v>2009</v>
      </c>
      <c r="O238" s="21" t="s">
        <v>443</v>
      </c>
      <c r="P238" s="21" t="s">
        <v>1529</v>
      </c>
      <c r="Q238" s="21" t="s">
        <v>2009</v>
      </c>
      <c r="R238" s="21" t="s">
        <v>2010</v>
      </c>
      <c r="S238" s="11">
        <v>420</v>
      </c>
    </row>
    <row r="239" spans="1:19" ht="42">
      <c r="A239" s="11" t="s">
        <v>18</v>
      </c>
      <c r="B239" s="19"/>
      <c r="C239" s="18" t="s">
        <v>463</v>
      </c>
      <c r="D239" s="20" t="s">
        <v>2011</v>
      </c>
      <c r="E239" s="9" t="s">
        <v>2012</v>
      </c>
      <c r="F239" s="18" t="s">
        <v>22</v>
      </c>
      <c r="G239" s="18" t="s">
        <v>2013</v>
      </c>
      <c r="H239" s="18" t="s">
        <v>2014</v>
      </c>
      <c r="I239" s="21">
        <v>2019</v>
      </c>
      <c r="J239" s="21" t="s">
        <v>26</v>
      </c>
      <c r="K239" s="21" t="s">
        <v>27</v>
      </c>
      <c r="L239" s="21" t="s">
        <v>2015</v>
      </c>
      <c r="M239" s="21" t="s">
        <v>2016</v>
      </c>
      <c r="N239" s="21" t="s">
        <v>2017</v>
      </c>
      <c r="O239" s="21" t="s">
        <v>2018</v>
      </c>
      <c r="P239" s="21" t="s">
        <v>2019</v>
      </c>
      <c r="Q239" s="21" t="s">
        <v>2017</v>
      </c>
      <c r="R239" s="21" t="s">
        <v>2020</v>
      </c>
      <c r="S239" s="11">
        <v>421</v>
      </c>
    </row>
    <row r="240" spans="1:19" ht="28">
      <c r="A240" s="11" t="s">
        <v>18</v>
      </c>
      <c r="B240" s="19"/>
      <c r="C240" s="18" t="s">
        <v>463</v>
      </c>
      <c r="D240" s="20" t="s">
        <v>2021</v>
      </c>
      <c r="E240" s="9" t="s">
        <v>2022</v>
      </c>
      <c r="F240" s="18" t="s">
        <v>22</v>
      </c>
      <c r="G240" s="18" t="s">
        <v>2023</v>
      </c>
      <c r="H240" s="18" t="s">
        <v>2024</v>
      </c>
      <c r="I240" s="21">
        <v>2019</v>
      </c>
      <c r="J240" s="21" t="s">
        <v>26</v>
      </c>
      <c r="K240" s="21" t="s">
        <v>27</v>
      </c>
      <c r="L240" s="21" t="s">
        <v>2025</v>
      </c>
      <c r="M240" s="21" t="s">
        <v>2026</v>
      </c>
      <c r="N240" s="22" t="s">
        <v>2027</v>
      </c>
      <c r="O240" s="21" t="s">
        <v>2028</v>
      </c>
      <c r="P240" s="21" t="s">
        <v>2029</v>
      </c>
      <c r="Q240" s="22" t="s">
        <v>2030</v>
      </c>
      <c r="R240" s="21" t="s">
        <v>2031</v>
      </c>
      <c r="S240" s="16">
        <v>422</v>
      </c>
    </row>
    <row r="241" spans="1:19" ht="28">
      <c r="A241" s="11" t="s">
        <v>18</v>
      </c>
      <c r="B241" s="19"/>
      <c r="C241" s="18" t="s">
        <v>182</v>
      </c>
      <c r="D241" s="20" t="s">
        <v>2035</v>
      </c>
      <c r="E241" s="9" t="s">
        <v>2036</v>
      </c>
      <c r="F241" s="18" t="s">
        <v>22</v>
      </c>
      <c r="G241" s="18" t="s">
        <v>2037</v>
      </c>
      <c r="H241" s="18" t="s">
        <v>1346</v>
      </c>
      <c r="I241" s="21">
        <v>2019</v>
      </c>
      <c r="J241" s="21" t="s">
        <v>26</v>
      </c>
      <c r="K241" s="21" t="s">
        <v>27</v>
      </c>
      <c r="L241" s="21" t="s">
        <v>2038</v>
      </c>
      <c r="M241" s="21" t="s">
        <v>2039</v>
      </c>
      <c r="N241" s="21" t="s">
        <v>2040</v>
      </c>
      <c r="O241" s="21" t="s">
        <v>2041</v>
      </c>
      <c r="P241" s="21" t="s">
        <v>2042</v>
      </c>
      <c r="Q241" s="21" t="s">
        <v>2043</v>
      </c>
      <c r="R241" s="21" t="s">
        <v>2044</v>
      </c>
      <c r="S241" s="11">
        <v>427</v>
      </c>
    </row>
    <row r="242" spans="1:19" ht="56">
      <c r="A242" s="11" t="s">
        <v>18</v>
      </c>
      <c r="B242" s="19"/>
      <c r="C242" s="18" t="s">
        <v>2045</v>
      </c>
      <c r="D242" s="20" t="s">
        <v>2046</v>
      </c>
      <c r="E242" s="9" t="s">
        <v>2047</v>
      </c>
      <c r="F242" s="18" t="s">
        <v>22</v>
      </c>
      <c r="G242" s="18" t="s">
        <v>2048</v>
      </c>
      <c r="H242" s="18" t="s">
        <v>458</v>
      </c>
      <c r="I242" s="21">
        <v>2019</v>
      </c>
      <c r="J242" s="21" t="s">
        <v>26</v>
      </c>
      <c r="K242" s="21" t="s">
        <v>27</v>
      </c>
      <c r="L242" s="21" t="s">
        <v>2049</v>
      </c>
      <c r="M242" s="21" t="s">
        <v>1776</v>
      </c>
      <c r="N242" s="21" t="s">
        <v>2050</v>
      </c>
      <c r="O242" s="21" t="s">
        <v>2051</v>
      </c>
      <c r="P242" s="21" t="s">
        <v>1776</v>
      </c>
      <c r="Q242" s="21" t="s">
        <v>2050</v>
      </c>
      <c r="R242" s="21" t="s">
        <v>2052</v>
      </c>
      <c r="S242" s="11">
        <v>430</v>
      </c>
    </row>
    <row r="243" spans="1:19" ht="28">
      <c r="A243" s="11" t="s">
        <v>18</v>
      </c>
      <c r="B243" s="19"/>
      <c r="C243" s="18" t="s">
        <v>105</v>
      </c>
      <c r="D243" s="20" t="s">
        <v>2053</v>
      </c>
      <c r="E243" s="9" t="s">
        <v>2054</v>
      </c>
      <c r="F243" s="18" t="s">
        <v>22</v>
      </c>
      <c r="G243" s="18" t="s">
        <v>2055</v>
      </c>
      <c r="H243" s="18" t="s">
        <v>2034</v>
      </c>
      <c r="I243" s="21">
        <v>2019</v>
      </c>
      <c r="J243" s="21" t="s">
        <v>26</v>
      </c>
      <c r="K243" s="21" t="s">
        <v>27</v>
      </c>
      <c r="L243" s="21" t="s">
        <v>1613</v>
      </c>
      <c r="M243" s="21" t="s">
        <v>180</v>
      </c>
      <c r="N243" s="21" t="s">
        <v>2056</v>
      </c>
      <c r="O243" s="21" t="s">
        <v>209</v>
      </c>
      <c r="P243" s="21" t="s">
        <v>210</v>
      </c>
      <c r="Q243" s="22" t="s">
        <v>2057</v>
      </c>
      <c r="R243" s="21" t="s">
        <v>2058</v>
      </c>
      <c r="S243" s="16">
        <v>431</v>
      </c>
    </row>
    <row r="244" spans="1:19" ht="42">
      <c r="A244" s="11" t="s">
        <v>18</v>
      </c>
      <c r="B244" s="19"/>
      <c r="C244" s="18" t="s">
        <v>1317</v>
      </c>
      <c r="D244" s="20" t="s">
        <v>2059</v>
      </c>
      <c r="E244" s="9" t="s">
        <v>2060</v>
      </c>
      <c r="F244" s="18" t="s">
        <v>22</v>
      </c>
      <c r="G244" s="18" t="s">
        <v>2061</v>
      </c>
      <c r="H244" s="18" t="s">
        <v>109</v>
      </c>
      <c r="I244" s="21">
        <v>2019</v>
      </c>
      <c r="J244" s="21" t="s">
        <v>26</v>
      </c>
      <c r="K244" s="21" t="s">
        <v>27</v>
      </c>
      <c r="L244" s="21" t="s">
        <v>2062</v>
      </c>
      <c r="M244" s="23"/>
      <c r="N244" s="21" t="s">
        <v>2063</v>
      </c>
      <c r="O244" s="21" t="s">
        <v>2064</v>
      </c>
      <c r="P244" s="23"/>
      <c r="Q244" s="21" t="s">
        <v>2063</v>
      </c>
      <c r="R244" s="21" t="s">
        <v>2065</v>
      </c>
      <c r="S244" s="11">
        <v>432</v>
      </c>
    </row>
    <row r="245" spans="1:19" ht="42">
      <c r="A245" s="11" t="s">
        <v>18</v>
      </c>
      <c r="B245" s="19"/>
      <c r="C245" s="18" t="s">
        <v>2066</v>
      </c>
      <c r="D245" s="20" t="s">
        <v>2067</v>
      </c>
      <c r="E245" s="9" t="s">
        <v>2068</v>
      </c>
      <c r="F245" s="18" t="s">
        <v>22</v>
      </c>
      <c r="G245" s="18" t="s">
        <v>2069</v>
      </c>
      <c r="H245" s="18" t="s">
        <v>24</v>
      </c>
      <c r="I245" s="21">
        <v>2019</v>
      </c>
      <c r="J245" s="21" t="s">
        <v>26</v>
      </c>
      <c r="K245" s="21" t="s">
        <v>27</v>
      </c>
      <c r="L245" s="21" t="s">
        <v>2070</v>
      </c>
      <c r="M245" s="21" t="s">
        <v>538</v>
      </c>
      <c r="N245" s="21" t="s">
        <v>2071</v>
      </c>
      <c r="O245" s="21" t="s">
        <v>260</v>
      </c>
      <c r="P245" s="21" t="s">
        <v>538</v>
      </c>
      <c r="Q245" s="22" t="s">
        <v>2072</v>
      </c>
      <c r="R245" s="21" t="s">
        <v>2073</v>
      </c>
      <c r="S245" s="11">
        <v>433</v>
      </c>
    </row>
    <row r="246" spans="1:19" ht="28">
      <c r="A246" s="11" t="s">
        <v>18</v>
      </c>
      <c r="B246" s="19"/>
      <c r="C246" s="18" t="s">
        <v>83</v>
      </c>
      <c r="D246" s="20" t="s">
        <v>2075</v>
      </c>
      <c r="E246" s="9" t="s">
        <v>2076</v>
      </c>
      <c r="F246" s="18" t="s">
        <v>22</v>
      </c>
      <c r="G246" s="18" t="s">
        <v>2077</v>
      </c>
      <c r="H246" s="18" t="s">
        <v>257</v>
      </c>
      <c r="I246" s="21">
        <v>2019</v>
      </c>
      <c r="J246" s="21" t="s">
        <v>26</v>
      </c>
      <c r="K246" s="21" t="s">
        <v>27</v>
      </c>
      <c r="L246" s="21" t="s">
        <v>826</v>
      </c>
      <c r="M246" s="21" t="s">
        <v>2078</v>
      </c>
      <c r="N246" s="21" t="s">
        <v>2079</v>
      </c>
      <c r="O246" s="21" t="s">
        <v>137</v>
      </c>
      <c r="P246" s="21" t="s">
        <v>2078</v>
      </c>
      <c r="Q246" s="22" t="s">
        <v>2080</v>
      </c>
      <c r="R246" s="21" t="s">
        <v>889</v>
      </c>
      <c r="S246" s="11">
        <v>436</v>
      </c>
    </row>
    <row r="247" spans="1:19" ht="28">
      <c r="A247" s="11" t="s">
        <v>18</v>
      </c>
      <c r="B247" s="19"/>
      <c r="C247" s="18" t="s">
        <v>699</v>
      </c>
      <c r="D247" s="20" t="s">
        <v>2081</v>
      </c>
      <c r="E247" s="9" t="s">
        <v>2082</v>
      </c>
      <c r="F247" s="18" t="s">
        <v>22</v>
      </c>
      <c r="G247" s="18" t="s">
        <v>2083</v>
      </c>
      <c r="H247" s="18" t="s">
        <v>2084</v>
      </c>
      <c r="I247" s="21">
        <v>2019</v>
      </c>
      <c r="J247" s="21" t="s">
        <v>26</v>
      </c>
      <c r="K247" s="21" t="s">
        <v>27</v>
      </c>
      <c r="L247" s="21" t="s">
        <v>2085</v>
      </c>
      <c r="M247" s="21" t="s">
        <v>2086</v>
      </c>
      <c r="N247" s="22" t="s">
        <v>2087</v>
      </c>
      <c r="O247" s="21" t="s">
        <v>2088</v>
      </c>
      <c r="P247" s="21" t="s">
        <v>2086</v>
      </c>
      <c r="Q247" s="22" t="s">
        <v>2089</v>
      </c>
      <c r="R247" s="21" t="s">
        <v>2090</v>
      </c>
      <c r="S247" s="16">
        <v>437</v>
      </c>
    </row>
    <row r="248" spans="1:19" ht="28">
      <c r="A248" s="11" t="s">
        <v>18</v>
      </c>
      <c r="B248" s="19"/>
      <c r="C248" s="18" t="s">
        <v>2091</v>
      </c>
      <c r="D248" s="20" t="s">
        <v>2092</v>
      </c>
      <c r="E248" s="9" t="s">
        <v>2093</v>
      </c>
      <c r="F248" s="18" t="s">
        <v>22</v>
      </c>
      <c r="G248" s="18" t="s">
        <v>2094</v>
      </c>
      <c r="H248" s="18" t="s">
        <v>124</v>
      </c>
      <c r="I248" s="21">
        <v>2019</v>
      </c>
      <c r="J248" s="21" t="s">
        <v>26</v>
      </c>
      <c r="K248" s="21" t="s">
        <v>27</v>
      </c>
      <c r="L248" s="21" t="s">
        <v>2095</v>
      </c>
      <c r="M248" s="21" t="s">
        <v>2096</v>
      </c>
      <c r="N248" s="21" t="s">
        <v>2097</v>
      </c>
      <c r="O248" s="21" t="s">
        <v>2098</v>
      </c>
      <c r="P248" s="21" t="s">
        <v>2099</v>
      </c>
      <c r="Q248" s="21" t="s">
        <v>2097</v>
      </c>
      <c r="R248" s="21" t="s">
        <v>2100</v>
      </c>
      <c r="S248" s="11">
        <v>438</v>
      </c>
    </row>
    <row r="249" spans="1:19" ht="140">
      <c r="A249" s="11" t="s">
        <v>18</v>
      </c>
      <c r="B249" s="19"/>
      <c r="C249" s="18" t="s">
        <v>2102</v>
      </c>
      <c r="D249" s="20" t="s">
        <v>2103</v>
      </c>
      <c r="E249" s="9" t="s">
        <v>2104</v>
      </c>
      <c r="F249" s="18" t="s">
        <v>22</v>
      </c>
      <c r="G249" s="18" t="s">
        <v>2105</v>
      </c>
      <c r="H249" s="18" t="s">
        <v>607</v>
      </c>
      <c r="I249" s="21">
        <v>2019</v>
      </c>
      <c r="J249" s="21" t="s">
        <v>26</v>
      </c>
      <c r="K249" s="21" t="s">
        <v>27</v>
      </c>
      <c r="L249" s="21" t="s">
        <v>560</v>
      </c>
      <c r="M249" s="21" t="s">
        <v>115</v>
      </c>
      <c r="N249" s="22" t="s">
        <v>2106</v>
      </c>
      <c r="O249" s="21" t="s">
        <v>497</v>
      </c>
      <c r="P249" s="21" t="s">
        <v>163</v>
      </c>
      <c r="Q249" s="21" t="s">
        <v>2107</v>
      </c>
      <c r="R249" s="21" t="s">
        <v>2108</v>
      </c>
      <c r="S249" s="11">
        <v>441</v>
      </c>
    </row>
    <row r="250" spans="1:19" ht="42">
      <c r="A250" s="11" t="s">
        <v>18</v>
      </c>
      <c r="B250" s="19"/>
      <c r="C250" s="18" t="s">
        <v>19</v>
      </c>
      <c r="D250" s="20" t="s">
        <v>2109</v>
      </c>
      <c r="E250" s="9" t="s">
        <v>2110</v>
      </c>
      <c r="F250" s="18" t="s">
        <v>22</v>
      </c>
      <c r="G250" s="18" t="s">
        <v>2111</v>
      </c>
      <c r="H250" s="18" t="s">
        <v>1196</v>
      </c>
      <c r="I250" s="21">
        <v>2019</v>
      </c>
      <c r="J250" s="21" t="s">
        <v>26</v>
      </c>
      <c r="K250" s="21" t="s">
        <v>27</v>
      </c>
      <c r="L250" s="21" t="s">
        <v>2112</v>
      </c>
      <c r="M250" s="21" t="s">
        <v>538</v>
      </c>
      <c r="N250" s="21" t="s">
        <v>1197</v>
      </c>
      <c r="O250" s="21" t="s">
        <v>260</v>
      </c>
      <c r="P250" s="21" t="s">
        <v>538</v>
      </c>
      <c r="Q250" s="22" t="s">
        <v>1198</v>
      </c>
      <c r="R250" s="21" t="s">
        <v>2113</v>
      </c>
      <c r="S250" s="16">
        <v>443</v>
      </c>
    </row>
    <row r="251" spans="1:19" ht="28">
      <c r="A251" s="11" t="s">
        <v>18</v>
      </c>
      <c r="B251" s="19"/>
      <c r="C251" s="18" t="s">
        <v>463</v>
      </c>
      <c r="D251" s="20" t="s">
        <v>2114</v>
      </c>
      <c r="E251" s="9" t="s">
        <v>2115</v>
      </c>
      <c r="F251" s="18" t="s">
        <v>22</v>
      </c>
      <c r="G251" s="18" t="s">
        <v>2116</v>
      </c>
      <c r="H251" s="18" t="s">
        <v>700</v>
      </c>
      <c r="I251" s="21">
        <v>2019</v>
      </c>
      <c r="J251" s="21" t="s">
        <v>26</v>
      </c>
      <c r="K251" s="21" t="s">
        <v>27</v>
      </c>
      <c r="L251" s="21" t="s">
        <v>2117</v>
      </c>
      <c r="M251" s="21" t="s">
        <v>2118</v>
      </c>
      <c r="N251" s="21" t="s">
        <v>2119</v>
      </c>
      <c r="O251" s="21" t="s">
        <v>2120</v>
      </c>
      <c r="P251" s="21" t="s">
        <v>2118</v>
      </c>
      <c r="Q251" s="22" t="s">
        <v>2121</v>
      </c>
      <c r="R251" s="21" t="s">
        <v>2122</v>
      </c>
      <c r="S251" s="11">
        <v>444</v>
      </c>
    </row>
    <row r="252" spans="1:19" ht="28">
      <c r="A252" s="11" t="s">
        <v>18</v>
      </c>
      <c r="B252" s="19"/>
      <c r="C252" s="18" t="s">
        <v>487</v>
      </c>
      <c r="D252" s="20" t="s">
        <v>2123</v>
      </c>
      <c r="E252" s="9" t="s">
        <v>2124</v>
      </c>
      <c r="F252" s="18" t="s">
        <v>22</v>
      </c>
      <c r="G252" s="18" t="s">
        <v>2125</v>
      </c>
      <c r="H252" s="18" t="s">
        <v>124</v>
      </c>
      <c r="I252" s="21">
        <v>2018</v>
      </c>
      <c r="J252" s="21" t="s">
        <v>26</v>
      </c>
      <c r="K252" s="21" t="s">
        <v>27</v>
      </c>
      <c r="L252" s="21" t="s">
        <v>696</v>
      </c>
      <c r="M252" s="21" t="s">
        <v>2126</v>
      </c>
      <c r="N252" s="21" t="s">
        <v>2127</v>
      </c>
      <c r="O252" s="21" t="s">
        <v>2128</v>
      </c>
      <c r="P252" s="21" t="s">
        <v>2129</v>
      </c>
      <c r="Q252" s="21" t="s">
        <v>2127</v>
      </c>
      <c r="R252" s="21" t="s">
        <v>2130</v>
      </c>
      <c r="S252" s="11">
        <v>445</v>
      </c>
    </row>
    <row r="253" spans="1:19" ht="28">
      <c r="A253" s="11" t="s">
        <v>18</v>
      </c>
      <c r="B253" s="19"/>
      <c r="C253" s="18" t="s">
        <v>83</v>
      </c>
      <c r="D253" s="20" t="s">
        <v>2131</v>
      </c>
      <c r="E253" s="9" t="s">
        <v>2132</v>
      </c>
      <c r="F253" s="18" t="s">
        <v>22</v>
      </c>
      <c r="G253" s="18" t="s">
        <v>2133</v>
      </c>
      <c r="H253" s="18" t="s">
        <v>58</v>
      </c>
      <c r="I253" s="21">
        <v>2019</v>
      </c>
      <c r="J253" s="21" t="s">
        <v>26</v>
      </c>
      <c r="K253" s="21" t="s">
        <v>59</v>
      </c>
      <c r="L253" s="21" t="s">
        <v>2134</v>
      </c>
      <c r="M253" s="23"/>
      <c r="N253" s="21" t="s">
        <v>2135</v>
      </c>
      <c r="O253" s="21" t="s">
        <v>102</v>
      </c>
      <c r="P253" s="23"/>
      <c r="Q253" s="21" t="s">
        <v>2135</v>
      </c>
      <c r="R253" s="21" t="s">
        <v>2136</v>
      </c>
      <c r="S253" s="11">
        <v>447</v>
      </c>
    </row>
    <row r="254" spans="1:19" ht="42">
      <c r="A254" s="11" t="s">
        <v>18</v>
      </c>
      <c r="B254" s="19"/>
      <c r="C254" s="18" t="s">
        <v>158</v>
      </c>
      <c r="D254" s="20" t="s">
        <v>2137</v>
      </c>
      <c r="E254" s="9" t="s">
        <v>2138</v>
      </c>
      <c r="F254" s="18" t="s">
        <v>22</v>
      </c>
      <c r="G254" s="18" t="s">
        <v>2139</v>
      </c>
      <c r="H254" s="18" t="s">
        <v>186</v>
      </c>
      <c r="I254" s="21">
        <v>2019</v>
      </c>
      <c r="J254" s="21" t="s">
        <v>26</v>
      </c>
      <c r="K254" s="21" t="s">
        <v>27</v>
      </c>
      <c r="L254" s="21" t="s">
        <v>2140</v>
      </c>
      <c r="M254" s="21" t="s">
        <v>2141</v>
      </c>
      <c r="N254" s="21" t="s">
        <v>2142</v>
      </c>
      <c r="O254" s="21" t="s">
        <v>2143</v>
      </c>
      <c r="P254" s="21" t="s">
        <v>1240</v>
      </c>
      <c r="Q254" s="22" t="s">
        <v>2144</v>
      </c>
      <c r="R254" s="23"/>
      <c r="S254" s="11">
        <v>448</v>
      </c>
    </row>
    <row r="255" spans="1:19" ht="28">
      <c r="A255" s="11" t="s">
        <v>18</v>
      </c>
      <c r="B255" s="19"/>
      <c r="C255" s="18" t="s">
        <v>2145</v>
      </c>
      <c r="D255" s="20" t="s">
        <v>2146</v>
      </c>
      <c r="E255" s="9" t="s">
        <v>2147</v>
      </c>
      <c r="F255" s="18" t="s">
        <v>22</v>
      </c>
      <c r="G255" s="18" t="s">
        <v>2148</v>
      </c>
      <c r="H255" s="18" t="s">
        <v>186</v>
      </c>
      <c r="I255" s="21">
        <v>2019</v>
      </c>
      <c r="J255" s="21" t="s">
        <v>26</v>
      </c>
      <c r="K255" s="21" t="s">
        <v>27</v>
      </c>
      <c r="L255" s="21" t="s">
        <v>187</v>
      </c>
      <c r="M255" s="21" t="s">
        <v>188</v>
      </c>
      <c r="N255" s="22" t="s">
        <v>2149</v>
      </c>
      <c r="O255" s="21" t="s">
        <v>2150</v>
      </c>
      <c r="P255" s="21" t="s">
        <v>2151</v>
      </c>
      <c r="Q255" s="22" t="s">
        <v>2152</v>
      </c>
      <c r="R255" s="21" t="s">
        <v>2153</v>
      </c>
      <c r="S255" s="16">
        <v>449</v>
      </c>
    </row>
    <row r="256" spans="1:19" ht="56">
      <c r="A256" s="11" t="s">
        <v>18</v>
      </c>
      <c r="B256" s="19"/>
      <c r="C256" s="18" t="s">
        <v>2154</v>
      </c>
      <c r="D256" s="20" t="s">
        <v>2155</v>
      </c>
      <c r="E256" s="9" t="s">
        <v>2156</v>
      </c>
      <c r="F256" s="18" t="s">
        <v>22</v>
      </c>
      <c r="G256" s="18" t="s">
        <v>2157</v>
      </c>
      <c r="H256" s="18" t="s">
        <v>124</v>
      </c>
      <c r="I256" s="21">
        <v>2018</v>
      </c>
      <c r="J256" s="21" t="s">
        <v>26</v>
      </c>
      <c r="K256" s="21" t="s">
        <v>27</v>
      </c>
      <c r="L256" s="21" t="s">
        <v>2158</v>
      </c>
      <c r="M256" s="21" t="s">
        <v>1401</v>
      </c>
      <c r="N256" s="21" t="s">
        <v>2159</v>
      </c>
      <c r="O256" s="21" t="s">
        <v>2160</v>
      </c>
      <c r="P256" s="21" t="s">
        <v>2161</v>
      </c>
      <c r="Q256" s="21" t="s">
        <v>2162</v>
      </c>
      <c r="R256" s="21" t="s">
        <v>2163</v>
      </c>
      <c r="S256" s="11">
        <v>450</v>
      </c>
    </row>
    <row r="257" spans="1:19" ht="42">
      <c r="A257" s="11" t="s">
        <v>18</v>
      </c>
      <c r="B257" s="19"/>
      <c r="C257" s="18" t="s">
        <v>2045</v>
      </c>
      <c r="D257" s="20" t="s">
        <v>2164</v>
      </c>
      <c r="E257" s="9" t="s">
        <v>2165</v>
      </c>
      <c r="F257" s="18" t="s">
        <v>22</v>
      </c>
      <c r="G257" s="18" t="s">
        <v>2166</v>
      </c>
      <c r="H257" s="18" t="s">
        <v>2167</v>
      </c>
      <c r="I257" s="21">
        <v>2020</v>
      </c>
      <c r="J257" s="21" t="s">
        <v>26</v>
      </c>
      <c r="K257" s="21" t="s">
        <v>27</v>
      </c>
      <c r="L257" s="21" t="s">
        <v>2168</v>
      </c>
      <c r="M257" s="21" t="s">
        <v>1114</v>
      </c>
      <c r="N257" s="21" t="s">
        <v>2169</v>
      </c>
      <c r="O257" s="21" t="s">
        <v>331</v>
      </c>
      <c r="P257" s="21" t="s">
        <v>1114</v>
      </c>
      <c r="Q257" s="21" t="s">
        <v>2169</v>
      </c>
      <c r="R257" s="21" t="s">
        <v>2170</v>
      </c>
      <c r="S257" s="16">
        <v>452</v>
      </c>
    </row>
    <row r="258" spans="1:19" ht="42">
      <c r="A258" s="11" t="s">
        <v>18</v>
      </c>
      <c r="B258" s="19"/>
      <c r="C258" s="18" t="s">
        <v>2171</v>
      </c>
      <c r="D258" s="20" t="s">
        <v>2172</v>
      </c>
      <c r="E258" s="9" t="s">
        <v>2173</v>
      </c>
      <c r="F258" s="18" t="s">
        <v>22</v>
      </c>
      <c r="G258" s="18" t="s">
        <v>2174</v>
      </c>
      <c r="H258" s="18" t="s">
        <v>58</v>
      </c>
      <c r="I258" s="21">
        <v>2020</v>
      </c>
      <c r="J258" s="21" t="s">
        <v>26</v>
      </c>
      <c r="K258" s="21" t="s">
        <v>27</v>
      </c>
      <c r="L258" s="23"/>
      <c r="M258" s="21" t="s">
        <v>930</v>
      </c>
      <c r="N258" s="23"/>
      <c r="O258" s="23"/>
      <c r="P258" s="21" t="s">
        <v>2175</v>
      </c>
      <c r="Q258" s="23"/>
      <c r="R258" s="21" t="s">
        <v>2176</v>
      </c>
      <c r="S258" s="11">
        <v>454</v>
      </c>
    </row>
    <row r="259" spans="1:19" ht="28">
      <c r="A259" s="11" t="s">
        <v>18</v>
      </c>
      <c r="B259" s="19"/>
      <c r="C259" s="18" t="s">
        <v>2177</v>
      </c>
      <c r="D259" s="20" t="s">
        <v>2178</v>
      </c>
      <c r="E259" s="9" t="s">
        <v>2179</v>
      </c>
      <c r="F259" s="18" t="s">
        <v>22</v>
      </c>
      <c r="G259" s="18" t="s">
        <v>2180</v>
      </c>
      <c r="H259" s="18" t="s">
        <v>58</v>
      </c>
      <c r="I259" s="21">
        <v>2020</v>
      </c>
      <c r="J259" s="21" t="s">
        <v>26</v>
      </c>
      <c r="K259" s="21" t="s">
        <v>27</v>
      </c>
      <c r="L259" s="21" t="s">
        <v>2181</v>
      </c>
      <c r="M259" s="21" t="s">
        <v>2182</v>
      </c>
      <c r="N259" s="21" t="s">
        <v>1230</v>
      </c>
      <c r="O259" s="21" t="s">
        <v>945</v>
      </c>
      <c r="P259" s="21" t="s">
        <v>2183</v>
      </c>
      <c r="Q259" s="21" t="s">
        <v>1230</v>
      </c>
      <c r="R259" s="21" t="s">
        <v>2184</v>
      </c>
      <c r="S259" s="16">
        <v>455</v>
      </c>
    </row>
    <row r="260" spans="1:19" ht="42">
      <c r="A260" s="11" t="s">
        <v>18</v>
      </c>
      <c r="B260" s="19"/>
      <c r="C260" s="18" t="s">
        <v>83</v>
      </c>
      <c r="D260" s="20" t="s">
        <v>2185</v>
      </c>
      <c r="E260" s="9" t="s">
        <v>2186</v>
      </c>
      <c r="F260" s="18" t="s">
        <v>22</v>
      </c>
      <c r="G260" s="18" t="s">
        <v>2187</v>
      </c>
      <c r="H260" s="18" t="s">
        <v>517</v>
      </c>
      <c r="I260" s="21">
        <v>2019</v>
      </c>
      <c r="J260" s="21" t="s">
        <v>26</v>
      </c>
      <c r="K260" s="21" t="s">
        <v>27</v>
      </c>
      <c r="L260" s="21" t="s">
        <v>2188</v>
      </c>
      <c r="M260" s="21" t="s">
        <v>2189</v>
      </c>
      <c r="N260" s="21" t="s">
        <v>1688</v>
      </c>
      <c r="O260" s="21" t="s">
        <v>613</v>
      </c>
      <c r="P260" s="21" t="s">
        <v>1910</v>
      </c>
      <c r="Q260" s="21" t="s">
        <v>1688</v>
      </c>
      <c r="R260" s="21" t="s">
        <v>2190</v>
      </c>
      <c r="S260" s="16">
        <v>458</v>
      </c>
    </row>
    <row r="261" spans="1:19" ht="42">
      <c r="A261" s="11" t="s">
        <v>18</v>
      </c>
      <c r="B261" s="19"/>
      <c r="C261" s="18" t="s">
        <v>2191</v>
      </c>
      <c r="D261" s="20" t="s">
        <v>2192</v>
      </c>
      <c r="E261" s="9" t="s">
        <v>2193</v>
      </c>
      <c r="F261" s="18" t="s">
        <v>22</v>
      </c>
      <c r="G261" s="18" t="s">
        <v>2194</v>
      </c>
      <c r="H261" s="18" t="s">
        <v>365</v>
      </c>
      <c r="I261" s="21">
        <v>2019</v>
      </c>
      <c r="J261" s="21" t="s">
        <v>26</v>
      </c>
      <c r="K261" s="21" t="s">
        <v>27</v>
      </c>
      <c r="L261" s="21" t="s">
        <v>2195</v>
      </c>
      <c r="M261" s="21" t="s">
        <v>2196</v>
      </c>
      <c r="N261" s="22" t="s">
        <v>2197</v>
      </c>
      <c r="O261" s="21" t="s">
        <v>2198</v>
      </c>
      <c r="P261" s="21" t="s">
        <v>2196</v>
      </c>
      <c r="Q261" s="22" t="s">
        <v>2199</v>
      </c>
      <c r="R261" s="21" t="s">
        <v>2200</v>
      </c>
      <c r="S261" s="11">
        <v>459</v>
      </c>
    </row>
    <row r="262" spans="1:19" ht="28">
      <c r="A262" s="11" t="s">
        <v>18</v>
      </c>
      <c r="B262" s="19"/>
      <c r="C262" s="18" t="s">
        <v>985</v>
      </c>
      <c r="D262" s="20" t="s">
        <v>2201</v>
      </c>
      <c r="E262" s="9" t="s">
        <v>2202</v>
      </c>
      <c r="F262" s="18" t="s">
        <v>22</v>
      </c>
      <c r="G262" s="18" t="s">
        <v>2203</v>
      </c>
      <c r="H262" s="18" t="s">
        <v>663</v>
      </c>
      <c r="I262" s="21">
        <v>2019</v>
      </c>
      <c r="J262" s="21" t="s">
        <v>46</v>
      </c>
      <c r="K262" s="23"/>
      <c r="L262" s="21" t="s">
        <v>560</v>
      </c>
      <c r="M262" s="21" t="s">
        <v>112</v>
      </c>
      <c r="N262" s="21" t="s">
        <v>2204</v>
      </c>
      <c r="O262" s="21" t="s">
        <v>2205</v>
      </c>
      <c r="P262" s="21" t="s">
        <v>2206</v>
      </c>
      <c r="Q262" s="21" t="s">
        <v>2204</v>
      </c>
      <c r="R262" s="23"/>
      <c r="S262" s="11">
        <v>460</v>
      </c>
    </row>
    <row r="263" spans="1:19" ht="28">
      <c r="A263" s="11" t="s">
        <v>18</v>
      </c>
      <c r="B263" s="19"/>
      <c r="C263" s="18" t="s">
        <v>2207</v>
      </c>
      <c r="D263" s="20" t="s">
        <v>2208</v>
      </c>
      <c r="E263" s="25" t="s">
        <v>2209</v>
      </c>
      <c r="F263" s="18" t="s">
        <v>22</v>
      </c>
      <c r="G263" s="18" t="s">
        <v>2210</v>
      </c>
      <c r="H263" s="18" t="s">
        <v>2211</v>
      </c>
      <c r="I263" s="21">
        <v>2019</v>
      </c>
      <c r="J263" s="21" t="s">
        <v>46</v>
      </c>
      <c r="K263" s="23"/>
      <c r="L263" s="21" t="s">
        <v>2160</v>
      </c>
      <c r="M263" s="21" t="s">
        <v>2212</v>
      </c>
      <c r="N263" s="21" t="s">
        <v>2213</v>
      </c>
      <c r="O263" s="21" t="s">
        <v>2214</v>
      </c>
      <c r="P263" s="21" t="s">
        <v>1350</v>
      </c>
      <c r="Q263" s="21" t="s">
        <v>2213</v>
      </c>
      <c r="R263" s="23"/>
      <c r="S263" s="11">
        <v>462</v>
      </c>
    </row>
    <row r="264" spans="1:19" ht="28">
      <c r="A264" s="11" t="s">
        <v>18</v>
      </c>
      <c r="B264" s="19"/>
      <c r="C264" s="18" t="s">
        <v>1539</v>
      </c>
      <c r="D264" s="20" t="s">
        <v>2216</v>
      </c>
      <c r="E264" s="9" t="s">
        <v>2217</v>
      </c>
      <c r="F264" s="18" t="s">
        <v>22</v>
      </c>
      <c r="G264" s="18" t="s">
        <v>2218</v>
      </c>
      <c r="H264" s="18" t="s">
        <v>265</v>
      </c>
      <c r="I264" s="21">
        <v>2019</v>
      </c>
      <c r="J264" s="21" t="s">
        <v>26</v>
      </c>
      <c r="K264" s="21" t="s">
        <v>27</v>
      </c>
      <c r="L264" s="21" t="s">
        <v>2219</v>
      </c>
      <c r="M264" s="21" t="s">
        <v>2220</v>
      </c>
      <c r="N264" s="21" t="s">
        <v>2221</v>
      </c>
      <c r="O264" s="21" t="s">
        <v>2222</v>
      </c>
      <c r="P264" s="21" t="s">
        <v>2223</v>
      </c>
      <c r="Q264" s="21" t="s">
        <v>2224</v>
      </c>
      <c r="R264" s="21" t="s">
        <v>2225</v>
      </c>
      <c r="S264" s="16">
        <v>464</v>
      </c>
    </row>
    <row r="265" spans="1:19" ht="42">
      <c r="A265" s="11" t="s">
        <v>18</v>
      </c>
      <c r="B265" s="19"/>
      <c r="C265" s="18" t="s">
        <v>597</v>
      </c>
      <c r="D265" s="20" t="s">
        <v>2228</v>
      </c>
      <c r="E265" s="9" t="s">
        <v>2229</v>
      </c>
      <c r="F265" s="18" t="s">
        <v>22</v>
      </c>
      <c r="G265" s="18" t="s">
        <v>2230</v>
      </c>
      <c r="H265" s="18" t="s">
        <v>58</v>
      </c>
      <c r="I265" s="21">
        <v>2020</v>
      </c>
      <c r="J265" s="21" t="s">
        <v>26</v>
      </c>
      <c r="K265" s="21" t="s">
        <v>27</v>
      </c>
      <c r="L265" s="21" t="s">
        <v>2231</v>
      </c>
      <c r="M265" s="21" t="s">
        <v>2232</v>
      </c>
      <c r="N265" s="21" t="s">
        <v>2233</v>
      </c>
      <c r="O265" s="21" t="s">
        <v>2234</v>
      </c>
      <c r="P265" s="21" t="s">
        <v>2235</v>
      </c>
      <c r="Q265" s="21" t="s">
        <v>2236</v>
      </c>
      <c r="R265" s="21" t="s">
        <v>2237</v>
      </c>
      <c r="S265" s="11">
        <v>466</v>
      </c>
    </row>
    <row r="266" spans="1:19" ht="42">
      <c r="A266" s="11" t="s">
        <v>18</v>
      </c>
      <c r="B266" s="19"/>
      <c r="C266" s="18" t="s">
        <v>2045</v>
      </c>
      <c r="D266" s="20" t="s">
        <v>2239</v>
      </c>
      <c r="E266" s="9" t="s">
        <v>2240</v>
      </c>
      <c r="F266" s="18" t="s">
        <v>22</v>
      </c>
      <c r="G266" s="18" t="s">
        <v>2241</v>
      </c>
      <c r="H266" s="18" t="s">
        <v>2242</v>
      </c>
      <c r="I266" s="21">
        <v>2019</v>
      </c>
      <c r="J266" s="21" t="s">
        <v>26</v>
      </c>
      <c r="K266" s="21" t="s">
        <v>27</v>
      </c>
      <c r="L266" s="21" t="s">
        <v>1893</v>
      </c>
      <c r="M266" s="21" t="s">
        <v>2243</v>
      </c>
      <c r="N266" s="21" t="s">
        <v>2244</v>
      </c>
      <c r="O266" s="21" t="s">
        <v>2245</v>
      </c>
      <c r="P266" s="21" t="s">
        <v>2246</v>
      </c>
      <c r="Q266" s="21" t="s">
        <v>2244</v>
      </c>
      <c r="R266" s="21" t="s">
        <v>2247</v>
      </c>
      <c r="S266" s="11">
        <v>469</v>
      </c>
    </row>
    <row r="267" spans="1:19" ht="42">
      <c r="A267" s="11" t="s">
        <v>18</v>
      </c>
      <c r="B267" s="19"/>
      <c r="C267" s="18" t="s">
        <v>2248</v>
      </c>
      <c r="D267" s="20" t="s">
        <v>2249</v>
      </c>
      <c r="E267" s="9" t="s">
        <v>2250</v>
      </c>
      <c r="F267" s="18" t="s">
        <v>22</v>
      </c>
      <c r="G267" s="18" t="s">
        <v>2251</v>
      </c>
      <c r="H267" s="18" t="s">
        <v>175</v>
      </c>
      <c r="I267" s="21">
        <v>2019</v>
      </c>
      <c r="J267" s="21" t="s">
        <v>26</v>
      </c>
      <c r="K267" s="21" t="s">
        <v>27</v>
      </c>
      <c r="L267" s="21" t="s">
        <v>1061</v>
      </c>
      <c r="M267" s="21" t="s">
        <v>2252</v>
      </c>
      <c r="N267" s="21" t="s">
        <v>2253</v>
      </c>
      <c r="O267" s="21" t="s">
        <v>860</v>
      </c>
      <c r="P267" s="21" t="s">
        <v>2252</v>
      </c>
      <c r="Q267" s="21" t="s">
        <v>2254</v>
      </c>
      <c r="R267" s="23"/>
      <c r="S267" s="16">
        <v>470</v>
      </c>
    </row>
    <row r="268" spans="1:19" ht="28">
      <c r="A268" s="11" t="s">
        <v>18</v>
      </c>
      <c r="B268" s="19"/>
      <c r="C268" s="18" t="s">
        <v>1142</v>
      </c>
      <c r="D268" s="20" t="s">
        <v>2255</v>
      </c>
      <c r="E268" s="9" t="s">
        <v>2256</v>
      </c>
      <c r="F268" s="18" t="s">
        <v>22</v>
      </c>
      <c r="G268" s="18" t="s">
        <v>2257</v>
      </c>
      <c r="H268" s="18" t="s">
        <v>257</v>
      </c>
      <c r="I268" s="21">
        <v>2019</v>
      </c>
      <c r="J268" s="21" t="s">
        <v>26</v>
      </c>
      <c r="K268" s="21" t="s">
        <v>27</v>
      </c>
      <c r="L268" s="21" t="s">
        <v>2258</v>
      </c>
      <c r="M268" s="21" t="s">
        <v>1797</v>
      </c>
      <c r="N268" s="21" t="s">
        <v>2259</v>
      </c>
      <c r="O268" s="21" t="s">
        <v>2260</v>
      </c>
      <c r="P268" s="21" t="s">
        <v>2261</v>
      </c>
      <c r="Q268" s="22" t="s">
        <v>2262</v>
      </c>
      <c r="R268" s="21" t="s">
        <v>2263</v>
      </c>
      <c r="S268" s="11">
        <v>471</v>
      </c>
    </row>
    <row r="269" spans="1:19" ht="84">
      <c r="A269" s="11" t="s">
        <v>18</v>
      </c>
      <c r="B269" s="19"/>
      <c r="C269" s="18" t="s">
        <v>2265</v>
      </c>
      <c r="D269" s="20" t="s">
        <v>2266</v>
      </c>
      <c r="E269" s="9" t="s">
        <v>2267</v>
      </c>
      <c r="F269" s="18" t="s">
        <v>22</v>
      </c>
      <c r="G269" s="18" t="s">
        <v>2268</v>
      </c>
      <c r="H269" s="18" t="s">
        <v>265</v>
      </c>
      <c r="I269" s="21">
        <v>2019</v>
      </c>
      <c r="J269" s="21" t="s">
        <v>26</v>
      </c>
      <c r="K269" s="21" t="s">
        <v>27</v>
      </c>
      <c r="L269" s="21" t="s">
        <v>2269</v>
      </c>
      <c r="M269" s="23"/>
      <c r="N269" s="21" t="s">
        <v>2270</v>
      </c>
      <c r="O269" s="21" t="s">
        <v>1307</v>
      </c>
      <c r="P269" s="23"/>
      <c r="Q269" s="21" t="s">
        <v>2270</v>
      </c>
      <c r="R269" s="21" t="s">
        <v>889</v>
      </c>
      <c r="S269" s="11">
        <v>475</v>
      </c>
    </row>
    <row r="270" spans="1:19" ht="28">
      <c r="A270" s="11" t="s">
        <v>18</v>
      </c>
      <c r="B270" s="19"/>
      <c r="C270" s="18" t="s">
        <v>2271</v>
      </c>
      <c r="D270" s="20" t="s">
        <v>2272</v>
      </c>
      <c r="E270" s="9" t="s">
        <v>2273</v>
      </c>
      <c r="F270" s="18" t="s">
        <v>22</v>
      </c>
      <c r="G270" s="18" t="s">
        <v>2274</v>
      </c>
      <c r="H270" s="18" t="s">
        <v>265</v>
      </c>
      <c r="I270" s="21">
        <v>2019</v>
      </c>
      <c r="J270" s="21" t="s">
        <v>26</v>
      </c>
      <c r="K270" s="21" t="s">
        <v>27</v>
      </c>
      <c r="L270" s="21" t="s">
        <v>2275</v>
      </c>
      <c r="M270" s="21" t="s">
        <v>707</v>
      </c>
      <c r="N270" s="21" t="s">
        <v>2276</v>
      </c>
      <c r="O270" s="21" t="s">
        <v>2277</v>
      </c>
      <c r="P270" s="21" t="s">
        <v>2278</v>
      </c>
      <c r="Q270" s="21" t="s">
        <v>2276</v>
      </c>
      <c r="R270" s="21" t="s">
        <v>2279</v>
      </c>
      <c r="S270" s="16">
        <v>476</v>
      </c>
    </row>
    <row r="271" spans="1:19" ht="112">
      <c r="A271" s="11" t="s">
        <v>18</v>
      </c>
      <c r="B271" s="19"/>
      <c r="C271" s="18" t="s">
        <v>2280</v>
      </c>
      <c r="D271" s="20" t="s">
        <v>2281</v>
      </c>
      <c r="E271" s="9" t="s">
        <v>2282</v>
      </c>
      <c r="F271" s="18" t="s">
        <v>22</v>
      </c>
      <c r="G271" s="18" t="s">
        <v>2283</v>
      </c>
      <c r="H271" s="18" t="s">
        <v>124</v>
      </c>
      <c r="I271" s="21">
        <v>2019</v>
      </c>
      <c r="J271" s="21" t="s">
        <v>26</v>
      </c>
      <c r="K271" s="21" t="s">
        <v>27</v>
      </c>
      <c r="L271" s="21" t="s">
        <v>2284</v>
      </c>
      <c r="M271" s="21" t="s">
        <v>2285</v>
      </c>
      <c r="N271" s="21" t="s">
        <v>2286</v>
      </c>
      <c r="O271" s="21" t="s">
        <v>2287</v>
      </c>
      <c r="P271" s="21" t="s">
        <v>2288</v>
      </c>
      <c r="Q271" s="21" t="s">
        <v>2289</v>
      </c>
      <c r="R271" s="21" t="s">
        <v>2290</v>
      </c>
      <c r="S271" s="11">
        <v>477</v>
      </c>
    </row>
    <row r="272" spans="1:19" ht="42">
      <c r="A272" s="11" t="s">
        <v>18</v>
      </c>
      <c r="B272" s="19"/>
      <c r="C272" s="18" t="s">
        <v>651</v>
      </c>
      <c r="D272" s="20" t="s">
        <v>2291</v>
      </c>
      <c r="E272" s="9" t="s">
        <v>2292</v>
      </c>
      <c r="F272" s="18" t="s">
        <v>22</v>
      </c>
      <c r="G272" s="18" t="s">
        <v>2293</v>
      </c>
      <c r="H272" s="18" t="s">
        <v>2294</v>
      </c>
      <c r="I272" s="21">
        <v>2019</v>
      </c>
      <c r="J272" s="21" t="s">
        <v>26</v>
      </c>
      <c r="K272" s="21" t="s">
        <v>27</v>
      </c>
      <c r="L272" s="21" t="s">
        <v>2295</v>
      </c>
      <c r="M272" s="21" t="s">
        <v>2296</v>
      </c>
      <c r="N272" s="22" t="s">
        <v>2297</v>
      </c>
      <c r="O272" s="21" t="s">
        <v>2298</v>
      </c>
      <c r="P272" s="21" t="s">
        <v>2296</v>
      </c>
      <c r="Q272" s="21" t="s">
        <v>2299</v>
      </c>
      <c r="R272" s="21" t="s">
        <v>2300</v>
      </c>
      <c r="S272" s="11">
        <v>478</v>
      </c>
    </row>
    <row r="273" spans="1:19" ht="42">
      <c r="A273" s="11" t="s">
        <v>18</v>
      </c>
      <c r="B273" s="19"/>
      <c r="C273" s="18" t="s">
        <v>2301</v>
      </c>
      <c r="D273" s="20" t="s">
        <v>2302</v>
      </c>
      <c r="E273" s="9" t="s">
        <v>2303</v>
      </c>
      <c r="F273" s="18" t="s">
        <v>22</v>
      </c>
      <c r="G273" s="18" t="s">
        <v>2304</v>
      </c>
      <c r="H273" s="18" t="s">
        <v>186</v>
      </c>
      <c r="I273" s="21">
        <v>2019</v>
      </c>
      <c r="J273" s="21" t="s">
        <v>26</v>
      </c>
      <c r="K273" s="21" t="s">
        <v>27</v>
      </c>
      <c r="L273" s="21" t="s">
        <v>1201</v>
      </c>
      <c r="M273" s="21" t="s">
        <v>2305</v>
      </c>
      <c r="N273" s="22" t="s">
        <v>2306</v>
      </c>
      <c r="O273" s="21" t="s">
        <v>722</v>
      </c>
      <c r="P273" s="21" t="s">
        <v>1947</v>
      </c>
      <c r="Q273" s="22" t="s">
        <v>2307</v>
      </c>
      <c r="R273" s="21" t="s">
        <v>2308</v>
      </c>
      <c r="S273" s="16">
        <v>479</v>
      </c>
    </row>
    <row r="274" spans="1:19" ht="28">
      <c r="A274" s="11" t="s">
        <v>18</v>
      </c>
      <c r="B274" s="19"/>
      <c r="C274" s="18" t="s">
        <v>105</v>
      </c>
      <c r="D274" s="20" t="s">
        <v>2309</v>
      </c>
      <c r="E274" s="9" t="s">
        <v>2310</v>
      </c>
      <c r="F274" s="18" t="s">
        <v>22</v>
      </c>
      <c r="G274" s="18" t="s">
        <v>2311</v>
      </c>
      <c r="H274" s="18" t="s">
        <v>257</v>
      </c>
      <c r="I274" s="21">
        <v>2019</v>
      </c>
      <c r="J274" s="21" t="s">
        <v>26</v>
      </c>
      <c r="K274" s="21" t="s">
        <v>27</v>
      </c>
      <c r="L274" s="21" t="s">
        <v>2312</v>
      </c>
      <c r="M274" s="23"/>
      <c r="N274" s="21" t="s">
        <v>2313</v>
      </c>
      <c r="O274" s="21" t="s">
        <v>1970</v>
      </c>
      <c r="P274" s="23"/>
      <c r="Q274" s="22" t="s">
        <v>2314</v>
      </c>
      <c r="R274" s="23"/>
      <c r="S274" s="11">
        <v>480</v>
      </c>
    </row>
    <row r="275" spans="1:19" ht="42">
      <c r="A275" s="11" t="s">
        <v>18</v>
      </c>
      <c r="B275" s="19"/>
      <c r="C275" s="18" t="s">
        <v>253</v>
      </c>
      <c r="D275" s="20" t="s">
        <v>2315</v>
      </c>
      <c r="E275" s="9" t="s">
        <v>2316</v>
      </c>
      <c r="F275" s="18" t="s">
        <v>22</v>
      </c>
      <c r="G275" s="18" t="s">
        <v>2317</v>
      </c>
      <c r="H275" s="18" t="s">
        <v>257</v>
      </c>
      <c r="I275" s="21">
        <v>2019</v>
      </c>
      <c r="J275" s="21" t="s">
        <v>26</v>
      </c>
      <c r="K275" s="21" t="s">
        <v>27</v>
      </c>
      <c r="L275" s="21" t="s">
        <v>2318</v>
      </c>
      <c r="M275" s="21" t="s">
        <v>2319</v>
      </c>
      <c r="N275" s="21" t="s">
        <v>2320</v>
      </c>
      <c r="O275" s="21" t="s">
        <v>260</v>
      </c>
      <c r="P275" s="21" t="s">
        <v>538</v>
      </c>
      <c r="Q275" s="22" t="s">
        <v>2321</v>
      </c>
      <c r="R275" s="21" t="s">
        <v>2322</v>
      </c>
      <c r="S275" s="11">
        <v>481</v>
      </c>
    </row>
    <row r="276" spans="1:19" ht="42">
      <c r="A276" s="11" t="s">
        <v>18</v>
      </c>
      <c r="B276" s="19"/>
      <c r="C276" s="18" t="s">
        <v>463</v>
      </c>
      <c r="D276" s="20" t="s">
        <v>2323</v>
      </c>
      <c r="E276" s="9" t="s">
        <v>2324</v>
      </c>
      <c r="F276" s="18" t="s">
        <v>22</v>
      </c>
      <c r="G276" s="18" t="s">
        <v>2325</v>
      </c>
      <c r="H276" s="18" t="s">
        <v>517</v>
      </c>
      <c r="I276" s="21">
        <v>2019</v>
      </c>
      <c r="J276" s="21" t="s">
        <v>26</v>
      </c>
      <c r="K276" s="21" t="s">
        <v>2326</v>
      </c>
      <c r="L276" s="21" t="s">
        <v>2327</v>
      </c>
      <c r="M276" s="21" t="s">
        <v>2328</v>
      </c>
      <c r="N276" s="21" t="s">
        <v>2329</v>
      </c>
      <c r="O276" s="21" t="s">
        <v>2330</v>
      </c>
      <c r="P276" s="21" t="s">
        <v>2331</v>
      </c>
      <c r="Q276" s="21" t="s">
        <v>2329</v>
      </c>
      <c r="R276" s="23"/>
      <c r="S276" s="16">
        <v>482</v>
      </c>
    </row>
    <row r="277" spans="1:19" ht="42">
      <c r="A277" s="11" t="s">
        <v>18</v>
      </c>
      <c r="B277" s="19"/>
      <c r="C277" s="18" t="s">
        <v>651</v>
      </c>
      <c r="D277" s="20" t="s">
        <v>2333</v>
      </c>
      <c r="E277" s="9" t="s">
        <v>2334</v>
      </c>
      <c r="F277" s="18" t="s">
        <v>22</v>
      </c>
      <c r="G277" s="18" t="s">
        <v>2335</v>
      </c>
      <c r="H277" s="18" t="s">
        <v>2336</v>
      </c>
      <c r="I277" s="21">
        <v>2020</v>
      </c>
      <c r="J277" s="21" t="s">
        <v>26</v>
      </c>
      <c r="K277" s="21" t="s">
        <v>27</v>
      </c>
      <c r="L277" s="21" t="s">
        <v>2295</v>
      </c>
      <c r="M277" s="21" t="s">
        <v>2296</v>
      </c>
      <c r="N277" s="22" t="s">
        <v>2297</v>
      </c>
      <c r="O277" s="21" t="s">
        <v>2298</v>
      </c>
      <c r="P277" s="21" t="s">
        <v>2296</v>
      </c>
      <c r="Q277" s="21" t="s">
        <v>2299</v>
      </c>
      <c r="R277" s="21" t="s">
        <v>2337</v>
      </c>
      <c r="S277" s="11">
        <v>487</v>
      </c>
    </row>
    <row r="278" spans="1:19" ht="28">
      <c r="A278" s="11" t="s">
        <v>18</v>
      </c>
      <c r="B278" s="19"/>
      <c r="C278" s="18" t="s">
        <v>463</v>
      </c>
      <c r="D278" s="20" t="s">
        <v>2338</v>
      </c>
      <c r="E278" s="9" t="s">
        <v>2339</v>
      </c>
      <c r="F278" s="18" t="s">
        <v>22</v>
      </c>
      <c r="G278" s="18" t="s">
        <v>2340</v>
      </c>
      <c r="H278" s="18" t="s">
        <v>257</v>
      </c>
      <c r="I278" s="21">
        <v>2020</v>
      </c>
      <c r="J278" s="21" t="s">
        <v>26</v>
      </c>
      <c r="K278" s="21" t="s">
        <v>27</v>
      </c>
      <c r="L278" s="21" t="s">
        <v>2341</v>
      </c>
      <c r="M278" s="21" t="s">
        <v>1069</v>
      </c>
      <c r="N278" s="21" t="s">
        <v>2342</v>
      </c>
      <c r="O278" s="21" t="s">
        <v>1071</v>
      </c>
      <c r="P278" s="21" t="s">
        <v>1069</v>
      </c>
      <c r="Q278" s="22" t="s">
        <v>2343</v>
      </c>
      <c r="R278" s="21" t="s">
        <v>889</v>
      </c>
      <c r="S278" s="16">
        <v>488</v>
      </c>
    </row>
    <row r="279" spans="1:19" ht="42">
      <c r="A279" s="11" t="s">
        <v>18</v>
      </c>
      <c r="B279" s="19"/>
      <c r="C279" s="18" t="s">
        <v>463</v>
      </c>
      <c r="D279" s="20" t="s">
        <v>2344</v>
      </c>
      <c r="E279" s="9" t="s">
        <v>2345</v>
      </c>
      <c r="F279" s="18" t="s">
        <v>22</v>
      </c>
      <c r="G279" s="18" t="s">
        <v>2346</v>
      </c>
      <c r="H279" s="18" t="s">
        <v>257</v>
      </c>
      <c r="I279" s="21">
        <v>2020</v>
      </c>
      <c r="J279" s="21" t="s">
        <v>26</v>
      </c>
      <c r="K279" s="21" t="s">
        <v>27</v>
      </c>
      <c r="L279" s="21" t="s">
        <v>2347</v>
      </c>
      <c r="M279" s="23"/>
      <c r="N279" s="22" t="s">
        <v>2348</v>
      </c>
      <c r="O279" s="21" t="s">
        <v>2349</v>
      </c>
      <c r="P279" s="23"/>
      <c r="Q279" s="22" t="s">
        <v>2350</v>
      </c>
      <c r="R279" s="21" t="s">
        <v>2351</v>
      </c>
      <c r="S279" s="11">
        <v>489</v>
      </c>
    </row>
    <row r="280" spans="1:19" ht="42">
      <c r="A280" s="11" t="s">
        <v>18</v>
      </c>
      <c r="B280" s="19"/>
      <c r="C280" s="18" t="s">
        <v>1744</v>
      </c>
      <c r="D280" s="20" t="s">
        <v>2352</v>
      </c>
      <c r="E280" s="9" t="s">
        <v>2353</v>
      </c>
      <c r="F280" s="18" t="s">
        <v>22</v>
      </c>
      <c r="G280" s="18" t="s">
        <v>2354</v>
      </c>
      <c r="H280" s="18" t="s">
        <v>365</v>
      </c>
      <c r="I280" s="21">
        <v>2020</v>
      </c>
      <c r="J280" s="21" t="s">
        <v>26</v>
      </c>
      <c r="K280" s="21" t="s">
        <v>27</v>
      </c>
      <c r="L280" s="21" t="s">
        <v>2355</v>
      </c>
      <c r="M280" s="21" t="s">
        <v>2356</v>
      </c>
      <c r="N280" s="21" t="s">
        <v>2357</v>
      </c>
      <c r="O280" s="21" t="s">
        <v>2358</v>
      </c>
      <c r="P280" s="21" t="s">
        <v>2359</v>
      </c>
      <c r="Q280" s="21" t="s">
        <v>2357</v>
      </c>
      <c r="R280" s="21" t="s">
        <v>2360</v>
      </c>
      <c r="S280" s="11">
        <v>490</v>
      </c>
    </row>
    <row r="281" spans="1:19" ht="28">
      <c r="A281" s="11" t="s">
        <v>18</v>
      </c>
      <c r="B281" s="19"/>
      <c r="C281" s="18" t="s">
        <v>1539</v>
      </c>
      <c r="D281" s="20" t="s">
        <v>2361</v>
      </c>
      <c r="E281" s="9" t="s">
        <v>2362</v>
      </c>
      <c r="F281" s="18" t="s">
        <v>22</v>
      </c>
      <c r="G281" s="18" t="s">
        <v>2363</v>
      </c>
      <c r="H281" s="18" t="s">
        <v>1927</v>
      </c>
      <c r="I281" s="21">
        <v>2020</v>
      </c>
      <c r="J281" s="21" t="s">
        <v>26</v>
      </c>
      <c r="K281" s="21" t="s">
        <v>27</v>
      </c>
      <c r="L281" s="21" t="s">
        <v>2364</v>
      </c>
      <c r="M281" s="21" t="s">
        <v>2365</v>
      </c>
      <c r="N281" s="22" t="s">
        <v>2366</v>
      </c>
      <c r="O281" s="23"/>
      <c r="P281" s="21" t="s">
        <v>2367</v>
      </c>
      <c r="Q281" s="23"/>
      <c r="R281" s="21" t="s">
        <v>2368</v>
      </c>
      <c r="S281" s="16">
        <v>491</v>
      </c>
    </row>
    <row r="282" spans="1:19" ht="28">
      <c r="A282" s="11" t="s">
        <v>18</v>
      </c>
      <c r="B282" s="19"/>
      <c r="C282" s="18" t="s">
        <v>1876</v>
      </c>
      <c r="D282" s="20" t="s">
        <v>2369</v>
      </c>
      <c r="E282" s="9" t="s">
        <v>2370</v>
      </c>
      <c r="F282" s="18" t="s">
        <v>22</v>
      </c>
      <c r="G282" s="18" t="s">
        <v>2371</v>
      </c>
      <c r="H282" s="18" t="s">
        <v>265</v>
      </c>
      <c r="I282" s="21">
        <v>2020</v>
      </c>
      <c r="J282" s="21" t="s">
        <v>26</v>
      </c>
      <c r="K282" s="21" t="s">
        <v>27</v>
      </c>
      <c r="L282" s="21" t="s">
        <v>2372</v>
      </c>
      <c r="M282" s="21" t="s">
        <v>2373</v>
      </c>
      <c r="N282" s="21" t="s">
        <v>2374</v>
      </c>
      <c r="O282" s="21" t="s">
        <v>1883</v>
      </c>
      <c r="P282" s="21" t="s">
        <v>2375</v>
      </c>
      <c r="Q282" s="21" t="s">
        <v>2374</v>
      </c>
      <c r="R282" s="21" t="s">
        <v>889</v>
      </c>
      <c r="S282" s="11">
        <v>493</v>
      </c>
    </row>
    <row r="283" spans="1:19" ht="28">
      <c r="A283" s="11" t="s">
        <v>18</v>
      </c>
      <c r="B283" s="19"/>
      <c r="C283" s="18" t="s">
        <v>194</v>
      </c>
      <c r="D283" s="20" t="s">
        <v>2376</v>
      </c>
      <c r="E283" s="9" t="s">
        <v>2377</v>
      </c>
      <c r="F283" s="18" t="s">
        <v>22</v>
      </c>
      <c r="G283" s="18" t="s">
        <v>2378</v>
      </c>
      <c r="H283" s="18" t="s">
        <v>580</v>
      </c>
      <c r="I283" s="21">
        <v>2020</v>
      </c>
      <c r="J283" s="21" t="s">
        <v>26</v>
      </c>
      <c r="K283" s="23"/>
      <c r="L283" s="21" t="s">
        <v>2379</v>
      </c>
      <c r="M283" s="21" t="s">
        <v>2380</v>
      </c>
      <c r="N283" s="21" t="s">
        <v>2381</v>
      </c>
      <c r="O283" s="21" t="s">
        <v>2382</v>
      </c>
      <c r="P283" s="21" t="s">
        <v>2380</v>
      </c>
      <c r="Q283" s="21" t="s">
        <v>2381</v>
      </c>
      <c r="R283" s="21" t="s">
        <v>2383</v>
      </c>
      <c r="S283" s="11">
        <v>495</v>
      </c>
    </row>
    <row r="284" spans="1:19" ht="28">
      <c r="A284" s="11" t="s">
        <v>18</v>
      </c>
      <c r="B284" s="19"/>
      <c r="C284" s="18" t="s">
        <v>2384</v>
      </c>
      <c r="D284" s="20" t="s">
        <v>2385</v>
      </c>
      <c r="E284" s="9" t="s">
        <v>2386</v>
      </c>
      <c r="F284" s="18" t="s">
        <v>22</v>
      </c>
      <c r="G284" s="18" t="s">
        <v>2387</v>
      </c>
      <c r="H284" s="18" t="s">
        <v>644</v>
      </c>
      <c r="I284" s="21">
        <v>2020</v>
      </c>
      <c r="J284" s="21" t="s">
        <v>26</v>
      </c>
      <c r="K284" s="21" t="s">
        <v>27</v>
      </c>
      <c r="L284" s="21" t="s">
        <v>2388</v>
      </c>
      <c r="M284" s="21" t="s">
        <v>1188</v>
      </c>
      <c r="N284" s="21" t="s">
        <v>2389</v>
      </c>
      <c r="O284" s="21" t="s">
        <v>2390</v>
      </c>
      <c r="P284" s="21" t="s">
        <v>2391</v>
      </c>
      <c r="Q284" s="21" t="s">
        <v>2392</v>
      </c>
      <c r="R284" s="21" t="s">
        <v>2393</v>
      </c>
      <c r="S284" s="16">
        <v>497</v>
      </c>
    </row>
    <row r="285" spans="1:19" ht="28">
      <c r="A285" s="11" t="s">
        <v>18</v>
      </c>
      <c r="B285" s="19"/>
      <c r="C285" s="18" t="s">
        <v>699</v>
      </c>
      <c r="D285" s="20" t="s">
        <v>2394</v>
      </c>
      <c r="E285" s="9" t="s">
        <v>2395</v>
      </c>
      <c r="F285" s="18" t="s">
        <v>22</v>
      </c>
      <c r="G285" s="18" t="s">
        <v>2396</v>
      </c>
      <c r="H285" s="18" t="s">
        <v>2397</v>
      </c>
      <c r="I285" s="21">
        <v>2020</v>
      </c>
      <c r="J285" s="21" t="s">
        <v>26</v>
      </c>
      <c r="K285" s="21" t="s">
        <v>27</v>
      </c>
      <c r="L285" s="21" t="s">
        <v>2398</v>
      </c>
      <c r="M285" s="21" t="s">
        <v>2399</v>
      </c>
      <c r="N285" s="21" t="s">
        <v>2400</v>
      </c>
      <c r="O285" s="21" t="s">
        <v>2401</v>
      </c>
      <c r="P285" s="21" t="s">
        <v>2399</v>
      </c>
      <c r="Q285" s="21" t="s">
        <v>2400</v>
      </c>
      <c r="R285" s="21" t="s">
        <v>2402</v>
      </c>
      <c r="S285" s="11">
        <v>498</v>
      </c>
    </row>
    <row r="286" spans="1:19" ht="28">
      <c r="A286" s="11" t="s">
        <v>18</v>
      </c>
      <c r="B286" s="19"/>
      <c r="C286" s="18" t="s">
        <v>94</v>
      </c>
      <c r="D286" s="20" t="s">
        <v>2403</v>
      </c>
      <c r="E286" s="9" t="s">
        <v>2404</v>
      </c>
      <c r="F286" s="18" t="s">
        <v>22</v>
      </c>
      <c r="G286" s="18" t="s">
        <v>2405</v>
      </c>
      <c r="H286" s="18" t="s">
        <v>186</v>
      </c>
      <c r="I286" s="21">
        <v>2020</v>
      </c>
      <c r="J286" s="21" t="s">
        <v>26</v>
      </c>
      <c r="K286" s="21" t="s">
        <v>27</v>
      </c>
      <c r="L286" s="21" t="s">
        <v>2406</v>
      </c>
      <c r="M286" s="21" t="s">
        <v>1947</v>
      </c>
      <c r="N286" s="21" t="s">
        <v>2407</v>
      </c>
      <c r="O286" s="21" t="s">
        <v>2408</v>
      </c>
      <c r="P286" s="21" t="s">
        <v>2409</v>
      </c>
      <c r="Q286" s="22" t="s">
        <v>2410</v>
      </c>
      <c r="R286" s="21" t="s">
        <v>2411</v>
      </c>
      <c r="S286" s="16">
        <v>500</v>
      </c>
    </row>
    <row r="287" spans="1:19" ht="42">
      <c r="A287" s="11" t="s">
        <v>18</v>
      </c>
      <c r="B287" s="19"/>
      <c r="C287" s="18" t="s">
        <v>1843</v>
      </c>
      <c r="D287" s="20" t="s">
        <v>2412</v>
      </c>
      <c r="E287" s="9" t="s">
        <v>2413</v>
      </c>
      <c r="F287" s="18" t="s">
        <v>22</v>
      </c>
      <c r="G287" s="18" t="s">
        <v>2414</v>
      </c>
      <c r="H287" s="18" t="s">
        <v>365</v>
      </c>
      <c r="I287" s="21">
        <v>2020</v>
      </c>
      <c r="J287" s="21" t="s">
        <v>26</v>
      </c>
      <c r="K287" s="21" t="s">
        <v>27</v>
      </c>
      <c r="L287" s="21" t="s">
        <v>2415</v>
      </c>
      <c r="M287" s="23"/>
      <c r="N287" s="21" t="s">
        <v>2416</v>
      </c>
      <c r="O287" s="21" t="s">
        <v>2417</v>
      </c>
      <c r="P287" s="23"/>
      <c r="Q287" s="21" t="s">
        <v>2416</v>
      </c>
      <c r="R287" s="21" t="s">
        <v>2418</v>
      </c>
      <c r="S287" s="11">
        <v>502</v>
      </c>
    </row>
    <row r="288" spans="1:19" ht="28">
      <c r="A288" s="11" t="s">
        <v>18</v>
      </c>
      <c r="B288" s="19"/>
      <c r="C288" s="18" t="s">
        <v>487</v>
      </c>
      <c r="D288" s="20" t="s">
        <v>2420</v>
      </c>
      <c r="E288" s="9" t="s">
        <v>2421</v>
      </c>
      <c r="F288" s="18" t="s">
        <v>488</v>
      </c>
      <c r="G288" s="18" t="s">
        <v>2422</v>
      </c>
      <c r="H288" s="26"/>
      <c r="I288" s="21">
        <v>2019</v>
      </c>
      <c r="J288" s="21" t="s">
        <v>46</v>
      </c>
      <c r="K288" s="23"/>
      <c r="L288" s="21" t="s">
        <v>1333</v>
      </c>
      <c r="M288" s="21" t="s">
        <v>2423</v>
      </c>
      <c r="N288" s="23"/>
      <c r="O288" s="21" t="s">
        <v>1291</v>
      </c>
      <c r="P288" s="21" t="s">
        <v>612</v>
      </c>
      <c r="Q288" s="23"/>
      <c r="R288" s="23"/>
      <c r="S288" s="11">
        <v>507</v>
      </c>
    </row>
    <row r="289" spans="1:19" ht="29">
      <c r="A289" s="11" t="s">
        <v>18</v>
      </c>
      <c r="B289" s="28"/>
      <c r="C289" s="27" t="s">
        <v>2424</v>
      </c>
      <c r="D289" s="29" t="s">
        <v>2425</v>
      </c>
      <c r="E289" s="30" t="s">
        <v>2426</v>
      </c>
      <c r="F289" s="31"/>
      <c r="G289" s="32" t="s">
        <v>2427</v>
      </c>
      <c r="H289" s="31"/>
      <c r="I289" s="33">
        <v>2012</v>
      </c>
      <c r="J289" s="31"/>
      <c r="K289" s="31"/>
      <c r="L289" s="31"/>
      <c r="M289" s="31"/>
      <c r="N289" s="31"/>
      <c r="O289" s="31"/>
      <c r="P289" s="31"/>
      <c r="Q289" s="31"/>
      <c r="R289" s="31"/>
      <c r="S289" s="11">
        <v>508</v>
      </c>
    </row>
    <row r="290" spans="1:19" ht="28">
      <c r="A290" s="11" t="s">
        <v>18</v>
      </c>
      <c r="B290" s="28"/>
      <c r="C290" s="27" t="s">
        <v>2428</v>
      </c>
      <c r="D290" s="29" t="s">
        <v>2429</v>
      </c>
      <c r="E290" s="9" t="s">
        <v>2430</v>
      </c>
      <c r="F290" s="34" t="s">
        <v>22</v>
      </c>
      <c r="G290" s="27" t="s">
        <v>2431</v>
      </c>
      <c r="H290" s="34" t="s">
        <v>143</v>
      </c>
      <c r="I290" s="35">
        <v>2015</v>
      </c>
      <c r="J290" s="34" t="s">
        <v>26</v>
      </c>
      <c r="K290" s="34" t="s">
        <v>27</v>
      </c>
      <c r="L290" s="34" t="s">
        <v>1360</v>
      </c>
      <c r="M290" s="98" t="s">
        <v>2432</v>
      </c>
      <c r="N290" s="99"/>
      <c r="O290" s="34" t="s">
        <v>147</v>
      </c>
      <c r="P290" s="98" t="s">
        <v>1464</v>
      </c>
      <c r="Q290" s="99"/>
      <c r="R290" s="34" t="s">
        <v>2433</v>
      </c>
      <c r="S290" s="16">
        <v>509</v>
      </c>
    </row>
    <row r="291" spans="1:19" ht="29">
      <c r="A291" s="11" t="s">
        <v>18</v>
      </c>
      <c r="B291" s="28"/>
      <c r="C291" s="27" t="s">
        <v>2438</v>
      </c>
      <c r="D291" s="29" t="s">
        <v>2439</v>
      </c>
      <c r="E291" s="9" t="s">
        <v>2440</v>
      </c>
      <c r="F291" s="34" t="s">
        <v>22</v>
      </c>
      <c r="G291" s="27" t="s">
        <v>2441</v>
      </c>
      <c r="H291" s="34" t="s">
        <v>58</v>
      </c>
      <c r="I291" s="35">
        <v>2016</v>
      </c>
      <c r="J291" s="34" t="s">
        <v>26</v>
      </c>
      <c r="K291" s="31"/>
      <c r="L291" s="34" t="s">
        <v>2442</v>
      </c>
      <c r="M291" s="34" t="s">
        <v>2443</v>
      </c>
      <c r="N291" s="36" t="s">
        <v>2444</v>
      </c>
      <c r="O291" s="34" t="s">
        <v>2445</v>
      </c>
      <c r="P291" s="34" t="s">
        <v>2446</v>
      </c>
      <c r="Q291" s="36" t="s">
        <v>2447</v>
      </c>
      <c r="R291" s="34" t="s">
        <v>1123</v>
      </c>
      <c r="S291" s="11">
        <v>520</v>
      </c>
    </row>
    <row r="292" spans="1:19" ht="29">
      <c r="A292" s="11" t="s">
        <v>18</v>
      </c>
      <c r="B292" s="28"/>
      <c r="C292" s="27" t="s">
        <v>2451</v>
      </c>
      <c r="D292" s="29" t="s">
        <v>2452</v>
      </c>
      <c r="E292" s="37" t="s">
        <v>2453</v>
      </c>
      <c r="F292" s="34" t="s">
        <v>22</v>
      </c>
      <c r="G292" s="27" t="s">
        <v>2454</v>
      </c>
      <c r="H292" s="34" t="s">
        <v>58</v>
      </c>
      <c r="I292" s="35">
        <v>2017</v>
      </c>
      <c r="J292" s="34" t="s">
        <v>26</v>
      </c>
      <c r="K292" s="34" t="s">
        <v>59</v>
      </c>
      <c r="L292" s="34" t="s">
        <v>2455</v>
      </c>
      <c r="M292" s="34" t="s">
        <v>1464</v>
      </c>
      <c r="N292" s="36" t="s">
        <v>2456</v>
      </c>
      <c r="O292" s="34" t="s">
        <v>147</v>
      </c>
      <c r="P292" s="34" t="s">
        <v>2457</v>
      </c>
      <c r="Q292" s="36" t="s">
        <v>2458</v>
      </c>
      <c r="R292" s="34" t="s">
        <v>2459</v>
      </c>
      <c r="S292" s="16">
        <v>548</v>
      </c>
    </row>
    <row r="293" spans="1:19" ht="29">
      <c r="A293" s="11" t="s">
        <v>18</v>
      </c>
      <c r="B293" s="28"/>
      <c r="C293" s="27" t="s">
        <v>2461</v>
      </c>
      <c r="D293" s="29" t="s">
        <v>2462</v>
      </c>
      <c r="E293" s="9" t="s">
        <v>6494</v>
      </c>
      <c r="F293" s="34" t="s">
        <v>22</v>
      </c>
      <c r="G293" s="27" t="s">
        <v>2463</v>
      </c>
      <c r="H293" s="34" t="s">
        <v>58</v>
      </c>
      <c r="I293" s="35">
        <v>2017</v>
      </c>
      <c r="J293" s="34" t="s">
        <v>26</v>
      </c>
      <c r="K293" s="34" t="s">
        <v>59</v>
      </c>
      <c r="L293" s="34" t="s">
        <v>2464</v>
      </c>
      <c r="M293" s="34" t="s">
        <v>2465</v>
      </c>
      <c r="N293" s="34" t="s">
        <v>2466</v>
      </c>
      <c r="O293" s="34" t="s">
        <v>2467</v>
      </c>
      <c r="P293" s="34" t="s">
        <v>2468</v>
      </c>
      <c r="Q293" s="36" t="s">
        <v>2469</v>
      </c>
      <c r="R293" s="34" t="s">
        <v>2470</v>
      </c>
      <c r="S293" s="16">
        <v>554</v>
      </c>
    </row>
    <row r="294" spans="1:19" ht="16">
      <c r="A294" s="11" t="s">
        <v>18</v>
      </c>
      <c r="B294" s="28"/>
      <c r="C294" s="27" t="s">
        <v>2472</v>
      </c>
      <c r="D294" s="29" t="s">
        <v>2473</v>
      </c>
      <c r="E294" s="9" t="s">
        <v>2474</v>
      </c>
      <c r="F294" s="34" t="s">
        <v>22</v>
      </c>
      <c r="G294" s="27" t="s">
        <v>2475</v>
      </c>
      <c r="H294" s="34" t="s">
        <v>2476</v>
      </c>
      <c r="I294" s="35">
        <v>2017</v>
      </c>
      <c r="J294" s="34" t="s">
        <v>46</v>
      </c>
      <c r="K294" s="31"/>
      <c r="L294" s="34" t="s">
        <v>1236</v>
      </c>
      <c r="M294" s="34" t="s">
        <v>2477</v>
      </c>
      <c r="N294" s="34" t="s">
        <v>2478</v>
      </c>
      <c r="O294" s="34" t="s">
        <v>102</v>
      </c>
      <c r="P294" s="34" t="s">
        <v>103</v>
      </c>
      <c r="Q294" s="98" t="s">
        <v>2478</v>
      </c>
      <c r="R294" s="99"/>
      <c r="S294" s="11">
        <v>561</v>
      </c>
    </row>
    <row r="295" spans="1:19" ht="29">
      <c r="A295" s="11" t="s">
        <v>18</v>
      </c>
      <c r="B295" s="28"/>
      <c r="C295" s="27" t="s">
        <v>2479</v>
      </c>
      <c r="D295" s="29" t="s">
        <v>2480</v>
      </c>
      <c r="E295" s="9" t="s">
        <v>6494</v>
      </c>
      <c r="F295" s="34" t="s">
        <v>22</v>
      </c>
      <c r="G295" s="27" t="s">
        <v>2481</v>
      </c>
      <c r="H295" s="34" t="s">
        <v>24</v>
      </c>
      <c r="I295" s="35">
        <v>2017</v>
      </c>
      <c r="J295" s="34" t="s">
        <v>26</v>
      </c>
      <c r="K295" s="34" t="s">
        <v>27</v>
      </c>
      <c r="L295" s="34" t="s">
        <v>2482</v>
      </c>
      <c r="M295" s="34" t="s">
        <v>1839</v>
      </c>
      <c r="N295" s="36" t="s">
        <v>2483</v>
      </c>
      <c r="O295" s="34" t="s">
        <v>2484</v>
      </c>
      <c r="P295" s="34" t="s">
        <v>1839</v>
      </c>
      <c r="Q295" s="34" t="s">
        <v>2485</v>
      </c>
      <c r="R295" s="34" t="s">
        <v>2486</v>
      </c>
      <c r="S295" s="16">
        <v>566</v>
      </c>
    </row>
    <row r="296" spans="1:19" ht="28">
      <c r="A296" s="11" t="s">
        <v>18</v>
      </c>
      <c r="B296" s="28"/>
      <c r="C296" s="27" t="s">
        <v>2490</v>
      </c>
      <c r="D296" s="29" t="s">
        <v>2491</v>
      </c>
      <c r="E296" s="9" t="s">
        <v>2492</v>
      </c>
      <c r="F296" s="34" t="s">
        <v>22</v>
      </c>
      <c r="G296" s="27" t="s">
        <v>2493</v>
      </c>
      <c r="H296" s="34" t="s">
        <v>58</v>
      </c>
      <c r="I296" s="35">
        <v>2017</v>
      </c>
      <c r="J296" s="34" t="s">
        <v>26</v>
      </c>
      <c r="K296" s="34" t="s">
        <v>59</v>
      </c>
      <c r="L296" s="34" t="s">
        <v>2494</v>
      </c>
      <c r="M296" s="34" t="s">
        <v>2495</v>
      </c>
      <c r="N296" s="34" t="s">
        <v>2496</v>
      </c>
      <c r="O296" s="34" t="s">
        <v>2497</v>
      </c>
      <c r="P296" s="34" t="s">
        <v>2498</v>
      </c>
      <c r="Q296" s="34" t="s">
        <v>2496</v>
      </c>
      <c r="R296" s="34" t="s">
        <v>2499</v>
      </c>
      <c r="S296" s="16">
        <v>572</v>
      </c>
    </row>
    <row r="297" spans="1:19" ht="29">
      <c r="A297" s="11" t="s">
        <v>18</v>
      </c>
      <c r="B297" s="28"/>
      <c r="C297" s="27" t="s">
        <v>2428</v>
      </c>
      <c r="D297" s="29" t="s">
        <v>2500</v>
      </c>
      <c r="E297" s="9" t="s">
        <v>2501</v>
      </c>
      <c r="F297" s="34" t="s">
        <v>22</v>
      </c>
      <c r="G297" s="27" t="s">
        <v>2502</v>
      </c>
      <c r="H297" s="34" t="s">
        <v>24</v>
      </c>
      <c r="I297" s="35">
        <v>2017</v>
      </c>
      <c r="J297" s="34" t="s">
        <v>26</v>
      </c>
      <c r="K297" s="34" t="s">
        <v>27</v>
      </c>
      <c r="L297" s="34" t="s">
        <v>2503</v>
      </c>
      <c r="M297" s="34" t="s">
        <v>2504</v>
      </c>
      <c r="N297" s="34" t="s">
        <v>2505</v>
      </c>
      <c r="O297" s="34" t="s">
        <v>2506</v>
      </c>
      <c r="P297" s="34" t="s">
        <v>2507</v>
      </c>
      <c r="Q297" s="36" t="s">
        <v>2508</v>
      </c>
      <c r="R297" s="34" t="s">
        <v>2509</v>
      </c>
      <c r="S297" s="11">
        <v>573</v>
      </c>
    </row>
    <row r="298" spans="1:19" ht="28">
      <c r="A298" s="11" t="s">
        <v>18</v>
      </c>
      <c r="B298" s="28"/>
      <c r="C298" s="27" t="s">
        <v>2434</v>
      </c>
      <c r="D298" s="29" t="s">
        <v>2510</v>
      </c>
      <c r="E298" s="38" t="s">
        <v>2511</v>
      </c>
      <c r="F298" s="34" t="s">
        <v>22</v>
      </c>
      <c r="G298" s="27" t="s">
        <v>2512</v>
      </c>
      <c r="H298" s="34" t="s">
        <v>517</v>
      </c>
      <c r="I298" s="35">
        <v>2017</v>
      </c>
      <c r="J298" s="34" t="s">
        <v>26</v>
      </c>
      <c r="K298" s="34" t="s">
        <v>27</v>
      </c>
      <c r="L298" s="34" t="s">
        <v>2513</v>
      </c>
      <c r="M298" s="34" t="s">
        <v>2514</v>
      </c>
      <c r="N298" s="34" t="s">
        <v>2515</v>
      </c>
      <c r="O298" s="34" t="s">
        <v>2516</v>
      </c>
      <c r="P298" s="34" t="s">
        <v>2517</v>
      </c>
      <c r="Q298" s="98" t="s">
        <v>2518</v>
      </c>
      <c r="R298" s="99"/>
      <c r="S298" s="16">
        <v>578</v>
      </c>
    </row>
    <row r="299" spans="1:19" ht="42">
      <c r="A299" s="11" t="s">
        <v>18</v>
      </c>
      <c r="B299" s="28"/>
      <c r="C299" s="27" t="s">
        <v>2521</v>
      </c>
      <c r="D299" s="29" t="s">
        <v>2522</v>
      </c>
      <c r="E299" s="9" t="s">
        <v>6494</v>
      </c>
      <c r="F299" s="34" t="s">
        <v>22</v>
      </c>
      <c r="G299" s="27" t="s">
        <v>2523</v>
      </c>
      <c r="H299" s="34" t="s">
        <v>2450</v>
      </c>
      <c r="I299" s="35">
        <v>2017</v>
      </c>
      <c r="J299" s="34" t="s">
        <v>26</v>
      </c>
      <c r="K299" s="34" t="s">
        <v>27</v>
      </c>
      <c r="L299" s="34" t="s">
        <v>2524</v>
      </c>
      <c r="M299" s="34" t="s">
        <v>2525</v>
      </c>
      <c r="N299" s="34" t="s">
        <v>2526</v>
      </c>
      <c r="O299" s="34" t="s">
        <v>2527</v>
      </c>
      <c r="P299" s="34" t="s">
        <v>2525</v>
      </c>
      <c r="Q299" s="34" t="s">
        <v>2526</v>
      </c>
      <c r="R299" s="34" t="s">
        <v>2528</v>
      </c>
      <c r="S299" s="11">
        <v>580</v>
      </c>
    </row>
    <row r="300" spans="1:19" ht="28">
      <c r="A300" s="11" t="s">
        <v>18</v>
      </c>
      <c r="B300" s="28"/>
      <c r="C300" s="27" t="s">
        <v>2434</v>
      </c>
      <c r="D300" s="29" t="s">
        <v>2529</v>
      </c>
      <c r="E300" s="39" t="s">
        <v>2530</v>
      </c>
      <c r="F300" s="34" t="s">
        <v>22</v>
      </c>
      <c r="G300" s="27" t="s">
        <v>2531</v>
      </c>
      <c r="H300" s="34" t="s">
        <v>58</v>
      </c>
      <c r="I300" s="35">
        <v>2017</v>
      </c>
      <c r="J300" s="34" t="s">
        <v>26</v>
      </c>
      <c r="K300" s="34" t="s">
        <v>59</v>
      </c>
      <c r="L300" s="34" t="s">
        <v>2513</v>
      </c>
      <c r="M300" s="34" t="s">
        <v>2532</v>
      </c>
      <c r="N300" s="34" t="s">
        <v>2533</v>
      </c>
      <c r="O300" s="34" t="s">
        <v>2520</v>
      </c>
      <c r="P300" s="34" t="s">
        <v>698</v>
      </c>
      <c r="Q300" s="34" t="s">
        <v>2533</v>
      </c>
      <c r="R300" s="34" t="s">
        <v>2534</v>
      </c>
      <c r="S300" s="16">
        <v>581</v>
      </c>
    </row>
    <row r="301" spans="1:19" ht="29">
      <c r="A301" s="11" t="s">
        <v>18</v>
      </c>
      <c r="B301" s="28"/>
      <c r="C301" s="27" t="s">
        <v>2535</v>
      </c>
      <c r="D301" s="29" t="s">
        <v>2536</v>
      </c>
      <c r="E301" s="9" t="s">
        <v>2537</v>
      </c>
      <c r="F301" s="34" t="s">
        <v>22</v>
      </c>
      <c r="G301" s="27" t="s">
        <v>2538</v>
      </c>
      <c r="H301" s="34" t="s">
        <v>2539</v>
      </c>
      <c r="I301" s="35">
        <v>2017</v>
      </c>
      <c r="J301" s="34" t="s">
        <v>46</v>
      </c>
      <c r="K301" s="31"/>
      <c r="L301" s="34" t="s">
        <v>2540</v>
      </c>
      <c r="M301" s="34" t="s">
        <v>2541</v>
      </c>
      <c r="N301" s="34" t="s">
        <v>2542</v>
      </c>
      <c r="O301" s="34" t="s">
        <v>2543</v>
      </c>
      <c r="P301" s="34" t="s">
        <v>2544</v>
      </c>
      <c r="Q301" s="98" t="s">
        <v>2542</v>
      </c>
      <c r="R301" s="99"/>
      <c r="S301" s="11">
        <v>588</v>
      </c>
    </row>
    <row r="302" spans="1:19" ht="29">
      <c r="A302" s="11" t="s">
        <v>18</v>
      </c>
      <c r="B302" s="28"/>
      <c r="C302" s="27" t="s">
        <v>2434</v>
      </c>
      <c r="D302" s="29" t="s">
        <v>2545</v>
      </c>
      <c r="E302" s="30" t="s">
        <v>2546</v>
      </c>
      <c r="F302" s="34" t="s">
        <v>22</v>
      </c>
      <c r="G302" s="27" t="s">
        <v>2547</v>
      </c>
      <c r="H302" s="34" t="s">
        <v>2519</v>
      </c>
      <c r="I302" s="35">
        <v>2017</v>
      </c>
      <c r="J302" s="34" t="s">
        <v>46</v>
      </c>
      <c r="K302" s="31"/>
      <c r="L302" s="34" t="s">
        <v>2548</v>
      </c>
      <c r="M302" s="34" t="s">
        <v>2549</v>
      </c>
      <c r="N302" s="34" t="s">
        <v>2550</v>
      </c>
      <c r="O302" s="34" t="s">
        <v>2551</v>
      </c>
      <c r="P302" s="34" t="s">
        <v>1839</v>
      </c>
      <c r="Q302" s="100" t="s">
        <v>2552</v>
      </c>
      <c r="R302" s="99"/>
      <c r="S302" s="11">
        <v>589</v>
      </c>
    </row>
    <row r="303" spans="1:19" ht="16">
      <c r="A303" s="11" t="s">
        <v>18</v>
      </c>
      <c r="B303" s="28"/>
      <c r="C303" s="27" t="s">
        <v>2555</v>
      </c>
      <c r="D303" s="29" t="s">
        <v>2556</v>
      </c>
      <c r="E303" s="9" t="s">
        <v>2557</v>
      </c>
      <c r="F303" s="34" t="s">
        <v>22</v>
      </c>
      <c r="G303" s="27" t="s">
        <v>2558</v>
      </c>
      <c r="H303" s="34" t="s">
        <v>2559</v>
      </c>
      <c r="I303" s="35">
        <v>2017</v>
      </c>
      <c r="J303" s="34" t="s">
        <v>46</v>
      </c>
      <c r="K303" s="31"/>
      <c r="L303" s="34" t="s">
        <v>2560</v>
      </c>
      <c r="M303" s="34" t="s">
        <v>2561</v>
      </c>
      <c r="N303" s="34" t="s">
        <v>2562</v>
      </c>
      <c r="O303" s="34" t="s">
        <v>1215</v>
      </c>
      <c r="P303" s="34" t="s">
        <v>2563</v>
      </c>
      <c r="Q303" s="100" t="s">
        <v>2564</v>
      </c>
      <c r="R303" s="99"/>
      <c r="S303" s="11">
        <v>597</v>
      </c>
    </row>
    <row r="304" spans="1:19" ht="29">
      <c r="A304" s="11" t="s">
        <v>18</v>
      </c>
      <c r="B304" s="28"/>
      <c r="C304" s="27" t="s">
        <v>2566</v>
      </c>
      <c r="D304" s="29" t="s">
        <v>2567</v>
      </c>
      <c r="E304" s="9" t="s">
        <v>6494</v>
      </c>
      <c r="F304" s="34" t="s">
        <v>22</v>
      </c>
      <c r="G304" s="27" t="s">
        <v>2568</v>
      </c>
      <c r="H304" s="34" t="s">
        <v>607</v>
      </c>
      <c r="I304" s="35">
        <v>2017</v>
      </c>
      <c r="J304" s="34" t="s">
        <v>26</v>
      </c>
      <c r="K304" s="34" t="s">
        <v>27</v>
      </c>
      <c r="L304" s="34" t="s">
        <v>2569</v>
      </c>
      <c r="M304" s="34" t="s">
        <v>2570</v>
      </c>
      <c r="N304" s="34" t="s">
        <v>2571</v>
      </c>
      <c r="O304" s="34" t="s">
        <v>2572</v>
      </c>
      <c r="P304" s="34" t="s">
        <v>2573</v>
      </c>
      <c r="Q304" s="36" t="s">
        <v>2574</v>
      </c>
      <c r="R304" s="34" t="s">
        <v>2575</v>
      </c>
      <c r="S304" s="16">
        <v>605</v>
      </c>
    </row>
    <row r="305" spans="1:19" ht="14">
      <c r="A305" s="11" t="s">
        <v>18</v>
      </c>
      <c r="B305" s="28"/>
      <c r="C305" s="27" t="s">
        <v>2576</v>
      </c>
      <c r="D305" s="29" t="s">
        <v>2577</v>
      </c>
      <c r="E305" s="9" t="s">
        <v>6494</v>
      </c>
      <c r="F305" s="34" t="s">
        <v>22</v>
      </c>
      <c r="G305" s="27" t="s">
        <v>2578</v>
      </c>
      <c r="H305" s="34" t="s">
        <v>58</v>
      </c>
      <c r="I305" s="35">
        <v>2018</v>
      </c>
      <c r="J305" s="34" t="s">
        <v>26</v>
      </c>
      <c r="K305" s="34" t="s">
        <v>59</v>
      </c>
      <c r="L305" s="34" t="s">
        <v>2579</v>
      </c>
      <c r="M305" s="34" t="s">
        <v>2580</v>
      </c>
      <c r="N305" s="34" t="s">
        <v>2581</v>
      </c>
      <c r="O305" s="34" t="s">
        <v>2582</v>
      </c>
      <c r="P305" s="34" t="s">
        <v>2583</v>
      </c>
      <c r="Q305" s="34" t="s">
        <v>2581</v>
      </c>
      <c r="R305" s="34" t="s">
        <v>2584</v>
      </c>
      <c r="S305" s="11">
        <v>606</v>
      </c>
    </row>
    <row r="306" spans="1:19" ht="29">
      <c r="A306" s="11" t="s">
        <v>18</v>
      </c>
      <c r="B306" s="28"/>
      <c r="C306" s="27" t="s">
        <v>2585</v>
      </c>
      <c r="D306" s="29" t="s">
        <v>2586</v>
      </c>
      <c r="E306" s="9" t="s">
        <v>2587</v>
      </c>
      <c r="F306" s="34" t="s">
        <v>22</v>
      </c>
      <c r="G306" s="27" t="s">
        <v>2588</v>
      </c>
      <c r="H306" s="34" t="s">
        <v>58</v>
      </c>
      <c r="I306" s="35">
        <v>2018</v>
      </c>
      <c r="J306" s="34" t="s">
        <v>26</v>
      </c>
      <c r="K306" s="34" t="s">
        <v>59</v>
      </c>
      <c r="L306" s="34" t="s">
        <v>2589</v>
      </c>
      <c r="M306" s="34" t="s">
        <v>2590</v>
      </c>
      <c r="N306" s="34" t="s">
        <v>2591</v>
      </c>
      <c r="O306" s="34" t="s">
        <v>2592</v>
      </c>
      <c r="P306" s="34" t="s">
        <v>2593</v>
      </c>
      <c r="Q306" s="34" t="s">
        <v>2591</v>
      </c>
      <c r="R306" s="36" t="s">
        <v>2594</v>
      </c>
      <c r="S306" s="11">
        <v>607</v>
      </c>
    </row>
    <row r="307" spans="1:19" ht="28">
      <c r="A307" s="11" t="s">
        <v>18</v>
      </c>
      <c r="B307" s="28"/>
      <c r="C307" s="27" t="s">
        <v>2566</v>
      </c>
      <c r="D307" s="29" t="s">
        <v>2598</v>
      </c>
      <c r="E307" s="9" t="s">
        <v>6494</v>
      </c>
      <c r="F307" s="34" t="s">
        <v>22</v>
      </c>
      <c r="G307" s="27" t="s">
        <v>2599</v>
      </c>
      <c r="H307" s="34" t="s">
        <v>109</v>
      </c>
      <c r="I307" s="35">
        <v>2018</v>
      </c>
      <c r="J307" s="34" t="s">
        <v>26</v>
      </c>
      <c r="K307" s="34" t="s">
        <v>59</v>
      </c>
      <c r="L307" s="34" t="s">
        <v>2600</v>
      </c>
      <c r="M307" s="34" t="s">
        <v>2601</v>
      </c>
      <c r="N307" s="34" t="s">
        <v>2602</v>
      </c>
      <c r="O307" s="34" t="s">
        <v>2603</v>
      </c>
      <c r="P307" s="34" t="s">
        <v>2604</v>
      </c>
      <c r="Q307" s="34" t="s">
        <v>2602</v>
      </c>
      <c r="R307" s="34" t="s">
        <v>947</v>
      </c>
      <c r="S307" s="11">
        <v>616</v>
      </c>
    </row>
    <row r="308" spans="1:19" ht="28">
      <c r="A308" s="11" t="s">
        <v>18</v>
      </c>
      <c r="B308" s="28"/>
      <c r="C308" s="27" t="s">
        <v>2566</v>
      </c>
      <c r="D308" s="29" t="s">
        <v>2605</v>
      </c>
      <c r="E308" s="9" t="s">
        <v>6494</v>
      </c>
      <c r="F308" s="34" t="s">
        <v>22</v>
      </c>
      <c r="G308" s="27" t="s">
        <v>2606</v>
      </c>
      <c r="H308" s="34" t="s">
        <v>58</v>
      </c>
      <c r="I308" s="35">
        <v>2018</v>
      </c>
      <c r="J308" s="34" t="s">
        <v>26</v>
      </c>
      <c r="K308" s="34" t="s">
        <v>59</v>
      </c>
      <c r="L308" s="34" t="s">
        <v>2607</v>
      </c>
      <c r="M308" s="34" t="s">
        <v>2608</v>
      </c>
      <c r="N308" s="34" t="s">
        <v>2609</v>
      </c>
      <c r="O308" s="34" t="s">
        <v>2287</v>
      </c>
      <c r="P308" s="34" t="s">
        <v>2610</v>
      </c>
      <c r="Q308" s="34" t="s">
        <v>2609</v>
      </c>
      <c r="R308" s="34" t="s">
        <v>2611</v>
      </c>
      <c r="S308" s="11">
        <v>618</v>
      </c>
    </row>
    <row r="309" spans="1:19" ht="43">
      <c r="A309" s="11" t="s">
        <v>18</v>
      </c>
      <c r="B309" s="28"/>
      <c r="C309" s="27" t="s">
        <v>2566</v>
      </c>
      <c r="D309" s="29" t="s">
        <v>2613</v>
      </c>
      <c r="E309" s="9" t="s">
        <v>6494</v>
      </c>
      <c r="F309" s="34" t="s">
        <v>22</v>
      </c>
      <c r="G309" s="27" t="s">
        <v>2614</v>
      </c>
      <c r="H309" s="34" t="s">
        <v>257</v>
      </c>
      <c r="I309" s="35">
        <v>2018</v>
      </c>
      <c r="J309" s="34" t="s">
        <v>26</v>
      </c>
      <c r="K309" s="34" t="s">
        <v>27</v>
      </c>
      <c r="L309" s="34" t="s">
        <v>2615</v>
      </c>
      <c r="M309" s="34" t="s">
        <v>2616</v>
      </c>
      <c r="N309" s="34" t="s">
        <v>2617</v>
      </c>
      <c r="O309" s="34" t="s">
        <v>2569</v>
      </c>
      <c r="P309" s="34" t="s">
        <v>2618</v>
      </c>
      <c r="Q309" s="36" t="s">
        <v>2619</v>
      </c>
      <c r="R309" s="34" t="s">
        <v>2620</v>
      </c>
      <c r="S309" s="11">
        <v>630</v>
      </c>
    </row>
    <row r="310" spans="1:19" ht="28">
      <c r="A310" s="11" t="s">
        <v>18</v>
      </c>
      <c r="B310" s="28"/>
      <c r="C310" s="27" t="s">
        <v>2566</v>
      </c>
      <c r="D310" s="29" t="s">
        <v>2621</v>
      </c>
      <c r="E310" s="9" t="s">
        <v>6494</v>
      </c>
      <c r="F310" s="34" t="s">
        <v>22</v>
      </c>
      <c r="G310" s="27" t="s">
        <v>2622</v>
      </c>
      <c r="H310" s="34" t="s">
        <v>186</v>
      </c>
      <c r="I310" s="35">
        <v>2018</v>
      </c>
      <c r="J310" s="34" t="s">
        <v>26</v>
      </c>
      <c r="K310" s="34" t="s">
        <v>27</v>
      </c>
      <c r="L310" s="34" t="s">
        <v>2623</v>
      </c>
      <c r="M310" s="34" t="s">
        <v>2624</v>
      </c>
      <c r="N310" s="34" t="s">
        <v>2625</v>
      </c>
      <c r="O310" s="34" t="s">
        <v>2569</v>
      </c>
      <c r="P310" s="34" t="s">
        <v>2626</v>
      </c>
      <c r="Q310" s="34" t="s">
        <v>2625</v>
      </c>
      <c r="R310" s="34" t="s">
        <v>2627</v>
      </c>
      <c r="S310" s="11">
        <v>639</v>
      </c>
    </row>
    <row r="311" spans="1:19" ht="29">
      <c r="A311" s="11" t="s">
        <v>18</v>
      </c>
      <c r="B311" s="28"/>
      <c r="C311" s="27" t="s">
        <v>2628</v>
      </c>
      <c r="D311" s="29" t="s">
        <v>2629</v>
      </c>
      <c r="E311" s="9" t="s">
        <v>2630</v>
      </c>
      <c r="F311" s="34" t="s">
        <v>22</v>
      </c>
      <c r="G311" s="27" t="s">
        <v>2631</v>
      </c>
      <c r="H311" s="34" t="s">
        <v>24</v>
      </c>
      <c r="I311" s="35">
        <v>2018</v>
      </c>
      <c r="J311" s="34" t="s">
        <v>26</v>
      </c>
      <c r="K311" s="34" t="s">
        <v>27</v>
      </c>
      <c r="L311" s="34" t="s">
        <v>2632</v>
      </c>
      <c r="M311" s="34" t="s">
        <v>2633</v>
      </c>
      <c r="N311" s="34" t="s">
        <v>2634</v>
      </c>
      <c r="O311" s="34" t="s">
        <v>640</v>
      </c>
      <c r="P311" s="34" t="s">
        <v>2635</v>
      </c>
      <c r="Q311" s="36" t="s">
        <v>2636</v>
      </c>
      <c r="R311" s="34" t="s">
        <v>2637</v>
      </c>
      <c r="S311" s="16">
        <v>644</v>
      </c>
    </row>
    <row r="312" spans="1:19" ht="28">
      <c r="A312" s="11" t="s">
        <v>18</v>
      </c>
      <c r="B312" s="28"/>
      <c r="C312" s="27" t="s">
        <v>2638</v>
      </c>
      <c r="D312" s="29" t="s">
        <v>2639</v>
      </c>
      <c r="E312" s="9" t="s">
        <v>2640</v>
      </c>
      <c r="F312" s="34" t="s">
        <v>22</v>
      </c>
      <c r="G312" s="27" t="s">
        <v>2641</v>
      </c>
      <c r="H312" s="34" t="s">
        <v>2642</v>
      </c>
      <c r="I312" s="35">
        <v>2018</v>
      </c>
      <c r="J312" s="34" t="s">
        <v>26</v>
      </c>
      <c r="K312" s="34" t="s">
        <v>27</v>
      </c>
      <c r="L312" s="34" t="s">
        <v>2643</v>
      </c>
      <c r="M312" s="34" t="s">
        <v>2432</v>
      </c>
      <c r="N312" s="34" t="s">
        <v>2644</v>
      </c>
      <c r="O312" s="34" t="s">
        <v>2455</v>
      </c>
      <c r="P312" s="34" t="s">
        <v>2432</v>
      </c>
      <c r="Q312" s="34" t="s">
        <v>2644</v>
      </c>
      <c r="R312" s="34" t="s">
        <v>2645</v>
      </c>
      <c r="S312" s="11">
        <v>646</v>
      </c>
    </row>
    <row r="313" spans="1:19" ht="16">
      <c r="A313" s="11" t="s">
        <v>18</v>
      </c>
      <c r="B313" s="28"/>
      <c r="C313" s="27" t="s">
        <v>2647</v>
      </c>
      <c r="D313" s="29" t="s">
        <v>2648</v>
      </c>
      <c r="E313" s="9" t="s">
        <v>2649</v>
      </c>
      <c r="F313" s="34" t="s">
        <v>22</v>
      </c>
      <c r="G313" s="27" t="s">
        <v>2650</v>
      </c>
      <c r="H313" s="34" t="s">
        <v>1617</v>
      </c>
      <c r="I313" s="35">
        <v>2018</v>
      </c>
      <c r="J313" s="34" t="s">
        <v>46</v>
      </c>
      <c r="K313" s="31"/>
      <c r="L313" s="34" t="s">
        <v>1620</v>
      </c>
      <c r="M313" s="34" t="s">
        <v>2651</v>
      </c>
      <c r="N313" s="34" t="s">
        <v>2652</v>
      </c>
      <c r="O313" s="34" t="s">
        <v>2653</v>
      </c>
      <c r="P313" s="34" t="s">
        <v>2517</v>
      </c>
      <c r="Q313" s="100" t="s">
        <v>2654</v>
      </c>
      <c r="R313" s="99"/>
      <c r="S313" s="11">
        <v>657</v>
      </c>
    </row>
    <row r="314" spans="1:19" ht="29">
      <c r="A314" s="11" t="s">
        <v>18</v>
      </c>
      <c r="B314" s="28"/>
      <c r="C314" s="27" t="s">
        <v>2655</v>
      </c>
      <c r="D314" s="29" t="s">
        <v>2656</v>
      </c>
      <c r="E314" s="9" t="s">
        <v>2657</v>
      </c>
      <c r="F314" s="34" t="s">
        <v>22</v>
      </c>
      <c r="G314" s="27" t="s">
        <v>2658</v>
      </c>
      <c r="H314" s="34" t="s">
        <v>2595</v>
      </c>
      <c r="I314" s="35">
        <v>2018</v>
      </c>
      <c r="J314" s="34" t="s">
        <v>46</v>
      </c>
      <c r="K314" s="31"/>
      <c r="L314" s="34" t="s">
        <v>1620</v>
      </c>
      <c r="M314" s="34" t="s">
        <v>2659</v>
      </c>
      <c r="N314" s="98" t="s">
        <v>2660</v>
      </c>
      <c r="O314" s="99"/>
      <c r="P314" s="98" t="s">
        <v>2661</v>
      </c>
      <c r="Q314" s="99"/>
      <c r="R314" s="31"/>
      <c r="S314" s="11">
        <v>658</v>
      </c>
    </row>
    <row r="315" spans="1:19" ht="43">
      <c r="A315" s="11" t="s">
        <v>18</v>
      </c>
      <c r="B315" s="28"/>
      <c r="C315" s="27" t="s">
        <v>2566</v>
      </c>
      <c r="D315" s="29" t="s">
        <v>2662</v>
      </c>
      <c r="E315" s="9" t="s">
        <v>6494</v>
      </c>
      <c r="F315" s="34" t="s">
        <v>22</v>
      </c>
      <c r="G315" s="27" t="s">
        <v>2663</v>
      </c>
      <c r="H315" s="34" t="s">
        <v>365</v>
      </c>
      <c r="I315" s="35">
        <v>2018</v>
      </c>
      <c r="J315" s="34" t="s">
        <v>26</v>
      </c>
      <c r="K315" s="34" t="s">
        <v>27</v>
      </c>
      <c r="L315" s="34" t="s">
        <v>2664</v>
      </c>
      <c r="M315" s="34" t="s">
        <v>2665</v>
      </c>
      <c r="N315" s="36" t="s">
        <v>2666</v>
      </c>
      <c r="O315" s="34" t="s">
        <v>2667</v>
      </c>
      <c r="P315" s="34" t="s">
        <v>2573</v>
      </c>
      <c r="Q315" s="36" t="s">
        <v>2668</v>
      </c>
      <c r="R315" s="34" t="s">
        <v>2669</v>
      </c>
      <c r="S315" s="11">
        <v>661</v>
      </c>
    </row>
    <row r="316" spans="1:19" ht="28">
      <c r="A316" s="11" t="s">
        <v>18</v>
      </c>
      <c r="B316" s="28"/>
      <c r="C316" s="27" t="s">
        <v>2628</v>
      </c>
      <c r="D316" s="29" t="s">
        <v>2670</v>
      </c>
      <c r="E316" s="9" t="s">
        <v>2671</v>
      </c>
      <c r="F316" s="34" t="s">
        <v>22</v>
      </c>
      <c r="G316" s="27" t="s">
        <v>2672</v>
      </c>
      <c r="H316" s="34" t="s">
        <v>109</v>
      </c>
      <c r="I316" s="35">
        <v>2019</v>
      </c>
      <c r="J316" s="34" t="s">
        <v>26</v>
      </c>
      <c r="K316" s="34" t="s">
        <v>27</v>
      </c>
      <c r="L316" s="34" t="s">
        <v>2673</v>
      </c>
      <c r="M316" s="34" t="s">
        <v>2604</v>
      </c>
      <c r="N316" s="34" t="s">
        <v>2674</v>
      </c>
      <c r="O316" s="34" t="s">
        <v>2603</v>
      </c>
      <c r="P316" s="34" t="s">
        <v>2675</v>
      </c>
      <c r="Q316" s="34" t="s">
        <v>2674</v>
      </c>
      <c r="R316" s="34" t="s">
        <v>2676</v>
      </c>
      <c r="S316" s="11">
        <v>663</v>
      </c>
    </row>
    <row r="317" spans="1:19" ht="43">
      <c r="A317" s="11" t="s">
        <v>18</v>
      </c>
      <c r="B317" s="28"/>
      <c r="C317" s="27" t="s">
        <v>2677</v>
      </c>
      <c r="D317" s="29" t="s">
        <v>2678</v>
      </c>
      <c r="E317" s="9" t="s">
        <v>2679</v>
      </c>
      <c r="F317" s="34" t="s">
        <v>22</v>
      </c>
      <c r="G317" s="27" t="s">
        <v>2680</v>
      </c>
      <c r="H317" s="34" t="s">
        <v>2681</v>
      </c>
      <c r="I317" s="35">
        <v>2018</v>
      </c>
      <c r="J317" s="34" t="s">
        <v>46</v>
      </c>
      <c r="K317" s="31"/>
      <c r="L317" s="34" t="s">
        <v>2682</v>
      </c>
      <c r="M317" s="34" t="s">
        <v>2683</v>
      </c>
      <c r="N317" s="34" t="s">
        <v>2684</v>
      </c>
      <c r="O317" s="34" t="s">
        <v>2685</v>
      </c>
      <c r="P317" s="34" t="s">
        <v>2686</v>
      </c>
      <c r="Q317" s="98" t="s">
        <v>2684</v>
      </c>
      <c r="R317" s="99"/>
      <c r="S317" s="16">
        <v>668</v>
      </c>
    </row>
    <row r="318" spans="1:19" ht="16">
      <c r="A318" s="11" t="s">
        <v>18</v>
      </c>
      <c r="B318" s="28"/>
      <c r="C318" s="27" t="s">
        <v>2434</v>
      </c>
      <c r="D318" s="29" t="s">
        <v>2690</v>
      </c>
      <c r="E318" s="30" t="s">
        <v>2691</v>
      </c>
      <c r="F318" s="34" t="s">
        <v>22</v>
      </c>
      <c r="G318" s="27" t="s">
        <v>2692</v>
      </c>
      <c r="H318" s="34" t="s">
        <v>58</v>
      </c>
      <c r="I318" s="35">
        <v>2019</v>
      </c>
      <c r="J318" s="34" t="s">
        <v>26</v>
      </c>
      <c r="K318" s="34" t="s">
        <v>27</v>
      </c>
      <c r="L318" s="34" t="s">
        <v>2693</v>
      </c>
      <c r="M318" s="31"/>
      <c r="N318" s="34" t="s">
        <v>2694</v>
      </c>
      <c r="O318" s="98" t="s">
        <v>2695</v>
      </c>
      <c r="P318" s="99"/>
      <c r="Q318" s="34" t="s">
        <v>2694</v>
      </c>
      <c r="R318" s="34" t="s">
        <v>2696</v>
      </c>
      <c r="S318" s="11">
        <v>678</v>
      </c>
    </row>
    <row r="319" spans="1:19" ht="28">
      <c r="A319" s="11" t="s">
        <v>18</v>
      </c>
      <c r="B319" s="28"/>
      <c r="C319" s="27" t="s">
        <v>2697</v>
      </c>
      <c r="D319" s="29" t="s">
        <v>2698</v>
      </c>
      <c r="E319" s="9" t="s">
        <v>2699</v>
      </c>
      <c r="F319" s="34" t="s">
        <v>22</v>
      </c>
      <c r="G319" s="27" t="s">
        <v>2700</v>
      </c>
      <c r="H319" s="34" t="s">
        <v>58</v>
      </c>
      <c r="I319" s="35">
        <v>2019</v>
      </c>
      <c r="J319" s="34" t="s">
        <v>26</v>
      </c>
      <c r="K319" s="34" t="s">
        <v>27</v>
      </c>
      <c r="L319" s="34" t="s">
        <v>2160</v>
      </c>
      <c r="M319" s="34" t="s">
        <v>2701</v>
      </c>
      <c r="N319" s="34" t="s">
        <v>242</v>
      </c>
      <c r="O319" s="34" t="s">
        <v>217</v>
      </c>
      <c r="P319" s="34" t="s">
        <v>797</v>
      </c>
      <c r="Q319" s="34" t="s">
        <v>242</v>
      </c>
      <c r="R319" s="34" t="s">
        <v>2702</v>
      </c>
      <c r="S319" s="11">
        <v>679</v>
      </c>
    </row>
    <row r="320" spans="1:19" ht="28">
      <c r="A320" s="11" t="s">
        <v>18</v>
      </c>
      <c r="B320" s="28"/>
      <c r="C320" s="27" t="s">
        <v>2703</v>
      </c>
      <c r="D320" s="29" t="s">
        <v>2704</v>
      </c>
      <c r="E320" s="9" t="s">
        <v>2705</v>
      </c>
      <c r="F320" s="34" t="s">
        <v>22</v>
      </c>
      <c r="G320" s="27" t="s">
        <v>2706</v>
      </c>
      <c r="H320" s="34" t="s">
        <v>58</v>
      </c>
      <c r="I320" s="35">
        <v>2019</v>
      </c>
      <c r="J320" s="34" t="s">
        <v>26</v>
      </c>
      <c r="K320" s="34" t="s">
        <v>27</v>
      </c>
      <c r="L320" s="34" t="s">
        <v>1036</v>
      </c>
      <c r="M320" s="34" t="s">
        <v>2707</v>
      </c>
      <c r="N320" s="34" t="s">
        <v>242</v>
      </c>
      <c r="O320" s="34" t="s">
        <v>687</v>
      </c>
      <c r="P320" s="34" t="s">
        <v>959</v>
      </c>
      <c r="Q320" s="34" t="s">
        <v>242</v>
      </c>
      <c r="R320" s="34" t="s">
        <v>2708</v>
      </c>
      <c r="S320" s="16">
        <v>680</v>
      </c>
    </row>
    <row r="321" spans="1:19" ht="29">
      <c r="A321" s="11" t="s">
        <v>18</v>
      </c>
      <c r="B321" s="28"/>
      <c r="C321" s="27" t="s">
        <v>2709</v>
      </c>
      <c r="D321" s="29" t="s">
        <v>2710</v>
      </c>
      <c r="E321" s="9" t="s">
        <v>2711</v>
      </c>
      <c r="F321" s="34" t="s">
        <v>22</v>
      </c>
      <c r="G321" s="27" t="s">
        <v>2712</v>
      </c>
      <c r="H321" s="34" t="s">
        <v>607</v>
      </c>
      <c r="I321" s="35">
        <v>2019</v>
      </c>
      <c r="J321" s="34" t="s">
        <v>26</v>
      </c>
      <c r="K321" s="34" t="s">
        <v>27</v>
      </c>
      <c r="L321" s="34" t="s">
        <v>2713</v>
      </c>
      <c r="M321" s="34" t="s">
        <v>1029</v>
      </c>
      <c r="N321" s="34" t="s">
        <v>2714</v>
      </c>
      <c r="O321" s="34" t="s">
        <v>2715</v>
      </c>
      <c r="P321" s="34" t="s">
        <v>2432</v>
      </c>
      <c r="Q321" s="36" t="s">
        <v>2716</v>
      </c>
      <c r="R321" s="34" t="s">
        <v>2717</v>
      </c>
      <c r="S321" s="11">
        <v>694</v>
      </c>
    </row>
    <row r="322" spans="1:19" ht="28">
      <c r="A322" s="11" t="s">
        <v>18</v>
      </c>
      <c r="B322" s="28"/>
      <c r="C322" s="27" t="s">
        <v>2628</v>
      </c>
      <c r="D322" s="29" t="s">
        <v>2718</v>
      </c>
      <c r="E322" s="9" t="s">
        <v>6494</v>
      </c>
      <c r="F322" s="34" t="s">
        <v>22</v>
      </c>
      <c r="G322" s="27" t="s">
        <v>2719</v>
      </c>
      <c r="H322" s="34" t="s">
        <v>2720</v>
      </c>
      <c r="I322" s="35">
        <v>2019</v>
      </c>
      <c r="J322" s="34" t="s">
        <v>26</v>
      </c>
      <c r="K322" s="34" t="s">
        <v>59</v>
      </c>
      <c r="L322" s="34" t="s">
        <v>2615</v>
      </c>
      <c r="M322" s="34" t="s">
        <v>2721</v>
      </c>
      <c r="N322" s="34" t="s">
        <v>2722</v>
      </c>
      <c r="O322" s="34" t="s">
        <v>2572</v>
      </c>
      <c r="P322" s="34" t="s">
        <v>2616</v>
      </c>
      <c r="Q322" s="34" t="s">
        <v>2722</v>
      </c>
      <c r="R322" s="34" t="s">
        <v>2723</v>
      </c>
      <c r="S322" s="16">
        <v>695</v>
      </c>
    </row>
    <row r="323" spans="1:19" ht="29">
      <c r="A323" s="11" t="s">
        <v>18</v>
      </c>
      <c r="B323" s="28"/>
      <c r="C323" s="27" t="s">
        <v>2566</v>
      </c>
      <c r="D323" s="29" t="s">
        <v>2724</v>
      </c>
      <c r="E323" s="9" t="s">
        <v>6494</v>
      </c>
      <c r="F323" s="34" t="s">
        <v>22</v>
      </c>
      <c r="G323" s="27" t="s">
        <v>2725</v>
      </c>
      <c r="H323" s="34" t="s">
        <v>24</v>
      </c>
      <c r="I323" s="35">
        <v>2019</v>
      </c>
      <c r="J323" s="34" t="s">
        <v>26</v>
      </c>
      <c r="K323" s="34" t="s">
        <v>27</v>
      </c>
      <c r="L323" s="34" t="s">
        <v>2482</v>
      </c>
      <c r="M323" s="34" t="s">
        <v>2633</v>
      </c>
      <c r="N323" s="36" t="s">
        <v>2726</v>
      </c>
      <c r="O323" s="34" t="s">
        <v>2727</v>
      </c>
      <c r="P323" s="34" t="s">
        <v>2728</v>
      </c>
      <c r="Q323" s="34" t="s">
        <v>2729</v>
      </c>
      <c r="R323" s="34" t="s">
        <v>2730</v>
      </c>
      <c r="S323" s="16">
        <v>704</v>
      </c>
    </row>
    <row r="324" spans="1:19" ht="29">
      <c r="A324" s="11" t="s">
        <v>18</v>
      </c>
      <c r="B324" s="28"/>
      <c r="C324" s="27" t="s">
        <v>2576</v>
      </c>
      <c r="D324" s="29" t="s">
        <v>2732</v>
      </c>
      <c r="E324" s="9" t="s">
        <v>6494</v>
      </c>
      <c r="F324" s="34" t="s">
        <v>22</v>
      </c>
      <c r="G324" s="27" t="s">
        <v>2733</v>
      </c>
      <c r="H324" s="34" t="s">
        <v>2734</v>
      </c>
      <c r="I324" s="35">
        <v>2019</v>
      </c>
      <c r="J324" s="34" t="s">
        <v>26</v>
      </c>
      <c r="K324" s="34" t="s">
        <v>27</v>
      </c>
      <c r="L324" s="34" t="s">
        <v>2735</v>
      </c>
      <c r="M324" s="34" t="s">
        <v>2736</v>
      </c>
      <c r="N324" s="34" t="s">
        <v>2737</v>
      </c>
      <c r="O324" s="34" t="s">
        <v>2738</v>
      </c>
      <c r="P324" s="34" t="s">
        <v>2739</v>
      </c>
      <c r="Q324" s="36" t="s">
        <v>2740</v>
      </c>
      <c r="R324" s="34" t="s">
        <v>2741</v>
      </c>
      <c r="S324" s="11">
        <v>718</v>
      </c>
    </row>
    <row r="325" spans="1:19" ht="28">
      <c r="A325" s="11" t="s">
        <v>18</v>
      </c>
      <c r="B325" s="28"/>
      <c r="C325" s="27" t="s">
        <v>2742</v>
      </c>
      <c r="D325" s="29" t="s">
        <v>2743</v>
      </c>
      <c r="E325" s="9" t="s">
        <v>2744</v>
      </c>
      <c r="F325" s="34" t="s">
        <v>22</v>
      </c>
      <c r="G325" s="27" t="s">
        <v>2745</v>
      </c>
      <c r="H325" s="34" t="s">
        <v>2074</v>
      </c>
      <c r="I325" s="35">
        <v>2019</v>
      </c>
      <c r="J325" s="34" t="s">
        <v>26</v>
      </c>
      <c r="K325" s="34" t="s">
        <v>27</v>
      </c>
      <c r="L325" s="34" t="s">
        <v>2746</v>
      </c>
      <c r="M325" s="34" t="s">
        <v>2747</v>
      </c>
      <c r="N325" s="34" t="s">
        <v>2748</v>
      </c>
      <c r="O325" s="34" t="s">
        <v>2749</v>
      </c>
      <c r="P325" s="34" t="s">
        <v>2750</v>
      </c>
      <c r="Q325" s="34" t="s">
        <v>2751</v>
      </c>
      <c r="R325" s="34" t="s">
        <v>2752</v>
      </c>
      <c r="S325" s="16">
        <v>722</v>
      </c>
    </row>
    <row r="326" spans="1:19" ht="28">
      <c r="A326" s="11" t="s">
        <v>18</v>
      </c>
      <c r="B326" s="28"/>
      <c r="C326" s="27" t="s">
        <v>2428</v>
      </c>
      <c r="D326" s="29" t="s">
        <v>2754</v>
      </c>
      <c r="E326" s="9" t="s">
        <v>2755</v>
      </c>
      <c r="F326" s="34" t="s">
        <v>22</v>
      </c>
      <c r="G326" s="27" t="s">
        <v>2756</v>
      </c>
      <c r="H326" s="34" t="s">
        <v>2488</v>
      </c>
      <c r="I326" s="35">
        <v>2019</v>
      </c>
      <c r="J326" s="34" t="s">
        <v>46</v>
      </c>
      <c r="K326" s="34" t="s">
        <v>27</v>
      </c>
      <c r="L326" s="34" t="s">
        <v>2757</v>
      </c>
      <c r="M326" s="34" t="s">
        <v>2758</v>
      </c>
      <c r="N326" s="34" t="s">
        <v>2759</v>
      </c>
      <c r="O326" s="34" t="s">
        <v>2760</v>
      </c>
      <c r="P326" s="34" t="s">
        <v>2761</v>
      </c>
      <c r="Q326" s="98" t="s">
        <v>2759</v>
      </c>
      <c r="R326" s="99"/>
      <c r="S326" s="11">
        <v>729</v>
      </c>
    </row>
    <row r="327" spans="1:19" ht="29">
      <c r="A327" s="11" t="s">
        <v>18</v>
      </c>
      <c r="B327" s="28"/>
      <c r="C327" s="27" t="s">
        <v>2762</v>
      </c>
      <c r="D327" s="29" t="s">
        <v>2763</v>
      </c>
      <c r="E327" s="9" t="s">
        <v>2764</v>
      </c>
      <c r="F327" s="34" t="s">
        <v>22</v>
      </c>
      <c r="G327" s="27" t="s">
        <v>2765</v>
      </c>
      <c r="H327" s="34" t="s">
        <v>2766</v>
      </c>
      <c r="I327" s="35">
        <v>2019</v>
      </c>
      <c r="J327" s="34" t="s">
        <v>46</v>
      </c>
      <c r="K327" s="31"/>
      <c r="L327" s="34" t="s">
        <v>2767</v>
      </c>
      <c r="M327" s="34" t="s">
        <v>2768</v>
      </c>
      <c r="N327" s="34" t="s">
        <v>1933</v>
      </c>
      <c r="O327" s="34" t="s">
        <v>1931</v>
      </c>
      <c r="P327" s="34" t="s">
        <v>2769</v>
      </c>
      <c r="Q327" s="100" t="s">
        <v>2770</v>
      </c>
      <c r="R327" s="99"/>
      <c r="S327" s="11">
        <v>732</v>
      </c>
    </row>
    <row r="328" spans="1:19" ht="29">
      <c r="A328" s="11" t="s">
        <v>18</v>
      </c>
      <c r="B328" s="28"/>
      <c r="C328" s="27" t="s">
        <v>2566</v>
      </c>
      <c r="D328" s="29" t="s">
        <v>2771</v>
      </c>
      <c r="E328" s="9" t="s">
        <v>6494</v>
      </c>
      <c r="F328" s="34" t="s">
        <v>22</v>
      </c>
      <c r="G328" s="27" t="s">
        <v>2772</v>
      </c>
      <c r="H328" s="34" t="s">
        <v>186</v>
      </c>
      <c r="I328" s="35">
        <v>2019</v>
      </c>
      <c r="J328" s="34" t="s">
        <v>26</v>
      </c>
      <c r="K328" s="34" t="s">
        <v>27</v>
      </c>
      <c r="L328" s="34" t="s">
        <v>2615</v>
      </c>
      <c r="M328" s="34" t="s">
        <v>2721</v>
      </c>
      <c r="N328" s="34" t="s">
        <v>2773</v>
      </c>
      <c r="O328" s="34" t="s">
        <v>2572</v>
      </c>
      <c r="P328" s="34" t="s">
        <v>2624</v>
      </c>
      <c r="Q328" s="36" t="s">
        <v>2774</v>
      </c>
      <c r="R328" s="34" t="s">
        <v>2775</v>
      </c>
      <c r="S328" s="11">
        <v>736</v>
      </c>
    </row>
    <row r="329" spans="1:19" ht="29">
      <c r="A329" s="11" t="s">
        <v>18</v>
      </c>
      <c r="B329" s="28"/>
      <c r="C329" s="27" t="s">
        <v>2566</v>
      </c>
      <c r="D329" s="29" t="s">
        <v>2777</v>
      </c>
      <c r="E329" s="9" t="s">
        <v>6494</v>
      </c>
      <c r="F329" s="34" t="s">
        <v>22</v>
      </c>
      <c r="G329" s="27" t="s">
        <v>2778</v>
      </c>
      <c r="H329" s="34" t="s">
        <v>257</v>
      </c>
      <c r="I329" s="35">
        <v>2019</v>
      </c>
      <c r="J329" s="34" t="s">
        <v>26</v>
      </c>
      <c r="K329" s="34" t="s">
        <v>27</v>
      </c>
      <c r="L329" s="34" t="s">
        <v>2673</v>
      </c>
      <c r="M329" s="34" t="s">
        <v>2779</v>
      </c>
      <c r="N329" s="34" t="s">
        <v>2780</v>
      </c>
      <c r="O329" s="34" t="s">
        <v>2603</v>
      </c>
      <c r="P329" s="34" t="s">
        <v>2781</v>
      </c>
      <c r="Q329" s="100" t="s">
        <v>2782</v>
      </c>
      <c r="R329" s="99"/>
      <c r="S329" s="11">
        <v>741</v>
      </c>
    </row>
    <row r="330" spans="1:19" ht="28">
      <c r="A330" s="11" t="s">
        <v>18</v>
      </c>
      <c r="B330" s="28"/>
      <c r="C330" s="27" t="s">
        <v>2628</v>
      </c>
      <c r="D330" s="29" t="s">
        <v>2783</v>
      </c>
      <c r="E330" s="9" t="s">
        <v>2784</v>
      </c>
      <c r="F330" s="34" t="s">
        <v>22</v>
      </c>
      <c r="G330" s="27" t="s">
        <v>2785</v>
      </c>
      <c r="H330" s="34" t="s">
        <v>58</v>
      </c>
      <c r="I330" s="35">
        <v>2020</v>
      </c>
      <c r="J330" s="34" t="s">
        <v>26</v>
      </c>
      <c r="K330" s="34" t="s">
        <v>27</v>
      </c>
      <c r="L330" s="34" t="s">
        <v>2786</v>
      </c>
      <c r="M330" s="34" t="s">
        <v>2787</v>
      </c>
      <c r="N330" s="34" t="s">
        <v>2788</v>
      </c>
      <c r="O330" s="34" t="s">
        <v>2789</v>
      </c>
      <c r="P330" s="34" t="s">
        <v>2580</v>
      </c>
      <c r="Q330" s="34" t="s">
        <v>2788</v>
      </c>
      <c r="R330" s="34" t="s">
        <v>2790</v>
      </c>
      <c r="S330" s="16">
        <v>743</v>
      </c>
    </row>
    <row r="331" spans="1:19" ht="42">
      <c r="A331" s="11" t="s">
        <v>18</v>
      </c>
      <c r="B331" s="28"/>
      <c r="C331" s="27" t="s">
        <v>446</v>
      </c>
      <c r="D331" s="29" t="s">
        <v>2791</v>
      </c>
      <c r="E331" s="9" t="s">
        <v>2792</v>
      </c>
      <c r="F331" s="34" t="s">
        <v>22</v>
      </c>
      <c r="G331" s="27" t="s">
        <v>2793</v>
      </c>
      <c r="H331" s="34" t="s">
        <v>58</v>
      </c>
      <c r="I331" s="35">
        <v>2020</v>
      </c>
      <c r="J331" s="34" t="s">
        <v>26</v>
      </c>
      <c r="K331" s="34" t="s">
        <v>59</v>
      </c>
      <c r="L331" s="34" t="s">
        <v>450</v>
      </c>
      <c r="M331" s="34" t="s">
        <v>453</v>
      </c>
      <c r="N331" s="34" t="s">
        <v>2794</v>
      </c>
      <c r="O331" s="34" t="s">
        <v>443</v>
      </c>
      <c r="P331" s="34" t="s">
        <v>2795</v>
      </c>
      <c r="Q331" s="34" t="s">
        <v>2794</v>
      </c>
      <c r="R331" s="34" t="s">
        <v>2796</v>
      </c>
      <c r="S331" s="11">
        <v>744</v>
      </c>
    </row>
    <row r="332" spans="1:19" ht="28">
      <c r="A332" s="11" t="s">
        <v>18</v>
      </c>
      <c r="B332" s="28"/>
      <c r="C332" s="27" t="s">
        <v>2797</v>
      </c>
      <c r="D332" s="29" t="s">
        <v>2798</v>
      </c>
      <c r="E332" s="9" t="s">
        <v>2799</v>
      </c>
      <c r="F332" s="34" t="s">
        <v>22</v>
      </c>
      <c r="G332" s="27" t="s">
        <v>2800</v>
      </c>
      <c r="H332" s="34" t="s">
        <v>109</v>
      </c>
      <c r="I332" s="35">
        <v>2020</v>
      </c>
      <c r="J332" s="34" t="s">
        <v>26</v>
      </c>
      <c r="K332" s="34" t="s">
        <v>27</v>
      </c>
      <c r="L332" s="34" t="s">
        <v>2801</v>
      </c>
      <c r="M332" s="34" t="s">
        <v>2802</v>
      </c>
      <c r="N332" s="98" t="s">
        <v>2803</v>
      </c>
      <c r="O332" s="99"/>
      <c r="P332" s="98" t="s">
        <v>1884</v>
      </c>
      <c r="Q332" s="99"/>
      <c r="R332" s="34" t="s">
        <v>2804</v>
      </c>
      <c r="S332" s="16">
        <v>746</v>
      </c>
    </row>
    <row r="333" spans="1:19" ht="29">
      <c r="A333" s="11" t="s">
        <v>18</v>
      </c>
      <c r="B333" s="28"/>
      <c r="C333" s="27" t="s">
        <v>2566</v>
      </c>
      <c r="D333" s="29" t="s">
        <v>2805</v>
      </c>
      <c r="E333" s="9">
        <f>IF($D333&lt;&gt;"", IFERROR(VLOOKUP($D333, [1]Sheet20!$B$2:$C3937, 2, FALSE),),)</f>
        <v>0</v>
      </c>
      <c r="F333" s="34" t="s">
        <v>22</v>
      </c>
      <c r="G333" s="27" t="s">
        <v>2806</v>
      </c>
      <c r="H333" s="34" t="s">
        <v>2024</v>
      </c>
      <c r="I333" s="35">
        <v>2019</v>
      </c>
      <c r="J333" s="34" t="s">
        <v>26</v>
      </c>
      <c r="K333" s="34" t="s">
        <v>27</v>
      </c>
      <c r="L333" s="34" t="s">
        <v>2807</v>
      </c>
      <c r="M333" s="34" t="s">
        <v>2616</v>
      </c>
      <c r="N333" s="36" t="s">
        <v>2808</v>
      </c>
      <c r="O333" s="34" t="s">
        <v>2572</v>
      </c>
      <c r="P333" s="34" t="s">
        <v>2570</v>
      </c>
      <c r="Q333" s="36" t="s">
        <v>2809</v>
      </c>
      <c r="R333" s="34" t="s">
        <v>2810</v>
      </c>
      <c r="S333" s="11">
        <v>747</v>
      </c>
    </row>
    <row r="334" spans="1:19" ht="28">
      <c r="A334" s="11" t="s">
        <v>18</v>
      </c>
      <c r="B334" s="28"/>
      <c r="C334" s="27" t="s">
        <v>61</v>
      </c>
      <c r="D334" s="29" t="s">
        <v>2811</v>
      </c>
      <c r="E334" s="9" t="s">
        <v>2812</v>
      </c>
      <c r="F334" s="34" t="s">
        <v>22</v>
      </c>
      <c r="G334" s="27" t="s">
        <v>2813</v>
      </c>
      <c r="H334" s="34" t="s">
        <v>58</v>
      </c>
      <c r="I334" s="35">
        <v>2020</v>
      </c>
      <c r="J334" s="34" t="s">
        <v>26</v>
      </c>
      <c r="K334" s="34" t="s">
        <v>27</v>
      </c>
      <c r="L334" s="34" t="s">
        <v>2814</v>
      </c>
      <c r="M334" s="34" t="s">
        <v>2815</v>
      </c>
      <c r="N334" s="34" t="s">
        <v>931</v>
      </c>
      <c r="O334" s="34" t="s">
        <v>66</v>
      </c>
      <c r="P334" s="34" t="s">
        <v>2816</v>
      </c>
      <c r="Q334" s="34" t="s">
        <v>931</v>
      </c>
      <c r="R334" s="34" t="s">
        <v>2817</v>
      </c>
      <c r="S334" s="11">
        <v>748</v>
      </c>
    </row>
    <row r="335" spans="1:19" ht="42">
      <c r="A335" s="11" t="s">
        <v>18</v>
      </c>
      <c r="B335" s="28"/>
      <c r="C335" s="27" t="s">
        <v>2818</v>
      </c>
      <c r="D335" s="29" t="s">
        <v>2819</v>
      </c>
      <c r="E335" s="9" t="s">
        <v>2820</v>
      </c>
      <c r="F335" s="34" t="s">
        <v>22</v>
      </c>
      <c r="G335" s="27" t="s">
        <v>2821</v>
      </c>
      <c r="H335" s="34" t="s">
        <v>58</v>
      </c>
      <c r="I335" s="35">
        <v>2020</v>
      </c>
      <c r="J335" s="34" t="s">
        <v>26</v>
      </c>
      <c r="K335" s="34" t="s">
        <v>27</v>
      </c>
      <c r="L335" s="34" t="s">
        <v>2822</v>
      </c>
      <c r="M335" s="34" t="s">
        <v>2823</v>
      </c>
      <c r="N335" s="34" t="s">
        <v>1230</v>
      </c>
      <c r="O335" s="34" t="s">
        <v>945</v>
      </c>
      <c r="P335" s="34" t="s">
        <v>2824</v>
      </c>
      <c r="Q335" s="34" t="s">
        <v>1230</v>
      </c>
      <c r="R335" s="34" t="s">
        <v>2825</v>
      </c>
      <c r="S335" s="16">
        <v>749</v>
      </c>
    </row>
    <row r="336" spans="1:19" ht="28">
      <c r="A336" s="11" t="s">
        <v>18</v>
      </c>
      <c r="B336" s="28"/>
      <c r="C336" s="27" t="s">
        <v>2826</v>
      </c>
      <c r="D336" s="29" t="s">
        <v>2827</v>
      </c>
      <c r="E336" s="9" t="s">
        <v>2828</v>
      </c>
      <c r="F336" s="34" t="s">
        <v>22</v>
      </c>
      <c r="G336" s="27" t="s">
        <v>2829</v>
      </c>
      <c r="H336" s="34" t="s">
        <v>58</v>
      </c>
      <c r="I336" s="35">
        <v>2020</v>
      </c>
      <c r="J336" s="34" t="s">
        <v>26</v>
      </c>
      <c r="K336" s="34" t="s">
        <v>27</v>
      </c>
      <c r="L336" s="34" t="s">
        <v>1036</v>
      </c>
      <c r="M336" s="34" t="s">
        <v>2830</v>
      </c>
      <c r="N336" s="34" t="s">
        <v>714</v>
      </c>
      <c r="O336" s="34" t="s">
        <v>687</v>
      </c>
      <c r="P336" s="34" t="s">
        <v>1037</v>
      </c>
      <c r="Q336" s="34" t="s">
        <v>714</v>
      </c>
      <c r="R336" s="34" t="s">
        <v>2831</v>
      </c>
      <c r="S336" s="16">
        <v>752</v>
      </c>
    </row>
    <row r="337" spans="1:19" ht="98">
      <c r="A337" s="11" t="s">
        <v>18</v>
      </c>
      <c r="B337" s="28"/>
      <c r="C337" s="27" t="s">
        <v>2832</v>
      </c>
      <c r="D337" s="29" t="s">
        <v>2833</v>
      </c>
      <c r="E337" s="9" t="s">
        <v>2834</v>
      </c>
      <c r="F337" s="34" t="s">
        <v>22</v>
      </c>
      <c r="G337" s="27" t="s">
        <v>2835</v>
      </c>
      <c r="H337" s="34" t="s">
        <v>58</v>
      </c>
      <c r="I337" s="35">
        <v>2020</v>
      </c>
      <c r="J337" s="34" t="s">
        <v>26</v>
      </c>
      <c r="K337" s="34" t="s">
        <v>27</v>
      </c>
      <c r="L337" s="34" t="s">
        <v>2836</v>
      </c>
      <c r="M337" s="34" t="s">
        <v>2837</v>
      </c>
      <c r="N337" s="34" t="s">
        <v>2838</v>
      </c>
      <c r="O337" s="34" t="s">
        <v>2607</v>
      </c>
      <c r="P337" s="34" t="s">
        <v>2839</v>
      </c>
      <c r="Q337" s="34" t="s">
        <v>2838</v>
      </c>
      <c r="R337" s="34" t="s">
        <v>2840</v>
      </c>
      <c r="S337" s="11">
        <v>756</v>
      </c>
    </row>
    <row r="338" spans="1:19" ht="14">
      <c r="A338" s="11" t="s">
        <v>18</v>
      </c>
      <c r="B338" s="28"/>
      <c r="C338" s="27" t="s">
        <v>94</v>
      </c>
      <c r="D338" s="29" t="s">
        <v>2841</v>
      </c>
      <c r="E338" s="9" t="s">
        <v>2842</v>
      </c>
      <c r="F338" s="34" t="s">
        <v>22</v>
      </c>
      <c r="G338" s="27" t="s">
        <v>2843</v>
      </c>
      <c r="H338" s="34" t="s">
        <v>58</v>
      </c>
      <c r="I338" s="35">
        <v>2020</v>
      </c>
      <c r="J338" s="34" t="s">
        <v>26</v>
      </c>
      <c r="K338" s="34" t="s">
        <v>27</v>
      </c>
      <c r="L338" s="34" t="s">
        <v>2844</v>
      </c>
      <c r="M338" s="34" t="s">
        <v>244</v>
      </c>
      <c r="N338" s="34" t="s">
        <v>1230</v>
      </c>
      <c r="O338" s="34" t="s">
        <v>927</v>
      </c>
      <c r="P338" s="34" t="s">
        <v>2845</v>
      </c>
      <c r="Q338" s="34" t="s">
        <v>1230</v>
      </c>
      <c r="R338" s="34" t="s">
        <v>2846</v>
      </c>
      <c r="S338" s="11">
        <v>757</v>
      </c>
    </row>
    <row r="339" spans="1:19" ht="14">
      <c r="A339" s="11" t="s">
        <v>18</v>
      </c>
      <c r="B339" s="28"/>
      <c r="C339" s="27" t="s">
        <v>2753</v>
      </c>
      <c r="D339" s="29" t="s">
        <v>2847</v>
      </c>
      <c r="E339" s="9" t="s">
        <v>2848</v>
      </c>
      <c r="F339" s="34" t="s">
        <v>22</v>
      </c>
      <c r="G339" s="27" t="s">
        <v>2849</v>
      </c>
      <c r="H339" s="34" t="s">
        <v>2238</v>
      </c>
      <c r="I339" s="35">
        <v>2020</v>
      </c>
      <c r="J339" s="34" t="s">
        <v>26</v>
      </c>
      <c r="K339" s="34" t="s">
        <v>27</v>
      </c>
      <c r="L339" s="34" t="s">
        <v>2850</v>
      </c>
      <c r="M339" s="34" t="s">
        <v>2851</v>
      </c>
      <c r="N339" s="34" t="s">
        <v>2852</v>
      </c>
      <c r="O339" s="34" t="s">
        <v>2853</v>
      </c>
      <c r="P339" s="34" t="s">
        <v>2854</v>
      </c>
      <c r="Q339" s="98" t="s">
        <v>2855</v>
      </c>
      <c r="R339" s="99"/>
      <c r="S339" s="16">
        <v>758</v>
      </c>
    </row>
    <row r="340" spans="1:19" ht="28">
      <c r="A340" s="11" t="s">
        <v>18</v>
      </c>
      <c r="B340" s="28"/>
      <c r="C340" s="27" t="s">
        <v>2856</v>
      </c>
      <c r="D340" s="29" t="s">
        <v>2857</v>
      </c>
      <c r="E340" s="9" t="s">
        <v>2858</v>
      </c>
      <c r="F340" s="34" t="s">
        <v>22</v>
      </c>
      <c r="G340" s="27" t="s">
        <v>2859</v>
      </c>
      <c r="H340" s="34" t="s">
        <v>58</v>
      </c>
      <c r="I340" s="35">
        <v>2020</v>
      </c>
      <c r="J340" s="34" t="s">
        <v>26</v>
      </c>
      <c r="K340" s="34" t="s">
        <v>27</v>
      </c>
      <c r="L340" s="98" t="s">
        <v>2860</v>
      </c>
      <c r="M340" s="99"/>
      <c r="N340" s="34" t="s">
        <v>2861</v>
      </c>
      <c r="O340" s="98" t="s">
        <v>1071</v>
      </c>
      <c r="P340" s="99"/>
      <c r="Q340" s="34" t="s">
        <v>2861</v>
      </c>
      <c r="R340" s="34" t="s">
        <v>2862</v>
      </c>
      <c r="S340" s="11">
        <v>760</v>
      </c>
    </row>
    <row r="341" spans="1:19" ht="42">
      <c r="A341" s="11" t="s">
        <v>18</v>
      </c>
      <c r="B341" s="28"/>
      <c r="C341" s="27" t="s">
        <v>2863</v>
      </c>
      <c r="D341" s="29" t="s">
        <v>2864</v>
      </c>
      <c r="E341" s="9" t="s">
        <v>2865</v>
      </c>
      <c r="F341" s="34" t="s">
        <v>22</v>
      </c>
      <c r="G341" s="27" t="s">
        <v>2866</v>
      </c>
      <c r="H341" s="34" t="s">
        <v>2867</v>
      </c>
      <c r="I341" s="35">
        <v>2019</v>
      </c>
      <c r="J341" s="34" t="s">
        <v>26</v>
      </c>
      <c r="K341" s="34" t="s">
        <v>27</v>
      </c>
      <c r="L341" s="34" t="s">
        <v>2868</v>
      </c>
      <c r="M341" s="34" t="s">
        <v>2869</v>
      </c>
      <c r="N341" s="34" t="s">
        <v>2870</v>
      </c>
      <c r="O341" s="34" t="s">
        <v>2685</v>
      </c>
      <c r="P341" s="34" t="s">
        <v>2869</v>
      </c>
      <c r="Q341" s="34" t="s">
        <v>2870</v>
      </c>
      <c r="R341" s="34" t="s">
        <v>2871</v>
      </c>
      <c r="S341" s="11">
        <v>762</v>
      </c>
    </row>
    <row r="342" spans="1:19" ht="28">
      <c r="A342" s="11" t="s">
        <v>18</v>
      </c>
      <c r="B342" s="28"/>
      <c r="C342" s="27" t="s">
        <v>2438</v>
      </c>
      <c r="D342" s="29" t="s">
        <v>2876</v>
      </c>
      <c r="E342" s="9" t="s">
        <v>2877</v>
      </c>
      <c r="F342" s="34" t="s">
        <v>22</v>
      </c>
      <c r="G342" s="27" t="s">
        <v>2878</v>
      </c>
      <c r="H342" s="34" t="s">
        <v>2874</v>
      </c>
      <c r="I342" s="35">
        <v>2020</v>
      </c>
      <c r="J342" s="34" t="s">
        <v>26</v>
      </c>
      <c r="K342" s="34" t="s">
        <v>27</v>
      </c>
      <c r="L342" s="34" t="s">
        <v>2879</v>
      </c>
      <c r="M342" s="34" t="s">
        <v>115</v>
      </c>
      <c r="N342" s="34" t="s">
        <v>2880</v>
      </c>
      <c r="O342" s="34" t="s">
        <v>2881</v>
      </c>
      <c r="P342" s="34" t="s">
        <v>2882</v>
      </c>
      <c r="Q342" s="98" t="s">
        <v>2883</v>
      </c>
      <c r="R342" s="99"/>
      <c r="S342" s="11">
        <v>766</v>
      </c>
    </row>
    <row r="343" spans="1:19" ht="29">
      <c r="A343" s="11" t="s">
        <v>18</v>
      </c>
      <c r="B343" s="28"/>
      <c r="C343" s="27" t="s">
        <v>2566</v>
      </c>
      <c r="D343" s="29" t="s">
        <v>2884</v>
      </c>
      <c r="E343" s="9" t="s">
        <v>6494</v>
      </c>
      <c r="F343" s="34" t="s">
        <v>22</v>
      </c>
      <c r="G343" s="27" t="s">
        <v>2885</v>
      </c>
      <c r="H343" s="34" t="s">
        <v>1535</v>
      </c>
      <c r="I343" s="35">
        <v>2020</v>
      </c>
      <c r="J343" s="34" t="s">
        <v>46</v>
      </c>
      <c r="K343" s="31"/>
      <c r="L343" s="34" t="s">
        <v>2886</v>
      </c>
      <c r="M343" s="31"/>
      <c r="N343" s="34" t="s">
        <v>2887</v>
      </c>
      <c r="O343" s="34" t="s">
        <v>2786</v>
      </c>
      <c r="P343" s="31"/>
      <c r="Q343" s="98" t="s">
        <v>2887</v>
      </c>
      <c r="R343" s="99"/>
      <c r="S343" s="11">
        <v>769</v>
      </c>
    </row>
    <row r="344" spans="1:19" ht="29">
      <c r="A344" s="11" t="s">
        <v>18</v>
      </c>
      <c r="B344" s="28"/>
      <c r="C344" s="27" t="s">
        <v>2888</v>
      </c>
      <c r="D344" s="29" t="s">
        <v>2889</v>
      </c>
      <c r="E344" s="9" t="s">
        <v>2890</v>
      </c>
      <c r="F344" s="34" t="s">
        <v>22</v>
      </c>
      <c r="G344" s="27" t="s">
        <v>2891</v>
      </c>
      <c r="H344" s="34" t="s">
        <v>109</v>
      </c>
      <c r="I344" s="35">
        <v>2020</v>
      </c>
      <c r="J344" s="34" t="s">
        <v>46</v>
      </c>
      <c r="K344" s="31"/>
      <c r="L344" s="34" t="s">
        <v>2892</v>
      </c>
      <c r="M344" s="34" t="s">
        <v>713</v>
      </c>
      <c r="N344" s="34" t="s">
        <v>2893</v>
      </c>
      <c r="O344" s="34" t="s">
        <v>1291</v>
      </c>
      <c r="P344" s="34" t="s">
        <v>612</v>
      </c>
      <c r="Q344" s="98" t="s">
        <v>714</v>
      </c>
      <c r="R344" s="99"/>
      <c r="S344" s="16">
        <v>770</v>
      </c>
    </row>
    <row r="345" spans="1:19" ht="29">
      <c r="A345" s="11" t="s">
        <v>18</v>
      </c>
      <c r="B345" s="28"/>
      <c r="C345" s="27" t="s">
        <v>2628</v>
      </c>
      <c r="D345" s="29" t="s">
        <v>2894</v>
      </c>
      <c r="E345" s="9" t="s">
        <v>2895</v>
      </c>
      <c r="F345" s="34" t="s">
        <v>22</v>
      </c>
      <c r="G345" s="27" t="s">
        <v>2896</v>
      </c>
      <c r="H345" s="34" t="s">
        <v>2689</v>
      </c>
      <c r="I345" s="35">
        <v>2020</v>
      </c>
      <c r="J345" s="34" t="s">
        <v>46</v>
      </c>
      <c r="K345" s="31"/>
      <c r="L345" s="34" t="s">
        <v>2897</v>
      </c>
      <c r="M345" s="34" t="s">
        <v>2898</v>
      </c>
      <c r="N345" s="34" t="s">
        <v>2899</v>
      </c>
      <c r="O345" s="34" t="s">
        <v>2900</v>
      </c>
      <c r="P345" s="34" t="s">
        <v>2901</v>
      </c>
      <c r="Q345" s="100" t="s">
        <v>2902</v>
      </c>
      <c r="R345" s="99"/>
      <c r="S345" s="16">
        <v>773</v>
      </c>
    </row>
    <row r="346" spans="1:19" ht="43">
      <c r="A346" s="11" t="s">
        <v>18</v>
      </c>
      <c r="B346" s="28"/>
      <c r="C346" s="27" t="s">
        <v>2566</v>
      </c>
      <c r="D346" s="29" t="s">
        <v>2903</v>
      </c>
      <c r="E346" s="9" t="s">
        <v>6494</v>
      </c>
      <c r="F346" s="34" t="s">
        <v>22</v>
      </c>
      <c r="G346" s="27" t="s">
        <v>2904</v>
      </c>
      <c r="H346" s="34" t="s">
        <v>2242</v>
      </c>
      <c r="I346" s="35">
        <v>2019</v>
      </c>
      <c r="J346" s="34" t="s">
        <v>26</v>
      </c>
      <c r="K346" s="34" t="s">
        <v>27</v>
      </c>
      <c r="L346" s="98" t="s">
        <v>2905</v>
      </c>
      <c r="M346" s="99"/>
      <c r="N346" s="34" t="s">
        <v>2906</v>
      </c>
      <c r="O346" s="34" t="s">
        <v>147</v>
      </c>
      <c r="P346" s="31"/>
      <c r="Q346" s="34" t="s">
        <v>2906</v>
      </c>
      <c r="R346" s="34" t="s">
        <v>2907</v>
      </c>
      <c r="S346" s="11">
        <v>774</v>
      </c>
    </row>
    <row r="347" spans="1:19" ht="29">
      <c r="A347" s="11" t="s">
        <v>18</v>
      </c>
      <c r="B347" s="28"/>
      <c r="C347" s="27" t="s">
        <v>2908</v>
      </c>
      <c r="D347" s="29" t="s">
        <v>2909</v>
      </c>
      <c r="E347" s="9" t="s">
        <v>2910</v>
      </c>
      <c r="F347" s="34" t="s">
        <v>22</v>
      </c>
      <c r="G347" s="27" t="s">
        <v>2911</v>
      </c>
      <c r="H347" s="34" t="s">
        <v>109</v>
      </c>
      <c r="I347" s="35">
        <v>2020</v>
      </c>
      <c r="J347" s="34" t="s">
        <v>46</v>
      </c>
      <c r="K347" s="31"/>
      <c r="L347" s="34" t="s">
        <v>2912</v>
      </c>
      <c r="M347" s="31"/>
      <c r="N347" s="34" t="s">
        <v>2913</v>
      </c>
      <c r="O347" s="34" t="s">
        <v>278</v>
      </c>
      <c r="P347" s="31"/>
      <c r="Q347" s="98" t="s">
        <v>2913</v>
      </c>
      <c r="R347" s="99"/>
      <c r="S347" s="16">
        <v>776</v>
      </c>
    </row>
    <row r="348" spans="1:19" ht="42">
      <c r="A348" s="11" t="s">
        <v>18</v>
      </c>
      <c r="B348" s="28"/>
      <c r="C348" s="27" t="s">
        <v>1843</v>
      </c>
      <c r="D348" s="29" t="s">
        <v>2915</v>
      </c>
      <c r="E348" s="9" t="s">
        <v>2916</v>
      </c>
      <c r="F348" s="34" t="s">
        <v>22</v>
      </c>
      <c r="G348" s="27" t="s">
        <v>2917</v>
      </c>
      <c r="H348" s="34" t="s">
        <v>365</v>
      </c>
      <c r="I348" s="35">
        <v>2020</v>
      </c>
      <c r="J348" s="34" t="s">
        <v>26</v>
      </c>
      <c r="K348" s="34" t="s">
        <v>27</v>
      </c>
      <c r="L348" s="34" t="s">
        <v>2918</v>
      </c>
      <c r="M348" s="34" t="s">
        <v>2919</v>
      </c>
      <c r="N348" s="34" t="s">
        <v>2920</v>
      </c>
      <c r="O348" s="34" t="s">
        <v>2417</v>
      </c>
      <c r="P348" s="34" t="s">
        <v>2919</v>
      </c>
      <c r="Q348" s="34" t="s">
        <v>2920</v>
      </c>
      <c r="R348" s="34" t="s">
        <v>2921</v>
      </c>
      <c r="S348" s="16">
        <v>785</v>
      </c>
    </row>
    <row r="349" spans="1:19" ht="42">
      <c r="A349" s="11" t="s">
        <v>18</v>
      </c>
      <c r="B349" s="28"/>
      <c r="C349" s="27" t="s">
        <v>2863</v>
      </c>
      <c r="D349" s="29" t="s">
        <v>2922</v>
      </c>
      <c r="E349" s="9" t="s">
        <v>2923</v>
      </c>
      <c r="F349" s="34" t="s">
        <v>22</v>
      </c>
      <c r="G349" s="27" t="s">
        <v>2924</v>
      </c>
      <c r="H349" s="34" t="s">
        <v>2014</v>
      </c>
      <c r="I349" s="35">
        <v>2020</v>
      </c>
      <c r="J349" s="34" t="s">
        <v>26</v>
      </c>
      <c r="K349" s="34" t="s">
        <v>27</v>
      </c>
      <c r="L349" s="34" t="s">
        <v>2643</v>
      </c>
      <c r="M349" s="34" t="s">
        <v>2925</v>
      </c>
      <c r="N349" s="34" t="s">
        <v>911</v>
      </c>
      <c r="O349" s="34" t="s">
        <v>2455</v>
      </c>
      <c r="P349" s="34" t="s">
        <v>2925</v>
      </c>
      <c r="Q349" s="34" t="s">
        <v>911</v>
      </c>
      <c r="R349" s="34" t="s">
        <v>2926</v>
      </c>
      <c r="S349" s="11">
        <v>787</v>
      </c>
    </row>
    <row r="350" spans="1:19" ht="42">
      <c r="A350" s="11" t="s">
        <v>18</v>
      </c>
      <c r="B350" s="28"/>
      <c r="C350" s="27" t="s">
        <v>2930</v>
      </c>
      <c r="D350" s="29" t="s">
        <v>2931</v>
      </c>
      <c r="E350" s="9" t="s">
        <v>6494</v>
      </c>
      <c r="F350" s="34" t="s">
        <v>22</v>
      </c>
      <c r="G350" s="27" t="s">
        <v>2932</v>
      </c>
      <c r="H350" s="34" t="s">
        <v>265</v>
      </c>
      <c r="I350" s="35">
        <v>2020</v>
      </c>
      <c r="J350" s="34" t="s">
        <v>26</v>
      </c>
      <c r="K350" s="34" t="s">
        <v>27</v>
      </c>
      <c r="L350" s="34" t="s">
        <v>2933</v>
      </c>
      <c r="M350" s="34" t="s">
        <v>1797</v>
      </c>
      <c r="N350" s="34" t="s">
        <v>2934</v>
      </c>
      <c r="O350" s="34" t="s">
        <v>2935</v>
      </c>
      <c r="P350" s="34" t="s">
        <v>1797</v>
      </c>
      <c r="Q350" s="34" t="s">
        <v>2934</v>
      </c>
      <c r="R350" s="34" t="s">
        <v>2936</v>
      </c>
      <c r="S350" s="16">
        <v>791</v>
      </c>
    </row>
    <row r="351" spans="1:19" ht="29">
      <c r="A351" s="11" t="s">
        <v>18</v>
      </c>
      <c r="B351" s="28"/>
      <c r="C351" s="27" t="s">
        <v>19</v>
      </c>
      <c r="D351" s="29" t="s">
        <v>2937</v>
      </c>
      <c r="E351" s="9" t="s">
        <v>2938</v>
      </c>
      <c r="F351" s="34" t="s">
        <v>22</v>
      </c>
      <c r="G351" s="27" t="s">
        <v>2939</v>
      </c>
      <c r="H351" s="34" t="s">
        <v>143</v>
      </c>
      <c r="I351" s="35">
        <v>2020</v>
      </c>
      <c r="J351" s="34" t="s">
        <v>26</v>
      </c>
      <c r="K351" s="34" t="s">
        <v>27</v>
      </c>
      <c r="L351" s="34" t="s">
        <v>2940</v>
      </c>
      <c r="M351" s="34" t="s">
        <v>2941</v>
      </c>
      <c r="N351" s="34" t="s">
        <v>2942</v>
      </c>
      <c r="O351" s="34" t="s">
        <v>2943</v>
      </c>
      <c r="P351" s="34" t="s">
        <v>2941</v>
      </c>
      <c r="Q351" s="36" t="s">
        <v>2944</v>
      </c>
      <c r="R351" s="34" t="s">
        <v>2945</v>
      </c>
      <c r="S351" s="11">
        <v>793</v>
      </c>
    </row>
    <row r="352" spans="1:19" ht="29">
      <c r="A352" s="11" t="s">
        <v>18</v>
      </c>
      <c r="B352" s="28"/>
      <c r="C352" s="27" t="s">
        <v>2947</v>
      </c>
      <c r="D352" s="40" t="s">
        <v>2948</v>
      </c>
      <c r="E352" s="9" t="s">
        <v>2949</v>
      </c>
      <c r="F352" s="34" t="s">
        <v>488</v>
      </c>
      <c r="G352" s="27" t="s">
        <v>2950</v>
      </c>
      <c r="H352" s="34"/>
      <c r="I352" s="35">
        <v>2017</v>
      </c>
      <c r="J352" s="34" t="s">
        <v>46</v>
      </c>
      <c r="K352" s="31"/>
      <c r="L352" s="34" t="s">
        <v>2951</v>
      </c>
      <c r="M352" s="98" t="s">
        <v>2952</v>
      </c>
      <c r="N352" s="99"/>
      <c r="O352" s="34" t="s">
        <v>2436</v>
      </c>
      <c r="P352" s="98" t="s">
        <v>357</v>
      </c>
      <c r="Q352" s="99"/>
      <c r="R352" s="31"/>
      <c r="S352" s="11">
        <v>799</v>
      </c>
    </row>
    <row r="353" spans="1:19" ht="16">
      <c r="A353" s="11" t="s">
        <v>18</v>
      </c>
      <c r="B353" s="28"/>
      <c r="C353" s="27" t="s">
        <v>2953</v>
      </c>
      <c r="D353" s="40" t="s">
        <v>2954</v>
      </c>
      <c r="E353" s="9" t="s">
        <v>2955</v>
      </c>
      <c r="F353" s="34" t="s">
        <v>488</v>
      </c>
      <c r="G353" s="27" t="s">
        <v>2956</v>
      </c>
      <c r="H353" s="34"/>
      <c r="I353" s="35">
        <v>2017</v>
      </c>
      <c r="J353" s="34" t="s">
        <v>46</v>
      </c>
      <c r="K353" s="31"/>
      <c r="L353" s="34" t="s">
        <v>2957</v>
      </c>
      <c r="M353" s="98" t="s">
        <v>2958</v>
      </c>
      <c r="N353" s="99"/>
      <c r="O353" s="34" t="s">
        <v>260</v>
      </c>
      <c r="P353" s="98" t="s">
        <v>538</v>
      </c>
      <c r="Q353" s="99"/>
      <c r="R353" s="31"/>
      <c r="S353" s="16">
        <v>800</v>
      </c>
    </row>
    <row r="354" spans="1:19" ht="28">
      <c r="A354" s="11" t="s">
        <v>18</v>
      </c>
      <c r="B354" s="19"/>
      <c r="C354" s="18" t="s">
        <v>872</v>
      </c>
      <c r="D354" s="41" t="s">
        <v>2959</v>
      </c>
      <c r="E354" s="9" t="s">
        <v>2960</v>
      </c>
      <c r="F354" s="21" t="s">
        <v>22</v>
      </c>
      <c r="G354" s="18" t="s">
        <v>2961</v>
      </c>
      <c r="H354" s="21" t="s">
        <v>2596</v>
      </c>
      <c r="I354" s="21">
        <v>2018</v>
      </c>
      <c r="J354" s="21" t="s">
        <v>46</v>
      </c>
      <c r="K354" s="23"/>
      <c r="L354" s="21" t="s">
        <v>2962</v>
      </c>
      <c r="M354" s="21" t="s">
        <v>540</v>
      </c>
      <c r="N354" s="23"/>
      <c r="O354" s="21" t="s">
        <v>260</v>
      </c>
      <c r="P354" s="21" t="s">
        <v>2963</v>
      </c>
      <c r="Q354" s="23"/>
      <c r="R354" s="23"/>
      <c r="S354" s="16">
        <v>803</v>
      </c>
    </row>
    <row r="355" spans="1:19" ht="42">
      <c r="A355" s="11" t="s">
        <v>18</v>
      </c>
      <c r="B355" s="19"/>
      <c r="C355" s="18" t="s">
        <v>2966</v>
      </c>
      <c r="D355" s="41" t="s">
        <v>2967</v>
      </c>
      <c r="E355" s="9" t="s">
        <v>2968</v>
      </c>
      <c r="F355" s="21" t="s">
        <v>22</v>
      </c>
      <c r="G355" s="18" t="s">
        <v>2969</v>
      </c>
      <c r="H355" s="21" t="s">
        <v>109</v>
      </c>
      <c r="I355" s="21">
        <v>2020</v>
      </c>
      <c r="J355" s="21" t="s">
        <v>26</v>
      </c>
      <c r="K355" s="21" t="s">
        <v>27</v>
      </c>
      <c r="L355" s="21" t="s">
        <v>1613</v>
      </c>
      <c r="M355" s="21" t="s">
        <v>2970</v>
      </c>
      <c r="N355" s="23"/>
      <c r="O355" s="21" t="s">
        <v>179</v>
      </c>
      <c r="P355" s="21" t="s">
        <v>2971</v>
      </c>
      <c r="Q355" s="23"/>
      <c r="R355" s="21" t="s">
        <v>2972</v>
      </c>
      <c r="S355" s="16">
        <v>809</v>
      </c>
    </row>
    <row r="356" spans="1:19" ht="28">
      <c r="A356" s="11" t="s">
        <v>18</v>
      </c>
      <c r="B356" s="19"/>
      <c r="C356" s="18" t="s">
        <v>463</v>
      </c>
      <c r="D356" s="41" t="s">
        <v>2973</v>
      </c>
      <c r="E356" s="9" t="s">
        <v>2974</v>
      </c>
      <c r="F356" s="21" t="s">
        <v>22</v>
      </c>
      <c r="G356" s="18" t="s">
        <v>2975</v>
      </c>
      <c r="H356" s="21" t="s">
        <v>109</v>
      </c>
      <c r="I356" s="21">
        <v>2020</v>
      </c>
      <c r="J356" s="21" t="s">
        <v>26</v>
      </c>
      <c r="K356" s="21" t="s">
        <v>27</v>
      </c>
      <c r="L356" s="21" t="s">
        <v>2327</v>
      </c>
      <c r="M356" s="21" t="s">
        <v>2328</v>
      </c>
      <c r="N356" s="23"/>
      <c r="O356" s="21" t="s">
        <v>2330</v>
      </c>
      <c r="P356" s="21" t="s">
        <v>2976</v>
      </c>
      <c r="Q356" s="23"/>
      <c r="R356" s="21" t="s">
        <v>2977</v>
      </c>
      <c r="S356" s="11">
        <v>810</v>
      </c>
    </row>
    <row r="357" spans="1:19" ht="56">
      <c r="A357" s="11" t="s">
        <v>18</v>
      </c>
      <c r="B357" s="19"/>
      <c r="C357" s="18" t="s">
        <v>2978</v>
      </c>
      <c r="D357" s="41" t="s">
        <v>2979</v>
      </c>
      <c r="E357" s="9" t="s">
        <v>2980</v>
      </c>
      <c r="F357" s="21" t="s">
        <v>22</v>
      </c>
      <c r="G357" s="18" t="s">
        <v>2981</v>
      </c>
      <c r="H357" s="21" t="s">
        <v>1874</v>
      </c>
      <c r="I357" s="21">
        <v>2020</v>
      </c>
      <c r="J357" s="21" t="s">
        <v>46</v>
      </c>
      <c r="K357" s="23"/>
      <c r="L357" s="21" t="s">
        <v>2982</v>
      </c>
      <c r="M357" s="21" t="s">
        <v>2983</v>
      </c>
      <c r="N357" s="23"/>
      <c r="O357" s="21" t="s">
        <v>2984</v>
      </c>
      <c r="P357" s="21" t="s">
        <v>1875</v>
      </c>
      <c r="Q357" s="23"/>
      <c r="R357" s="23"/>
      <c r="S357" s="11">
        <v>811</v>
      </c>
    </row>
    <row r="358" spans="1:19" ht="28">
      <c r="A358" s="11" t="s">
        <v>18</v>
      </c>
      <c r="B358" s="19"/>
      <c r="C358" s="18" t="s">
        <v>2576</v>
      </c>
      <c r="D358" s="41" t="s">
        <v>2985</v>
      </c>
      <c r="E358" s="9" t="s">
        <v>6494</v>
      </c>
      <c r="F358" s="21" t="s">
        <v>22</v>
      </c>
      <c r="G358" s="18" t="s">
        <v>2986</v>
      </c>
      <c r="H358" s="21" t="s">
        <v>58</v>
      </c>
      <c r="I358" s="21">
        <v>2020</v>
      </c>
      <c r="J358" s="21" t="s">
        <v>26</v>
      </c>
      <c r="K358" s="21" t="s">
        <v>59</v>
      </c>
      <c r="L358" s="21" t="s">
        <v>2987</v>
      </c>
      <c r="M358" s="23"/>
      <c r="N358" s="23"/>
      <c r="O358" s="21" t="s">
        <v>2988</v>
      </c>
      <c r="P358" s="23"/>
      <c r="Q358" s="23"/>
      <c r="R358" s="21" t="s">
        <v>2989</v>
      </c>
      <c r="S358" s="16">
        <v>812</v>
      </c>
    </row>
    <row r="359" spans="1:19" ht="56">
      <c r="A359" s="11" t="s">
        <v>18</v>
      </c>
      <c r="B359" s="19"/>
      <c r="C359" s="18" t="s">
        <v>2566</v>
      </c>
      <c r="D359" s="41" t="s">
        <v>2990</v>
      </c>
      <c r="E359" s="9" t="s">
        <v>6494</v>
      </c>
      <c r="F359" s="21" t="s">
        <v>22</v>
      </c>
      <c r="G359" s="18" t="s">
        <v>2991</v>
      </c>
      <c r="H359" s="21" t="s">
        <v>2992</v>
      </c>
      <c r="I359" s="21">
        <v>2020</v>
      </c>
      <c r="J359" s="21" t="s">
        <v>26</v>
      </c>
      <c r="K359" s="21" t="s">
        <v>27</v>
      </c>
      <c r="L359" s="21" t="s">
        <v>2993</v>
      </c>
      <c r="M359" s="21" t="s">
        <v>2626</v>
      </c>
      <c r="N359" s="23"/>
      <c r="O359" s="21" t="s">
        <v>2623</v>
      </c>
      <c r="P359" s="21" t="s">
        <v>2570</v>
      </c>
      <c r="Q359" s="23"/>
      <c r="R359" s="21" t="s">
        <v>2994</v>
      </c>
      <c r="S359" s="11">
        <v>813</v>
      </c>
    </row>
    <row r="360" spans="1:19" ht="28">
      <c r="A360" s="11" t="s">
        <v>18</v>
      </c>
      <c r="B360" s="19"/>
      <c r="C360" s="18" t="s">
        <v>83</v>
      </c>
      <c r="D360" s="41" t="s">
        <v>2996</v>
      </c>
      <c r="E360" s="9" t="s">
        <v>2997</v>
      </c>
      <c r="F360" s="21" t="s">
        <v>22</v>
      </c>
      <c r="G360" s="18" t="s">
        <v>2998</v>
      </c>
      <c r="H360" s="21" t="s">
        <v>458</v>
      </c>
      <c r="I360" s="21">
        <v>2020</v>
      </c>
      <c r="J360" s="21" t="s">
        <v>26</v>
      </c>
      <c r="K360" s="21" t="s">
        <v>27</v>
      </c>
      <c r="L360" s="21" t="s">
        <v>2999</v>
      </c>
      <c r="M360" s="21" t="s">
        <v>3000</v>
      </c>
      <c r="N360" s="23"/>
      <c r="O360" s="21" t="s">
        <v>1390</v>
      </c>
      <c r="P360" s="21" t="s">
        <v>3000</v>
      </c>
      <c r="Q360" s="23"/>
      <c r="R360" s="21" t="s">
        <v>3001</v>
      </c>
      <c r="S360" s="16">
        <v>821</v>
      </c>
    </row>
    <row r="361" spans="1:19" ht="42">
      <c r="A361" s="11" t="s">
        <v>18</v>
      </c>
      <c r="B361" s="19"/>
      <c r="C361" s="18" t="s">
        <v>872</v>
      </c>
      <c r="D361" s="41" t="s">
        <v>3002</v>
      </c>
      <c r="E361" s="9" t="s">
        <v>3003</v>
      </c>
      <c r="F361" s="21" t="s">
        <v>22</v>
      </c>
      <c r="G361" s="18" t="s">
        <v>3004</v>
      </c>
      <c r="H361" s="21" t="s">
        <v>186</v>
      </c>
      <c r="I361" s="21">
        <v>2020</v>
      </c>
      <c r="J361" s="21" t="s">
        <v>26</v>
      </c>
      <c r="K361" s="21" t="s">
        <v>27</v>
      </c>
      <c r="L361" s="21" t="s">
        <v>3005</v>
      </c>
      <c r="M361" s="21" t="s">
        <v>3006</v>
      </c>
      <c r="N361" s="23"/>
      <c r="O361" s="21" t="s">
        <v>1307</v>
      </c>
      <c r="P361" s="21" t="s">
        <v>3007</v>
      </c>
      <c r="Q361" s="23"/>
      <c r="R361" s="21" t="s">
        <v>3008</v>
      </c>
      <c r="S361" s="11">
        <v>822</v>
      </c>
    </row>
    <row r="362" spans="1:19" ht="42">
      <c r="A362" s="11" t="s">
        <v>18</v>
      </c>
      <c r="B362" s="19"/>
      <c r="C362" s="18" t="s">
        <v>3009</v>
      </c>
      <c r="D362" s="41" t="s">
        <v>3010</v>
      </c>
      <c r="E362" s="9" t="s">
        <v>3011</v>
      </c>
      <c r="F362" s="21" t="s">
        <v>22</v>
      </c>
      <c r="G362" s="18" t="s">
        <v>3012</v>
      </c>
      <c r="H362" s="21" t="s">
        <v>517</v>
      </c>
      <c r="I362" s="21">
        <v>2020</v>
      </c>
      <c r="J362" s="21" t="s">
        <v>26</v>
      </c>
      <c r="K362" s="21" t="s">
        <v>2326</v>
      </c>
      <c r="L362" s="21" t="s">
        <v>2746</v>
      </c>
      <c r="M362" s="21" t="s">
        <v>2750</v>
      </c>
      <c r="N362" s="23"/>
      <c r="O362" s="21" t="s">
        <v>3013</v>
      </c>
      <c r="P362" s="21" t="s">
        <v>3014</v>
      </c>
      <c r="Q362" s="23"/>
      <c r="R362" s="23"/>
      <c r="S362" s="11">
        <v>825</v>
      </c>
    </row>
    <row r="363" spans="1:19" ht="28">
      <c r="A363" s="11" t="s">
        <v>18</v>
      </c>
      <c r="B363" s="19"/>
      <c r="C363" s="18" t="s">
        <v>2628</v>
      </c>
      <c r="D363" s="41" t="s">
        <v>3015</v>
      </c>
      <c r="E363" s="9" t="s">
        <v>3016</v>
      </c>
      <c r="F363" s="21" t="s">
        <v>22</v>
      </c>
      <c r="G363" s="18" t="s">
        <v>3017</v>
      </c>
      <c r="H363" s="21" t="s">
        <v>1751</v>
      </c>
      <c r="I363" s="21">
        <v>2020</v>
      </c>
      <c r="J363" s="21" t="s">
        <v>46</v>
      </c>
      <c r="K363" s="23"/>
      <c r="L363" s="21" t="s">
        <v>3018</v>
      </c>
      <c r="M363" s="21" t="s">
        <v>3019</v>
      </c>
      <c r="N363" s="23"/>
      <c r="O363" s="21" t="s">
        <v>2455</v>
      </c>
      <c r="P363" s="21" t="s">
        <v>2432</v>
      </c>
      <c r="Q363" s="23"/>
      <c r="R363" s="23"/>
      <c r="S363" s="11">
        <v>826</v>
      </c>
    </row>
    <row r="364" spans="1:19" ht="28">
      <c r="A364" s="11" t="s">
        <v>18</v>
      </c>
      <c r="B364" s="19"/>
      <c r="C364" s="18" t="s">
        <v>3020</v>
      </c>
      <c r="D364" s="41" t="s">
        <v>3021</v>
      </c>
      <c r="E364" s="9" t="s">
        <v>3022</v>
      </c>
      <c r="F364" s="21" t="s">
        <v>22</v>
      </c>
      <c r="G364" s="18" t="s">
        <v>3023</v>
      </c>
      <c r="H364" s="21" t="s">
        <v>429</v>
      </c>
      <c r="I364" s="21">
        <v>2020</v>
      </c>
      <c r="J364" s="21" t="s">
        <v>46</v>
      </c>
      <c r="K364" s="23"/>
      <c r="L364" s="21" t="s">
        <v>672</v>
      </c>
      <c r="M364" s="21" t="s">
        <v>645</v>
      </c>
      <c r="N364" s="23"/>
      <c r="O364" s="21" t="s">
        <v>3024</v>
      </c>
      <c r="P364" s="21" t="s">
        <v>3025</v>
      </c>
      <c r="Q364" s="23"/>
      <c r="R364" s="23"/>
      <c r="S364" s="16">
        <v>827</v>
      </c>
    </row>
    <row r="365" spans="1:19" ht="28">
      <c r="A365" s="11" t="s">
        <v>18</v>
      </c>
      <c r="B365" s="19"/>
      <c r="C365" s="18" t="s">
        <v>2703</v>
      </c>
      <c r="D365" s="41" t="s">
        <v>3026</v>
      </c>
      <c r="E365" s="30" t="s">
        <v>3022</v>
      </c>
      <c r="F365" s="21" t="s">
        <v>928</v>
      </c>
      <c r="G365" s="18" t="s">
        <v>3027</v>
      </c>
      <c r="H365" s="21" t="s">
        <v>3028</v>
      </c>
      <c r="I365" s="23">
        <v>2020</v>
      </c>
      <c r="J365" s="21" t="s">
        <v>26</v>
      </c>
      <c r="K365" s="21" t="s">
        <v>27</v>
      </c>
      <c r="L365" s="21" t="s">
        <v>672</v>
      </c>
      <c r="M365" s="23"/>
      <c r="N365" s="23"/>
      <c r="O365" s="21" t="s">
        <v>3024</v>
      </c>
      <c r="P365" s="23"/>
      <c r="Q365" s="23"/>
      <c r="R365" s="23"/>
      <c r="S365" s="11">
        <v>834</v>
      </c>
    </row>
    <row r="366" spans="1:19" ht="42">
      <c r="A366" s="11" t="s">
        <v>18</v>
      </c>
      <c r="B366" s="19"/>
      <c r="C366" s="18" t="s">
        <v>2566</v>
      </c>
      <c r="D366" s="41" t="s">
        <v>3029</v>
      </c>
      <c r="E366" s="9" t="s">
        <v>6494</v>
      </c>
      <c r="F366" s="21" t="s">
        <v>22</v>
      </c>
      <c r="G366" s="18" t="s">
        <v>3030</v>
      </c>
      <c r="H366" s="21" t="s">
        <v>2024</v>
      </c>
      <c r="I366" s="21">
        <v>2020</v>
      </c>
      <c r="J366" s="21" t="s">
        <v>26</v>
      </c>
      <c r="K366" s="21" t="s">
        <v>27</v>
      </c>
      <c r="L366" s="21" t="s">
        <v>3031</v>
      </c>
      <c r="M366" s="21" t="s">
        <v>3032</v>
      </c>
      <c r="N366" s="23"/>
      <c r="O366" s="21" t="s">
        <v>3033</v>
      </c>
      <c r="P366" s="21" t="s">
        <v>3034</v>
      </c>
      <c r="Q366" s="23"/>
      <c r="R366" s="21" t="s">
        <v>947</v>
      </c>
      <c r="S366" s="11">
        <v>843</v>
      </c>
    </row>
    <row r="367" spans="1:19" ht="28">
      <c r="A367" s="11" t="s">
        <v>18</v>
      </c>
      <c r="B367" s="19"/>
      <c r="C367" s="18" t="s">
        <v>105</v>
      </c>
      <c r="D367" s="41" t="s">
        <v>3035</v>
      </c>
      <c r="E367" s="9" t="s">
        <v>3036</v>
      </c>
      <c r="F367" s="21" t="s">
        <v>22</v>
      </c>
      <c r="G367" s="18" t="s">
        <v>3037</v>
      </c>
      <c r="H367" s="21" t="s">
        <v>58</v>
      </c>
      <c r="I367" s="21">
        <v>2020</v>
      </c>
      <c r="J367" s="21" t="s">
        <v>26</v>
      </c>
      <c r="K367" s="21" t="s">
        <v>27</v>
      </c>
      <c r="L367" s="21" t="s">
        <v>552</v>
      </c>
      <c r="M367" s="21" t="s">
        <v>367</v>
      </c>
      <c r="N367" s="23"/>
      <c r="O367" s="21" t="s">
        <v>1357</v>
      </c>
      <c r="P367" s="21" t="s">
        <v>1355</v>
      </c>
      <c r="Q367" s="23"/>
      <c r="R367" s="21" t="s">
        <v>3038</v>
      </c>
      <c r="S367" s="11">
        <v>844</v>
      </c>
    </row>
    <row r="368" spans="1:19" ht="42">
      <c r="A368" s="11" t="s">
        <v>18</v>
      </c>
      <c r="B368" s="19"/>
      <c r="C368" s="18" t="s">
        <v>3039</v>
      </c>
      <c r="D368" s="41" t="s">
        <v>3040</v>
      </c>
      <c r="E368" s="9" t="s">
        <v>3041</v>
      </c>
      <c r="F368" s="21" t="s">
        <v>22</v>
      </c>
      <c r="G368" s="18" t="s">
        <v>3042</v>
      </c>
      <c r="H368" s="21" t="s">
        <v>517</v>
      </c>
      <c r="I368" s="21">
        <v>2020</v>
      </c>
      <c r="J368" s="21" t="s">
        <v>26</v>
      </c>
      <c r="K368" s="21" t="s">
        <v>27</v>
      </c>
      <c r="L368" s="21" t="s">
        <v>2746</v>
      </c>
      <c r="M368" s="21" t="s">
        <v>2750</v>
      </c>
      <c r="N368" s="23"/>
      <c r="O368" s="21" t="s">
        <v>3043</v>
      </c>
      <c r="P368" s="21" t="s">
        <v>858</v>
      </c>
      <c r="Q368" s="23"/>
      <c r="R368" s="21" t="s">
        <v>3044</v>
      </c>
      <c r="S368" s="16">
        <v>845</v>
      </c>
    </row>
    <row r="369" spans="1:19" ht="28">
      <c r="A369" s="11" t="s">
        <v>18</v>
      </c>
      <c r="B369" s="19"/>
      <c r="C369" s="18" t="s">
        <v>19</v>
      </c>
      <c r="D369" s="41" t="s">
        <v>3045</v>
      </c>
      <c r="E369" s="9" t="s">
        <v>3046</v>
      </c>
      <c r="F369" s="21" t="s">
        <v>22</v>
      </c>
      <c r="G369" s="18" t="s">
        <v>3047</v>
      </c>
      <c r="H369" s="21" t="s">
        <v>3048</v>
      </c>
      <c r="I369" s="21">
        <v>2020</v>
      </c>
      <c r="J369" s="21" t="s">
        <v>46</v>
      </c>
      <c r="K369" s="23"/>
      <c r="L369" s="21" t="s">
        <v>3049</v>
      </c>
      <c r="M369" s="21" t="s">
        <v>3050</v>
      </c>
      <c r="N369" s="23"/>
      <c r="O369" s="21" t="s">
        <v>3051</v>
      </c>
      <c r="P369" s="21" t="s">
        <v>3052</v>
      </c>
      <c r="Q369" s="23"/>
      <c r="R369" s="23"/>
      <c r="S369" s="11">
        <v>847</v>
      </c>
    </row>
    <row r="370" spans="1:19" ht="42">
      <c r="A370" s="11" t="s">
        <v>18</v>
      </c>
      <c r="B370" s="19"/>
      <c r="C370" s="18" t="s">
        <v>3054</v>
      </c>
      <c r="D370" s="41" t="s">
        <v>3055</v>
      </c>
      <c r="E370" s="9" t="s">
        <v>3056</v>
      </c>
      <c r="F370" s="21" t="s">
        <v>22</v>
      </c>
      <c r="G370" s="18" t="s">
        <v>3057</v>
      </c>
      <c r="H370" s="21" t="s">
        <v>124</v>
      </c>
      <c r="I370" s="21">
        <v>2019</v>
      </c>
      <c r="J370" s="21" t="s">
        <v>26</v>
      </c>
      <c r="K370" s="21" t="s">
        <v>27</v>
      </c>
      <c r="L370" s="21" t="s">
        <v>1613</v>
      </c>
      <c r="M370" s="21" t="s">
        <v>3058</v>
      </c>
      <c r="N370" s="23"/>
      <c r="O370" s="21" t="s">
        <v>179</v>
      </c>
      <c r="P370" s="21" t="s">
        <v>3059</v>
      </c>
      <c r="Q370" s="23"/>
      <c r="R370" s="21" t="s">
        <v>3060</v>
      </c>
      <c r="S370" s="11">
        <v>852</v>
      </c>
    </row>
    <row r="371" spans="1:19" ht="140">
      <c r="A371" s="11" t="s">
        <v>18</v>
      </c>
      <c r="B371" s="19"/>
      <c r="C371" s="18" t="s">
        <v>3066</v>
      </c>
      <c r="D371" s="41" t="s">
        <v>3067</v>
      </c>
      <c r="E371" s="9" t="s">
        <v>3068</v>
      </c>
      <c r="F371" s="21" t="s">
        <v>22</v>
      </c>
      <c r="G371" s="18" t="s">
        <v>3069</v>
      </c>
      <c r="H371" s="21" t="s">
        <v>124</v>
      </c>
      <c r="I371" s="21">
        <v>2020</v>
      </c>
      <c r="J371" s="21" t="s">
        <v>26</v>
      </c>
      <c r="K371" s="21" t="s">
        <v>27</v>
      </c>
      <c r="L371" s="21" t="s">
        <v>3070</v>
      </c>
      <c r="M371" s="21" t="s">
        <v>404</v>
      </c>
      <c r="N371" s="23"/>
      <c r="O371" s="21" t="s">
        <v>1357</v>
      </c>
      <c r="P371" s="21" t="s">
        <v>1355</v>
      </c>
      <c r="Q371" s="23"/>
      <c r="R371" s="21" t="s">
        <v>3071</v>
      </c>
      <c r="S371" s="11">
        <v>861</v>
      </c>
    </row>
    <row r="372" spans="1:19" ht="28">
      <c r="A372" s="11" t="s">
        <v>18</v>
      </c>
      <c r="B372" s="19"/>
      <c r="C372" s="18" t="s">
        <v>3072</v>
      </c>
      <c r="D372" s="41" t="s">
        <v>3073</v>
      </c>
      <c r="E372" s="9"/>
      <c r="F372" s="21" t="s">
        <v>928</v>
      </c>
      <c r="G372" s="18" t="s">
        <v>3074</v>
      </c>
      <c r="H372" s="21" t="s">
        <v>2034</v>
      </c>
      <c r="I372" s="21">
        <v>2020</v>
      </c>
      <c r="J372" s="21" t="s">
        <v>26</v>
      </c>
      <c r="K372" s="21" t="s">
        <v>27</v>
      </c>
      <c r="L372" s="21" t="s">
        <v>3075</v>
      </c>
      <c r="M372" s="23"/>
      <c r="N372" s="23"/>
      <c r="O372" s="21" t="s">
        <v>2513</v>
      </c>
      <c r="P372" s="23"/>
      <c r="Q372" s="23"/>
      <c r="R372" s="21" t="s">
        <v>3076</v>
      </c>
      <c r="S372" s="16">
        <v>863</v>
      </c>
    </row>
    <row r="373" spans="1:19" ht="28">
      <c r="A373" s="11" t="s">
        <v>18</v>
      </c>
      <c r="B373" s="19"/>
      <c r="C373" s="42" t="s">
        <v>83</v>
      </c>
      <c r="D373" s="41" t="s">
        <v>3080</v>
      </c>
      <c r="E373" s="41" t="s">
        <v>3081</v>
      </c>
      <c r="F373" s="21" t="s">
        <v>22</v>
      </c>
      <c r="G373" s="18" t="s">
        <v>3082</v>
      </c>
      <c r="H373" s="21" t="s">
        <v>175</v>
      </c>
      <c r="I373" s="21">
        <v>2020</v>
      </c>
      <c r="J373" s="21" t="s">
        <v>26</v>
      </c>
      <c r="K373" s="21" t="s">
        <v>27</v>
      </c>
      <c r="L373" s="21" t="s">
        <v>3083</v>
      </c>
      <c r="M373" s="21" t="s">
        <v>3084</v>
      </c>
      <c r="N373" s="23"/>
      <c r="O373" s="21" t="s">
        <v>3085</v>
      </c>
      <c r="P373" s="21" t="s">
        <v>3084</v>
      </c>
      <c r="Q373" s="23"/>
      <c r="R373" s="23"/>
      <c r="S373" s="11">
        <v>870</v>
      </c>
    </row>
    <row r="374" spans="1:19" ht="28">
      <c r="A374" s="11" t="s">
        <v>18</v>
      </c>
      <c r="B374" s="19"/>
      <c r="C374" s="42" t="s">
        <v>3086</v>
      </c>
      <c r="D374" s="41" t="s">
        <v>3087</v>
      </c>
      <c r="E374" s="41" t="s">
        <v>3088</v>
      </c>
      <c r="F374" s="21" t="s">
        <v>22</v>
      </c>
      <c r="G374" s="18" t="s">
        <v>3089</v>
      </c>
      <c r="H374" s="21" t="s">
        <v>3090</v>
      </c>
      <c r="I374" s="21">
        <v>2020</v>
      </c>
      <c r="J374" s="21" t="s">
        <v>26</v>
      </c>
      <c r="K374" s="21" t="s">
        <v>27</v>
      </c>
      <c r="L374" s="21" t="s">
        <v>3091</v>
      </c>
      <c r="M374" s="23"/>
      <c r="N374" s="23"/>
      <c r="O374" s="21" t="s">
        <v>3092</v>
      </c>
      <c r="P374" s="23"/>
      <c r="Q374" s="23"/>
      <c r="R374" s="23"/>
      <c r="S374" s="16">
        <v>872</v>
      </c>
    </row>
    <row r="375" spans="1:19" ht="28">
      <c r="A375" s="11" t="s">
        <v>18</v>
      </c>
      <c r="B375" s="19"/>
      <c r="C375" s="42" t="s">
        <v>3093</v>
      </c>
      <c r="D375" s="41" t="s">
        <v>3094</v>
      </c>
      <c r="E375" s="41" t="s">
        <v>3095</v>
      </c>
      <c r="F375" s="21" t="s">
        <v>22</v>
      </c>
      <c r="G375" s="18" t="s">
        <v>3096</v>
      </c>
      <c r="H375" s="21" t="s">
        <v>3097</v>
      </c>
      <c r="I375" s="21">
        <v>2020</v>
      </c>
      <c r="J375" s="21" t="s">
        <v>46</v>
      </c>
      <c r="K375" s="23"/>
      <c r="L375" s="21" t="s">
        <v>3098</v>
      </c>
      <c r="M375" s="21" t="s">
        <v>3099</v>
      </c>
      <c r="N375" s="23"/>
      <c r="O375" s="21" t="s">
        <v>3100</v>
      </c>
      <c r="P375" s="21" t="s">
        <v>3101</v>
      </c>
      <c r="Q375" s="23"/>
      <c r="R375" s="23"/>
      <c r="S375" s="16">
        <v>875</v>
      </c>
    </row>
    <row r="376" spans="1:19" ht="28">
      <c r="A376" s="11" t="s">
        <v>18</v>
      </c>
      <c r="B376" s="19"/>
      <c r="C376" s="42" t="s">
        <v>643</v>
      </c>
      <c r="D376" s="41" t="s">
        <v>3102</v>
      </c>
      <c r="E376" s="41" t="s">
        <v>3103</v>
      </c>
      <c r="F376" s="21" t="s">
        <v>22</v>
      </c>
      <c r="G376" s="18" t="s">
        <v>3104</v>
      </c>
      <c r="H376" s="21" t="s">
        <v>3105</v>
      </c>
      <c r="I376" s="21">
        <v>2020</v>
      </c>
      <c r="J376" s="21" t="s">
        <v>46</v>
      </c>
      <c r="K376" s="23"/>
      <c r="L376" s="21" t="s">
        <v>2269</v>
      </c>
      <c r="M376" s="21" t="s">
        <v>3106</v>
      </c>
      <c r="N376" s="23"/>
      <c r="O376" s="21" t="s">
        <v>3107</v>
      </c>
      <c r="P376" s="21" t="s">
        <v>3108</v>
      </c>
      <c r="Q376" s="23"/>
      <c r="R376" s="23"/>
      <c r="S376" s="11">
        <v>876</v>
      </c>
    </row>
    <row r="377" spans="1:19" ht="28">
      <c r="A377" s="11" t="s">
        <v>18</v>
      </c>
      <c r="B377" s="19"/>
      <c r="C377" s="42" t="s">
        <v>3109</v>
      </c>
      <c r="D377" s="41" t="s">
        <v>3110</v>
      </c>
      <c r="E377" s="41" t="s">
        <v>3111</v>
      </c>
      <c r="F377" s="21" t="s">
        <v>22</v>
      </c>
      <c r="G377" s="18" t="s">
        <v>3112</v>
      </c>
      <c r="H377" s="21" t="s">
        <v>143</v>
      </c>
      <c r="I377" s="21">
        <v>2020</v>
      </c>
      <c r="J377" s="21" t="s">
        <v>26</v>
      </c>
      <c r="K377" s="21" t="s">
        <v>27</v>
      </c>
      <c r="L377" s="21" t="s">
        <v>3113</v>
      </c>
      <c r="M377" s="21" t="s">
        <v>3114</v>
      </c>
      <c r="N377" s="23"/>
      <c r="O377" s="21" t="s">
        <v>3115</v>
      </c>
      <c r="P377" s="21" t="s">
        <v>3114</v>
      </c>
      <c r="Q377" s="23"/>
      <c r="R377" s="23"/>
      <c r="S377" s="16">
        <v>878</v>
      </c>
    </row>
    <row r="378" spans="1:19" ht="28">
      <c r="A378" s="11" t="s">
        <v>18</v>
      </c>
      <c r="B378" s="19"/>
      <c r="C378" s="42" t="s">
        <v>2215</v>
      </c>
      <c r="D378" s="41" t="s">
        <v>3116</v>
      </c>
      <c r="E378" s="41" t="s">
        <v>3117</v>
      </c>
      <c r="F378" s="21" t="s">
        <v>22</v>
      </c>
      <c r="G378" s="18" t="s">
        <v>3118</v>
      </c>
      <c r="H378" s="21" t="s">
        <v>2874</v>
      </c>
      <c r="I378" s="21">
        <v>2020</v>
      </c>
      <c r="J378" s="21" t="s">
        <v>46</v>
      </c>
      <c r="K378" s="23"/>
      <c r="L378" s="21" t="s">
        <v>497</v>
      </c>
      <c r="M378" s="23"/>
      <c r="N378" s="23"/>
      <c r="O378" s="21" t="s">
        <v>2460</v>
      </c>
      <c r="P378" s="23"/>
      <c r="Q378" s="23"/>
      <c r="R378" s="23"/>
      <c r="S378" s="11">
        <v>879</v>
      </c>
    </row>
    <row r="379" spans="1:19" ht="28">
      <c r="A379" s="11" t="s">
        <v>18</v>
      </c>
      <c r="B379" s="19"/>
      <c r="C379" s="42" t="s">
        <v>1853</v>
      </c>
      <c r="D379" s="41" t="s">
        <v>3120</v>
      </c>
      <c r="E379" s="41" t="s">
        <v>3121</v>
      </c>
      <c r="F379" s="21" t="s">
        <v>22</v>
      </c>
      <c r="G379" s="18" t="s">
        <v>3122</v>
      </c>
      <c r="H379" s="21" t="s">
        <v>24</v>
      </c>
      <c r="I379" s="21">
        <v>2020</v>
      </c>
      <c r="J379" s="21" t="s">
        <v>26</v>
      </c>
      <c r="K379" s="21" t="s">
        <v>27</v>
      </c>
      <c r="L379" s="21" t="s">
        <v>3123</v>
      </c>
      <c r="M379" s="23"/>
      <c r="N379" s="23"/>
      <c r="O379" s="21" t="s">
        <v>1796</v>
      </c>
      <c r="P379" s="23"/>
      <c r="Q379" s="23"/>
      <c r="R379" s="23"/>
      <c r="S379" s="16">
        <v>881</v>
      </c>
    </row>
    <row r="380" spans="1:19" ht="84">
      <c r="A380" s="11" t="s">
        <v>18</v>
      </c>
      <c r="B380" s="19"/>
      <c r="C380" s="42" t="s">
        <v>3124</v>
      </c>
      <c r="D380" s="41" t="s">
        <v>3125</v>
      </c>
      <c r="E380" s="41" t="s">
        <v>3126</v>
      </c>
      <c r="F380" s="21" t="s">
        <v>22</v>
      </c>
      <c r="G380" s="18" t="s">
        <v>3127</v>
      </c>
      <c r="H380" s="21" t="s">
        <v>24</v>
      </c>
      <c r="I380" s="21">
        <v>2020</v>
      </c>
      <c r="J380" s="21" t="s">
        <v>26</v>
      </c>
      <c r="K380" s="21" t="s">
        <v>27</v>
      </c>
      <c r="L380" s="21" t="s">
        <v>1796</v>
      </c>
      <c r="M380" s="23"/>
      <c r="N380" s="23"/>
      <c r="O380" s="21" t="s">
        <v>2935</v>
      </c>
      <c r="P380" s="23"/>
      <c r="Q380" s="23"/>
      <c r="R380" s="23"/>
      <c r="S380" s="11">
        <v>882</v>
      </c>
    </row>
    <row r="381" spans="1:19" ht="28">
      <c r="A381" s="11" t="s">
        <v>18</v>
      </c>
      <c r="B381" s="19"/>
      <c r="C381" s="42" t="s">
        <v>19</v>
      </c>
      <c r="D381" s="41" t="s">
        <v>3128</v>
      </c>
      <c r="E381" s="41" t="s">
        <v>3129</v>
      </c>
      <c r="F381" s="21" t="s">
        <v>22</v>
      </c>
      <c r="G381" s="18" t="s">
        <v>3130</v>
      </c>
      <c r="H381" s="21" t="s">
        <v>3131</v>
      </c>
      <c r="I381" s="21">
        <v>2020</v>
      </c>
      <c r="J381" s="21" t="s">
        <v>26</v>
      </c>
      <c r="K381" s="21" t="s">
        <v>27</v>
      </c>
      <c r="L381" s="21" t="s">
        <v>3132</v>
      </c>
      <c r="M381" s="21" t="s">
        <v>2941</v>
      </c>
      <c r="N381" s="23"/>
      <c r="O381" s="21" t="s">
        <v>2943</v>
      </c>
      <c r="P381" s="21" t="s">
        <v>2941</v>
      </c>
      <c r="Q381" s="23"/>
      <c r="R381" s="23"/>
      <c r="S381" s="16">
        <v>884</v>
      </c>
    </row>
    <row r="382" spans="1:19" ht="42">
      <c r="A382" s="11" t="s">
        <v>18</v>
      </c>
      <c r="B382" s="19"/>
      <c r="C382" s="43" t="s">
        <v>3134</v>
      </c>
      <c r="D382" s="44" t="s">
        <v>3135</v>
      </c>
      <c r="E382" s="44" t="s">
        <v>3136</v>
      </c>
      <c r="F382" s="45" t="s">
        <v>22</v>
      </c>
      <c r="G382" s="43" t="s">
        <v>3137</v>
      </c>
      <c r="H382" s="45" t="s">
        <v>3138</v>
      </c>
      <c r="I382" s="45">
        <v>2020</v>
      </c>
      <c r="J382" s="45" t="s">
        <v>26</v>
      </c>
      <c r="K382" s="45" t="s">
        <v>825</v>
      </c>
      <c r="L382" s="45" t="s">
        <v>3139</v>
      </c>
      <c r="M382" s="45" t="s">
        <v>3119</v>
      </c>
      <c r="N382" s="46"/>
      <c r="O382" s="46"/>
      <c r="P382" s="45" t="s">
        <v>3140</v>
      </c>
      <c r="Q382" s="46"/>
      <c r="R382" s="46"/>
      <c r="S382" s="11">
        <v>888</v>
      </c>
    </row>
    <row r="383" spans="1:19" ht="28">
      <c r="A383" s="11" t="s">
        <v>18</v>
      </c>
      <c r="B383" s="19"/>
      <c r="C383" s="43" t="s">
        <v>463</v>
      </c>
      <c r="D383" s="44" t="s">
        <v>3141</v>
      </c>
      <c r="E383" s="44" t="s">
        <v>3142</v>
      </c>
      <c r="F383" s="45" t="s">
        <v>22</v>
      </c>
      <c r="G383" s="43" t="s">
        <v>3143</v>
      </c>
      <c r="H383" s="45" t="s">
        <v>43</v>
      </c>
      <c r="I383" s="45">
        <v>2020</v>
      </c>
      <c r="J383" s="45" t="s">
        <v>26</v>
      </c>
      <c r="K383" s="45" t="s">
        <v>45</v>
      </c>
      <c r="L383" s="45" t="s">
        <v>3144</v>
      </c>
      <c r="M383" s="45" t="s">
        <v>3145</v>
      </c>
      <c r="N383" s="46"/>
      <c r="O383" s="45" t="s">
        <v>3146</v>
      </c>
      <c r="P383" s="45" t="s">
        <v>3147</v>
      </c>
      <c r="Q383" s="46"/>
      <c r="R383" s="46"/>
      <c r="S383" s="11">
        <v>889</v>
      </c>
    </row>
    <row r="384" spans="1:19" ht="28">
      <c r="A384" s="11" t="s">
        <v>18</v>
      </c>
      <c r="B384" s="19"/>
      <c r="C384" s="43" t="s">
        <v>83</v>
      </c>
      <c r="D384" s="44" t="s">
        <v>3148</v>
      </c>
      <c r="E384" s="44" t="s">
        <v>3149</v>
      </c>
      <c r="F384" s="45" t="s">
        <v>22</v>
      </c>
      <c r="G384" s="43" t="s">
        <v>3150</v>
      </c>
      <c r="H384" s="45" t="s">
        <v>3151</v>
      </c>
      <c r="I384" s="45">
        <v>2017</v>
      </c>
      <c r="J384" s="45" t="s">
        <v>26</v>
      </c>
      <c r="K384" s="45" t="s">
        <v>825</v>
      </c>
      <c r="L384" s="45" t="s">
        <v>3152</v>
      </c>
      <c r="M384" s="46"/>
      <c r="N384" s="46"/>
      <c r="O384" s="45" t="s">
        <v>3153</v>
      </c>
      <c r="P384" s="46"/>
      <c r="Q384" s="46"/>
      <c r="R384" s="46"/>
      <c r="S384" s="11">
        <v>892</v>
      </c>
    </row>
    <row r="385" spans="1:19" ht="42">
      <c r="A385" s="11" t="s">
        <v>18</v>
      </c>
      <c r="B385" s="19"/>
      <c r="C385" s="43" t="s">
        <v>2566</v>
      </c>
      <c r="D385" s="44" t="s">
        <v>3155</v>
      </c>
      <c r="E385" s="44" t="s">
        <v>3156</v>
      </c>
      <c r="F385" s="45" t="s">
        <v>488</v>
      </c>
      <c r="G385" s="43" t="s">
        <v>3157</v>
      </c>
      <c r="H385" s="46"/>
      <c r="I385" s="45">
        <v>2020</v>
      </c>
      <c r="J385" s="45" t="s">
        <v>26</v>
      </c>
      <c r="K385" s="45" t="s">
        <v>825</v>
      </c>
      <c r="L385" s="45" t="s">
        <v>3158</v>
      </c>
      <c r="M385" s="46"/>
      <c r="N385" s="46"/>
      <c r="O385" s="45" t="s">
        <v>3159</v>
      </c>
      <c r="P385" s="46"/>
      <c r="Q385" s="46"/>
      <c r="R385" s="46"/>
      <c r="S385" s="11">
        <v>897</v>
      </c>
    </row>
    <row r="386" spans="1:19" ht="28">
      <c r="A386" s="11" t="s">
        <v>18</v>
      </c>
      <c r="B386" s="19"/>
      <c r="C386" s="43" t="s">
        <v>83</v>
      </c>
      <c r="D386" s="44" t="s">
        <v>3160</v>
      </c>
      <c r="E386" s="44" t="s">
        <v>3161</v>
      </c>
      <c r="F386" s="45" t="s">
        <v>488</v>
      </c>
      <c r="G386" s="43" t="s">
        <v>3162</v>
      </c>
      <c r="H386" s="46"/>
      <c r="I386" s="45">
        <v>2020</v>
      </c>
      <c r="J386" s="45" t="s">
        <v>26</v>
      </c>
      <c r="K386" s="45" t="s">
        <v>825</v>
      </c>
      <c r="L386" s="45" t="s">
        <v>3132</v>
      </c>
      <c r="M386" s="46"/>
      <c r="N386" s="46"/>
      <c r="O386" s="45" t="s">
        <v>2943</v>
      </c>
      <c r="P386" s="46"/>
      <c r="Q386" s="46"/>
      <c r="R386" s="46"/>
      <c r="S386" s="16">
        <v>899</v>
      </c>
    </row>
    <row r="387" spans="1:19" ht="42">
      <c r="A387" s="11" t="s">
        <v>18</v>
      </c>
      <c r="B387" s="19"/>
      <c r="C387" s="43" t="s">
        <v>3163</v>
      </c>
      <c r="D387" s="44" t="s">
        <v>3164</v>
      </c>
      <c r="E387" s="44" t="s">
        <v>3165</v>
      </c>
      <c r="F387" s="45" t="s">
        <v>488</v>
      </c>
      <c r="G387" s="43" t="s">
        <v>3166</v>
      </c>
      <c r="H387" s="46"/>
      <c r="I387" s="45">
        <v>2020</v>
      </c>
      <c r="J387" s="45" t="s">
        <v>26</v>
      </c>
      <c r="K387" s="45" t="s">
        <v>825</v>
      </c>
      <c r="L387" s="45" t="s">
        <v>144</v>
      </c>
      <c r="M387" s="45" t="s">
        <v>148</v>
      </c>
      <c r="N387" s="46"/>
      <c r="O387" s="45" t="s">
        <v>147</v>
      </c>
      <c r="P387" s="45" t="s">
        <v>148</v>
      </c>
      <c r="Q387" s="46"/>
      <c r="R387" s="46"/>
      <c r="S387" s="11">
        <v>900</v>
      </c>
    </row>
    <row r="388" spans="1:19" ht="28">
      <c r="A388" s="11" t="s">
        <v>18</v>
      </c>
      <c r="B388" s="19"/>
      <c r="C388" s="43" t="s">
        <v>2628</v>
      </c>
      <c r="D388" s="44" t="s">
        <v>3169</v>
      </c>
      <c r="E388" s="44" t="s">
        <v>3170</v>
      </c>
      <c r="F388" s="45" t="s">
        <v>22</v>
      </c>
      <c r="G388" s="43" t="s">
        <v>3171</v>
      </c>
      <c r="H388" s="45" t="s">
        <v>58</v>
      </c>
      <c r="I388" s="45">
        <v>2017</v>
      </c>
      <c r="J388" s="45" t="s">
        <v>26</v>
      </c>
      <c r="K388" s="45" t="s">
        <v>59</v>
      </c>
      <c r="L388" s="45" t="s">
        <v>2607</v>
      </c>
      <c r="M388" s="45" t="s">
        <v>3172</v>
      </c>
      <c r="N388" s="46"/>
      <c r="O388" s="45" t="s">
        <v>2467</v>
      </c>
      <c r="P388" s="45" t="s">
        <v>3173</v>
      </c>
      <c r="Q388" s="46"/>
      <c r="R388" s="46"/>
      <c r="S388" s="11">
        <v>904</v>
      </c>
    </row>
    <row r="389" spans="1:19" ht="56">
      <c r="A389" s="11" t="s">
        <v>18</v>
      </c>
      <c r="B389" s="19"/>
      <c r="C389" s="43" t="s">
        <v>3174</v>
      </c>
      <c r="D389" s="44" t="s">
        <v>3175</v>
      </c>
      <c r="E389" s="44" t="s">
        <v>3176</v>
      </c>
      <c r="F389" s="45" t="s">
        <v>22</v>
      </c>
      <c r="G389" s="43" t="s">
        <v>3177</v>
      </c>
      <c r="H389" s="45" t="s">
        <v>109</v>
      </c>
      <c r="I389" s="45">
        <v>2019</v>
      </c>
      <c r="J389" s="45" t="s">
        <v>46</v>
      </c>
      <c r="K389" s="46"/>
      <c r="L389" s="45" t="s">
        <v>2582</v>
      </c>
      <c r="M389" s="45" t="s">
        <v>2580</v>
      </c>
      <c r="N389" s="46"/>
      <c r="O389" s="45" t="s">
        <v>2786</v>
      </c>
      <c r="P389" s="45" t="s">
        <v>2787</v>
      </c>
      <c r="Q389" s="46"/>
      <c r="R389" s="46"/>
      <c r="S389" s="11">
        <v>906</v>
      </c>
    </row>
    <row r="390" spans="1:19" ht="56">
      <c r="A390" s="11" t="s">
        <v>18</v>
      </c>
      <c r="B390" s="19"/>
      <c r="C390" s="43" t="s">
        <v>3178</v>
      </c>
      <c r="D390" s="44" t="s">
        <v>3179</v>
      </c>
      <c r="E390" s="44" t="s">
        <v>3180</v>
      </c>
      <c r="F390" s="45" t="s">
        <v>22</v>
      </c>
      <c r="G390" s="43" t="s">
        <v>3181</v>
      </c>
      <c r="H390" s="45" t="s">
        <v>3182</v>
      </c>
      <c r="I390" s="45">
        <v>2020</v>
      </c>
      <c r="J390" s="45" t="s">
        <v>26</v>
      </c>
      <c r="K390" s="45" t="s">
        <v>27</v>
      </c>
      <c r="L390" s="45" t="s">
        <v>3183</v>
      </c>
      <c r="M390" s="45" t="s">
        <v>3184</v>
      </c>
      <c r="N390" s="46"/>
      <c r="O390" s="45" t="s">
        <v>3185</v>
      </c>
      <c r="P390" s="45" t="s">
        <v>3186</v>
      </c>
      <c r="Q390" s="46"/>
      <c r="R390" s="46"/>
      <c r="S390" s="16">
        <v>908</v>
      </c>
    </row>
    <row r="391" spans="1:19" ht="42">
      <c r="A391" s="11" t="s">
        <v>18</v>
      </c>
      <c r="B391" s="19"/>
      <c r="C391" s="43" t="s">
        <v>3187</v>
      </c>
      <c r="D391" s="44" t="s">
        <v>3188</v>
      </c>
      <c r="E391" s="44" t="s">
        <v>3189</v>
      </c>
      <c r="F391" s="45" t="s">
        <v>22</v>
      </c>
      <c r="G391" s="43" t="s">
        <v>3190</v>
      </c>
      <c r="H391" s="45" t="s">
        <v>467</v>
      </c>
      <c r="I391" s="45">
        <v>2020</v>
      </c>
      <c r="J391" s="45" t="s">
        <v>26</v>
      </c>
      <c r="K391" s="45" t="s">
        <v>27</v>
      </c>
      <c r="L391" s="45" t="s">
        <v>3191</v>
      </c>
      <c r="M391" s="46"/>
      <c r="N391" s="46"/>
      <c r="O391" s="45" t="s">
        <v>3192</v>
      </c>
      <c r="P391" s="46"/>
      <c r="Q391" s="46"/>
      <c r="R391" s="46"/>
      <c r="S391" s="11">
        <v>909</v>
      </c>
    </row>
    <row r="392" spans="1:19" ht="56">
      <c r="A392" s="11" t="s">
        <v>18</v>
      </c>
      <c r="B392" s="19"/>
      <c r="C392" s="43" t="s">
        <v>3109</v>
      </c>
      <c r="D392" s="44" t="s">
        <v>3193</v>
      </c>
      <c r="E392" s="44" t="s">
        <v>3194</v>
      </c>
      <c r="F392" s="45" t="s">
        <v>22</v>
      </c>
      <c r="G392" s="43" t="s">
        <v>3195</v>
      </c>
      <c r="H392" s="45" t="s">
        <v>3196</v>
      </c>
      <c r="I392" s="45">
        <v>2020</v>
      </c>
      <c r="J392" s="45" t="s">
        <v>26</v>
      </c>
      <c r="K392" s="45" t="s">
        <v>27</v>
      </c>
      <c r="L392" s="45" t="s">
        <v>3197</v>
      </c>
      <c r="M392" s="45" t="s">
        <v>3114</v>
      </c>
      <c r="N392" s="46"/>
      <c r="O392" s="45" t="s">
        <v>3115</v>
      </c>
      <c r="P392" s="45" t="s">
        <v>3198</v>
      </c>
      <c r="Q392" s="46"/>
      <c r="R392" s="46"/>
      <c r="S392" s="11">
        <v>915</v>
      </c>
    </row>
    <row r="393" spans="1:19" ht="42">
      <c r="A393" s="11" t="s">
        <v>18</v>
      </c>
      <c r="B393" s="19"/>
      <c r="C393" s="43" t="s">
        <v>3199</v>
      </c>
      <c r="D393" s="44" t="s">
        <v>3200</v>
      </c>
      <c r="E393" s="44" t="s">
        <v>3201</v>
      </c>
      <c r="F393" s="45" t="s">
        <v>22</v>
      </c>
      <c r="G393" s="43" t="s">
        <v>3202</v>
      </c>
      <c r="H393" s="45" t="s">
        <v>1518</v>
      </c>
      <c r="I393" s="45">
        <v>2020</v>
      </c>
      <c r="J393" s="45" t="s">
        <v>26</v>
      </c>
      <c r="K393" s="45" t="s">
        <v>27</v>
      </c>
      <c r="L393" s="45" t="s">
        <v>3203</v>
      </c>
      <c r="M393" s="45" t="s">
        <v>3204</v>
      </c>
      <c r="N393" s="46"/>
      <c r="O393" s="45" t="s">
        <v>3203</v>
      </c>
      <c r="P393" s="45" t="s">
        <v>3205</v>
      </c>
      <c r="Q393" s="46"/>
      <c r="R393" s="46"/>
      <c r="S393" s="11">
        <v>916</v>
      </c>
    </row>
    <row r="394" spans="1:19" ht="28">
      <c r="A394" s="11" t="s">
        <v>18</v>
      </c>
      <c r="B394" s="19"/>
      <c r="C394" s="43" t="s">
        <v>872</v>
      </c>
      <c r="D394" s="44" t="s">
        <v>3206</v>
      </c>
      <c r="E394" s="44" t="s">
        <v>3207</v>
      </c>
      <c r="F394" s="45" t="s">
        <v>22</v>
      </c>
      <c r="G394" s="43" t="s">
        <v>3208</v>
      </c>
      <c r="H394" s="45" t="s">
        <v>58</v>
      </c>
      <c r="I394" s="45">
        <v>2020</v>
      </c>
      <c r="J394" s="45" t="s">
        <v>46</v>
      </c>
      <c r="K394" s="46"/>
      <c r="L394" s="45" t="s">
        <v>2318</v>
      </c>
      <c r="M394" s="45" t="s">
        <v>2319</v>
      </c>
      <c r="N394" s="46"/>
      <c r="O394" s="45" t="s">
        <v>260</v>
      </c>
      <c r="P394" s="45" t="s">
        <v>3209</v>
      </c>
      <c r="Q394" s="46"/>
      <c r="R394" s="46"/>
      <c r="S394" s="16">
        <v>917</v>
      </c>
    </row>
    <row r="395" spans="1:19" ht="28">
      <c r="A395" s="11" t="s">
        <v>18</v>
      </c>
      <c r="B395" s="19"/>
      <c r="C395" s="43" t="s">
        <v>3210</v>
      </c>
      <c r="D395" s="44" t="s">
        <v>3211</v>
      </c>
      <c r="E395" s="44" t="s">
        <v>3212</v>
      </c>
      <c r="F395" s="45" t="s">
        <v>22</v>
      </c>
      <c r="G395" s="43" t="s">
        <v>3213</v>
      </c>
      <c r="H395" s="45" t="s">
        <v>355</v>
      </c>
      <c r="I395" s="45">
        <v>2020</v>
      </c>
      <c r="J395" s="45" t="s">
        <v>46</v>
      </c>
      <c r="K395" s="46"/>
      <c r="L395" s="45" t="s">
        <v>3214</v>
      </c>
      <c r="M395" s="45" t="s">
        <v>2319</v>
      </c>
      <c r="N395" s="46"/>
      <c r="O395" s="45" t="s">
        <v>260</v>
      </c>
      <c r="P395" s="45" t="s">
        <v>538</v>
      </c>
      <c r="Q395" s="46"/>
      <c r="R395" s="46"/>
      <c r="S395" s="16">
        <v>920</v>
      </c>
    </row>
    <row r="396" spans="1:19" ht="28">
      <c r="A396" s="11" t="s">
        <v>18</v>
      </c>
      <c r="B396" s="19"/>
      <c r="C396" s="43" t="s">
        <v>3215</v>
      </c>
      <c r="D396" s="44" t="s">
        <v>3216</v>
      </c>
      <c r="E396" s="44" t="s">
        <v>3217</v>
      </c>
      <c r="F396" s="45" t="s">
        <v>22</v>
      </c>
      <c r="G396" s="43" t="s">
        <v>3218</v>
      </c>
      <c r="H396" s="45" t="s">
        <v>265</v>
      </c>
      <c r="I396" s="45">
        <v>2020</v>
      </c>
      <c r="J396" s="45" t="s">
        <v>26</v>
      </c>
      <c r="K396" s="45" t="s">
        <v>27</v>
      </c>
      <c r="L396" s="45" t="s">
        <v>3219</v>
      </c>
      <c r="M396" s="45" t="s">
        <v>2646</v>
      </c>
      <c r="N396" s="46"/>
      <c r="O396" s="45" t="s">
        <v>1620</v>
      </c>
      <c r="P396" s="45" t="s">
        <v>3220</v>
      </c>
      <c r="Q396" s="46"/>
      <c r="R396" s="46"/>
      <c r="S396" s="11">
        <v>922</v>
      </c>
    </row>
    <row r="397" spans="1:19" ht="42">
      <c r="A397" s="11" t="s">
        <v>18</v>
      </c>
      <c r="B397" s="19"/>
      <c r="C397" s="43" t="s">
        <v>3223</v>
      </c>
      <c r="D397" s="44" t="s">
        <v>3224</v>
      </c>
      <c r="E397" s="44" t="s">
        <v>3225</v>
      </c>
      <c r="F397" s="45" t="s">
        <v>488</v>
      </c>
      <c r="G397" s="43" t="s">
        <v>3226</v>
      </c>
      <c r="H397" s="46"/>
      <c r="I397" s="45">
        <v>2020</v>
      </c>
      <c r="J397" s="45" t="s">
        <v>26</v>
      </c>
      <c r="K397" s="45" t="s">
        <v>825</v>
      </c>
      <c r="L397" s="45" t="s">
        <v>144</v>
      </c>
      <c r="M397" s="45" t="s">
        <v>148</v>
      </c>
      <c r="N397" s="46"/>
      <c r="O397" s="45" t="s">
        <v>147</v>
      </c>
      <c r="P397" s="45" t="s">
        <v>3227</v>
      </c>
      <c r="Q397" s="46"/>
      <c r="R397" s="46"/>
      <c r="S397" s="16">
        <v>929</v>
      </c>
    </row>
    <row r="398" spans="1:19" ht="42">
      <c r="A398" s="11" t="s">
        <v>18</v>
      </c>
      <c r="B398" s="19"/>
      <c r="C398" s="43" t="s">
        <v>253</v>
      </c>
      <c r="D398" s="44" t="s">
        <v>3228</v>
      </c>
      <c r="E398" s="44" t="s">
        <v>3229</v>
      </c>
      <c r="F398" s="45" t="s">
        <v>488</v>
      </c>
      <c r="G398" s="43" t="s">
        <v>3230</v>
      </c>
      <c r="H398" s="46"/>
      <c r="I398" s="45">
        <v>2020</v>
      </c>
      <c r="J398" s="45" t="s">
        <v>26</v>
      </c>
      <c r="K398" s="45" t="s">
        <v>27</v>
      </c>
      <c r="L398" s="45" t="s">
        <v>3231</v>
      </c>
      <c r="M398" s="45" t="s">
        <v>3232</v>
      </c>
      <c r="N398" s="46"/>
      <c r="O398" s="45" t="s">
        <v>260</v>
      </c>
      <c r="P398" s="45" t="s">
        <v>538</v>
      </c>
      <c r="Q398" s="46"/>
      <c r="R398" s="46"/>
      <c r="S398" s="11">
        <v>930</v>
      </c>
    </row>
    <row r="399" spans="1:19" ht="28">
      <c r="A399" s="11" t="s">
        <v>18</v>
      </c>
      <c r="B399" s="19"/>
      <c r="C399" s="43" t="s">
        <v>3233</v>
      </c>
      <c r="D399" s="44" t="s">
        <v>3234</v>
      </c>
      <c r="E399" s="44" t="s">
        <v>3235</v>
      </c>
      <c r="F399" s="45" t="s">
        <v>488</v>
      </c>
      <c r="G399" s="43" t="s">
        <v>3236</v>
      </c>
      <c r="H399" s="46"/>
      <c r="I399" s="45">
        <v>2020</v>
      </c>
      <c r="J399" s="45" t="s">
        <v>46</v>
      </c>
      <c r="K399" s="46"/>
      <c r="L399" s="45" t="s">
        <v>3237</v>
      </c>
      <c r="M399" s="46"/>
      <c r="N399" s="46"/>
      <c r="O399" s="45" t="s">
        <v>3238</v>
      </c>
      <c r="P399" s="46"/>
      <c r="Q399" s="46"/>
      <c r="R399" s="46"/>
      <c r="S399" s="11">
        <v>931</v>
      </c>
    </row>
    <row r="400" spans="1:19" ht="42">
      <c r="A400" s="11" t="s">
        <v>18</v>
      </c>
      <c r="B400" s="19"/>
      <c r="C400" s="43" t="s">
        <v>3239</v>
      </c>
      <c r="D400" s="44" t="s">
        <v>3240</v>
      </c>
      <c r="E400" s="44" t="s">
        <v>3241</v>
      </c>
      <c r="F400" s="45" t="s">
        <v>488</v>
      </c>
      <c r="G400" s="43" t="s">
        <v>3242</v>
      </c>
      <c r="H400" s="46"/>
      <c r="I400" s="45">
        <v>2020</v>
      </c>
      <c r="J400" s="45" t="s">
        <v>46</v>
      </c>
      <c r="K400" s="46"/>
      <c r="L400" s="45" t="s">
        <v>3243</v>
      </c>
      <c r="M400" s="45" t="s">
        <v>1903</v>
      </c>
      <c r="N400" s="46"/>
      <c r="O400" s="45" t="s">
        <v>3244</v>
      </c>
      <c r="P400" s="45" t="s">
        <v>1905</v>
      </c>
      <c r="Q400" s="46"/>
      <c r="R400" s="46"/>
      <c r="S400" s="11">
        <v>933</v>
      </c>
    </row>
    <row r="401" spans="1:19" ht="70">
      <c r="A401" s="11" t="s">
        <v>18</v>
      </c>
      <c r="B401" s="19"/>
      <c r="C401" s="43" t="s">
        <v>94</v>
      </c>
      <c r="D401" s="49" t="s">
        <v>3249</v>
      </c>
      <c r="E401" s="49" t="s">
        <v>3250</v>
      </c>
      <c r="F401" s="43" t="s">
        <v>22</v>
      </c>
      <c r="G401" s="43" t="s">
        <v>3251</v>
      </c>
      <c r="H401" s="43" t="s">
        <v>3252</v>
      </c>
      <c r="I401" s="43">
        <v>2019</v>
      </c>
      <c r="J401" s="43" t="s">
        <v>46</v>
      </c>
      <c r="K401" s="50"/>
      <c r="L401" s="43" t="s">
        <v>3253</v>
      </c>
      <c r="M401" s="43" t="s">
        <v>3254</v>
      </c>
      <c r="N401" s="50"/>
      <c r="O401" s="43" t="s">
        <v>3255</v>
      </c>
      <c r="P401" s="43" t="s">
        <v>3256</v>
      </c>
      <c r="Q401" s="50"/>
      <c r="R401" s="50"/>
      <c r="S401" s="11">
        <v>949</v>
      </c>
    </row>
    <row r="402" spans="1:19" ht="28">
      <c r="A402" s="11" t="s">
        <v>18</v>
      </c>
      <c r="B402" s="19"/>
      <c r="C402" s="43" t="s">
        <v>3257</v>
      </c>
      <c r="D402" s="49" t="s">
        <v>3258</v>
      </c>
      <c r="E402" s="49" t="s">
        <v>3259</v>
      </c>
      <c r="F402" s="43" t="s">
        <v>22</v>
      </c>
      <c r="G402" s="43" t="s">
        <v>3260</v>
      </c>
      <c r="H402" s="43" t="s">
        <v>1584</v>
      </c>
      <c r="I402" s="43">
        <v>2020</v>
      </c>
      <c r="J402" s="43" t="s">
        <v>46</v>
      </c>
      <c r="K402" s="50"/>
      <c r="L402" s="43" t="s">
        <v>3261</v>
      </c>
      <c r="M402" s="43" t="s">
        <v>3262</v>
      </c>
      <c r="N402" s="50"/>
      <c r="O402" s="43" t="s">
        <v>3263</v>
      </c>
      <c r="P402" s="43" t="s">
        <v>3264</v>
      </c>
      <c r="Q402" s="50"/>
      <c r="R402" s="50"/>
      <c r="S402" s="16">
        <v>953</v>
      </c>
    </row>
    <row r="403" spans="1:19" ht="42">
      <c r="A403" s="11" t="s">
        <v>18</v>
      </c>
      <c r="B403" s="19"/>
      <c r="C403" s="43" t="s">
        <v>2566</v>
      </c>
      <c r="D403" s="49" t="s">
        <v>3265</v>
      </c>
      <c r="E403" s="49" t="s">
        <v>3266</v>
      </c>
      <c r="F403" s="43" t="s">
        <v>22</v>
      </c>
      <c r="G403" s="43" t="s">
        <v>3267</v>
      </c>
      <c r="H403" s="43" t="s">
        <v>3268</v>
      </c>
      <c r="I403" s="43">
        <v>2020</v>
      </c>
      <c r="J403" s="43" t="s">
        <v>26</v>
      </c>
      <c r="K403" s="43" t="s">
        <v>59</v>
      </c>
      <c r="L403" s="43" t="s">
        <v>3269</v>
      </c>
      <c r="M403" s="43" t="s">
        <v>1029</v>
      </c>
      <c r="N403" s="50"/>
      <c r="O403" s="43" t="s">
        <v>3270</v>
      </c>
      <c r="P403" s="43" t="s">
        <v>1029</v>
      </c>
      <c r="Q403" s="50"/>
      <c r="R403" s="50"/>
      <c r="S403" s="11">
        <v>957</v>
      </c>
    </row>
    <row r="404" spans="1:19" ht="28">
      <c r="A404" s="11" t="s">
        <v>18</v>
      </c>
      <c r="B404" s="19"/>
      <c r="C404" s="43" t="s">
        <v>3271</v>
      </c>
      <c r="D404" s="49" t="s">
        <v>3272</v>
      </c>
      <c r="E404" s="49" t="s">
        <v>3273</v>
      </c>
      <c r="F404" s="43" t="s">
        <v>22</v>
      </c>
      <c r="G404" s="43" t="s">
        <v>3274</v>
      </c>
      <c r="H404" s="43" t="s">
        <v>3268</v>
      </c>
      <c r="I404" s="43">
        <v>2020</v>
      </c>
      <c r="J404" s="43" t="s">
        <v>46</v>
      </c>
      <c r="K404" s="50"/>
      <c r="L404" s="43" t="s">
        <v>3275</v>
      </c>
      <c r="M404" s="43" t="s">
        <v>3276</v>
      </c>
      <c r="N404" s="50"/>
      <c r="O404" s="43" t="s">
        <v>2330</v>
      </c>
      <c r="P404" s="43" t="s">
        <v>3277</v>
      </c>
      <c r="Q404" s="50"/>
      <c r="R404" s="50"/>
      <c r="S404" s="11">
        <v>958</v>
      </c>
    </row>
    <row r="405" spans="1:19" ht="70">
      <c r="A405" s="11" t="s">
        <v>18</v>
      </c>
      <c r="B405" s="19"/>
      <c r="C405" s="43" t="s">
        <v>3278</v>
      </c>
      <c r="D405" s="49" t="s">
        <v>3279</v>
      </c>
      <c r="E405" s="49" t="s">
        <v>3280</v>
      </c>
      <c r="F405" s="43" t="s">
        <v>22</v>
      </c>
      <c r="G405" s="43" t="s">
        <v>3281</v>
      </c>
      <c r="H405" s="43" t="s">
        <v>1751</v>
      </c>
      <c r="I405" s="43">
        <v>2020</v>
      </c>
      <c r="J405" s="43" t="s">
        <v>26</v>
      </c>
      <c r="K405" s="43" t="s">
        <v>27</v>
      </c>
      <c r="L405" s="43" t="s">
        <v>3282</v>
      </c>
      <c r="M405" s="43" t="s">
        <v>3283</v>
      </c>
      <c r="N405" s="50"/>
      <c r="O405" s="43" t="s">
        <v>3284</v>
      </c>
      <c r="P405" s="43" t="s">
        <v>3285</v>
      </c>
      <c r="Q405" s="50"/>
      <c r="R405" s="50"/>
      <c r="S405" s="11">
        <v>960</v>
      </c>
    </row>
    <row r="406" spans="1:19" ht="56">
      <c r="A406" s="11" t="s">
        <v>18</v>
      </c>
      <c r="B406" s="19"/>
      <c r="C406" s="43" t="s">
        <v>94</v>
      </c>
      <c r="D406" s="49" t="s">
        <v>3286</v>
      </c>
      <c r="E406" s="49" t="s">
        <v>3287</v>
      </c>
      <c r="F406" s="43" t="s">
        <v>22</v>
      </c>
      <c r="G406" s="43" t="s">
        <v>3288</v>
      </c>
      <c r="H406" s="43" t="s">
        <v>2927</v>
      </c>
      <c r="I406" s="43">
        <v>2020</v>
      </c>
      <c r="J406" s="43" t="s">
        <v>26</v>
      </c>
      <c r="K406" s="43" t="s">
        <v>27</v>
      </c>
      <c r="L406" s="43" t="s">
        <v>3222</v>
      </c>
      <c r="M406" s="43" t="s">
        <v>3289</v>
      </c>
      <c r="N406" s="50"/>
      <c r="O406" s="43" t="s">
        <v>3290</v>
      </c>
      <c r="P406" s="43" t="s">
        <v>3291</v>
      </c>
      <c r="Q406" s="50"/>
      <c r="R406" s="50"/>
      <c r="S406" s="11">
        <v>963</v>
      </c>
    </row>
    <row r="407" spans="1:19" ht="42">
      <c r="A407" s="11" t="s">
        <v>18</v>
      </c>
      <c r="B407" s="19"/>
      <c r="C407" s="43" t="s">
        <v>105</v>
      </c>
      <c r="D407" s="49" t="s">
        <v>3292</v>
      </c>
      <c r="E407" s="49" t="s">
        <v>3293</v>
      </c>
      <c r="F407" s="43" t="s">
        <v>22</v>
      </c>
      <c r="G407" s="43" t="s">
        <v>3294</v>
      </c>
      <c r="H407" s="43" t="s">
        <v>517</v>
      </c>
      <c r="I407" s="43">
        <v>2020</v>
      </c>
      <c r="J407" s="43" t="s">
        <v>26</v>
      </c>
      <c r="K407" s="43" t="s">
        <v>27</v>
      </c>
      <c r="L407" s="43" t="s">
        <v>3295</v>
      </c>
      <c r="M407" s="43" t="s">
        <v>3296</v>
      </c>
      <c r="N407" s="50"/>
      <c r="O407" s="43" t="s">
        <v>3297</v>
      </c>
      <c r="P407" s="43" t="s">
        <v>3298</v>
      </c>
      <c r="Q407" s="50"/>
      <c r="R407" s="50"/>
      <c r="S407" s="11">
        <v>966</v>
      </c>
    </row>
    <row r="408" spans="1:19" ht="28">
      <c r="A408" s="11" t="s">
        <v>18</v>
      </c>
      <c r="B408" s="19"/>
      <c r="C408" s="43" t="s">
        <v>3299</v>
      </c>
      <c r="D408" s="49" t="s">
        <v>3300</v>
      </c>
      <c r="E408" s="49" t="s">
        <v>3301</v>
      </c>
      <c r="F408" s="43" t="s">
        <v>22</v>
      </c>
      <c r="G408" s="43" t="s">
        <v>3302</v>
      </c>
      <c r="H408" s="43" t="s">
        <v>58</v>
      </c>
      <c r="I408" s="43">
        <v>2020</v>
      </c>
      <c r="J408" s="43" t="s">
        <v>46</v>
      </c>
      <c r="K408" s="50"/>
      <c r="L408" s="43" t="s">
        <v>2181</v>
      </c>
      <c r="M408" s="43" t="s">
        <v>2264</v>
      </c>
      <c r="N408" s="50"/>
      <c r="O408" s="43" t="s">
        <v>945</v>
      </c>
      <c r="P408" s="43" t="s">
        <v>837</v>
      </c>
      <c r="Q408" s="50"/>
      <c r="R408" s="50"/>
      <c r="S408" s="11">
        <v>969</v>
      </c>
    </row>
    <row r="409" spans="1:19" ht="42">
      <c r="A409" s="11" t="s">
        <v>18</v>
      </c>
      <c r="B409" s="19"/>
      <c r="C409" s="43" t="s">
        <v>3303</v>
      </c>
      <c r="D409" s="49" t="s">
        <v>3304</v>
      </c>
      <c r="E409" s="49" t="s">
        <v>3305</v>
      </c>
      <c r="F409" s="43" t="s">
        <v>22</v>
      </c>
      <c r="G409" s="43" t="s">
        <v>3306</v>
      </c>
      <c r="H409" s="43" t="s">
        <v>124</v>
      </c>
      <c r="I409" s="43">
        <v>2020</v>
      </c>
      <c r="J409" s="43" t="s">
        <v>26</v>
      </c>
      <c r="K409" s="43" t="s">
        <v>27</v>
      </c>
      <c r="L409" s="43" t="s">
        <v>3307</v>
      </c>
      <c r="M409" s="43" t="s">
        <v>3308</v>
      </c>
      <c r="N409" s="50"/>
      <c r="O409" s="43" t="s">
        <v>3043</v>
      </c>
      <c r="P409" s="43" t="s">
        <v>858</v>
      </c>
      <c r="Q409" s="50"/>
      <c r="R409" s="50"/>
      <c r="S409" s="11">
        <v>970</v>
      </c>
    </row>
    <row r="410" spans="1:19" ht="42">
      <c r="A410" s="11" t="s">
        <v>18</v>
      </c>
      <c r="B410" s="19"/>
      <c r="C410" s="43" t="s">
        <v>3199</v>
      </c>
      <c r="D410" s="49" t="s">
        <v>3309</v>
      </c>
      <c r="E410" s="49" t="s">
        <v>3310</v>
      </c>
      <c r="F410" s="43" t="s">
        <v>22</v>
      </c>
      <c r="G410" s="43" t="s">
        <v>3311</v>
      </c>
      <c r="H410" s="43" t="s">
        <v>663</v>
      </c>
      <c r="I410" s="43">
        <v>2020</v>
      </c>
      <c r="J410" s="43" t="s">
        <v>26</v>
      </c>
      <c r="K410" s="50"/>
      <c r="L410" s="43" t="s">
        <v>3312</v>
      </c>
      <c r="M410" s="50"/>
      <c r="N410" s="50"/>
      <c r="O410" s="43" t="s">
        <v>3313</v>
      </c>
      <c r="P410" s="50"/>
      <c r="Q410" s="50"/>
      <c r="R410" s="50"/>
      <c r="S410" s="16">
        <v>971</v>
      </c>
    </row>
    <row r="411" spans="1:19" ht="84">
      <c r="A411" s="11" t="s">
        <v>18</v>
      </c>
      <c r="B411" s="19"/>
      <c r="C411" s="43" t="s">
        <v>3314</v>
      </c>
      <c r="D411" s="49" t="s">
        <v>3315</v>
      </c>
      <c r="E411" s="49" t="s">
        <v>3316</v>
      </c>
      <c r="F411" s="43" t="s">
        <v>22</v>
      </c>
      <c r="G411" s="43" t="s">
        <v>3317</v>
      </c>
      <c r="H411" s="43" t="s">
        <v>124</v>
      </c>
      <c r="I411" s="43">
        <v>2019</v>
      </c>
      <c r="J411" s="43" t="s">
        <v>46</v>
      </c>
      <c r="K411" s="50"/>
      <c r="L411" s="43" t="s">
        <v>2437</v>
      </c>
      <c r="M411" s="43" t="s">
        <v>2873</v>
      </c>
      <c r="N411" s="50"/>
      <c r="O411" s="43" t="s">
        <v>220</v>
      </c>
      <c r="P411" s="43" t="s">
        <v>3318</v>
      </c>
      <c r="Q411" s="50"/>
      <c r="R411" s="50"/>
      <c r="S411" s="11">
        <v>973</v>
      </c>
    </row>
    <row r="412" spans="1:19" ht="42">
      <c r="A412" s="11" t="s">
        <v>18</v>
      </c>
      <c r="B412" s="19"/>
      <c r="C412" s="43" t="s">
        <v>19</v>
      </c>
      <c r="D412" s="49" t="s">
        <v>3319</v>
      </c>
      <c r="E412" s="49" t="s">
        <v>3320</v>
      </c>
      <c r="F412" s="43" t="s">
        <v>22</v>
      </c>
      <c r="G412" s="43" t="s">
        <v>3321</v>
      </c>
      <c r="H412" s="43" t="s">
        <v>24</v>
      </c>
      <c r="I412" s="43">
        <v>2020</v>
      </c>
      <c r="J412" s="43" t="s">
        <v>26</v>
      </c>
      <c r="K412" s="43" t="s">
        <v>27</v>
      </c>
      <c r="L412" s="43" t="s">
        <v>3322</v>
      </c>
      <c r="M412" s="43" t="s">
        <v>2941</v>
      </c>
      <c r="N412" s="50"/>
      <c r="O412" s="43" t="s">
        <v>2943</v>
      </c>
      <c r="P412" s="43" t="s">
        <v>2941</v>
      </c>
      <c r="Q412" s="50"/>
      <c r="R412" s="50"/>
      <c r="S412" s="11">
        <v>976</v>
      </c>
    </row>
    <row r="413" spans="1:19" ht="28">
      <c r="A413" s="11" t="s">
        <v>18</v>
      </c>
      <c r="B413" s="19"/>
      <c r="C413" s="43" t="s">
        <v>1853</v>
      </c>
      <c r="D413" s="49" t="s">
        <v>3324</v>
      </c>
      <c r="E413" s="49" t="s">
        <v>3325</v>
      </c>
      <c r="F413" s="43" t="s">
        <v>22</v>
      </c>
      <c r="G413" s="43" t="s">
        <v>3326</v>
      </c>
      <c r="H413" s="43" t="s">
        <v>2867</v>
      </c>
      <c r="I413" s="43">
        <v>2020</v>
      </c>
      <c r="J413" s="43" t="s">
        <v>26</v>
      </c>
      <c r="K413" s="43" t="s">
        <v>27</v>
      </c>
      <c r="L413" s="43" t="s">
        <v>3327</v>
      </c>
      <c r="M413" s="50"/>
      <c r="N413" s="50"/>
      <c r="O413" s="43" t="s">
        <v>3328</v>
      </c>
      <c r="P413" s="50"/>
      <c r="Q413" s="50"/>
      <c r="R413" s="50"/>
      <c r="S413" s="16">
        <v>980</v>
      </c>
    </row>
    <row r="414" spans="1:19" ht="28">
      <c r="A414" s="11" t="s">
        <v>18</v>
      </c>
      <c r="B414" s="19"/>
      <c r="C414" s="43" t="s">
        <v>83</v>
      </c>
      <c r="D414" s="49" t="s">
        <v>3330</v>
      </c>
      <c r="E414" s="49" t="s">
        <v>3331</v>
      </c>
      <c r="F414" s="43" t="s">
        <v>22</v>
      </c>
      <c r="G414" s="43" t="s">
        <v>3332</v>
      </c>
      <c r="H414" s="43" t="s">
        <v>3333</v>
      </c>
      <c r="I414" s="43">
        <v>2020</v>
      </c>
      <c r="J414" s="43" t="s">
        <v>26</v>
      </c>
      <c r="K414" s="43" t="s">
        <v>825</v>
      </c>
      <c r="L414" s="43" t="s">
        <v>3334</v>
      </c>
      <c r="M414" s="43" t="s">
        <v>3335</v>
      </c>
      <c r="N414" s="50"/>
      <c r="O414" s="43" t="s">
        <v>3336</v>
      </c>
      <c r="P414" s="43" t="s">
        <v>3337</v>
      </c>
      <c r="Q414" s="50"/>
      <c r="R414" s="50"/>
      <c r="S414" s="11">
        <v>982</v>
      </c>
    </row>
    <row r="415" spans="1:19" ht="70">
      <c r="A415" s="11" t="s">
        <v>18</v>
      </c>
      <c r="B415" s="19"/>
      <c r="C415" s="43" t="s">
        <v>3338</v>
      </c>
      <c r="D415" s="49" t="s">
        <v>3339</v>
      </c>
      <c r="E415" s="49" t="s">
        <v>3340</v>
      </c>
      <c r="F415" s="43" t="s">
        <v>22</v>
      </c>
      <c r="G415" s="43" t="s">
        <v>3341</v>
      </c>
      <c r="H415" s="43" t="s">
        <v>265</v>
      </c>
      <c r="I415" s="43">
        <v>2020</v>
      </c>
      <c r="J415" s="43" t="s">
        <v>26</v>
      </c>
      <c r="K415" s="43" t="s">
        <v>27</v>
      </c>
      <c r="L415" s="43" t="s">
        <v>1613</v>
      </c>
      <c r="M415" s="50"/>
      <c r="N415" s="50"/>
      <c r="O415" s="43" t="s">
        <v>3342</v>
      </c>
      <c r="P415" s="50"/>
      <c r="Q415" s="50"/>
      <c r="R415" s="50"/>
      <c r="S415" s="16">
        <v>983</v>
      </c>
    </row>
    <row r="416" spans="1:19" ht="28">
      <c r="A416" s="11" t="s">
        <v>18</v>
      </c>
      <c r="B416" s="19"/>
      <c r="C416" s="43" t="s">
        <v>83</v>
      </c>
      <c r="D416" s="49" t="s">
        <v>3343</v>
      </c>
      <c r="E416" s="51" t="s">
        <v>3344</v>
      </c>
      <c r="F416" s="43" t="s">
        <v>488</v>
      </c>
      <c r="G416" s="43" t="s">
        <v>3162</v>
      </c>
      <c r="H416" s="50"/>
      <c r="I416" s="43">
        <v>2020</v>
      </c>
      <c r="J416" s="43" t="s">
        <v>26</v>
      </c>
      <c r="K416" s="43" t="s">
        <v>27</v>
      </c>
      <c r="L416" s="43" t="s">
        <v>3132</v>
      </c>
      <c r="M416" s="50"/>
      <c r="N416" s="50"/>
      <c r="O416" s="43" t="s">
        <v>2943</v>
      </c>
      <c r="P416" s="50"/>
      <c r="Q416" s="50"/>
      <c r="R416" s="50"/>
      <c r="S416" s="16">
        <v>992</v>
      </c>
    </row>
    <row r="417" spans="1:19" ht="17.25" customHeight="1">
      <c r="A417" s="52" t="s">
        <v>18</v>
      </c>
      <c r="B417" s="19"/>
      <c r="C417" s="43" t="s">
        <v>3345</v>
      </c>
      <c r="D417" s="44" t="s">
        <v>3346</v>
      </c>
      <c r="E417" s="44" t="s">
        <v>3347</v>
      </c>
      <c r="F417" s="45" t="s">
        <v>22</v>
      </c>
      <c r="G417" s="43" t="s">
        <v>3348</v>
      </c>
      <c r="H417" s="45" t="s">
        <v>58</v>
      </c>
      <c r="I417" s="45">
        <v>2020</v>
      </c>
      <c r="J417" s="45" t="s">
        <v>26</v>
      </c>
      <c r="K417" s="45" t="s">
        <v>27</v>
      </c>
      <c r="L417" s="45" t="s">
        <v>3349</v>
      </c>
      <c r="M417" s="45" t="s">
        <v>3350</v>
      </c>
      <c r="N417" s="46"/>
      <c r="O417" s="45" t="s">
        <v>3351</v>
      </c>
      <c r="P417" s="45" t="s">
        <v>3352</v>
      </c>
      <c r="Q417" s="46"/>
      <c r="R417" s="46"/>
      <c r="S417" s="16">
        <v>995</v>
      </c>
    </row>
    <row r="418" spans="1:19" ht="28">
      <c r="A418" s="11" t="s">
        <v>18</v>
      </c>
      <c r="B418" s="19"/>
      <c r="C418" s="43" t="s">
        <v>487</v>
      </c>
      <c r="D418" s="44" t="s">
        <v>3353</v>
      </c>
      <c r="E418" s="44" t="s">
        <v>3354</v>
      </c>
      <c r="F418" s="45" t="s">
        <v>22</v>
      </c>
      <c r="G418" s="43" t="s">
        <v>3355</v>
      </c>
      <c r="H418" s="45" t="s">
        <v>58</v>
      </c>
      <c r="I418" s="45">
        <v>2016</v>
      </c>
      <c r="J418" s="45" t="s">
        <v>26</v>
      </c>
      <c r="K418" s="45" t="s">
        <v>27</v>
      </c>
      <c r="L418" s="45" t="s">
        <v>3356</v>
      </c>
      <c r="M418" s="45" t="s">
        <v>3357</v>
      </c>
      <c r="N418" s="46"/>
      <c r="O418" s="45" t="s">
        <v>3358</v>
      </c>
      <c r="P418" s="45" t="s">
        <v>3359</v>
      </c>
      <c r="Q418" s="46"/>
      <c r="R418" s="46"/>
      <c r="S418" s="16">
        <v>998</v>
      </c>
    </row>
    <row r="419" spans="1:19" ht="28">
      <c r="A419" s="11" t="s">
        <v>18</v>
      </c>
      <c r="B419" s="19"/>
      <c r="C419" s="43" t="s">
        <v>3360</v>
      </c>
      <c r="D419" s="44" t="s">
        <v>3361</v>
      </c>
      <c r="E419" s="44" t="s">
        <v>3362</v>
      </c>
      <c r="F419" s="45" t="s">
        <v>22</v>
      </c>
      <c r="G419" s="43" t="s">
        <v>3363</v>
      </c>
      <c r="H419" s="45" t="s">
        <v>1584</v>
      </c>
      <c r="I419" s="45">
        <v>2020</v>
      </c>
      <c r="J419" s="45" t="s">
        <v>46</v>
      </c>
      <c r="K419" s="46"/>
      <c r="L419" s="45" t="s">
        <v>3364</v>
      </c>
      <c r="M419" s="45" t="s">
        <v>3365</v>
      </c>
      <c r="N419" s="46"/>
      <c r="O419" s="45" t="s">
        <v>2160</v>
      </c>
      <c r="P419" s="45" t="s">
        <v>2212</v>
      </c>
      <c r="Q419" s="46"/>
      <c r="R419" s="46"/>
      <c r="S419" s="11">
        <v>1002</v>
      </c>
    </row>
    <row r="420" spans="1:19" ht="14">
      <c r="A420" s="11" t="s">
        <v>18</v>
      </c>
      <c r="B420" s="19"/>
      <c r="C420" s="43" t="s">
        <v>3367</v>
      </c>
      <c r="D420" s="44" t="s">
        <v>3368</v>
      </c>
      <c r="E420" s="44" t="s">
        <v>3369</v>
      </c>
      <c r="F420" s="45" t="s">
        <v>22</v>
      </c>
      <c r="G420" s="43" t="s">
        <v>3370</v>
      </c>
      <c r="H420" s="45" t="s">
        <v>3371</v>
      </c>
      <c r="I420" s="45">
        <v>2020</v>
      </c>
      <c r="J420" s="45" t="s">
        <v>26</v>
      </c>
      <c r="K420" s="45" t="s">
        <v>27</v>
      </c>
      <c r="L420" s="45" t="s">
        <v>3372</v>
      </c>
      <c r="M420" s="46"/>
      <c r="N420" s="46"/>
      <c r="O420" s="45" t="s">
        <v>3373</v>
      </c>
      <c r="P420" s="46"/>
      <c r="Q420" s="46"/>
      <c r="R420" s="46"/>
      <c r="S420" s="16">
        <v>1007</v>
      </c>
    </row>
    <row r="421" spans="1:19" ht="14">
      <c r="A421" s="11" t="s">
        <v>18</v>
      </c>
      <c r="B421" s="19"/>
      <c r="C421" s="43" t="s">
        <v>3374</v>
      </c>
      <c r="D421" s="44" t="s">
        <v>3375</v>
      </c>
      <c r="E421" s="44" t="s">
        <v>3376</v>
      </c>
      <c r="F421" s="45" t="s">
        <v>22</v>
      </c>
      <c r="G421" s="47" t="s">
        <v>3377</v>
      </c>
      <c r="H421" s="45" t="s">
        <v>109</v>
      </c>
      <c r="I421" s="45">
        <v>2020</v>
      </c>
      <c r="J421" s="45" t="s">
        <v>46</v>
      </c>
      <c r="K421" s="46"/>
      <c r="L421" s="45" t="s">
        <v>3378</v>
      </c>
      <c r="M421" s="46"/>
      <c r="N421" s="46"/>
      <c r="O421" s="45" t="s">
        <v>2435</v>
      </c>
      <c r="P421" s="46"/>
      <c r="Q421" s="46"/>
      <c r="R421" s="46"/>
      <c r="S421" s="11">
        <v>1009</v>
      </c>
    </row>
    <row r="422" spans="1:19" ht="28">
      <c r="A422" s="11" t="s">
        <v>18</v>
      </c>
      <c r="B422" s="19"/>
      <c r="C422" s="43" t="s">
        <v>3379</v>
      </c>
      <c r="D422" s="44" t="s">
        <v>3380</v>
      </c>
      <c r="E422" s="44" t="s">
        <v>3381</v>
      </c>
      <c r="F422" s="45" t="s">
        <v>22</v>
      </c>
      <c r="G422" s="43" t="s">
        <v>3382</v>
      </c>
      <c r="H422" s="45" t="s">
        <v>58</v>
      </c>
      <c r="I422" s="45">
        <v>2020</v>
      </c>
      <c r="J422" s="45" t="s">
        <v>46</v>
      </c>
      <c r="K422" s="46"/>
      <c r="L422" s="45" t="s">
        <v>3383</v>
      </c>
      <c r="M422" s="45" t="s">
        <v>3384</v>
      </c>
      <c r="N422" s="46"/>
      <c r="O422" s="45" t="s">
        <v>687</v>
      </c>
      <c r="P422" s="45" t="s">
        <v>305</v>
      </c>
      <c r="Q422" s="46"/>
      <c r="R422" s="46"/>
      <c r="S422" s="16">
        <v>1010</v>
      </c>
    </row>
    <row r="423" spans="1:19" ht="28">
      <c r="A423" s="11" t="s">
        <v>18</v>
      </c>
      <c r="B423" s="19"/>
      <c r="C423" s="43" t="s">
        <v>3385</v>
      </c>
      <c r="D423" s="44" t="s">
        <v>3386</v>
      </c>
      <c r="E423" s="44" t="s">
        <v>3387</v>
      </c>
      <c r="F423" s="45" t="s">
        <v>22</v>
      </c>
      <c r="G423" s="43" t="s">
        <v>3388</v>
      </c>
      <c r="H423" s="45" t="s">
        <v>58</v>
      </c>
      <c r="I423" s="45">
        <v>2020</v>
      </c>
      <c r="J423" s="45" t="s">
        <v>46</v>
      </c>
      <c r="K423" s="46"/>
      <c r="L423" s="45" t="s">
        <v>3389</v>
      </c>
      <c r="M423" s="45" t="s">
        <v>3390</v>
      </c>
      <c r="N423" s="46"/>
      <c r="O423" s="45" t="s">
        <v>3391</v>
      </c>
      <c r="P423" s="45" t="s">
        <v>3220</v>
      </c>
      <c r="Q423" s="46"/>
      <c r="R423" s="46"/>
      <c r="S423" s="11">
        <v>1012</v>
      </c>
    </row>
    <row r="424" spans="1:19" ht="28">
      <c r="A424" s="11" t="s">
        <v>18</v>
      </c>
      <c r="B424" s="19"/>
      <c r="C424" s="43" t="s">
        <v>3392</v>
      </c>
      <c r="D424" s="44" t="s">
        <v>3393</v>
      </c>
      <c r="E424" s="44" t="s">
        <v>3394</v>
      </c>
      <c r="F424" s="45" t="s">
        <v>22</v>
      </c>
      <c r="G424" s="43" t="s">
        <v>3395</v>
      </c>
      <c r="H424" s="45" t="s">
        <v>58</v>
      </c>
      <c r="I424" s="45">
        <v>2020</v>
      </c>
      <c r="J424" s="45" t="s">
        <v>46</v>
      </c>
      <c r="K424" s="46"/>
      <c r="L424" s="45" t="s">
        <v>1228</v>
      </c>
      <c r="M424" s="45" t="s">
        <v>1806</v>
      </c>
      <c r="N424" s="46"/>
      <c r="O424" s="45" t="s">
        <v>927</v>
      </c>
      <c r="P424" s="45" t="s">
        <v>1578</v>
      </c>
      <c r="Q424" s="46"/>
      <c r="R424" s="46"/>
      <c r="S424" s="16">
        <v>1013</v>
      </c>
    </row>
    <row r="425" spans="1:19" ht="28">
      <c r="A425" s="11" t="s">
        <v>18</v>
      </c>
      <c r="B425" s="19"/>
      <c r="C425" s="43" t="s">
        <v>3396</v>
      </c>
      <c r="D425" s="44" t="s">
        <v>3397</v>
      </c>
      <c r="E425" s="44" t="s">
        <v>3398</v>
      </c>
      <c r="F425" s="45" t="s">
        <v>22</v>
      </c>
      <c r="G425" s="43" t="s">
        <v>3399</v>
      </c>
      <c r="H425" s="45" t="s">
        <v>58</v>
      </c>
      <c r="I425" s="45">
        <v>2020</v>
      </c>
      <c r="J425" s="45" t="s">
        <v>46</v>
      </c>
      <c r="K425" s="46"/>
      <c r="L425" s="45" t="s">
        <v>3400</v>
      </c>
      <c r="M425" s="45" t="s">
        <v>3401</v>
      </c>
      <c r="N425" s="46"/>
      <c r="O425" s="45" t="s">
        <v>715</v>
      </c>
      <c r="P425" s="45" t="s">
        <v>3401</v>
      </c>
      <c r="Q425" s="46"/>
      <c r="R425" s="46"/>
      <c r="S425" s="16">
        <v>1016</v>
      </c>
    </row>
    <row r="426" spans="1:19" ht="42">
      <c r="A426" s="11" t="s">
        <v>18</v>
      </c>
      <c r="B426" s="19"/>
      <c r="C426" s="43" t="s">
        <v>3402</v>
      </c>
      <c r="D426" s="44" t="s">
        <v>3403</v>
      </c>
      <c r="E426" s="44" t="s">
        <v>3404</v>
      </c>
      <c r="F426" s="45" t="s">
        <v>22</v>
      </c>
      <c r="G426" s="43" t="s">
        <v>3405</v>
      </c>
      <c r="H426" s="45" t="s">
        <v>249</v>
      </c>
      <c r="I426" s="45">
        <v>2020</v>
      </c>
      <c r="J426" s="45" t="s">
        <v>26</v>
      </c>
      <c r="K426" s="45" t="s">
        <v>27</v>
      </c>
      <c r="L426" s="45" t="s">
        <v>3295</v>
      </c>
      <c r="M426" s="45" t="s">
        <v>3296</v>
      </c>
      <c r="N426" s="46"/>
      <c r="O426" s="45" t="s">
        <v>3406</v>
      </c>
      <c r="P426" s="45" t="s">
        <v>1322</v>
      </c>
      <c r="Q426" s="46"/>
      <c r="R426" s="46"/>
      <c r="S426" s="11">
        <v>1017</v>
      </c>
    </row>
    <row r="427" spans="1:19" ht="28">
      <c r="A427" s="11" t="s">
        <v>18</v>
      </c>
      <c r="B427" s="19"/>
      <c r="C427" s="43" t="s">
        <v>2045</v>
      </c>
      <c r="D427" s="44" t="s">
        <v>3407</v>
      </c>
      <c r="E427" s="44" t="s">
        <v>3408</v>
      </c>
      <c r="F427" s="45" t="s">
        <v>22</v>
      </c>
      <c r="G427" s="43" t="s">
        <v>3409</v>
      </c>
      <c r="H427" s="45" t="s">
        <v>3410</v>
      </c>
      <c r="I427" s="45">
        <v>2019</v>
      </c>
      <c r="J427" s="45" t="s">
        <v>26</v>
      </c>
      <c r="K427" s="45" t="s">
        <v>27</v>
      </c>
      <c r="L427" s="45" t="s">
        <v>3411</v>
      </c>
      <c r="M427" s="45" t="s">
        <v>177</v>
      </c>
      <c r="N427" s="46"/>
      <c r="O427" s="45" t="s">
        <v>3412</v>
      </c>
      <c r="P427" s="45" t="s">
        <v>3413</v>
      </c>
      <c r="Q427" s="46"/>
      <c r="R427" s="46"/>
      <c r="S427" s="11">
        <v>1018</v>
      </c>
    </row>
    <row r="428" spans="1:19" ht="28">
      <c r="A428" s="11" t="s">
        <v>18</v>
      </c>
      <c r="B428" s="19"/>
      <c r="C428" s="43" t="s">
        <v>2628</v>
      </c>
      <c r="D428" s="44" t="s">
        <v>3414</v>
      </c>
      <c r="E428" s="44" t="s">
        <v>3415</v>
      </c>
      <c r="F428" s="45" t="s">
        <v>22</v>
      </c>
      <c r="G428" s="43" t="s">
        <v>3416</v>
      </c>
      <c r="H428" s="45" t="s">
        <v>3417</v>
      </c>
      <c r="I428" s="45">
        <v>2020</v>
      </c>
      <c r="J428" s="45" t="s">
        <v>26</v>
      </c>
      <c r="K428" s="45" t="s">
        <v>27</v>
      </c>
      <c r="L428" s="45" t="s">
        <v>3418</v>
      </c>
      <c r="M428" s="45" t="s">
        <v>3419</v>
      </c>
      <c r="N428" s="46"/>
      <c r="O428" s="45" t="s">
        <v>3203</v>
      </c>
      <c r="P428" s="45" t="s">
        <v>3205</v>
      </c>
      <c r="Q428" s="46"/>
      <c r="R428" s="46"/>
      <c r="S428" s="11">
        <v>1020</v>
      </c>
    </row>
    <row r="429" spans="1:19" ht="42">
      <c r="A429" s="11" t="s">
        <v>18</v>
      </c>
      <c r="B429" s="19"/>
      <c r="C429" s="43" t="s">
        <v>158</v>
      </c>
      <c r="D429" s="44" t="s">
        <v>3421</v>
      </c>
      <c r="E429" s="44" t="s">
        <v>3422</v>
      </c>
      <c r="F429" s="45" t="s">
        <v>22</v>
      </c>
      <c r="G429" s="43" t="s">
        <v>3423</v>
      </c>
      <c r="H429" s="45" t="s">
        <v>3424</v>
      </c>
      <c r="I429" s="45">
        <v>2019</v>
      </c>
      <c r="J429" s="45" t="s">
        <v>26</v>
      </c>
      <c r="K429" s="45" t="s">
        <v>27</v>
      </c>
      <c r="L429" s="45" t="s">
        <v>2984</v>
      </c>
      <c r="M429" s="46"/>
      <c r="N429" s="46"/>
      <c r="O429" s="45" t="s">
        <v>3425</v>
      </c>
      <c r="P429" s="46"/>
      <c r="Q429" s="46"/>
      <c r="R429" s="46"/>
      <c r="S429" s="16">
        <v>1025</v>
      </c>
    </row>
    <row r="430" spans="1:19" ht="42">
      <c r="A430" s="11" t="s">
        <v>18</v>
      </c>
      <c r="B430" s="19"/>
      <c r="C430" s="43" t="s">
        <v>3426</v>
      </c>
      <c r="D430" s="44" t="s">
        <v>3427</v>
      </c>
      <c r="E430" s="44" t="s">
        <v>3428</v>
      </c>
      <c r="F430" s="45" t="s">
        <v>22</v>
      </c>
      <c r="G430" s="43" t="s">
        <v>3429</v>
      </c>
      <c r="H430" s="45" t="s">
        <v>3430</v>
      </c>
      <c r="I430" s="45">
        <v>2020</v>
      </c>
      <c r="J430" s="45" t="s">
        <v>46</v>
      </c>
      <c r="K430" s="46"/>
      <c r="L430" s="45" t="s">
        <v>3431</v>
      </c>
      <c r="M430" s="45" t="s">
        <v>3432</v>
      </c>
      <c r="N430" s="46"/>
      <c r="O430" s="45" t="s">
        <v>2543</v>
      </c>
      <c r="P430" s="45" t="s">
        <v>504</v>
      </c>
      <c r="Q430" s="46"/>
      <c r="R430" s="46"/>
      <c r="S430" s="11">
        <v>1026</v>
      </c>
    </row>
    <row r="431" spans="1:19" ht="28">
      <c r="A431" s="11" t="s">
        <v>18</v>
      </c>
      <c r="B431" s="19"/>
      <c r="C431" s="43" t="s">
        <v>3433</v>
      </c>
      <c r="D431" s="44" t="s">
        <v>3434</v>
      </c>
      <c r="E431" s="44" t="s">
        <v>3435</v>
      </c>
      <c r="F431" s="45" t="s">
        <v>22</v>
      </c>
      <c r="G431" s="43" t="s">
        <v>3436</v>
      </c>
      <c r="H431" s="45" t="s">
        <v>3437</v>
      </c>
      <c r="I431" s="45">
        <v>2020</v>
      </c>
      <c r="J431" s="45" t="s">
        <v>26</v>
      </c>
      <c r="K431" s="46"/>
      <c r="L431" s="45" t="s">
        <v>3077</v>
      </c>
      <c r="M431" s="46"/>
      <c r="N431" s="46"/>
      <c r="O431" s="45" t="s">
        <v>1844</v>
      </c>
      <c r="P431" s="46"/>
      <c r="Q431" s="46"/>
      <c r="R431" s="46"/>
      <c r="S431" s="11">
        <v>1029</v>
      </c>
    </row>
    <row r="432" spans="1:19" ht="28">
      <c r="A432" s="11" t="s">
        <v>18</v>
      </c>
      <c r="B432" s="19"/>
      <c r="C432" s="43" t="s">
        <v>2628</v>
      </c>
      <c r="D432" s="44" t="s">
        <v>3438</v>
      </c>
      <c r="E432" s="44" t="s">
        <v>3439</v>
      </c>
      <c r="F432" s="45" t="s">
        <v>22</v>
      </c>
      <c r="G432" s="43" t="s">
        <v>3440</v>
      </c>
      <c r="H432" s="45" t="s">
        <v>24</v>
      </c>
      <c r="I432" s="45">
        <v>2020</v>
      </c>
      <c r="J432" s="45" t="s">
        <v>26</v>
      </c>
      <c r="K432" s="45" t="s">
        <v>27</v>
      </c>
      <c r="L432" s="45" t="s">
        <v>3441</v>
      </c>
      <c r="M432" s="45" t="s">
        <v>3442</v>
      </c>
      <c r="N432" s="46"/>
      <c r="O432" s="45" t="s">
        <v>3443</v>
      </c>
      <c r="P432" s="45" t="s">
        <v>3442</v>
      </c>
      <c r="Q432" s="46"/>
      <c r="R432" s="46"/>
      <c r="S432" s="16">
        <v>1031</v>
      </c>
    </row>
    <row r="433" spans="1:19" ht="28">
      <c r="A433" s="11" t="s">
        <v>18</v>
      </c>
      <c r="B433" s="19"/>
      <c r="C433" s="43" t="s">
        <v>463</v>
      </c>
      <c r="D433" s="44" t="s">
        <v>3444</v>
      </c>
      <c r="E433" s="44" t="s">
        <v>3445</v>
      </c>
      <c r="F433" s="45" t="s">
        <v>22</v>
      </c>
      <c r="G433" s="43" t="s">
        <v>3446</v>
      </c>
      <c r="H433" s="45" t="s">
        <v>3447</v>
      </c>
      <c r="I433" s="45">
        <v>2020</v>
      </c>
      <c r="J433" s="45" t="s">
        <v>26</v>
      </c>
      <c r="K433" s="45" t="s">
        <v>825</v>
      </c>
      <c r="L433" s="45" t="s">
        <v>2330</v>
      </c>
      <c r="M433" s="45" t="s">
        <v>3277</v>
      </c>
      <c r="N433" s="46"/>
      <c r="O433" s="45" t="s">
        <v>2330</v>
      </c>
      <c r="P433" s="45" t="s">
        <v>3277</v>
      </c>
      <c r="Q433" s="46"/>
      <c r="R433" s="46"/>
      <c r="S433" s="11">
        <v>1033</v>
      </c>
    </row>
    <row r="434" spans="1:19" ht="28">
      <c r="A434" s="11" t="s">
        <v>18</v>
      </c>
      <c r="B434" s="19"/>
      <c r="C434" s="43" t="s">
        <v>3452</v>
      </c>
      <c r="D434" s="44" t="s">
        <v>3453</v>
      </c>
      <c r="E434" s="44" t="s">
        <v>3454</v>
      </c>
      <c r="F434" s="45" t="s">
        <v>22</v>
      </c>
      <c r="G434" s="43" t="s">
        <v>3455</v>
      </c>
      <c r="H434" s="45" t="s">
        <v>3456</v>
      </c>
      <c r="I434" s="45">
        <v>2020</v>
      </c>
      <c r="J434" s="45" t="s">
        <v>46</v>
      </c>
      <c r="K434" s="46"/>
      <c r="L434" s="45" t="s">
        <v>3457</v>
      </c>
      <c r="M434" s="45" t="s">
        <v>3458</v>
      </c>
      <c r="N434" s="46"/>
      <c r="O434" s="45" t="s">
        <v>2088</v>
      </c>
      <c r="P434" s="45" t="s">
        <v>3459</v>
      </c>
      <c r="Q434" s="46"/>
      <c r="R434" s="46"/>
      <c r="S434" s="16">
        <v>1049</v>
      </c>
    </row>
    <row r="435" spans="1:19" ht="28">
      <c r="A435" s="11" t="s">
        <v>18</v>
      </c>
      <c r="B435" s="19"/>
      <c r="C435" s="43" t="s">
        <v>2856</v>
      </c>
      <c r="D435" s="44" t="s">
        <v>3460</v>
      </c>
      <c r="E435" s="44" t="s">
        <v>3461</v>
      </c>
      <c r="F435" s="45" t="s">
        <v>22</v>
      </c>
      <c r="G435" s="43" t="s">
        <v>3462</v>
      </c>
      <c r="H435" s="45" t="s">
        <v>58</v>
      </c>
      <c r="I435" s="45">
        <v>2021</v>
      </c>
      <c r="J435" s="45" t="s">
        <v>26</v>
      </c>
      <c r="K435" s="45" t="s">
        <v>59</v>
      </c>
      <c r="L435" s="45" t="s">
        <v>3463</v>
      </c>
      <c r="M435" s="45" t="s">
        <v>1072</v>
      </c>
      <c r="N435" s="46"/>
      <c r="O435" s="45" t="s">
        <v>1071</v>
      </c>
      <c r="P435" s="45" t="s">
        <v>1072</v>
      </c>
      <c r="Q435" s="46"/>
      <c r="R435" s="46"/>
      <c r="S435" s="11">
        <v>1051</v>
      </c>
    </row>
    <row r="436" spans="1:19" ht="28">
      <c r="A436" s="11" t="s">
        <v>18</v>
      </c>
      <c r="B436" s="19"/>
      <c r="C436" s="43" t="s">
        <v>3464</v>
      </c>
      <c r="D436" s="44" t="s">
        <v>3465</v>
      </c>
      <c r="E436" s="44" t="s">
        <v>3466</v>
      </c>
      <c r="F436" s="45" t="s">
        <v>22</v>
      </c>
      <c r="G436" s="43" t="s">
        <v>3467</v>
      </c>
      <c r="H436" s="45" t="s">
        <v>58</v>
      </c>
      <c r="I436" s="45">
        <v>2021</v>
      </c>
      <c r="J436" s="45" t="s">
        <v>26</v>
      </c>
      <c r="K436" s="45" t="s">
        <v>27</v>
      </c>
      <c r="L436" s="45" t="s">
        <v>3468</v>
      </c>
      <c r="M436" s="45" t="s">
        <v>2432</v>
      </c>
      <c r="N436" s="46"/>
      <c r="O436" s="45" t="s">
        <v>2455</v>
      </c>
      <c r="P436" s="45" t="s">
        <v>2432</v>
      </c>
      <c r="Q436" s="46"/>
      <c r="R436" s="46"/>
      <c r="S436" s="16">
        <v>1052</v>
      </c>
    </row>
    <row r="437" spans="1:19" ht="14">
      <c r="A437" s="11" t="s">
        <v>18</v>
      </c>
      <c r="B437" s="19"/>
      <c r="C437" s="43" t="s">
        <v>689</v>
      </c>
      <c r="D437" s="44" t="s">
        <v>3470</v>
      </c>
      <c r="E437" s="44" t="s">
        <v>3471</v>
      </c>
      <c r="F437" s="45" t="s">
        <v>22</v>
      </c>
      <c r="G437" s="43" t="s">
        <v>3472</v>
      </c>
      <c r="H437" s="45" t="s">
        <v>58</v>
      </c>
      <c r="I437" s="45">
        <v>2021</v>
      </c>
      <c r="J437" s="45" t="s">
        <v>26</v>
      </c>
      <c r="K437" s="45" t="s">
        <v>27</v>
      </c>
      <c r="L437" s="45" t="s">
        <v>3473</v>
      </c>
      <c r="M437" s="45" t="s">
        <v>3474</v>
      </c>
      <c r="N437" s="46"/>
      <c r="O437" s="45" t="s">
        <v>696</v>
      </c>
      <c r="P437" s="45" t="s">
        <v>3475</v>
      </c>
      <c r="Q437" s="46"/>
      <c r="R437" s="46"/>
      <c r="S437" s="11">
        <v>1057</v>
      </c>
    </row>
    <row r="438" spans="1:19" ht="28">
      <c r="A438" s="11" t="s">
        <v>18</v>
      </c>
      <c r="B438" s="19"/>
      <c r="C438" s="43" t="s">
        <v>2628</v>
      </c>
      <c r="D438" s="44" t="s">
        <v>3478</v>
      </c>
      <c r="E438" s="44" t="s">
        <v>3479</v>
      </c>
      <c r="F438" s="45" t="s">
        <v>22</v>
      </c>
      <c r="G438" s="43" t="s">
        <v>3480</v>
      </c>
      <c r="H438" s="45" t="s">
        <v>58</v>
      </c>
      <c r="I438" s="45">
        <v>2021</v>
      </c>
      <c r="J438" s="45" t="s">
        <v>26</v>
      </c>
      <c r="K438" s="45" t="s">
        <v>27</v>
      </c>
      <c r="L438" s="45" t="s">
        <v>2464</v>
      </c>
      <c r="M438" s="45" t="s">
        <v>3172</v>
      </c>
      <c r="N438" s="46"/>
      <c r="O438" s="45" t="s">
        <v>2287</v>
      </c>
      <c r="P438" s="45" t="s">
        <v>3481</v>
      </c>
      <c r="Q438" s="46"/>
      <c r="R438" s="46"/>
      <c r="S438" s="11">
        <v>1060</v>
      </c>
    </row>
    <row r="439" spans="1:19" ht="14">
      <c r="A439" s="11" t="s">
        <v>18</v>
      </c>
      <c r="B439" s="19"/>
      <c r="C439" s="43" t="s">
        <v>105</v>
      </c>
      <c r="D439" s="44" t="s">
        <v>3482</v>
      </c>
      <c r="E439" s="44" t="s">
        <v>3483</v>
      </c>
      <c r="F439" s="45" t="s">
        <v>22</v>
      </c>
      <c r="G439" s="43" t="s">
        <v>3484</v>
      </c>
      <c r="H439" s="45" t="s">
        <v>58</v>
      </c>
      <c r="I439" s="45">
        <v>2021</v>
      </c>
      <c r="J439" s="45" t="s">
        <v>26</v>
      </c>
      <c r="K439" s="45" t="s">
        <v>27</v>
      </c>
      <c r="L439" s="45" t="s">
        <v>3245</v>
      </c>
      <c r="M439" s="45" t="s">
        <v>3485</v>
      </c>
      <c r="N439" s="46"/>
      <c r="O439" s="45" t="s">
        <v>3247</v>
      </c>
      <c r="P439" s="45" t="s">
        <v>3246</v>
      </c>
      <c r="Q439" s="46"/>
      <c r="R439" s="46"/>
      <c r="S439" s="16">
        <v>1061</v>
      </c>
    </row>
    <row r="440" spans="1:19" ht="42">
      <c r="A440" s="11" t="s">
        <v>18</v>
      </c>
      <c r="B440" s="19"/>
      <c r="C440" s="43" t="s">
        <v>3486</v>
      </c>
      <c r="D440" s="44" t="s">
        <v>3487</v>
      </c>
      <c r="E440" s="44" t="s">
        <v>3488</v>
      </c>
      <c r="F440" s="45" t="s">
        <v>22</v>
      </c>
      <c r="G440" s="43" t="s">
        <v>3489</v>
      </c>
      <c r="H440" s="45" t="s">
        <v>58</v>
      </c>
      <c r="I440" s="45">
        <v>2021</v>
      </c>
      <c r="J440" s="45" t="s">
        <v>26</v>
      </c>
      <c r="K440" s="45" t="s">
        <v>27</v>
      </c>
      <c r="L440" s="45" t="s">
        <v>2607</v>
      </c>
      <c r="M440" s="45" t="s">
        <v>3172</v>
      </c>
      <c r="N440" s="46"/>
      <c r="O440" s="45" t="s">
        <v>2287</v>
      </c>
      <c r="P440" s="45" t="s">
        <v>3490</v>
      </c>
      <c r="Q440" s="46"/>
      <c r="R440" s="46"/>
      <c r="S440" s="11">
        <v>1062</v>
      </c>
    </row>
    <row r="441" spans="1:19" ht="28">
      <c r="A441" s="11" t="s">
        <v>18</v>
      </c>
      <c r="B441" s="19"/>
      <c r="C441" s="43" t="s">
        <v>463</v>
      </c>
      <c r="D441" s="44" t="s">
        <v>3491</v>
      </c>
      <c r="E441" s="44" t="s">
        <v>3492</v>
      </c>
      <c r="F441" s="45" t="s">
        <v>22</v>
      </c>
      <c r="G441" s="43" t="s">
        <v>3493</v>
      </c>
      <c r="H441" s="45" t="s">
        <v>58</v>
      </c>
      <c r="I441" s="45">
        <v>2021</v>
      </c>
      <c r="J441" s="45" t="s">
        <v>26</v>
      </c>
      <c r="K441" s="45" t="s">
        <v>59</v>
      </c>
      <c r="L441" s="45" t="s">
        <v>3494</v>
      </c>
      <c r="M441" s="46"/>
      <c r="N441" s="46"/>
      <c r="O441" s="45" t="s">
        <v>2349</v>
      </c>
      <c r="P441" s="46"/>
      <c r="Q441" s="46"/>
      <c r="R441" s="46"/>
      <c r="S441" s="11">
        <v>1063</v>
      </c>
    </row>
    <row r="442" spans="1:19" ht="84">
      <c r="A442" s="11" t="s">
        <v>18</v>
      </c>
      <c r="B442" s="19"/>
      <c r="C442" s="43" t="s">
        <v>3495</v>
      </c>
      <c r="D442" s="44" t="s">
        <v>3496</v>
      </c>
      <c r="E442" s="44" t="s">
        <v>3497</v>
      </c>
      <c r="F442" s="45" t="s">
        <v>22</v>
      </c>
      <c r="G442" s="43" t="s">
        <v>3498</v>
      </c>
      <c r="H442" s="45" t="s">
        <v>663</v>
      </c>
      <c r="I442" s="45">
        <v>2020</v>
      </c>
      <c r="J442" s="45" t="s">
        <v>26</v>
      </c>
      <c r="K442" s="46"/>
      <c r="L442" s="45" t="s">
        <v>144</v>
      </c>
      <c r="M442" s="45" t="s">
        <v>2432</v>
      </c>
      <c r="N442" s="46"/>
      <c r="O442" s="45" t="s">
        <v>147</v>
      </c>
      <c r="P442" s="45" t="s">
        <v>1797</v>
      </c>
      <c r="Q442" s="46"/>
      <c r="R442" s="46"/>
      <c r="S442" s="16">
        <v>1064</v>
      </c>
    </row>
    <row r="443" spans="1:19" ht="56">
      <c r="A443" s="11" t="s">
        <v>18</v>
      </c>
      <c r="B443" s="19"/>
      <c r="C443" s="43" t="s">
        <v>3500</v>
      </c>
      <c r="D443" s="44" t="s">
        <v>3501</v>
      </c>
      <c r="E443" s="44" t="s">
        <v>3502</v>
      </c>
      <c r="F443" s="45" t="s">
        <v>22</v>
      </c>
      <c r="G443" s="43" t="s">
        <v>3503</v>
      </c>
      <c r="H443" s="45" t="s">
        <v>186</v>
      </c>
      <c r="I443" s="45">
        <v>2020</v>
      </c>
      <c r="J443" s="45" t="s">
        <v>26</v>
      </c>
      <c r="K443" s="45" t="s">
        <v>27</v>
      </c>
      <c r="L443" s="45" t="s">
        <v>3123</v>
      </c>
      <c r="M443" s="45" t="s">
        <v>2901</v>
      </c>
      <c r="N443" s="46"/>
      <c r="O443" s="45" t="s">
        <v>1796</v>
      </c>
      <c r="P443" s="45" t="s">
        <v>1858</v>
      </c>
      <c r="Q443" s="46"/>
      <c r="R443" s="46"/>
      <c r="S443" s="11">
        <v>1066</v>
      </c>
    </row>
    <row r="444" spans="1:19" ht="70">
      <c r="A444" s="11" t="s">
        <v>18</v>
      </c>
      <c r="B444" s="19"/>
      <c r="C444" s="43" t="s">
        <v>3505</v>
      </c>
      <c r="D444" s="44" t="s">
        <v>3506</v>
      </c>
      <c r="E444" s="44" t="s">
        <v>3507</v>
      </c>
      <c r="F444" s="45" t="s">
        <v>22</v>
      </c>
      <c r="G444" s="43" t="s">
        <v>3508</v>
      </c>
      <c r="H444" s="45" t="s">
        <v>109</v>
      </c>
      <c r="I444" s="45">
        <v>2020</v>
      </c>
      <c r="J444" s="45" t="s">
        <v>26</v>
      </c>
      <c r="K444" s="46"/>
      <c r="L444" s="45" t="s">
        <v>144</v>
      </c>
      <c r="M444" s="46"/>
      <c r="N444" s="46"/>
      <c r="O444" s="45" t="s">
        <v>147</v>
      </c>
      <c r="P444" s="46"/>
      <c r="Q444" s="46"/>
      <c r="R444" s="46"/>
      <c r="S444" s="11">
        <v>1068</v>
      </c>
    </row>
    <row r="445" spans="1:19" ht="42">
      <c r="A445" s="11" t="s">
        <v>18</v>
      </c>
      <c r="B445" s="19"/>
      <c r="C445" s="43" t="s">
        <v>2566</v>
      </c>
      <c r="D445" s="44" t="s">
        <v>3509</v>
      </c>
      <c r="E445" s="44" t="s">
        <v>3510</v>
      </c>
      <c r="F445" s="45" t="s">
        <v>22</v>
      </c>
      <c r="G445" s="43" t="s">
        <v>3511</v>
      </c>
      <c r="H445" s="45" t="s">
        <v>365</v>
      </c>
      <c r="I445" s="45">
        <v>2020</v>
      </c>
      <c r="J445" s="45" t="s">
        <v>26</v>
      </c>
      <c r="K445" s="45" t="s">
        <v>27</v>
      </c>
      <c r="L445" s="45" t="s">
        <v>3158</v>
      </c>
      <c r="M445" s="45" t="s">
        <v>3512</v>
      </c>
      <c r="N445" s="46"/>
      <c r="O445" s="45" t="s">
        <v>3159</v>
      </c>
      <c r="P445" s="45" t="s">
        <v>3513</v>
      </c>
      <c r="Q445" s="46"/>
      <c r="R445" s="46"/>
      <c r="S445" s="11">
        <v>1071</v>
      </c>
    </row>
    <row r="446" spans="1:19" ht="98">
      <c r="A446" s="11" t="s">
        <v>18</v>
      </c>
      <c r="B446" s="19"/>
      <c r="C446" s="43" t="s">
        <v>3516</v>
      </c>
      <c r="D446" s="44" t="s">
        <v>3517</v>
      </c>
      <c r="E446" s="44" t="s">
        <v>3518</v>
      </c>
      <c r="F446" s="45" t="s">
        <v>22</v>
      </c>
      <c r="G446" s="43" t="s">
        <v>3519</v>
      </c>
      <c r="H446" s="45" t="s">
        <v>458</v>
      </c>
      <c r="I446" s="45">
        <v>2020</v>
      </c>
      <c r="J446" s="45" t="s">
        <v>26</v>
      </c>
      <c r="K446" s="45" t="s">
        <v>27</v>
      </c>
      <c r="L446" s="45" t="s">
        <v>3520</v>
      </c>
      <c r="M446" s="45" t="s">
        <v>3521</v>
      </c>
      <c r="N446" s="46"/>
      <c r="O446" s="45" t="s">
        <v>3522</v>
      </c>
      <c r="P446" s="45" t="s">
        <v>3523</v>
      </c>
      <c r="Q446" s="46"/>
      <c r="R446" s="46"/>
      <c r="S446" s="11">
        <v>1074</v>
      </c>
    </row>
    <row r="447" spans="1:19" ht="56">
      <c r="A447" s="11" t="s">
        <v>18</v>
      </c>
      <c r="B447" s="19"/>
      <c r="C447" s="43" t="s">
        <v>463</v>
      </c>
      <c r="D447" s="44" t="s">
        <v>3524</v>
      </c>
      <c r="E447" s="44" t="s">
        <v>3525</v>
      </c>
      <c r="F447" s="45" t="s">
        <v>22</v>
      </c>
      <c r="G447" s="43" t="s">
        <v>3526</v>
      </c>
      <c r="H447" s="45" t="s">
        <v>467</v>
      </c>
      <c r="I447" s="45">
        <v>2020</v>
      </c>
      <c r="J447" s="45" t="s">
        <v>26</v>
      </c>
      <c r="K447" s="45" t="s">
        <v>27</v>
      </c>
      <c r="L447" s="45" t="s">
        <v>3527</v>
      </c>
      <c r="M447" s="46"/>
      <c r="N447" s="46"/>
      <c r="O447" s="45" t="s">
        <v>3528</v>
      </c>
      <c r="P447" s="46"/>
      <c r="Q447" s="46"/>
      <c r="R447" s="46"/>
      <c r="S447" s="16">
        <v>1076</v>
      </c>
    </row>
    <row r="448" spans="1:19" ht="28">
      <c r="A448" s="11" t="s">
        <v>18</v>
      </c>
      <c r="B448" s="19"/>
      <c r="C448" s="43" t="s">
        <v>3529</v>
      </c>
      <c r="D448" s="44" t="s">
        <v>3530</v>
      </c>
      <c r="E448" s="44" t="s">
        <v>3531</v>
      </c>
      <c r="F448" s="45" t="s">
        <v>22</v>
      </c>
      <c r="G448" s="43" t="s">
        <v>3532</v>
      </c>
      <c r="H448" s="45" t="s">
        <v>1751</v>
      </c>
      <c r="I448" s="45">
        <v>2020</v>
      </c>
      <c r="J448" s="45" t="s">
        <v>26</v>
      </c>
      <c r="K448" s="45" t="s">
        <v>27</v>
      </c>
      <c r="L448" s="45" t="s">
        <v>3533</v>
      </c>
      <c r="M448" s="45" t="s">
        <v>3534</v>
      </c>
      <c r="N448" s="46"/>
      <c r="O448" s="45" t="s">
        <v>1071</v>
      </c>
      <c r="P448" s="45" t="s">
        <v>3535</v>
      </c>
      <c r="Q448" s="46"/>
      <c r="R448" s="46"/>
      <c r="S448" s="16">
        <v>1079</v>
      </c>
    </row>
    <row r="449" spans="1:19" ht="56">
      <c r="A449" s="11" t="s">
        <v>18</v>
      </c>
      <c r="B449" s="19"/>
      <c r="C449" s="43" t="s">
        <v>3537</v>
      </c>
      <c r="D449" s="44" t="s">
        <v>3538</v>
      </c>
      <c r="E449" s="44" t="s">
        <v>3539</v>
      </c>
      <c r="F449" s="45" t="s">
        <v>22</v>
      </c>
      <c r="G449" s="43" t="s">
        <v>3540</v>
      </c>
      <c r="H449" s="45" t="s">
        <v>1196</v>
      </c>
      <c r="I449" s="45">
        <v>2021</v>
      </c>
      <c r="J449" s="45" t="s">
        <v>26</v>
      </c>
      <c r="K449" s="45" t="s">
        <v>27</v>
      </c>
      <c r="L449" s="45" t="s">
        <v>730</v>
      </c>
      <c r="M449" s="45" t="s">
        <v>3541</v>
      </c>
      <c r="N449" s="46"/>
      <c r="O449" s="45" t="s">
        <v>3542</v>
      </c>
      <c r="P449" s="45" t="s">
        <v>3541</v>
      </c>
      <c r="Q449" s="46"/>
      <c r="R449" s="46"/>
      <c r="S449" s="16">
        <v>1085</v>
      </c>
    </row>
    <row r="450" spans="1:19" ht="42">
      <c r="A450" s="11" t="s">
        <v>18</v>
      </c>
      <c r="B450" s="19"/>
      <c r="C450" s="43" t="s">
        <v>1876</v>
      </c>
      <c r="D450" s="44" t="s">
        <v>3543</v>
      </c>
      <c r="E450" s="44" t="s">
        <v>3544</v>
      </c>
      <c r="F450" s="45" t="s">
        <v>22</v>
      </c>
      <c r="G450" s="43" t="s">
        <v>3545</v>
      </c>
      <c r="H450" s="45" t="s">
        <v>2776</v>
      </c>
      <c r="I450" s="45">
        <v>2021</v>
      </c>
      <c r="J450" s="45" t="s">
        <v>26</v>
      </c>
      <c r="K450" s="45" t="s">
        <v>27</v>
      </c>
      <c r="L450" s="45" t="s">
        <v>3546</v>
      </c>
      <c r="M450" s="45" t="s">
        <v>3547</v>
      </c>
      <c r="N450" s="46"/>
      <c r="O450" s="45" t="s">
        <v>3548</v>
      </c>
      <c r="P450" s="45" t="s">
        <v>3549</v>
      </c>
      <c r="Q450" s="46"/>
      <c r="R450" s="46"/>
      <c r="S450" s="11">
        <v>1086</v>
      </c>
    </row>
    <row r="451" spans="1:19" ht="56">
      <c r="A451" s="11" t="s">
        <v>18</v>
      </c>
      <c r="B451" s="19"/>
      <c r="C451" s="43" t="s">
        <v>3550</v>
      </c>
      <c r="D451" s="44" t="s">
        <v>3551</v>
      </c>
      <c r="E451" s="44" t="s">
        <v>3552</v>
      </c>
      <c r="F451" s="45" t="s">
        <v>22</v>
      </c>
      <c r="G451" s="43" t="s">
        <v>3553</v>
      </c>
      <c r="H451" s="45" t="s">
        <v>186</v>
      </c>
      <c r="I451" s="45">
        <v>2021</v>
      </c>
      <c r="J451" s="45" t="s">
        <v>26</v>
      </c>
      <c r="K451" s="45" t="s">
        <v>27</v>
      </c>
      <c r="L451" s="45" t="s">
        <v>3554</v>
      </c>
      <c r="M451" s="45" t="s">
        <v>694</v>
      </c>
      <c r="N451" s="46"/>
      <c r="O451" s="45" t="s">
        <v>3555</v>
      </c>
      <c r="P451" s="45" t="s">
        <v>3556</v>
      </c>
      <c r="Q451" s="46"/>
      <c r="R451" s="46"/>
      <c r="S451" s="11">
        <v>1087</v>
      </c>
    </row>
    <row r="452" spans="1:19" ht="42">
      <c r="A452" s="11" t="s">
        <v>18</v>
      </c>
      <c r="B452" s="19"/>
      <c r="C452" s="43" t="s">
        <v>3560</v>
      </c>
      <c r="D452" s="44" t="s">
        <v>3561</v>
      </c>
      <c r="E452" s="44" t="s">
        <v>3562</v>
      </c>
      <c r="F452" s="45" t="s">
        <v>22</v>
      </c>
      <c r="G452" s="43" t="s">
        <v>3563</v>
      </c>
      <c r="H452" s="45" t="s">
        <v>2872</v>
      </c>
      <c r="I452" s="45">
        <v>2021</v>
      </c>
      <c r="J452" s="45" t="s">
        <v>26</v>
      </c>
      <c r="K452" s="45" t="s">
        <v>27</v>
      </c>
      <c r="L452" s="45" t="s">
        <v>1452</v>
      </c>
      <c r="M452" s="45" t="s">
        <v>3564</v>
      </c>
      <c r="N452" s="46"/>
      <c r="O452" s="45" t="s">
        <v>3565</v>
      </c>
      <c r="P452" s="45" t="s">
        <v>3566</v>
      </c>
      <c r="Q452" s="46"/>
      <c r="R452" s="46"/>
      <c r="S452" s="11">
        <v>1089</v>
      </c>
    </row>
    <row r="453" spans="1:19" ht="42">
      <c r="A453" s="11" t="s">
        <v>18</v>
      </c>
      <c r="B453" s="19"/>
      <c r="C453" s="43" t="s">
        <v>446</v>
      </c>
      <c r="D453" s="44" t="s">
        <v>3570</v>
      </c>
      <c r="E453" s="44" t="s">
        <v>3571</v>
      </c>
      <c r="F453" s="45" t="s">
        <v>488</v>
      </c>
      <c r="G453" s="43" t="s">
        <v>3572</v>
      </c>
      <c r="H453" s="46"/>
      <c r="I453" s="45">
        <v>2020</v>
      </c>
      <c r="J453" s="45" t="s">
        <v>46</v>
      </c>
      <c r="K453" s="46"/>
      <c r="L453" s="45" t="s">
        <v>3573</v>
      </c>
      <c r="M453" s="46"/>
      <c r="N453" s="46"/>
      <c r="O453" s="45" t="s">
        <v>3574</v>
      </c>
      <c r="P453" s="46"/>
      <c r="Q453" s="46"/>
      <c r="R453" s="46"/>
      <c r="S453" s="16">
        <v>1097</v>
      </c>
    </row>
    <row r="454" spans="1:19" ht="42">
      <c r="A454" s="11" t="s">
        <v>18</v>
      </c>
      <c r="B454" s="19"/>
      <c r="C454" s="43" t="s">
        <v>1834</v>
      </c>
      <c r="D454" s="44" t="s">
        <v>3575</v>
      </c>
      <c r="E454" s="48"/>
      <c r="F454" s="45" t="s">
        <v>488</v>
      </c>
      <c r="G454" s="43" t="s">
        <v>3576</v>
      </c>
      <c r="H454" s="46"/>
      <c r="I454" s="45">
        <v>2020</v>
      </c>
      <c r="J454" s="45" t="s">
        <v>26</v>
      </c>
      <c r="K454" s="45" t="s">
        <v>27</v>
      </c>
      <c r="L454" s="45" t="s">
        <v>2226</v>
      </c>
      <c r="M454" s="46"/>
      <c r="N454" s="46"/>
      <c r="O454" s="45" t="s">
        <v>3577</v>
      </c>
      <c r="P454" s="46"/>
      <c r="Q454" s="46"/>
      <c r="R454" s="46"/>
      <c r="S454" s="11">
        <v>1098</v>
      </c>
    </row>
    <row r="455" spans="1:19" ht="28">
      <c r="A455" s="11" t="s">
        <v>18</v>
      </c>
      <c r="B455" s="19"/>
      <c r="C455" s="43" t="s">
        <v>3578</v>
      </c>
      <c r="D455" s="44" t="s">
        <v>3579</v>
      </c>
      <c r="E455" s="44" t="s">
        <v>3580</v>
      </c>
      <c r="F455" s="45" t="s">
        <v>22</v>
      </c>
      <c r="G455" s="43" t="s">
        <v>3581</v>
      </c>
      <c r="H455" s="45" t="s">
        <v>76</v>
      </c>
      <c r="I455" s="45">
        <v>2016</v>
      </c>
      <c r="J455" s="45" t="s">
        <v>46</v>
      </c>
      <c r="K455" s="46"/>
      <c r="L455" s="45" t="s">
        <v>3582</v>
      </c>
      <c r="M455" s="45" t="s">
        <v>982</v>
      </c>
      <c r="N455" s="46"/>
      <c r="O455" s="45" t="s">
        <v>202</v>
      </c>
      <c r="P455" s="45" t="s">
        <v>200</v>
      </c>
      <c r="Q455" s="46"/>
      <c r="R455" s="46"/>
      <c r="S455" s="11">
        <v>1099</v>
      </c>
    </row>
    <row r="456" spans="1:19" ht="56">
      <c r="A456" s="11" t="s">
        <v>18</v>
      </c>
      <c r="B456" s="19"/>
      <c r="C456" s="43" t="s">
        <v>2566</v>
      </c>
      <c r="D456" s="44" t="s">
        <v>3584</v>
      </c>
      <c r="E456" s="44" t="s">
        <v>3585</v>
      </c>
      <c r="F456" s="45" t="s">
        <v>22</v>
      </c>
      <c r="G456" s="43" t="s">
        <v>3586</v>
      </c>
      <c r="H456" s="45" t="s">
        <v>420</v>
      </c>
      <c r="I456" s="45">
        <v>2020</v>
      </c>
      <c r="J456" s="45" t="s">
        <v>46</v>
      </c>
      <c r="K456" s="46"/>
      <c r="L456" s="45" t="s">
        <v>2993</v>
      </c>
      <c r="M456" s="45" t="s">
        <v>2616</v>
      </c>
      <c r="N456" s="46"/>
      <c r="O456" s="45" t="s">
        <v>2572</v>
      </c>
      <c r="P456" s="45" t="s">
        <v>3587</v>
      </c>
      <c r="Q456" s="46"/>
      <c r="R456" s="46"/>
      <c r="S456" s="11">
        <v>1102</v>
      </c>
    </row>
    <row r="457" spans="1:19" ht="42">
      <c r="A457" s="11" t="s">
        <v>18</v>
      </c>
      <c r="B457" s="19"/>
      <c r="C457" s="43" t="s">
        <v>463</v>
      </c>
      <c r="D457" s="44" t="s">
        <v>3588</v>
      </c>
      <c r="E457" s="44" t="s">
        <v>3589</v>
      </c>
      <c r="F457" s="45" t="s">
        <v>22</v>
      </c>
      <c r="G457" s="43" t="s">
        <v>3590</v>
      </c>
      <c r="H457" s="45" t="s">
        <v>2553</v>
      </c>
      <c r="I457" s="45">
        <v>2021</v>
      </c>
      <c r="J457" s="45" t="s">
        <v>26</v>
      </c>
      <c r="K457" s="46"/>
      <c r="L457" s="45" t="s">
        <v>3591</v>
      </c>
      <c r="M457" s="45" t="s">
        <v>3277</v>
      </c>
      <c r="N457" s="46"/>
      <c r="O457" s="45" t="s">
        <v>2330</v>
      </c>
      <c r="P457" s="45" t="s">
        <v>3277</v>
      </c>
      <c r="Q457" s="46"/>
      <c r="R457" s="46"/>
      <c r="S457" s="16">
        <v>1103</v>
      </c>
    </row>
    <row r="458" spans="1:19" ht="42">
      <c r="A458" s="11" t="s">
        <v>18</v>
      </c>
      <c r="B458" s="19"/>
      <c r="C458" s="43" t="s">
        <v>3109</v>
      </c>
      <c r="D458" s="44" t="s">
        <v>3592</v>
      </c>
      <c r="E458" s="44" t="s">
        <v>3593</v>
      </c>
      <c r="F458" s="45" t="s">
        <v>22</v>
      </c>
      <c r="G458" s="43" t="s">
        <v>3594</v>
      </c>
      <c r="H458" s="45" t="s">
        <v>3595</v>
      </c>
      <c r="I458" s="45">
        <v>2021</v>
      </c>
      <c r="J458" s="45" t="s">
        <v>26</v>
      </c>
      <c r="K458" s="45" t="s">
        <v>27</v>
      </c>
      <c r="L458" s="45" t="s">
        <v>3596</v>
      </c>
      <c r="M458" s="45" t="s">
        <v>3597</v>
      </c>
      <c r="N458" s="46"/>
      <c r="O458" s="45" t="s">
        <v>3598</v>
      </c>
      <c r="P458" s="45" t="s">
        <v>1029</v>
      </c>
      <c r="Q458" s="46"/>
      <c r="R458" s="46"/>
      <c r="S458" s="11">
        <v>1104</v>
      </c>
    </row>
    <row r="459" spans="1:19" ht="98">
      <c r="A459" s="11" t="s">
        <v>18</v>
      </c>
      <c r="B459" s="19"/>
      <c r="C459" s="43" t="s">
        <v>3599</v>
      </c>
      <c r="D459" s="44" t="s">
        <v>3600</v>
      </c>
      <c r="E459" s="44" t="s">
        <v>3601</v>
      </c>
      <c r="F459" s="45" t="s">
        <v>22</v>
      </c>
      <c r="G459" s="43" t="s">
        <v>3602</v>
      </c>
      <c r="H459" s="45" t="s">
        <v>265</v>
      </c>
      <c r="I459" s="45">
        <v>2021</v>
      </c>
      <c r="J459" s="45" t="s">
        <v>26</v>
      </c>
      <c r="K459" s="45" t="s">
        <v>27</v>
      </c>
      <c r="L459" s="45" t="s">
        <v>560</v>
      </c>
      <c r="M459" s="45" t="s">
        <v>655</v>
      </c>
      <c r="N459" s="46"/>
      <c r="O459" s="45" t="s">
        <v>269</v>
      </c>
      <c r="P459" s="45" t="s">
        <v>115</v>
      </c>
      <c r="Q459" s="46"/>
      <c r="R459" s="46"/>
      <c r="S459" s="11">
        <v>1105</v>
      </c>
    </row>
    <row r="460" spans="1:19" ht="28">
      <c r="A460" s="11" t="s">
        <v>18</v>
      </c>
      <c r="B460" s="19"/>
      <c r="C460" s="43" t="s">
        <v>105</v>
      </c>
      <c r="D460" s="44" t="s">
        <v>3603</v>
      </c>
      <c r="E460" s="44" t="s">
        <v>3604</v>
      </c>
      <c r="F460" s="45" t="s">
        <v>22</v>
      </c>
      <c r="G460" s="43" t="s">
        <v>3605</v>
      </c>
      <c r="H460" s="45" t="s">
        <v>467</v>
      </c>
      <c r="I460" s="45">
        <v>2020</v>
      </c>
      <c r="J460" s="45" t="s">
        <v>26</v>
      </c>
      <c r="K460" s="45" t="s">
        <v>27</v>
      </c>
      <c r="L460" s="45" t="s">
        <v>3567</v>
      </c>
      <c r="M460" s="46"/>
      <c r="N460" s="46"/>
      <c r="O460" s="45" t="s">
        <v>3606</v>
      </c>
      <c r="P460" s="46"/>
      <c r="Q460" s="46"/>
      <c r="R460" s="46"/>
      <c r="S460" s="16">
        <v>1106</v>
      </c>
    </row>
    <row r="461" spans="1:19" ht="28">
      <c r="A461" s="11" t="s">
        <v>18</v>
      </c>
      <c r="B461" s="19"/>
      <c r="C461" s="43" t="s">
        <v>3607</v>
      </c>
      <c r="D461" s="44" t="s">
        <v>3608</v>
      </c>
      <c r="E461" s="44" t="s">
        <v>3609</v>
      </c>
      <c r="F461" s="45" t="s">
        <v>22</v>
      </c>
      <c r="G461" s="43" t="s">
        <v>3610</v>
      </c>
      <c r="H461" s="45" t="s">
        <v>2612</v>
      </c>
      <c r="I461" s="45">
        <v>2021</v>
      </c>
      <c r="J461" s="45" t="s">
        <v>46</v>
      </c>
      <c r="K461" s="46"/>
      <c r="L461" s="45" t="s">
        <v>3611</v>
      </c>
      <c r="M461" s="45" t="s">
        <v>3612</v>
      </c>
      <c r="N461" s="46"/>
      <c r="O461" s="45" t="s">
        <v>672</v>
      </c>
      <c r="P461" s="45" t="s">
        <v>645</v>
      </c>
      <c r="Q461" s="46"/>
      <c r="R461" s="46"/>
      <c r="S461" s="11">
        <v>1111</v>
      </c>
    </row>
    <row r="462" spans="1:19" ht="42">
      <c r="A462" s="11" t="s">
        <v>18</v>
      </c>
      <c r="B462" s="19"/>
      <c r="C462" s="43" t="s">
        <v>463</v>
      </c>
      <c r="D462" s="44" t="s">
        <v>3614</v>
      </c>
      <c r="E462" s="44" t="s">
        <v>3615</v>
      </c>
      <c r="F462" s="45" t="s">
        <v>22</v>
      </c>
      <c r="G462" s="43" t="s">
        <v>3616</v>
      </c>
      <c r="H462" s="45" t="s">
        <v>3617</v>
      </c>
      <c r="I462" s="45">
        <v>2020</v>
      </c>
      <c r="J462" s="45" t="s">
        <v>26</v>
      </c>
      <c r="K462" s="45" t="s">
        <v>27</v>
      </c>
      <c r="L462" s="45" t="s">
        <v>3618</v>
      </c>
      <c r="M462" s="45" t="s">
        <v>3619</v>
      </c>
      <c r="N462" s="46"/>
      <c r="O462" s="45" t="s">
        <v>3620</v>
      </c>
      <c r="P462" s="45" t="s">
        <v>3277</v>
      </c>
      <c r="Q462" s="46"/>
      <c r="R462" s="46"/>
      <c r="S462" s="11">
        <v>1114</v>
      </c>
    </row>
    <row r="463" spans="1:19" ht="28">
      <c r="A463" s="11" t="s">
        <v>18</v>
      </c>
      <c r="B463" s="19"/>
      <c r="C463" s="43" t="s">
        <v>699</v>
      </c>
      <c r="D463" s="44" t="s">
        <v>3621</v>
      </c>
      <c r="E463" s="44" t="s">
        <v>3622</v>
      </c>
      <c r="F463" s="45" t="s">
        <v>22</v>
      </c>
      <c r="G463" s="43" t="s">
        <v>3623</v>
      </c>
      <c r="H463" s="45" t="s">
        <v>3617</v>
      </c>
      <c r="I463" s="45">
        <v>2021</v>
      </c>
      <c r="J463" s="45" t="s">
        <v>26</v>
      </c>
      <c r="K463" s="45" t="s">
        <v>27</v>
      </c>
      <c r="L463" s="45" t="s">
        <v>3624</v>
      </c>
      <c r="M463" s="45" t="s">
        <v>3625</v>
      </c>
      <c r="N463" s="46"/>
      <c r="O463" s="45" t="s">
        <v>2088</v>
      </c>
      <c r="P463" s="45" t="s">
        <v>3625</v>
      </c>
      <c r="Q463" s="46"/>
      <c r="R463" s="46"/>
      <c r="S463" s="16">
        <v>1115</v>
      </c>
    </row>
    <row r="464" spans="1:19" ht="42">
      <c r="A464" s="11" t="s">
        <v>18</v>
      </c>
      <c r="B464" s="19"/>
      <c r="C464" s="43" t="s">
        <v>3626</v>
      </c>
      <c r="D464" s="44" t="s">
        <v>3627</v>
      </c>
      <c r="E464" s="44" t="s">
        <v>3628</v>
      </c>
      <c r="F464" s="45" t="s">
        <v>22</v>
      </c>
      <c r="G464" s="43" t="s">
        <v>3629</v>
      </c>
      <c r="H464" s="45" t="s">
        <v>3617</v>
      </c>
      <c r="I464" s="45">
        <v>2021</v>
      </c>
      <c r="J464" s="45" t="s">
        <v>26</v>
      </c>
      <c r="K464" s="45" t="s">
        <v>59</v>
      </c>
      <c r="L464" s="45" t="s">
        <v>2600</v>
      </c>
      <c r="M464" s="45" t="s">
        <v>2601</v>
      </c>
      <c r="N464" s="46"/>
      <c r="O464" s="45" t="s">
        <v>2603</v>
      </c>
      <c r="P464" s="45" t="s">
        <v>3630</v>
      </c>
      <c r="Q464" s="46"/>
      <c r="R464" s="46"/>
      <c r="S464" s="11">
        <v>1119</v>
      </c>
    </row>
    <row r="465" spans="1:19" ht="28">
      <c r="A465" s="11" t="s">
        <v>18</v>
      </c>
      <c r="B465" s="19"/>
      <c r="C465" s="43" t="s">
        <v>2032</v>
      </c>
      <c r="D465" s="44" t="s">
        <v>3631</v>
      </c>
      <c r="E465" s="44" t="s">
        <v>3632</v>
      </c>
      <c r="F465" s="45" t="s">
        <v>22</v>
      </c>
      <c r="G465" s="43" t="s">
        <v>3633</v>
      </c>
      <c r="H465" s="45" t="s">
        <v>2928</v>
      </c>
      <c r="I465" s="45">
        <v>2021</v>
      </c>
      <c r="J465" s="45" t="s">
        <v>46</v>
      </c>
      <c r="K465" s="46"/>
      <c r="L465" s="45" t="s">
        <v>3634</v>
      </c>
      <c r="M465" s="46"/>
      <c r="N465" s="46"/>
      <c r="O465" s="45" t="s">
        <v>2929</v>
      </c>
      <c r="P465" s="46"/>
      <c r="Q465" s="46"/>
      <c r="R465" s="46"/>
      <c r="S465" s="16">
        <v>1121</v>
      </c>
    </row>
    <row r="466" spans="1:19" ht="14">
      <c r="A466" s="11" t="s">
        <v>18</v>
      </c>
      <c r="B466" s="19"/>
      <c r="C466" s="43" t="s">
        <v>3133</v>
      </c>
      <c r="D466" s="44" t="s">
        <v>3637</v>
      </c>
      <c r="E466" s="48"/>
      <c r="F466" s="45" t="s">
        <v>488</v>
      </c>
      <c r="G466" s="43" t="s">
        <v>3638</v>
      </c>
      <c r="H466" s="46"/>
      <c r="I466" s="45">
        <v>2020</v>
      </c>
      <c r="J466" s="45" t="s">
        <v>26</v>
      </c>
      <c r="K466" s="45" t="s">
        <v>27</v>
      </c>
      <c r="L466" s="45" t="s">
        <v>3639</v>
      </c>
      <c r="M466" s="46"/>
      <c r="N466" s="46"/>
      <c r="O466" s="45" t="s">
        <v>3640</v>
      </c>
      <c r="P466" s="46"/>
      <c r="Q466" s="46"/>
      <c r="R466" s="46"/>
      <c r="S466" s="16">
        <v>1124</v>
      </c>
    </row>
    <row r="467" spans="1:19" ht="42">
      <c r="A467" s="11" t="s">
        <v>18</v>
      </c>
      <c r="B467" s="19"/>
      <c r="C467" s="43" t="s">
        <v>3641</v>
      </c>
      <c r="D467" s="44" t="s">
        <v>3642</v>
      </c>
      <c r="E467" s="53" t="s">
        <v>3643</v>
      </c>
      <c r="F467" s="45" t="s">
        <v>488</v>
      </c>
      <c r="G467" s="43" t="s">
        <v>3644</v>
      </c>
      <c r="H467" s="46"/>
      <c r="I467" s="45">
        <v>2020</v>
      </c>
      <c r="J467" s="45" t="s">
        <v>46</v>
      </c>
      <c r="K467" s="46"/>
      <c r="L467" s="45" t="s">
        <v>3645</v>
      </c>
      <c r="M467" s="46"/>
      <c r="N467" s="46"/>
      <c r="O467" s="45" t="s">
        <v>3646</v>
      </c>
      <c r="P467" s="46"/>
      <c r="Q467" s="46"/>
      <c r="R467" s="46"/>
      <c r="S467" s="11">
        <v>1125</v>
      </c>
    </row>
    <row r="468" spans="1:19" ht="42">
      <c r="A468" s="11" t="s">
        <v>18</v>
      </c>
      <c r="B468" s="19"/>
      <c r="C468" s="43" t="s">
        <v>3647</v>
      </c>
      <c r="D468" s="44" t="s">
        <v>3648</v>
      </c>
      <c r="E468" s="53" t="s">
        <v>3649</v>
      </c>
      <c r="F468" s="45" t="s">
        <v>488</v>
      </c>
      <c r="G468" s="43" t="s">
        <v>3650</v>
      </c>
      <c r="H468" s="46"/>
      <c r="I468" s="45">
        <v>2020</v>
      </c>
      <c r="J468" s="45" t="s">
        <v>46</v>
      </c>
      <c r="K468" s="46"/>
      <c r="L468" s="45" t="s">
        <v>3651</v>
      </c>
      <c r="M468" s="45" t="s">
        <v>1106</v>
      </c>
      <c r="N468" s="46"/>
      <c r="O468" s="45" t="s">
        <v>3652</v>
      </c>
      <c r="P468" s="45" t="s">
        <v>1106</v>
      </c>
      <c r="Q468" s="46"/>
      <c r="R468" s="46"/>
      <c r="S468" s="11">
        <v>1126</v>
      </c>
    </row>
    <row r="469" spans="1:19" ht="28">
      <c r="A469" s="11" t="s">
        <v>18</v>
      </c>
      <c r="B469" s="19"/>
      <c r="C469" s="43" t="s">
        <v>3133</v>
      </c>
      <c r="D469" s="44" t="s">
        <v>3653</v>
      </c>
      <c r="E469" s="53" t="s">
        <v>3654</v>
      </c>
      <c r="F469" s="45" t="s">
        <v>488</v>
      </c>
      <c r="G469" s="43" t="s">
        <v>3655</v>
      </c>
      <c r="H469" s="46"/>
      <c r="I469" s="45">
        <v>2020</v>
      </c>
      <c r="J469" s="45" t="s">
        <v>46</v>
      </c>
      <c r="K469" s="46"/>
      <c r="L469" s="45" t="s">
        <v>3656</v>
      </c>
      <c r="M469" s="45" t="s">
        <v>3657</v>
      </c>
      <c r="N469" s="46"/>
      <c r="O469" s="45" t="s">
        <v>3275</v>
      </c>
      <c r="P469" s="45" t="s">
        <v>3657</v>
      </c>
      <c r="Q469" s="46"/>
      <c r="R469" s="46"/>
      <c r="S469" s="16">
        <v>1127</v>
      </c>
    </row>
    <row r="470" spans="1:19" ht="28">
      <c r="A470" s="11" t="s">
        <v>18</v>
      </c>
      <c r="B470" s="19"/>
      <c r="C470" s="43" t="s">
        <v>3133</v>
      </c>
      <c r="D470" s="44" t="s">
        <v>3658</v>
      </c>
      <c r="E470" s="53" t="s">
        <v>3659</v>
      </c>
      <c r="F470" s="45" t="s">
        <v>488</v>
      </c>
      <c r="G470" s="43" t="s">
        <v>3660</v>
      </c>
      <c r="H470" s="46"/>
      <c r="I470" s="45">
        <v>2020</v>
      </c>
      <c r="J470" s="45" t="s">
        <v>46</v>
      </c>
      <c r="K470" s="46"/>
      <c r="L470" s="45" t="s">
        <v>3661</v>
      </c>
      <c r="M470" s="45" t="s">
        <v>3657</v>
      </c>
      <c r="N470" s="46"/>
      <c r="O470" s="45" t="s">
        <v>3662</v>
      </c>
      <c r="P470" s="45" t="s">
        <v>3657</v>
      </c>
      <c r="Q470" s="46"/>
      <c r="R470" s="46"/>
      <c r="S470" s="11">
        <v>1128</v>
      </c>
    </row>
    <row r="471" spans="1:19" ht="28">
      <c r="A471" s="11" t="s">
        <v>18</v>
      </c>
      <c r="B471" s="19"/>
      <c r="C471" s="43" t="s">
        <v>3133</v>
      </c>
      <c r="D471" s="44" t="s">
        <v>3663</v>
      </c>
      <c r="E471" s="53" t="s">
        <v>3664</v>
      </c>
      <c r="F471" s="45" t="s">
        <v>488</v>
      </c>
      <c r="G471" s="43" t="s">
        <v>3665</v>
      </c>
      <c r="H471" s="46"/>
      <c r="I471" s="45">
        <v>2020</v>
      </c>
      <c r="J471" s="45" t="s">
        <v>46</v>
      </c>
      <c r="K471" s="46"/>
      <c r="L471" s="45" t="s">
        <v>3666</v>
      </c>
      <c r="M471" s="46"/>
      <c r="N471" s="46"/>
      <c r="O471" s="45" t="s">
        <v>3667</v>
      </c>
      <c r="P471" s="46"/>
      <c r="Q471" s="46"/>
      <c r="R471" s="46"/>
      <c r="S471" s="11">
        <v>1129</v>
      </c>
    </row>
    <row r="472" spans="1:19" ht="42">
      <c r="A472" s="11" t="s">
        <v>18</v>
      </c>
      <c r="B472" s="19"/>
      <c r="C472" s="43" t="s">
        <v>1834</v>
      </c>
      <c r="D472" s="49" t="s">
        <v>3672</v>
      </c>
      <c r="E472" s="49" t="s">
        <v>3673</v>
      </c>
      <c r="F472" s="43" t="s">
        <v>22</v>
      </c>
      <c r="G472" s="43" t="s">
        <v>3674</v>
      </c>
      <c r="H472" s="43" t="s">
        <v>3675</v>
      </c>
      <c r="I472" s="43">
        <v>2021</v>
      </c>
      <c r="J472" s="43" t="s">
        <v>26</v>
      </c>
      <c r="K472" s="50"/>
      <c r="L472" s="43" t="s">
        <v>2226</v>
      </c>
      <c r="M472" s="43" t="s">
        <v>3676</v>
      </c>
      <c r="N472" s="50"/>
      <c r="O472" s="43" t="s">
        <v>3577</v>
      </c>
      <c r="P472" s="43" t="s">
        <v>3677</v>
      </c>
      <c r="Q472" s="50"/>
      <c r="R472" s="50"/>
      <c r="S472" s="16">
        <v>1817</v>
      </c>
    </row>
    <row r="473" spans="1:19" ht="56">
      <c r="A473" s="11" t="s">
        <v>18</v>
      </c>
      <c r="B473" s="19"/>
      <c r="C473" s="43" t="s">
        <v>3682</v>
      </c>
      <c r="D473" s="49" t="s">
        <v>3683</v>
      </c>
      <c r="E473" s="49" t="s">
        <v>3684</v>
      </c>
      <c r="F473" s="43" t="s">
        <v>22</v>
      </c>
      <c r="G473" s="43" t="s">
        <v>3685</v>
      </c>
      <c r="H473" s="43" t="s">
        <v>1346</v>
      </c>
      <c r="I473" s="43">
        <v>2021</v>
      </c>
      <c r="J473" s="43" t="s">
        <v>26</v>
      </c>
      <c r="K473" s="43" t="s">
        <v>27</v>
      </c>
      <c r="L473" s="43" t="s">
        <v>144</v>
      </c>
      <c r="M473" s="50"/>
      <c r="N473" s="50"/>
      <c r="O473" s="43" t="s">
        <v>147</v>
      </c>
      <c r="P473" s="50"/>
      <c r="Q473" s="50"/>
      <c r="R473" s="50"/>
      <c r="S473" s="11">
        <v>1836</v>
      </c>
    </row>
    <row r="474" spans="1:19" ht="56">
      <c r="A474" s="11" t="s">
        <v>18</v>
      </c>
      <c r="B474" s="19"/>
      <c r="C474" s="43" t="s">
        <v>3687</v>
      </c>
      <c r="D474" s="49" t="s">
        <v>3688</v>
      </c>
      <c r="E474" s="49" t="s">
        <v>3689</v>
      </c>
      <c r="F474" s="43" t="s">
        <v>22</v>
      </c>
      <c r="G474" s="43" t="s">
        <v>3690</v>
      </c>
      <c r="H474" s="43" t="s">
        <v>3691</v>
      </c>
      <c r="I474" s="43">
        <v>2021</v>
      </c>
      <c r="J474" s="43" t="s">
        <v>26</v>
      </c>
      <c r="K474" s="43" t="s">
        <v>27</v>
      </c>
      <c r="L474" s="43" t="s">
        <v>3692</v>
      </c>
      <c r="M474" s="43" t="s">
        <v>3693</v>
      </c>
      <c r="N474" s="50"/>
      <c r="O474" s="43" t="s">
        <v>3694</v>
      </c>
      <c r="P474" s="43" t="s">
        <v>3695</v>
      </c>
      <c r="Q474" s="50"/>
      <c r="R474" s="50"/>
      <c r="S474" s="11">
        <v>1845</v>
      </c>
    </row>
    <row r="475" spans="1:19" ht="28">
      <c r="A475" s="11" t="s">
        <v>18</v>
      </c>
      <c r="B475" s="19"/>
      <c r="C475" s="43" t="s">
        <v>1834</v>
      </c>
      <c r="D475" s="49" t="s">
        <v>3696</v>
      </c>
      <c r="E475" s="49" t="s">
        <v>3697</v>
      </c>
      <c r="F475" s="43" t="s">
        <v>22</v>
      </c>
      <c r="G475" s="43" t="s">
        <v>3698</v>
      </c>
      <c r="H475" s="43" t="s">
        <v>467</v>
      </c>
      <c r="I475" s="43">
        <v>2021</v>
      </c>
      <c r="J475" s="43" t="s">
        <v>26</v>
      </c>
      <c r="K475" s="43" t="s">
        <v>27</v>
      </c>
      <c r="L475" s="43" t="s">
        <v>3699</v>
      </c>
      <c r="M475" s="50"/>
      <c r="N475" s="50"/>
      <c r="O475" s="43" t="s">
        <v>2489</v>
      </c>
      <c r="P475" s="50"/>
      <c r="Q475" s="50"/>
      <c r="R475" s="50"/>
      <c r="S475" s="16">
        <v>1847</v>
      </c>
    </row>
    <row r="476" spans="1:19" ht="28">
      <c r="A476" s="11" t="s">
        <v>18</v>
      </c>
      <c r="B476" s="19"/>
      <c r="C476" s="43" t="s">
        <v>3700</v>
      </c>
      <c r="D476" s="49" t="s">
        <v>3701</v>
      </c>
      <c r="E476" s="49" t="s">
        <v>3702</v>
      </c>
      <c r="F476" s="43" t="s">
        <v>22</v>
      </c>
      <c r="G476" s="43" t="s">
        <v>3703</v>
      </c>
      <c r="H476" s="43" t="s">
        <v>124</v>
      </c>
      <c r="I476" s="43">
        <v>2020</v>
      </c>
      <c r="J476" s="43" t="s">
        <v>26</v>
      </c>
      <c r="K476" s="43" t="s">
        <v>27</v>
      </c>
      <c r="L476" s="43" t="s">
        <v>3704</v>
      </c>
      <c r="M476" s="43" t="s">
        <v>1841</v>
      </c>
      <c r="N476" s="50"/>
      <c r="O476" s="43" t="s">
        <v>3221</v>
      </c>
      <c r="P476" s="43" t="s">
        <v>3705</v>
      </c>
      <c r="Q476" s="50"/>
      <c r="R476" s="50"/>
      <c r="S476" s="16">
        <v>1850</v>
      </c>
    </row>
    <row r="477" spans="1:19" ht="28">
      <c r="A477" s="11" t="s">
        <v>18</v>
      </c>
      <c r="B477" s="19"/>
      <c r="C477" s="43" t="s">
        <v>3708</v>
      </c>
      <c r="D477" s="49" t="s">
        <v>3709</v>
      </c>
      <c r="E477" s="49" t="s">
        <v>3710</v>
      </c>
      <c r="F477" s="43" t="s">
        <v>488</v>
      </c>
      <c r="G477" s="43" t="s">
        <v>3711</v>
      </c>
      <c r="H477" s="50"/>
      <c r="I477" s="43">
        <v>2021</v>
      </c>
      <c r="J477" s="43" t="s">
        <v>46</v>
      </c>
      <c r="K477" s="50"/>
      <c r="L477" s="43" t="s">
        <v>3712</v>
      </c>
      <c r="M477" s="43" t="s">
        <v>3713</v>
      </c>
      <c r="N477" s="50"/>
      <c r="O477" s="43" t="s">
        <v>3092</v>
      </c>
      <c r="P477" s="43" t="s">
        <v>3713</v>
      </c>
      <c r="Q477" s="50"/>
      <c r="R477" s="50"/>
      <c r="S477" s="11">
        <v>1882</v>
      </c>
    </row>
    <row r="478" spans="1:19" ht="28">
      <c r="A478" s="11" t="s">
        <v>18</v>
      </c>
      <c r="B478" s="19"/>
      <c r="C478" s="43" t="s">
        <v>3133</v>
      </c>
      <c r="D478" s="49" t="s">
        <v>3714</v>
      </c>
      <c r="E478" s="51" t="s">
        <v>3715</v>
      </c>
      <c r="F478" s="43" t="s">
        <v>488</v>
      </c>
      <c r="G478" s="43" t="s">
        <v>3716</v>
      </c>
      <c r="H478" s="50"/>
      <c r="I478" s="43">
        <v>2021</v>
      </c>
      <c r="J478" s="43" t="s">
        <v>46</v>
      </c>
      <c r="K478" s="50"/>
      <c r="L478" s="43" t="s">
        <v>3717</v>
      </c>
      <c r="M478" s="43" t="s">
        <v>3718</v>
      </c>
      <c r="N478" s="50"/>
      <c r="O478" s="43" t="s">
        <v>3719</v>
      </c>
      <c r="P478" s="43" t="s">
        <v>3720</v>
      </c>
      <c r="Q478" s="50"/>
      <c r="R478" s="50"/>
      <c r="S478" s="16">
        <v>1883</v>
      </c>
    </row>
    <row r="479" spans="1:19" ht="56">
      <c r="A479" s="11" t="s">
        <v>18</v>
      </c>
      <c r="B479" s="19"/>
      <c r="C479" s="43" t="s">
        <v>3721</v>
      </c>
      <c r="D479" s="49" t="s">
        <v>3722</v>
      </c>
      <c r="E479" s="49" t="s">
        <v>3723</v>
      </c>
      <c r="F479" s="43" t="s">
        <v>22</v>
      </c>
      <c r="G479" s="43" t="s">
        <v>3724</v>
      </c>
      <c r="H479" s="43" t="s">
        <v>420</v>
      </c>
      <c r="I479" s="43">
        <v>2020</v>
      </c>
      <c r="J479" s="43" t="s">
        <v>26</v>
      </c>
      <c r="K479" s="43" t="s">
        <v>27</v>
      </c>
      <c r="L479" s="43" t="s">
        <v>114</v>
      </c>
      <c r="M479" s="43" t="s">
        <v>115</v>
      </c>
      <c r="N479" s="50"/>
      <c r="O479" s="43" t="s">
        <v>422</v>
      </c>
      <c r="P479" s="43" t="s">
        <v>421</v>
      </c>
      <c r="Q479" s="50"/>
      <c r="R479" s="50"/>
      <c r="S479" s="11">
        <v>1885</v>
      </c>
    </row>
    <row r="480" spans="1:19" ht="42">
      <c r="A480" s="11" t="s">
        <v>18</v>
      </c>
      <c r="B480" s="19"/>
      <c r="C480" s="43" t="s">
        <v>463</v>
      </c>
      <c r="D480" s="49" t="s">
        <v>3725</v>
      </c>
      <c r="E480" s="49" t="s">
        <v>3726</v>
      </c>
      <c r="F480" s="43" t="s">
        <v>22</v>
      </c>
      <c r="G480" s="43" t="s">
        <v>3727</v>
      </c>
      <c r="H480" s="43" t="s">
        <v>109</v>
      </c>
      <c r="I480" s="43">
        <v>2020</v>
      </c>
      <c r="J480" s="43" t="s">
        <v>26</v>
      </c>
      <c r="K480" s="43" t="s">
        <v>59</v>
      </c>
      <c r="L480" s="43" t="s">
        <v>3728</v>
      </c>
      <c r="M480" s="43" t="s">
        <v>3729</v>
      </c>
      <c r="N480" s="50"/>
      <c r="O480" s="43" t="s">
        <v>3730</v>
      </c>
      <c r="P480" s="43" t="s">
        <v>3729</v>
      </c>
      <c r="Q480" s="50"/>
      <c r="R480" s="50"/>
      <c r="S480" s="16">
        <v>1892</v>
      </c>
    </row>
    <row r="481" spans="1:19" ht="42">
      <c r="A481" s="11" t="s">
        <v>18</v>
      </c>
      <c r="B481" s="19"/>
      <c r="C481" s="43" t="s">
        <v>3732</v>
      </c>
      <c r="D481" s="49" t="s">
        <v>3733</v>
      </c>
      <c r="E481" s="49" t="s">
        <v>3734</v>
      </c>
      <c r="F481" s="43" t="s">
        <v>22</v>
      </c>
      <c r="G481" s="43" t="s">
        <v>3735</v>
      </c>
      <c r="H481" s="43" t="s">
        <v>420</v>
      </c>
      <c r="I481" s="43">
        <v>2021</v>
      </c>
      <c r="J481" s="43" t="s">
        <v>26</v>
      </c>
      <c r="K481" s="43" t="s">
        <v>27</v>
      </c>
      <c r="L481" s="43" t="s">
        <v>3736</v>
      </c>
      <c r="M481" s="43" t="s">
        <v>3365</v>
      </c>
      <c r="N481" s="50"/>
      <c r="O481" s="43" t="s">
        <v>217</v>
      </c>
      <c r="P481" s="43" t="s">
        <v>3365</v>
      </c>
      <c r="Q481" s="50"/>
      <c r="R481" s="50"/>
      <c r="S481" s="11">
        <v>1900</v>
      </c>
    </row>
    <row r="482" spans="1:19" ht="42">
      <c r="A482" s="11" t="s">
        <v>18</v>
      </c>
      <c r="B482" s="19"/>
      <c r="C482" s="43" t="s">
        <v>2032</v>
      </c>
      <c r="D482" s="49" t="s">
        <v>3737</v>
      </c>
      <c r="E482" s="49" t="s">
        <v>3738</v>
      </c>
      <c r="F482" s="43" t="s">
        <v>22</v>
      </c>
      <c r="G482" s="43" t="s">
        <v>3739</v>
      </c>
      <c r="H482" s="43" t="s">
        <v>729</v>
      </c>
      <c r="I482" s="43">
        <v>2021</v>
      </c>
      <c r="J482" s="43" t="s">
        <v>26</v>
      </c>
      <c r="K482" s="43" t="s">
        <v>27</v>
      </c>
      <c r="L482" s="43" t="s">
        <v>3740</v>
      </c>
      <c r="M482" s="43" t="s">
        <v>424</v>
      </c>
      <c r="N482" s="50"/>
      <c r="O482" s="43" t="s">
        <v>425</v>
      </c>
      <c r="P482" s="43" t="s">
        <v>3741</v>
      </c>
      <c r="Q482" s="50"/>
      <c r="R482" s="50"/>
      <c r="S482" s="11">
        <v>1902</v>
      </c>
    </row>
    <row r="483" spans="1:19" ht="28">
      <c r="A483" s="11" t="s">
        <v>18</v>
      </c>
      <c r="B483" s="19"/>
      <c r="C483" s="43" t="s">
        <v>463</v>
      </c>
      <c r="D483" s="49" t="s">
        <v>3742</v>
      </c>
      <c r="E483" s="49" t="s">
        <v>3743</v>
      </c>
      <c r="F483" s="43" t="s">
        <v>22</v>
      </c>
      <c r="G483" s="43" t="s">
        <v>3744</v>
      </c>
      <c r="H483" s="43" t="s">
        <v>1381</v>
      </c>
      <c r="I483" s="43">
        <v>2021</v>
      </c>
      <c r="J483" s="43" t="s">
        <v>26</v>
      </c>
      <c r="K483" s="43" t="s">
        <v>27</v>
      </c>
      <c r="L483" s="43" t="s">
        <v>3745</v>
      </c>
      <c r="M483" s="43" t="s">
        <v>3277</v>
      </c>
      <c r="N483" s="50"/>
      <c r="O483" s="43" t="s">
        <v>2330</v>
      </c>
      <c r="P483" s="43" t="s">
        <v>2328</v>
      </c>
      <c r="Q483" s="50"/>
      <c r="R483" s="50"/>
      <c r="S483" s="11">
        <v>1905</v>
      </c>
    </row>
    <row r="484" spans="1:19" ht="42">
      <c r="A484" s="11" t="s">
        <v>18</v>
      </c>
      <c r="B484" s="19"/>
      <c r="C484" s="43" t="s">
        <v>3746</v>
      </c>
      <c r="D484" s="49" t="s">
        <v>3747</v>
      </c>
      <c r="E484" s="49" t="s">
        <v>3748</v>
      </c>
      <c r="F484" s="43" t="s">
        <v>22</v>
      </c>
      <c r="G484" s="43" t="s">
        <v>3749</v>
      </c>
      <c r="H484" s="43" t="s">
        <v>2992</v>
      </c>
      <c r="I484" s="43">
        <v>2021</v>
      </c>
      <c r="J484" s="43" t="s">
        <v>26</v>
      </c>
      <c r="K484" s="43" t="s">
        <v>27</v>
      </c>
      <c r="L484" s="43" t="s">
        <v>3098</v>
      </c>
      <c r="M484" s="43" t="s">
        <v>3099</v>
      </c>
      <c r="N484" s="50"/>
      <c r="O484" s="43" t="s">
        <v>3100</v>
      </c>
      <c r="P484" s="43" t="s">
        <v>3101</v>
      </c>
      <c r="Q484" s="50"/>
      <c r="R484" s="50"/>
      <c r="S484" s="11">
        <v>1906</v>
      </c>
    </row>
    <row r="485" spans="1:19" ht="42">
      <c r="A485" s="11" t="s">
        <v>18</v>
      </c>
      <c r="B485" s="19"/>
      <c r="C485" s="43" t="s">
        <v>2995</v>
      </c>
      <c r="D485" s="49" t="s">
        <v>3750</v>
      </c>
      <c r="E485" s="49" t="s">
        <v>3751</v>
      </c>
      <c r="F485" s="43" t="s">
        <v>22</v>
      </c>
      <c r="G485" s="43" t="s">
        <v>3752</v>
      </c>
      <c r="H485" s="43" t="s">
        <v>365</v>
      </c>
      <c r="I485" s="43">
        <v>2021</v>
      </c>
      <c r="J485" s="43" t="s">
        <v>26</v>
      </c>
      <c r="K485" s="43" t="s">
        <v>27</v>
      </c>
      <c r="L485" s="43" t="s">
        <v>3706</v>
      </c>
      <c r="M485" s="43" t="s">
        <v>3753</v>
      </c>
      <c r="N485" s="50"/>
      <c r="O485" s="43" t="s">
        <v>3754</v>
      </c>
      <c r="P485" s="43" t="s">
        <v>3755</v>
      </c>
      <c r="Q485" s="50"/>
      <c r="R485" s="50"/>
      <c r="S485" s="11">
        <v>1909</v>
      </c>
    </row>
    <row r="486" spans="1:19" ht="42">
      <c r="A486" s="11" t="s">
        <v>18</v>
      </c>
      <c r="B486" s="19"/>
      <c r="C486" s="43" t="s">
        <v>699</v>
      </c>
      <c r="D486" s="49" t="s">
        <v>3756</v>
      </c>
      <c r="E486" s="49" t="s">
        <v>3757</v>
      </c>
      <c r="F486" s="43" t="s">
        <v>22</v>
      </c>
      <c r="G486" s="43" t="s">
        <v>3758</v>
      </c>
      <c r="H486" s="43" t="s">
        <v>1725</v>
      </c>
      <c r="I486" s="43">
        <v>2021</v>
      </c>
      <c r="J486" s="43" t="s">
        <v>26</v>
      </c>
      <c r="K486" s="43" t="s">
        <v>27</v>
      </c>
      <c r="L486" s="43" t="s">
        <v>3759</v>
      </c>
      <c r="M486" s="50"/>
      <c r="N486" s="50"/>
      <c r="O486" s="43" t="s">
        <v>3760</v>
      </c>
      <c r="P486" s="50"/>
      <c r="Q486" s="50"/>
      <c r="R486" s="50"/>
      <c r="S486" s="16">
        <v>1910</v>
      </c>
    </row>
    <row r="487" spans="1:19" ht="42">
      <c r="A487" s="11" t="s">
        <v>18</v>
      </c>
      <c r="B487" s="19"/>
      <c r="C487" s="43" t="s">
        <v>3761</v>
      </c>
      <c r="D487" s="49" t="s">
        <v>3762</v>
      </c>
      <c r="E487" s="49" t="s">
        <v>3763</v>
      </c>
      <c r="F487" s="43" t="s">
        <v>22</v>
      </c>
      <c r="G487" s="43" t="s">
        <v>3764</v>
      </c>
      <c r="H487" s="43" t="s">
        <v>208</v>
      </c>
      <c r="I487" s="43">
        <v>2021</v>
      </c>
      <c r="J487" s="43" t="s">
        <v>26</v>
      </c>
      <c r="K487" s="43" t="s">
        <v>27</v>
      </c>
      <c r="L487" s="43" t="s">
        <v>423</v>
      </c>
      <c r="M487" s="43" t="s">
        <v>424</v>
      </c>
      <c r="N487" s="50"/>
      <c r="O487" s="43" t="s">
        <v>425</v>
      </c>
      <c r="P487" s="43" t="s">
        <v>424</v>
      </c>
      <c r="Q487" s="50"/>
      <c r="R487" s="50"/>
      <c r="S487" s="16">
        <v>1919</v>
      </c>
    </row>
    <row r="488" spans="1:19" ht="42">
      <c r="A488" s="11" t="s">
        <v>18</v>
      </c>
      <c r="B488" s="19"/>
      <c r="C488" s="43" t="s">
        <v>699</v>
      </c>
      <c r="D488" s="49" t="s">
        <v>3765</v>
      </c>
      <c r="E488" s="49" t="s">
        <v>3766</v>
      </c>
      <c r="F488" s="43" t="s">
        <v>22</v>
      </c>
      <c r="G488" s="43" t="s">
        <v>3767</v>
      </c>
      <c r="H488" s="43" t="s">
        <v>257</v>
      </c>
      <c r="I488" s="43">
        <v>2021</v>
      </c>
      <c r="J488" s="43" t="s">
        <v>26</v>
      </c>
      <c r="K488" s="43" t="s">
        <v>27</v>
      </c>
      <c r="L488" s="43" t="s">
        <v>3768</v>
      </c>
      <c r="M488" s="43" t="s">
        <v>3769</v>
      </c>
      <c r="N488" s="50"/>
      <c r="O488" s="43" t="s">
        <v>3770</v>
      </c>
      <c r="P488" s="43" t="s">
        <v>3769</v>
      </c>
      <c r="Q488" s="50"/>
      <c r="R488" s="50"/>
      <c r="S488" s="11">
        <v>1921</v>
      </c>
    </row>
    <row r="489" spans="1:19" ht="42">
      <c r="A489" s="11" t="s">
        <v>18</v>
      </c>
      <c r="B489" s="19"/>
      <c r="C489" s="43" t="s">
        <v>3772</v>
      </c>
      <c r="D489" s="49" t="s">
        <v>3773</v>
      </c>
      <c r="E489" s="43" t="s">
        <v>3774</v>
      </c>
      <c r="F489" s="43" t="s">
        <v>488</v>
      </c>
      <c r="G489" s="43" t="s">
        <v>3775</v>
      </c>
      <c r="H489" s="50"/>
      <c r="I489" s="43">
        <v>2021</v>
      </c>
      <c r="J489" s="43" t="s">
        <v>26</v>
      </c>
      <c r="K489" s="43" t="s">
        <v>27</v>
      </c>
      <c r="L489" s="43" t="s">
        <v>3776</v>
      </c>
      <c r="M489" s="43" t="s">
        <v>3777</v>
      </c>
      <c r="N489" s="50"/>
      <c r="O489" s="43" t="s">
        <v>3778</v>
      </c>
      <c r="P489" s="43" t="s">
        <v>3779</v>
      </c>
      <c r="Q489" s="50"/>
      <c r="R489" s="50"/>
      <c r="S489" s="16">
        <v>1928</v>
      </c>
    </row>
    <row r="490" spans="1:19" ht="28">
      <c r="A490" s="11" t="s">
        <v>18</v>
      </c>
      <c r="B490" s="19"/>
      <c r="C490" s="43" t="s">
        <v>3780</v>
      </c>
      <c r="D490" s="49" t="s">
        <v>3781</v>
      </c>
      <c r="E490" s="47" t="s">
        <v>3782</v>
      </c>
      <c r="F490" s="43" t="s">
        <v>488</v>
      </c>
      <c r="G490" s="43" t="s">
        <v>3783</v>
      </c>
      <c r="H490" s="50"/>
      <c r="I490" s="43">
        <v>2021</v>
      </c>
      <c r="J490" s="43" t="s">
        <v>46</v>
      </c>
      <c r="K490" s="50"/>
      <c r="L490" s="43" t="s">
        <v>3784</v>
      </c>
      <c r="M490" s="43" t="s">
        <v>2750</v>
      </c>
      <c r="N490" s="50"/>
      <c r="O490" s="43" t="s">
        <v>3785</v>
      </c>
      <c r="P490" s="43" t="s">
        <v>2750</v>
      </c>
      <c r="Q490" s="50"/>
      <c r="R490" s="50"/>
      <c r="S490" s="11">
        <v>1932</v>
      </c>
    </row>
    <row r="491" spans="1:19" ht="28">
      <c r="A491" s="54" t="s">
        <v>18</v>
      </c>
      <c r="B491" s="55"/>
      <c r="C491" s="56" t="s">
        <v>699</v>
      </c>
      <c r="D491" s="57" t="s">
        <v>3786</v>
      </c>
      <c r="E491" s="58" t="s">
        <v>3787</v>
      </c>
      <c r="F491" s="58" t="s">
        <v>22</v>
      </c>
      <c r="G491" s="56" t="s">
        <v>3788</v>
      </c>
      <c r="H491" s="58" t="s">
        <v>109</v>
      </c>
      <c r="I491" s="58">
        <v>2021</v>
      </c>
      <c r="J491" s="58" t="s">
        <v>26</v>
      </c>
      <c r="K491" s="58" t="s">
        <v>27</v>
      </c>
      <c r="L491" s="58" t="s">
        <v>3789</v>
      </c>
      <c r="M491" s="58" t="s">
        <v>3790</v>
      </c>
      <c r="N491" s="59"/>
      <c r="O491" s="58" t="s">
        <v>2088</v>
      </c>
      <c r="P491" s="58" t="s">
        <v>3790</v>
      </c>
      <c r="Q491" s="59"/>
      <c r="R491" s="59"/>
      <c r="S491" s="16">
        <v>1937</v>
      </c>
    </row>
    <row r="492" spans="1:19" ht="28">
      <c r="A492" s="54" t="s">
        <v>18</v>
      </c>
      <c r="B492" s="55"/>
      <c r="C492" s="56" t="s">
        <v>105</v>
      </c>
      <c r="D492" s="57" t="s">
        <v>3791</v>
      </c>
      <c r="E492" s="58" t="s">
        <v>3792</v>
      </c>
      <c r="F492" s="58" t="s">
        <v>22</v>
      </c>
      <c r="G492" s="56" t="s">
        <v>3793</v>
      </c>
      <c r="H492" s="58" t="s">
        <v>3794</v>
      </c>
      <c r="I492" s="58">
        <v>2021</v>
      </c>
      <c r="J492" s="58" t="s">
        <v>26</v>
      </c>
      <c r="K492" s="58" t="s">
        <v>27</v>
      </c>
      <c r="L492" s="58" t="s">
        <v>3795</v>
      </c>
      <c r="M492" s="59"/>
      <c r="N492" s="59"/>
      <c r="O492" s="58" t="s">
        <v>3796</v>
      </c>
      <c r="P492" s="59"/>
      <c r="Q492" s="59"/>
      <c r="R492" s="59"/>
      <c r="S492" s="16">
        <v>1946</v>
      </c>
    </row>
    <row r="493" spans="1:19" ht="56">
      <c r="A493" s="54" t="s">
        <v>18</v>
      </c>
      <c r="B493" s="55"/>
      <c r="C493" s="56" t="s">
        <v>3278</v>
      </c>
      <c r="D493" s="57" t="s">
        <v>3797</v>
      </c>
      <c r="E493" s="58" t="s">
        <v>3798</v>
      </c>
      <c r="F493" s="58" t="s">
        <v>22</v>
      </c>
      <c r="G493" s="56" t="s">
        <v>3799</v>
      </c>
      <c r="H493" s="58" t="s">
        <v>458</v>
      </c>
      <c r="I493" s="58">
        <v>2021</v>
      </c>
      <c r="J493" s="58" t="s">
        <v>26</v>
      </c>
      <c r="K493" s="58" t="s">
        <v>27</v>
      </c>
      <c r="L493" s="58" t="s">
        <v>2836</v>
      </c>
      <c r="M493" s="58" t="s">
        <v>3172</v>
      </c>
      <c r="N493" s="59"/>
      <c r="O493" s="58" t="s">
        <v>2287</v>
      </c>
      <c r="P493" s="58" t="s">
        <v>2839</v>
      </c>
      <c r="Q493" s="59"/>
      <c r="R493" s="59"/>
      <c r="S493" s="11">
        <v>1947</v>
      </c>
    </row>
    <row r="494" spans="1:19" ht="70">
      <c r="A494" s="54" t="s">
        <v>18</v>
      </c>
      <c r="B494" s="60"/>
      <c r="C494" s="56" t="s">
        <v>3800</v>
      </c>
      <c r="D494" s="57" t="s">
        <v>3801</v>
      </c>
      <c r="E494" s="58" t="s">
        <v>3802</v>
      </c>
      <c r="F494" s="58" t="s">
        <v>22</v>
      </c>
      <c r="G494" s="56" t="s">
        <v>3803</v>
      </c>
      <c r="H494" s="58" t="s">
        <v>186</v>
      </c>
      <c r="I494" s="58">
        <v>2021</v>
      </c>
      <c r="J494" s="58" t="s">
        <v>26</v>
      </c>
      <c r="K494" s="58" t="s">
        <v>27</v>
      </c>
      <c r="L494" s="58" t="s">
        <v>3554</v>
      </c>
      <c r="M494" s="58" t="s">
        <v>694</v>
      </c>
      <c r="N494" s="59"/>
      <c r="O494" s="58" t="s">
        <v>3555</v>
      </c>
      <c r="P494" s="58" t="s">
        <v>2126</v>
      </c>
      <c r="Q494" s="59"/>
      <c r="R494" s="59"/>
      <c r="S494" s="11">
        <v>1954</v>
      </c>
    </row>
    <row r="495" spans="1:19" ht="14">
      <c r="A495" s="54" t="s">
        <v>18</v>
      </c>
      <c r="B495" s="55"/>
      <c r="C495" s="56" t="s">
        <v>1428</v>
      </c>
      <c r="D495" s="57" t="s">
        <v>3804</v>
      </c>
      <c r="E495" s="58" t="s">
        <v>3805</v>
      </c>
      <c r="F495" s="58" t="s">
        <v>22</v>
      </c>
      <c r="G495" s="56" t="s">
        <v>3806</v>
      </c>
      <c r="H495" s="58" t="s">
        <v>3807</v>
      </c>
      <c r="I495" s="58">
        <v>2021</v>
      </c>
      <c r="J495" s="58" t="s">
        <v>46</v>
      </c>
      <c r="K495" s="59"/>
      <c r="L495" s="58" t="s">
        <v>3808</v>
      </c>
      <c r="M495" s="59"/>
      <c r="N495" s="59"/>
      <c r="O495" s="58" t="s">
        <v>3809</v>
      </c>
      <c r="P495" s="59"/>
      <c r="Q495" s="59"/>
      <c r="R495" s="59"/>
      <c r="S495" s="11">
        <v>1957</v>
      </c>
    </row>
    <row r="496" spans="1:19" ht="28">
      <c r="A496" s="54" t="s">
        <v>18</v>
      </c>
      <c r="B496" s="55"/>
      <c r="C496" s="56" t="s">
        <v>2753</v>
      </c>
      <c r="D496" s="57" t="s">
        <v>3810</v>
      </c>
      <c r="E496" s="58" t="s">
        <v>3811</v>
      </c>
      <c r="F496" s="58" t="s">
        <v>22</v>
      </c>
      <c r="G496" s="56" t="s">
        <v>3812</v>
      </c>
      <c r="H496" s="58" t="s">
        <v>3813</v>
      </c>
      <c r="I496" s="58">
        <v>2021</v>
      </c>
      <c r="J496" s="58" t="s">
        <v>26</v>
      </c>
      <c r="K496" s="58" t="s">
        <v>27</v>
      </c>
      <c r="L496" s="58" t="s">
        <v>3814</v>
      </c>
      <c r="M496" s="58" t="s">
        <v>3186</v>
      </c>
      <c r="N496" s="59"/>
      <c r="O496" s="58" t="s">
        <v>3185</v>
      </c>
      <c r="P496" s="58" t="s">
        <v>3186</v>
      </c>
      <c r="Q496" s="59"/>
      <c r="R496" s="59"/>
      <c r="S496" s="16">
        <v>1958</v>
      </c>
    </row>
    <row r="497" spans="1:19" ht="14">
      <c r="A497" s="54" t="s">
        <v>18</v>
      </c>
      <c r="B497" s="55"/>
      <c r="C497" s="56" t="s">
        <v>2033</v>
      </c>
      <c r="D497" s="57" t="s">
        <v>3815</v>
      </c>
      <c r="E497" s="58" t="s">
        <v>3816</v>
      </c>
      <c r="F497" s="58" t="s">
        <v>22</v>
      </c>
      <c r="G497" s="56" t="s">
        <v>3817</v>
      </c>
      <c r="H497" s="58" t="s">
        <v>429</v>
      </c>
      <c r="I497" s="58">
        <v>2021</v>
      </c>
      <c r="J497" s="58" t="s">
        <v>46</v>
      </c>
      <c r="K497" s="59"/>
      <c r="L497" s="58" t="s">
        <v>3818</v>
      </c>
      <c r="M497" s="58" t="s">
        <v>3819</v>
      </c>
      <c r="N497" s="59"/>
      <c r="O497" s="59"/>
      <c r="P497" s="58" t="s">
        <v>3820</v>
      </c>
      <c r="Q497" s="59"/>
      <c r="R497" s="59"/>
      <c r="S497" s="11">
        <v>1959</v>
      </c>
    </row>
    <row r="498" spans="1:19" ht="28">
      <c r="A498" s="54" t="s">
        <v>18</v>
      </c>
      <c r="B498" s="55"/>
      <c r="C498" s="56" t="s">
        <v>2964</v>
      </c>
      <c r="D498" s="57" t="s">
        <v>3821</v>
      </c>
      <c r="E498" s="58" t="s">
        <v>3822</v>
      </c>
      <c r="F498" s="58" t="s">
        <v>22</v>
      </c>
      <c r="G498" s="56" t="s">
        <v>3823</v>
      </c>
      <c r="H498" s="58" t="s">
        <v>208</v>
      </c>
      <c r="I498" s="58">
        <v>2021</v>
      </c>
      <c r="J498" s="58" t="s">
        <v>26</v>
      </c>
      <c r="K498" s="58" t="s">
        <v>27</v>
      </c>
      <c r="L498" s="58" t="s">
        <v>209</v>
      </c>
      <c r="M498" s="58" t="s">
        <v>180</v>
      </c>
      <c r="N498" s="59"/>
      <c r="O498" s="58" t="s">
        <v>179</v>
      </c>
      <c r="P498" s="58" t="s">
        <v>210</v>
      </c>
      <c r="Q498" s="59"/>
      <c r="R498" s="59"/>
      <c r="S498" s="11">
        <v>1960</v>
      </c>
    </row>
    <row r="499" spans="1:19" ht="28">
      <c r="A499" s="54" t="s">
        <v>18</v>
      </c>
      <c r="B499" s="55"/>
      <c r="C499" s="56" t="s">
        <v>699</v>
      </c>
      <c r="D499" s="57" t="s">
        <v>3824</v>
      </c>
      <c r="E499" s="58" t="s">
        <v>3825</v>
      </c>
      <c r="F499" s="58" t="s">
        <v>22</v>
      </c>
      <c r="G499" s="56" t="s">
        <v>3826</v>
      </c>
      <c r="H499" s="58" t="s">
        <v>143</v>
      </c>
      <c r="I499" s="58">
        <v>2021</v>
      </c>
      <c r="J499" s="58" t="s">
        <v>26</v>
      </c>
      <c r="K499" s="58" t="s">
        <v>27</v>
      </c>
      <c r="L499" s="58" t="s">
        <v>3789</v>
      </c>
      <c r="M499" s="58" t="s">
        <v>3827</v>
      </c>
      <c r="N499" s="59"/>
      <c r="O499" s="58" t="s">
        <v>2088</v>
      </c>
      <c r="P499" s="58" t="s">
        <v>3458</v>
      </c>
      <c r="Q499" s="59"/>
      <c r="R499" s="59"/>
      <c r="S499" s="11">
        <v>1965</v>
      </c>
    </row>
    <row r="500" spans="1:19" ht="28">
      <c r="A500" s="54" t="s">
        <v>18</v>
      </c>
      <c r="B500" s="55"/>
      <c r="C500" s="56" t="s">
        <v>3133</v>
      </c>
      <c r="D500" s="57" t="s">
        <v>3828</v>
      </c>
      <c r="E500" s="58" t="s">
        <v>3829</v>
      </c>
      <c r="F500" s="58" t="s">
        <v>22</v>
      </c>
      <c r="G500" s="56" t="s">
        <v>3830</v>
      </c>
      <c r="H500" s="58" t="s">
        <v>3678</v>
      </c>
      <c r="I500" s="58">
        <v>2021</v>
      </c>
      <c r="J500" s="58" t="s">
        <v>26</v>
      </c>
      <c r="K500" s="58" t="s">
        <v>27</v>
      </c>
      <c r="L500" s="58" t="s">
        <v>3831</v>
      </c>
      <c r="M500" s="58" t="s">
        <v>3832</v>
      </c>
      <c r="N500" s="59"/>
      <c r="O500" s="58" t="s">
        <v>3833</v>
      </c>
      <c r="P500" s="58" t="s">
        <v>3834</v>
      </c>
      <c r="Q500" s="59"/>
      <c r="R500" s="59"/>
      <c r="S500" s="16">
        <v>1967</v>
      </c>
    </row>
    <row r="501" spans="1:19" ht="28">
      <c r="A501" s="54" t="s">
        <v>18</v>
      </c>
      <c r="B501" s="55"/>
      <c r="C501" s="56" t="s">
        <v>3835</v>
      </c>
      <c r="D501" s="57" t="s">
        <v>3836</v>
      </c>
      <c r="E501" s="58" t="s">
        <v>3837</v>
      </c>
      <c r="F501" s="58" t="s">
        <v>22</v>
      </c>
      <c r="G501" s="56" t="s">
        <v>3838</v>
      </c>
      <c r="H501" s="58" t="s">
        <v>109</v>
      </c>
      <c r="I501" s="58">
        <v>2021</v>
      </c>
      <c r="J501" s="58" t="s">
        <v>46</v>
      </c>
      <c r="K501" s="59"/>
      <c r="L501" s="58" t="s">
        <v>3839</v>
      </c>
      <c r="M501" s="58" t="s">
        <v>3840</v>
      </c>
      <c r="N501" s="59"/>
      <c r="O501" s="58" t="s">
        <v>202</v>
      </c>
      <c r="P501" s="58" t="s">
        <v>3840</v>
      </c>
      <c r="Q501" s="59"/>
      <c r="R501" s="59"/>
      <c r="S501" s="11">
        <v>1969</v>
      </c>
    </row>
    <row r="502" spans="1:19" ht="14">
      <c r="A502" s="54" t="s">
        <v>18</v>
      </c>
      <c r="B502" s="55"/>
      <c r="C502" s="56" t="s">
        <v>699</v>
      </c>
      <c r="D502" s="57" t="s">
        <v>3843</v>
      </c>
      <c r="E502" s="58" t="s">
        <v>3844</v>
      </c>
      <c r="F502" s="58" t="s">
        <v>22</v>
      </c>
      <c r="G502" s="56" t="s">
        <v>3845</v>
      </c>
      <c r="H502" s="58" t="s">
        <v>3447</v>
      </c>
      <c r="I502" s="58">
        <v>2021</v>
      </c>
      <c r="J502" s="58" t="s">
        <v>26</v>
      </c>
      <c r="K502" s="58" t="s">
        <v>825</v>
      </c>
      <c r="L502" s="58" t="s">
        <v>3846</v>
      </c>
      <c r="M502" s="59"/>
      <c r="N502" s="59"/>
      <c r="O502" s="58" t="s">
        <v>2088</v>
      </c>
      <c r="P502" s="59"/>
      <c r="Q502" s="59"/>
      <c r="R502" s="59"/>
      <c r="S502" s="11">
        <v>1972</v>
      </c>
    </row>
    <row r="503" spans="1:19" ht="28">
      <c r="A503" s="54" t="s">
        <v>18</v>
      </c>
      <c r="B503" s="55"/>
      <c r="C503" s="56" t="s">
        <v>3133</v>
      </c>
      <c r="D503" s="57" t="s">
        <v>3847</v>
      </c>
      <c r="E503" s="58" t="s">
        <v>3848</v>
      </c>
      <c r="F503" s="58" t="s">
        <v>22</v>
      </c>
      <c r="G503" s="56" t="s">
        <v>3849</v>
      </c>
      <c r="H503" s="58" t="s">
        <v>792</v>
      </c>
      <c r="I503" s="58">
        <v>2021</v>
      </c>
      <c r="J503" s="58" t="s">
        <v>26</v>
      </c>
      <c r="K503" s="58" t="s">
        <v>27</v>
      </c>
      <c r="L503" s="58" t="s">
        <v>3850</v>
      </c>
      <c r="M503" s="58" t="s">
        <v>3851</v>
      </c>
      <c r="N503" s="59"/>
      <c r="O503" s="58" t="s">
        <v>3852</v>
      </c>
      <c r="P503" s="58" t="s">
        <v>3851</v>
      </c>
      <c r="Q503" s="59"/>
      <c r="R503" s="59"/>
      <c r="S503" s="11">
        <v>1975</v>
      </c>
    </row>
    <row r="504" spans="1:19" ht="14">
      <c r="A504" s="54" t="s">
        <v>18</v>
      </c>
      <c r="B504" s="55"/>
      <c r="C504" s="56" t="s">
        <v>105</v>
      </c>
      <c r="D504" s="57" t="s">
        <v>3853</v>
      </c>
      <c r="E504" s="58" t="s">
        <v>3854</v>
      </c>
      <c r="F504" s="58" t="s">
        <v>22</v>
      </c>
      <c r="G504" s="56" t="s">
        <v>3855</v>
      </c>
      <c r="H504" s="58" t="s">
        <v>208</v>
      </c>
      <c r="I504" s="58">
        <v>2021</v>
      </c>
      <c r="J504" s="58" t="s">
        <v>26</v>
      </c>
      <c r="K504" s="58" t="s">
        <v>27</v>
      </c>
      <c r="L504" s="58" t="s">
        <v>3856</v>
      </c>
      <c r="M504" s="58" t="s">
        <v>3857</v>
      </c>
      <c r="N504" s="59"/>
      <c r="O504" s="58" t="s">
        <v>3858</v>
      </c>
      <c r="P504" s="58" t="s">
        <v>3859</v>
      </c>
      <c r="Q504" s="59"/>
      <c r="R504" s="59"/>
      <c r="S504" s="11">
        <v>1977</v>
      </c>
    </row>
    <row r="505" spans="1:19" ht="28">
      <c r="A505" s="54" t="s">
        <v>18</v>
      </c>
      <c r="B505" s="55"/>
      <c r="C505" s="56" t="s">
        <v>19</v>
      </c>
      <c r="D505" s="57" t="s">
        <v>3860</v>
      </c>
      <c r="E505" s="59"/>
      <c r="F505" s="58" t="s">
        <v>928</v>
      </c>
      <c r="G505" s="56" t="s">
        <v>3861</v>
      </c>
      <c r="H505" s="58" t="s">
        <v>1381</v>
      </c>
      <c r="I505" s="58">
        <v>2021</v>
      </c>
      <c r="J505" s="58" t="s">
        <v>26</v>
      </c>
      <c r="K505" s="58" t="s">
        <v>27</v>
      </c>
      <c r="L505" s="58" t="s">
        <v>3862</v>
      </c>
      <c r="M505" s="59"/>
      <c r="N505" s="59"/>
      <c r="O505" s="58" t="s">
        <v>3863</v>
      </c>
      <c r="P505" s="59"/>
      <c r="Q505" s="59"/>
      <c r="R505" s="59"/>
      <c r="S505" s="11">
        <v>1980</v>
      </c>
    </row>
    <row r="506" spans="1:19" ht="42">
      <c r="A506" s="54" t="s">
        <v>18</v>
      </c>
      <c r="B506" s="55"/>
      <c r="C506" s="56" t="s">
        <v>446</v>
      </c>
      <c r="D506" s="57" t="s">
        <v>3865</v>
      </c>
      <c r="E506" s="58" t="s">
        <v>3866</v>
      </c>
      <c r="F506" s="58" t="s">
        <v>488</v>
      </c>
      <c r="G506" s="56" t="s">
        <v>3867</v>
      </c>
      <c r="H506" s="59"/>
      <c r="I506" s="58">
        <v>2021</v>
      </c>
      <c r="J506" s="58" t="s">
        <v>46</v>
      </c>
      <c r="K506" s="59"/>
      <c r="L506" s="58" t="s">
        <v>3868</v>
      </c>
      <c r="M506" s="59"/>
      <c r="N506" s="59"/>
      <c r="O506" s="58" t="s">
        <v>3574</v>
      </c>
      <c r="P506" s="59"/>
      <c r="Q506" s="59"/>
      <c r="R506" s="59"/>
      <c r="S506" s="16">
        <v>1985</v>
      </c>
    </row>
    <row r="507" spans="1:19" ht="28">
      <c r="A507" s="11" t="s">
        <v>18</v>
      </c>
      <c r="B507" s="55"/>
      <c r="C507" s="56" t="s">
        <v>83</v>
      </c>
      <c r="D507" s="57" t="s">
        <v>3869</v>
      </c>
      <c r="E507" s="58" t="s">
        <v>3870</v>
      </c>
      <c r="F507" s="58" t="s">
        <v>22</v>
      </c>
      <c r="G507" s="56" t="s">
        <v>3871</v>
      </c>
      <c r="H507" s="58" t="s">
        <v>375</v>
      </c>
      <c r="I507" s="58">
        <v>2019</v>
      </c>
      <c r="J507" s="58" t="s">
        <v>46</v>
      </c>
      <c r="K507" s="59"/>
      <c r="L507" s="58" t="s">
        <v>376</v>
      </c>
      <c r="M507" s="58" t="s">
        <v>377</v>
      </c>
      <c r="N507" s="59"/>
      <c r="O507" s="58" t="s">
        <v>379</v>
      </c>
      <c r="P507" s="58" t="s">
        <v>3872</v>
      </c>
      <c r="Q507" s="59"/>
      <c r="R507" s="59"/>
      <c r="S507" s="11">
        <v>1986</v>
      </c>
    </row>
    <row r="508" spans="1:19" ht="42">
      <c r="A508" s="11" t="s">
        <v>18</v>
      </c>
      <c r="B508" s="55"/>
      <c r="C508" s="56" t="s">
        <v>3873</v>
      </c>
      <c r="D508" s="57" t="s">
        <v>3874</v>
      </c>
      <c r="E508" s="58" t="s">
        <v>3875</v>
      </c>
      <c r="F508" s="58" t="s">
        <v>22</v>
      </c>
      <c r="G508" s="56" t="s">
        <v>3876</v>
      </c>
      <c r="H508" s="58" t="s">
        <v>1889</v>
      </c>
      <c r="I508" s="58">
        <v>2020</v>
      </c>
      <c r="J508" s="58" t="s">
        <v>26</v>
      </c>
      <c r="K508" s="58" t="s">
        <v>27</v>
      </c>
      <c r="L508" s="58" t="s">
        <v>3877</v>
      </c>
      <c r="M508" s="58" t="s">
        <v>1619</v>
      </c>
      <c r="N508" s="59"/>
      <c r="O508" s="58" t="s">
        <v>3878</v>
      </c>
      <c r="P508" s="58" t="s">
        <v>3879</v>
      </c>
      <c r="Q508" s="59"/>
      <c r="R508" s="59"/>
      <c r="S508" s="11">
        <v>1987</v>
      </c>
    </row>
    <row r="509" spans="1:19" ht="28">
      <c r="A509" s="11" t="s">
        <v>18</v>
      </c>
      <c r="B509" s="55"/>
      <c r="C509" s="56" t="s">
        <v>3880</v>
      </c>
      <c r="D509" s="57" t="s">
        <v>3881</v>
      </c>
      <c r="E509" s="58" t="s">
        <v>3882</v>
      </c>
      <c r="F509" s="58" t="s">
        <v>22</v>
      </c>
      <c r="G509" s="56" t="s">
        <v>3883</v>
      </c>
      <c r="H509" s="58" t="s">
        <v>2914</v>
      </c>
      <c r="I509" s="58">
        <v>2021</v>
      </c>
      <c r="J509" s="58" t="s">
        <v>26</v>
      </c>
      <c r="K509" s="58" t="s">
        <v>27</v>
      </c>
      <c r="L509" s="58" t="s">
        <v>3884</v>
      </c>
      <c r="M509" s="58" t="s">
        <v>3885</v>
      </c>
      <c r="N509" s="59"/>
      <c r="O509" s="58" t="s">
        <v>3886</v>
      </c>
      <c r="P509" s="58" t="s">
        <v>3885</v>
      </c>
      <c r="Q509" s="59"/>
      <c r="R509" s="59"/>
      <c r="S509" s="11">
        <v>1989</v>
      </c>
    </row>
    <row r="510" spans="1:19" ht="42">
      <c r="A510" s="11" t="s">
        <v>18</v>
      </c>
      <c r="B510" s="61"/>
      <c r="C510" s="56" t="s">
        <v>3887</v>
      </c>
      <c r="D510" s="57" t="s">
        <v>3888</v>
      </c>
      <c r="E510" s="58" t="s">
        <v>3889</v>
      </c>
      <c r="F510" s="58" t="s">
        <v>22</v>
      </c>
      <c r="G510" s="56" t="s">
        <v>3890</v>
      </c>
      <c r="H510" s="58" t="s">
        <v>3333</v>
      </c>
      <c r="I510" s="58">
        <v>2021</v>
      </c>
      <c r="J510" s="58" t="s">
        <v>26</v>
      </c>
      <c r="K510" s="58" t="s">
        <v>27</v>
      </c>
      <c r="L510" s="58" t="s">
        <v>3886</v>
      </c>
      <c r="M510" s="58" t="s">
        <v>3885</v>
      </c>
      <c r="N510" s="59"/>
      <c r="O510" s="58" t="s">
        <v>3891</v>
      </c>
      <c r="P510" s="58" t="s">
        <v>3885</v>
      </c>
      <c r="Q510" s="59"/>
      <c r="R510" s="59"/>
      <c r="S510" s="11">
        <v>1990</v>
      </c>
    </row>
    <row r="511" spans="1:19" ht="14">
      <c r="A511" s="11" t="s">
        <v>18</v>
      </c>
      <c r="B511" s="55"/>
      <c r="C511" s="56" t="s">
        <v>3892</v>
      </c>
      <c r="D511" s="57" t="s">
        <v>3893</v>
      </c>
      <c r="E511" s="58" t="s">
        <v>3894</v>
      </c>
      <c r="F511" s="58" t="s">
        <v>22</v>
      </c>
      <c r="G511" s="56" t="s">
        <v>3895</v>
      </c>
      <c r="H511" s="58" t="s">
        <v>2595</v>
      </c>
      <c r="I511" s="58">
        <v>2021</v>
      </c>
      <c r="J511" s="58" t="s">
        <v>26</v>
      </c>
      <c r="K511" s="58" t="s">
        <v>27</v>
      </c>
      <c r="L511" s="58" t="s">
        <v>3896</v>
      </c>
      <c r="M511" s="58" t="s">
        <v>3897</v>
      </c>
      <c r="N511" s="59"/>
      <c r="O511" s="58" t="s">
        <v>2287</v>
      </c>
      <c r="P511" s="58" t="s">
        <v>3173</v>
      </c>
      <c r="Q511" s="59"/>
      <c r="R511" s="59"/>
      <c r="S511" s="11">
        <v>1993</v>
      </c>
    </row>
    <row r="512" spans="1:19" ht="28">
      <c r="A512" s="11" t="s">
        <v>18</v>
      </c>
      <c r="B512" s="55"/>
      <c r="C512" s="56" t="s">
        <v>3898</v>
      </c>
      <c r="D512" s="57" t="s">
        <v>3899</v>
      </c>
      <c r="E512" s="58" t="s">
        <v>3900</v>
      </c>
      <c r="F512" s="58" t="s">
        <v>22</v>
      </c>
      <c r="G512" s="56" t="s">
        <v>3901</v>
      </c>
      <c r="H512" s="58" t="s">
        <v>517</v>
      </c>
      <c r="I512" s="58">
        <v>2021</v>
      </c>
      <c r="J512" s="58" t="s">
        <v>26</v>
      </c>
      <c r="K512" s="58" t="s">
        <v>27</v>
      </c>
      <c r="L512" s="58" t="s">
        <v>3554</v>
      </c>
      <c r="M512" s="58" t="s">
        <v>392</v>
      </c>
      <c r="N512" s="59"/>
      <c r="O512" s="58" t="s">
        <v>3555</v>
      </c>
      <c r="P512" s="58" t="s">
        <v>2126</v>
      </c>
      <c r="Q512" s="59"/>
      <c r="R512" s="59"/>
      <c r="S512" s="11">
        <v>1998</v>
      </c>
    </row>
    <row r="513" spans="1:19" ht="28">
      <c r="A513" s="11" t="s">
        <v>18</v>
      </c>
      <c r="B513" s="55"/>
      <c r="C513" s="56" t="s">
        <v>3902</v>
      </c>
      <c r="D513" s="57" t="s">
        <v>3903</v>
      </c>
      <c r="E513" s="58" t="s">
        <v>3904</v>
      </c>
      <c r="F513" s="58" t="s">
        <v>22</v>
      </c>
      <c r="G513" s="56" t="s">
        <v>3905</v>
      </c>
      <c r="H513" s="58" t="s">
        <v>58</v>
      </c>
      <c r="I513" s="58">
        <v>2021</v>
      </c>
      <c r="J513" s="58" t="s">
        <v>26</v>
      </c>
      <c r="K513" s="58" t="s">
        <v>27</v>
      </c>
      <c r="L513" s="58" t="s">
        <v>1228</v>
      </c>
      <c r="M513" s="58" t="s">
        <v>3906</v>
      </c>
      <c r="N513" s="59"/>
      <c r="O513" s="58" t="s">
        <v>715</v>
      </c>
      <c r="P513" s="58" t="s">
        <v>3907</v>
      </c>
      <c r="Q513" s="59"/>
      <c r="R513" s="59"/>
      <c r="S513" s="11">
        <v>2001</v>
      </c>
    </row>
    <row r="514" spans="1:19" ht="28">
      <c r="A514" s="11" t="s">
        <v>18</v>
      </c>
      <c r="B514" s="55"/>
      <c r="C514" s="56" t="s">
        <v>3607</v>
      </c>
      <c r="D514" s="57" t="s">
        <v>3908</v>
      </c>
      <c r="E514" s="58" t="s">
        <v>3909</v>
      </c>
      <c r="F514" s="58" t="s">
        <v>22</v>
      </c>
      <c r="G514" s="56" t="s">
        <v>3910</v>
      </c>
      <c r="H514" s="58" t="s">
        <v>1381</v>
      </c>
      <c r="I514" s="58">
        <v>2021</v>
      </c>
      <c r="J514" s="58" t="s">
        <v>26</v>
      </c>
      <c r="K514" s="58" t="s">
        <v>27</v>
      </c>
      <c r="L514" s="58" t="s">
        <v>2112</v>
      </c>
      <c r="M514" s="58" t="s">
        <v>3911</v>
      </c>
      <c r="N514" s="59"/>
      <c r="O514" s="58" t="s">
        <v>3863</v>
      </c>
      <c r="P514" s="58" t="s">
        <v>538</v>
      </c>
      <c r="Q514" s="59"/>
      <c r="R514" s="59"/>
      <c r="S514" s="16">
        <v>2003</v>
      </c>
    </row>
    <row r="515" spans="1:19" ht="28">
      <c r="A515" s="11" t="s">
        <v>18</v>
      </c>
      <c r="B515" s="55"/>
      <c r="C515" s="56" t="s">
        <v>3912</v>
      </c>
      <c r="D515" s="57" t="s">
        <v>3913</v>
      </c>
      <c r="E515" s="58" t="s">
        <v>3914</v>
      </c>
      <c r="F515" s="58" t="s">
        <v>22</v>
      </c>
      <c r="G515" s="56" t="s">
        <v>3915</v>
      </c>
      <c r="H515" s="58" t="s">
        <v>429</v>
      </c>
      <c r="I515" s="58">
        <v>2021</v>
      </c>
      <c r="J515" s="58" t="s">
        <v>46</v>
      </c>
      <c r="K515" s="59"/>
      <c r="L515" s="58" t="s">
        <v>3139</v>
      </c>
      <c r="M515" s="58" t="s">
        <v>3916</v>
      </c>
      <c r="N515" s="59"/>
      <c r="O515" s="59"/>
      <c r="P515" s="58" t="s">
        <v>3917</v>
      </c>
      <c r="Q515" s="59"/>
      <c r="R515" s="59"/>
      <c r="S515" s="16">
        <v>2009</v>
      </c>
    </row>
    <row r="516" spans="1:19" ht="28">
      <c r="A516" s="11" t="s">
        <v>18</v>
      </c>
      <c r="B516" s="55"/>
      <c r="C516" s="56" t="s">
        <v>3918</v>
      </c>
      <c r="D516" s="57" t="s">
        <v>3919</v>
      </c>
      <c r="E516" s="58" t="s">
        <v>3920</v>
      </c>
      <c r="F516" s="58" t="s">
        <v>22</v>
      </c>
      <c r="G516" s="56" t="s">
        <v>3921</v>
      </c>
      <c r="H516" s="58" t="s">
        <v>109</v>
      </c>
      <c r="I516" s="58">
        <v>2021</v>
      </c>
      <c r="J516" s="58" t="s">
        <v>46</v>
      </c>
      <c r="K516" s="59"/>
      <c r="L516" s="58" t="s">
        <v>3922</v>
      </c>
      <c r="M516" s="58" t="s">
        <v>2687</v>
      </c>
      <c r="N516" s="59"/>
      <c r="O516" s="58" t="s">
        <v>3152</v>
      </c>
      <c r="P516" s="58" t="s">
        <v>707</v>
      </c>
      <c r="Q516" s="59"/>
      <c r="R516" s="59"/>
      <c r="S516" s="11">
        <v>2013</v>
      </c>
    </row>
    <row r="517" spans="1:19" ht="14">
      <c r="A517" s="11" t="s">
        <v>18</v>
      </c>
      <c r="B517" s="55"/>
      <c r="C517" s="56" t="s">
        <v>105</v>
      </c>
      <c r="D517" s="57" t="s">
        <v>3924</v>
      </c>
      <c r="E517" s="58" t="s">
        <v>3925</v>
      </c>
      <c r="F517" s="58" t="s">
        <v>22</v>
      </c>
      <c r="G517" s="56" t="s">
        <v>3926</v>
      </c>
      <c r="H517" s="58" t="s">
        <v>257</v>
      </c>
      <c r="I517" s="58">
        <v>2021</v>
      </c>
      <c r="J517" s="58" t="s">
        <v>26</v>
      </c>
      <c r="K517" s="58" t="s">
        <v>27</v>
      </c>
      <c r="L517" s="58" t="s">
        <v>3927</v>
      </c>
      <c r="M517" s="59"/>
      <c r="N517" s="59"/>
      <c r="O517" s="58" t="s">
        <v>2051</v>
      </c>
      <c r="P517" s="59"/>
      <c r="Q517" s="59"/>
      <c r="R517" s="59"/>
      <c r="S517" s="16">
        <v>2018</v>
      </c>
    </row>
    <row r="518" spans="1:19" ht="42">
      <c r="A518" s="11" t="s">
        <v>18</v>
      </c>
      <c r="B518" s="55"/>
      <c r="C518" s="56" t="s">
        <v>446</v>
      </c>
      <c r="D518" s="57" t="s">
        <v>3928</v>
      </c>
      <c r="E518" s="58" t="s">
        <v>3929</v>
      </c>
      <c r="F518" s="58" t="s">
        <v>22</v>
      </c>
      <c r="G518" s="56" t="s">
        <v>3930</v>
      </c>
      <c r="H518" s="58" t="s">
        <v>3447</v>
      </c>
      <c r="I518" s="58">
        <v>2021</v>
      </c>
      <c r="J518" s="58" t="s">
        <v>26</v>
      </c>
      <c r="K518" s="58" t="s">
        <v>825</v>
      </c>
      <c r="L518" s="58" t="s">
        <v>450</v>
      </c>
      <c r="M518" s="59"/>
      <c r="N518" s="59"/>
      <c r="O518" s="58" t="s">
        <v>443</v>
      </c>
      <c r="P518" s="59"/>
      <c r="Q518" s="59"/>
      <c r="R518" s="59"/>
      <c r="S518" s="11">
        <v>2020</v>
      </c>
    </row>
    <row r="519" spans="1:19" ht="42">
      <c r="A519" s="11" t="s">
        <v>18</v>
      </c>
      <c r="B519" s="55"/>
      <c r="C519" s="56" t="s">
        <v>253</v>
      </c>
      <c r="D519" s="57" t="s">
        <v>3931</v>
      </c>
      <c r="E519" s="58" t="s">
        <v>3932</v>
      </c>
      <c r="F519" s="58" t="s">
        <v>22</v>
      </c>
      <c r="G519" s="56" t="s">
        <v>3933</v>
      </c>
      <c r="H519" s="58" t="s">
        <v>3447</v>
      </c>
      <c r="I519" s="58">
        <v>2021</v>
      </c>
      <c r="J519" s="58" t="s">
        <v>26</v>
      </c>
      <c r="K519" s="58" t="s">
        <v>825</v>
      </c>
      <c r="L519" s="58" t="s">
        <v>3231</v>
      </c>
      <c r="M519" s="59"/>
      <c r="N519" s="59"/>
      <c r="O519" s="58" t="s">
        <v>260</v>
      </c>
      <c r="P519" s="59"/>
      <c r="Q519" s="59"/>
      <c r="R519" s="59"/>
      <c r="S519" s="16">
        <v>2021</v>
      </c>
    </row>
    <row r="520" spans="1:19" ht="28">
      <c r="A520" s="11" t="s">
        <v>18</v>
      </c>
      <c r="B520" s="55"/>
      <c r="C520" s="56" t="s">
        <v>83</v>
      </c>
      <c r="D520" s="57" t="s">
        <v>3934</v>
      </c>
      <c r="E520" s="58" t="s">
        <v>3935</v>
      </c>
      <c r="F520" s="58" t="s">
        <v>22</v>
      </c>
      <c r="G520" s="56" t="s">
        <v>3936</v>
      </c>
      <c r="H520" s="58" t="s">
        <v>1200</v>
      </c>
      <c r="I520" s="58">
        <v>2021</v>
      </c>
      <c r="J520" s="58" t="s">
        <v>26</v>
      </c>
      <c r="K520" s="58" t="s">
        <v>59</v>
      </c>
      <c r="L520" s="58" t="s">
        <v>1655</v>
      </c>
      <c r="M520" s="58" t="s">
        <v>1656</v>
      </c>
      <c r="N520" s="59"/>
      <c r="O520" s="58" t="s">
        <v>137</v>
      </c>
      <c r="P520" s="58" t="s">
        <v>1656</v>
      </c>
      <c r="Q520" s="59"/>
      <c r="R520" s="59"/>
      <c r="S520" s="16">
        <v>2024</v>
      </c>
    </row>
    <row r="521" spans="1:19" ht="28">
      <c r="A521" s="11" t="s">
        <v>18</v>
      </c>
      <c r="B521" s="55"/>
      <c r="C521" s="56" t="s">
        <v>463</v>
      </c>
      <c r="D521" s="57" t="s">
        <v>3937</v>
      </c>
      <c r="E521" s="58" t="s">
        <v>3938</v>
      </c>
      <c r="F521" s="58" t="s">
        <v>22</v>
      </c>
      <c r="G521" s="56" t="s">
        <v>3939</v>
      </c>
      <c r="H521" s="58" t="s">
        <v>1967</v>
      </c>
      <c r="I521" s="58">
        <v>2021</v>
      </c>
      <c r="J521" s="58" t="s">
        <v>26</v>
      </c>
      <c r="K521" s="58" t="s">
        <v>27</v>
      </c>
      <c r="L521" s="58" t="s">
        <v>3940</v>
      </c>
      <c r="M521" s="59"/>
      <c r="N521" s="59"/>
      <c r="O521" s="58" t="s">
        <v>3941</v>
      </c>
      <c r="P521" s="59"/>
      <c r="Q521" s="59"/>
      <c r="R521" s="59"/>
      <c r="S521" s="11">
        <v>2032</v>
      </c>
    </row>
    <row r="522" spans="1:19" ht="42">
      <c r="A522" s="11" t="s">
        <v>18</v>
      </c>
      <c r="B522" s="55"/>
      <c r="C522" s="56" t="s">
        <v>463</v>
      </c>
      <c r="D522" s="57" t="s">
        <v>3942</v>
      </c>
      <c r="E522" s="59"/>
      <c r="F522" s="58" t="s">
        <v>928</v>
      </c>
      <c r="G522" s="56" t="s">
        <v>3943</v>
      </c>
      <c r="H522" s="58" t="s">
        <v>3595</v>
      </c>
      <c r="I522" s="58">
        <v>2021</v>
      </c>
      <c r="J522" s="58" t="s">
        <v>26</v>
      </c>
      <c r="K522" s="58" t="s">
        <v>27</v>
      </c>
      <c r="L522" s="58" t="s">
        <v>3944</v>
      </c>
      <c r="M522" s="59"/>
      <c r="N522" s="59"/>
      <c r="O522" s="58" t="s">
        <v>3945</v>
      </c>
      <c r="P522" s="59"/>
      <c r="Q522" s="59"/>
      <c r="R522" s="59"/>
      <c r="S522" s="11">
        <v>2038</v>
      </c>
    </row>
    <row r="523" spans="1:19" ht="56">
      <c r="A523" s="11" t="s">
        <v>18</v>
      </c>
      <c r="B523" s="55"/>
      <c r="C523" s="56" t="s">
        <v>3946</v>
      </c>
      <c r="D523" s="57" t="s">
        <v>3947</v>
      </c>
      <c r="E523" s="63" t="s">
        <v>3948</v>
      </c>
      <c r="F523" s="58" t="s">
        <v>488</v>
      </c>
      <c r="G523" s="56" t="s">
        <v>3949</v>
      </c>
      <c r="H523" s="59"/>
      <c r="I523" s="58">
        <v>2021</v>
      </c>
      <c r="J523" s="58" t="s">
        <v>46</v>
      </c>
      <c r="K523" s="59"/>
      <c r="L523" s="58" t="s">
        <v>3950</v>
      </c>
      <c r="M523" s="59"/>
      <c r="N523" s="59"/>
      <c r="O523" s="58" t="s">
        <v>2836</v>
      </c>
      <c r="P523" s="59"/>
      <c r="Q523" s="59"/>
      <c r="R523" s="59"/>
      <c r="S523" s="16">
        <v>2042</v>
      </c>
    </row>
    <row r="524" spans="1:19" ht="14">
      <c r="A524" s="11" t="s">
        <v>18</v>
      </c>
      <c r="B524" s="55"/>
      <c r="C524" s="56" t="s">
        <v>3951</v>
      </c>
      <c r="D524" s="57" t="s">
        <v>3955</v>
      </c>
      <c r="E524" s="58" t="s">
        <v>3956</v>
      </c>
      <c r="F524" s="58" t="s">
        <v>22</v>
      </c>
      <c r="G524" s="56" t="s">
        <v>3957</v>
      </c>
      <c r="H524" s="58" t="s">
        <v>663</v>
      </c>
      <c r="I524" s="58">
        <v>2019</v>
      </c>
      <c r="J524" s="58" t="s">
        <v>26</v>
      </c>
      <c r="K524" s="58" t="s">
        <v>27</v>
      </c>
      <c r="L524" s="58" t="s">
        <v>3958</v>
      </c>
      <c r="M524" s="58" t="s">
        <v>858</v>
      </c>
      <c r="N524" s="59"/>
      <c r="O524" s="58" t="s">
        <v>611</v>
      </c>
      <c r="P524" s="58" t="s">
        <v>858</v>
      </c>
      <c r="Q524" s="59"/>
      <c r="R524" s="59"/>
      <c r="S524" s="16">
        <v>2057</v>
      </c>
    </row>
    <row r="525" spans="1:19" ht="14">
      <c r="A525" s="11" t="s">
        <v>18</v>
      </c>
      <c r="B525" s="55"/>
      <c r="C525" s="56" t="s">
        <v>3953</v>
      </c>
      <c r="D525" s="57" t="s">
        <v>2690</v>
      </c>
      <c r="E525" s="58" t="s">
        <v>2691</v>
      </c>
      <c r="F525" s="58" t="s">
        <v>22</v>
      </c>
      <c r="G525" s="56" t="s">
        <v>2692</v>
      </c>
      <c r="H525" s="58" t="s">
        <v>58</v>
      </c>
      <c r="I525" s="58">
        <v>2019</v>
      </c>
      <c r="J525" s="58" t="s">
        <v>26</v>
      </c>
      <c r="K525" s="58" t="s">
        <v>27</v>
      </c>
      <c r="L525" s="58" t="s">
        <v>2693</v>
      </c>
      <c r="M525" s="59"/>
      <c r="N525" s="59"/>
      <c r="O525" s="58" t="s">
        <v>2695</v>
      </c>
      <c r="P525" s="59"/>
      <c r="Q525" s="59"/>
      <c r="R525" s="59"/>
      <c r="S525" s="11">
        <v>2061</v>
      </c>
    </row>
    <row r="526" spans="1:19" ht="28">
      <c r="A526" s="11" t="s">
        <v>18</v>
      </c>
      <c r="B526" s="55"/>
      <c r="C526" s="56" t="s">
        <v>3959</v>
      </c>
      <c r="D526" s="57" t="s">
        <v>3960</v>
      </c>
      <c r="E526" s="58" t="s">
        <v>3961</v>
      </c>
      <c r="F526" s="58" t="s">
        <v>22</v>
      </c>
      <c r="G526" s="56" t="s">
        <v>3962</v>
      </c>
      <c r="H526" s="58" t="s">
        <v>58</v>
      </c>
      <c r="I526" s="58">
        <v>2019</v>
      </c>
      <c r="J526" s="58" t="s">
        <v>26</v>
      </c>
      <c r="K526" s="58" t="s">
        <v>27</v>
      </c>
      <c r="L526" s="58" t="s">
        <v>3963</v>
      </c>
      <c r="M526" s="58" t="s">
        <v>3359</v>
      </c>
      <c r="N526" s="59"/>
      <c r="O526" s="58" t="s">
        <v>3358</v>
      </c>
      <c r="P526" s="58" t="s">
        <v>3964</v>
      </c>
      <c r="Q526" s="59"/>
      <c r="R526" s="59"/>
      <c r="S526" s="11">
        <v>2064</v>
      </c>
    </row>
    <row r="527" spans="1:19" ht="28">
      <c r="A527" s="11" t="s">
        <v>18</v>
      </c>
      <c r="B527" s="55"/>
      <c r="C527" s="56" t="s">
        <v>3953</v>
      </c>
      <c r="D527" s="57" t="s">
        <v>3965</v>
      </c>
      <c r="E527" s="58" t="s">
        <v>3966</v>
      </c>
      <c r="F527" s="58" t="s">
        <v>22</v>
      </c>
      <c r="G527" s="56" t="s">
        <v>3967</v>
      </c>
      <c r="H527" s="58" t="s">
        <v>58</v>
      </c>
      <c r="I527" s="58">
        <v>2021</v>
      </c>
      <c r="J527" s="58" t="s">
        <v>26</v>
      </c>
      <c r="K527" s="58" t="s">
        <v>27</v>
      </c>
      <c r="L527" s="58" t="s">
        <v>3968</v>
      </c>
      <c r="M527" s="58" t="s">
        <v>3969</v>
      </c>
      <c r="N527" s="59"/>
      <c r="O527" s="58" t="s">
        <v>2695</v>
      </c>
      <c r="P527" s="58" t="s">
        <v>3969</v>
      </c>
      <c r="Q527" s="59"/>
      <c r="R527" s="59"/>
      <c r="S527" s="16">
        <v>2072</v>
      </c>
    </row>
    <row r="528" spans="1:19" ht="28">
      <c r="A528" s="11" t="s">
        <v>18</v>
      </c>
      <c r="B528" s="19"/>
      <c r="C528" s="43" t="s">
        <v>3970</v>
      </c>
      <c r="D528" s="57" t="s">
        <v>3971</v>
      </c>
      <c r="E528" s="58" t="s">
        <v>3972</v>
      </c>
      <c r="F528" s="58" t="s">
        <v>22</v>
      </c>
      <c r="G528" s="56" t="s">
        <v>3973</v>
      </c>
      <c r="H528" s="58" t="s">
        <v>51</v>
      </c>
      <c r="I528" s="58">
        <v>2020</v>
      </c>
      <c r="J528" s="58" t="s">
        <v>26</v>
      </c>
      <c r="K528" s="58" t="s">
        <v>27</v>
      </c>
      <c r="L528" s="58" t="s">
        <v>747</v>
      </c>
      <c r="M528" s="58" t="s">
        <v>2787</v>
      </c>
      <c r="N528" s="59"/>
      <c r="O528" s="58" t="s">
        <v>640</v>
      </c>
      <c r="P528" s="58" t="s">
        <v>3974</v>
      </c>
      <c r="Q528" s="59"/>
      <c r="R528" s="59"/>
      <c r="S528" s="11">
        <v>2074</v>
      </c>
    </row>
    <row r="529" spans="1:19" ht="28">
      <c r="A529" s="11" t="s">
        <v>18</v>
      </c>
      <c r="B529" s="55"/>
      <c r="C529" s="56" t="s">
        <v>3923</v>
      </c>
      <c r="D529" s="57" t="s">
        <v>3975</v>
      </c>
      <c r="E529" s="58" t="s">
        <v>3976</v>
      </c>
      <c r="F529" s="58" t="s">
        <v>22</v>
      </c>
      <c r="G529" s="56" t="s">
        <v>3977</v>
      </c>
      <c r="H529" s="58" t="s">
        <v>1268</v>
      </c>
      <c r="I529" s="58">
        <v>2021</v>
      </c>
      <c r="J529" s="58" t="s">
        <v>26</v>
      </c>
      <c r="K529" s="58" t="s">
        <v>27</v>
      </c>
      <c r="L529" s="58" t="s">
        <v>3978</v>
      </c>
      <c r="M529" s="58" t="s">
        <v>3979</v>
      </c>
      <c r="N529" s="59"/>
      <c r="O529" s="58" t="s">
        <v>3980</v>
      </c>
      <c r="P529" s="58" t="s">
        <v>3981</v>
      </c>
      <c r="Q529" s="59"/>
      <c r="R529" s="59"/>
      <c r="S529" s="11">
        <v>2080</v>
      </c>
    </row>
    <row r="530" spans="1:19" ht="28">
      <c r="A530" s="11" t="s">
        <v>18</v>
      </c>
      <c r="B530" s="55"/>
      <c r="C530" s="56" t="s">
        <v>3982</v>
      </c>
      <c r="D530" s="57" t="s">
        <v>3983</v>
      </c>
      <c r="E530" s="58" t="s">
        <v>3984</v>
      </c>
      <c r="F530" s="58" t="s">
        <v>22</v>
      </c>
      <c r="G530" s="56" t="s">
        <v>3985</v>
      </c>
      <c r="H530" s="58" t="s">
        <v>2488</v>
      </c>
      <c r="I530" s="58">
        <v>2021</v>
      </c>
      <c r="J530" s="58" t="s">
        <v>46</v>
      </c>
      <c r="K530" s="58" t="s">
        <v>27</v>
      </c>
      <c r="L530" s="58" t="s">
        <v>3986</v>
      </c>
      <c r="M530" s="58" t="s">
        <v>3987</v>
      </c>
      <c r="N530" s="59"/>
      <c r="O530" s="58" t="s">
        <v>3988</v>
      </c>
      <c r="P530" s="58" t="s">
        <v>3989</v>
      </c>
      <c r="Q530" s="59"/>
      <c r="R530" s="59"/>
      <c r="S530" s="11">
        <v>2083</v>
      </c>
    </row>
    <row r="531" spans="1:19" ht="28">
      <c r="A531" s="11" t="s">
        <v>18</v>
      </c>
      <c r="B531" s="55"/>
      <c r="C531" s="56" t="s">
        <v>105</v>
      </c>
      <c r="D531" s="57" t="s">
        <v>3990</v>
      </c>
      <c r="E531" s="58" t="s">
        <v>3991</v>
      </c>
      <c r="F531" s="58" t="s">
        <v>22</v>
      </c>
      <c r="G531" s="56" t="s">
        <v>3992</v>
      </c>
      <c r="H531" s="58" t="s">
        <v>58</v>
      </c>
      <c r="I531" s="58">
        <v>2021</v>
      </c>
      <c r="J531" s="58" t="s">
        <v>26</v>
      </c>
      <c r="K531" s="58" t="s">
        <v>27</v>
      </c>
      <c r="L531" s="58" t="s">
        <v>3295</v>
      </c>
      <c r="M531" s="58" t="s">
        <v>1776</v>
      </c>
      <c r="N531" s="59"/>
      <c r="O531" s="58" t="s">
        <v>3297</v>
      </c>
      <c r="P531" s="58" t="s">
        <v>3993</v>
      </c>
      <c r="Q531" s="59"/>
      <c r="R531" s="59"/>
      <c r="S531" s="16">
        <v>2084</v>
      </c>
    </row>
    <row r="532" spans="1:19" ht="28">
      <c r="A532" s="11" t="s">
        <v>18</v>
      </c>
      <c r="B532" s="55"/>
      <c r="C532" s="56" t="s">
        <v>463</v>
      </c>
      <c r="D532" s="57" t="s">
        <v>3994</v>
      </c>
      <c r="E532" s="58" t="s">
        <v>3995</v>
      </c>
      <c r="F532" s="58" t="s">
        <v>22</v>
      </c>
      <c r="G532" s="56" t="s">
        <v>3996</v>
      </c>
      <c r="H532" s="58" t="s">
        <v>58</v>
      </c>
      <c r="I532" s="58">
        <v>2021</v>
      </c>
      <c r="J532" s="58" t="s">
        <v>26</v>
      </c>
      <c r="K532" s="58" t="s">
        <v>59</v>
      </c>
      <c r="L532" s="58" t="s">
        <v>3997</v>
      </c>
      <c r="M532" s="58" t="s">
        <v>3998</v>
      </c>
      <c r="N532" s="59"/>
      <c r="O532" s="58" t="s">
        <v>3999</v>
      </c>
      <c r="P532" s="58" t="s">
        <v>4000</v>
      </c>
      <c r="Q532" s="59"/>
      <c r="R532" s="59"/>
      <c r="S532" s="11">
        <v>2085</v>
      </c>
    </row>
    <row r="533" spans="1:19" ht="42">
      <c r="A533" s="11" t="s">
        <v>18</v>
      </c>
      <c r="B533" s="55"/>
      <c r="C533" s="56" t="s">
        <v>105</v>
      </c>
      <c r="D533" s="57" t="s">
        <v>4001</v>
      </c>
      <c r="E533" s="58" t="s">
        <v>4002</v>
      </c>
      <c r="F533" s="58" t="s">
        <v>22</v>
      </c>
      <c r="G533" s="56" t="s">
        <v>4003</v>
      </c>
      <c r="H533" s="58" t="s">
        <v>58</v>
      </c>
      <c r="I533" s="58">
        <v>2021</v>
      </c>
      <c r="J533" s="58" t="s">
        <v>26</v>
      </c>
      <c r="K533" s="58" t="s">
        <v>27</v>
      </c>
      <c r="L533" s="58" t="s">
        <v>3411</v>
      </c>
      <c r="M533" s="58" t="s">
        <v>177</v>
      </c>
      <c r="N533" s="59"/>
      <c r="O533" s="58" t="s">
        <v>179</v>
      </c>
      <c r="P533" s="58" t="s">
        <v>1288</v>
      </c>
      <c r="Q533" s="59"/>
      <c r="R533" s="59"/>
      <c r="S533" s="11">
        <v>2088</v>
      </c>
    </row>
    <row r="534" spans="1:19" ht="42">
      <c r="A534" s="11" t="s">
        <v>18</v>
      </c>
      <c r="B534" s="55"/>
      <c r="C534" s="56" t="s">
        <v>4004</v>
      </c>
      <c r="D534" s="57" t="s">
        <v>4005</v>
      </c>
      <c r="E534" s="58" t="s">
        <v>4006</v>
      </c>
      <c r="F534" s="58" t="s">
        <v>22</v>
      </c>
      <c r="G534" s="56" t="s">
        <v>4007</v>
      </c>
      <c r="H534" s="58" t="s">
        <v>58</v>
      </c>
      <c r="I534" s="58">
        <v>2021</v>
      </c>
      <c r="J534" s="58" t="s">
        <v>26</v>
      </c>
      <c r="K534" s="58" t="s">
        <v>59</v>
      </c>
      <c r="L534" s="58" t="s">
        <v>4008</v>
      </c>
      <c r="M534" s="58" t="s">
        <v>4009</v>
      </c>
      <c r="N534" s="59"/>
      <c r="O534" s="58" t="s">
        <v>4010</v>
      </c>
      <c r="P534" s="58" t="s">
        <v>4009</v>
      </c>
      <c r="Q534" s="59"/>
      <c r="R534" s="59"/>
      <c r="S534" s="16">
        <v>2090</v>
      </c>
    </row>
    <row r="535" spans="1:19" ht="28">
      <c r="A535" s="11" t="s">
        <v>18</v>
      </c>
      <c r="B535" s="55"/>
      <c r="C535" s="56" t="s">
        <v>4012</v>
      </c>
      <c r="D535" s="57" t="s">
        <v>4013</v>
      </c>
      <c r="E535" s="58" t="s">
        <v>4014</v>
      </c>
      <c r="F535" s="58" t="s">
        <v>22</v>
      </c>
      <c r="G535" s="56" t="s">
        <v>4015</v>
      </c>
      <c r="H535" s="58" t="s">
        <v>109</v>
      </c>
      <c r="I535" s="58">
        <v>2021</v>
      </c>
      <c r="J535" s="58" t="s">
        <v>46</v>
      </c>
      <c r="K535" s="59"/>
      <c r="L535" s="58" t="s">
        <v>3611</v>
      </c>
      <c r="M535" s="59"/>
      <c r="N535" s="59"/>
      <c r="O535" s="58" t="s">
        <v>672</v>
      </c>
      <c r="P535" s="59"/>
      <c r="Q535" s="59"/>
      <c r="R535" s="59"/>
      <c r="S535" s="16">
        <v>2096</v>
      </c>
    </row>
    <row r="536" spans="1:19" ht="28">
      <c r="A536" s="11" t="s">
        <v>18</v>
      </c>
      <c r="B536" s="55"/>
      <c r="C536" s="56" t="s">
        <v>105</v>
      </c>
      <c r="D536" s="57" t="s">
        <v>4016</v>
      </c>
      <c r="E536" s="58" t="s">
        <v>4017</v>
      </c>
      <c r="F536" s="58" t="s">
        <v>22</v>
      </c>
      <c r="G536" s="56" t="s">
        <v>4018</v>
      </c>
      <c r="H536" s="58" t="s">
        <v>208</v>
      </c>
      <c r="I536" s="58">
        <v>2021</v>
      </c>
      <c r="J536" s="58" t="s">
        <v>26</v>
      </c>
      <c r="K536" s="58" t="s">
        <v>27</v>
      </c>
      <c r="L536" s="58" t="s">
        <v>4019</v>
      </c>
      <c r="M536" s="58" t="s">
        <v>4020</v>
      </c>
      <c r="N536" s="59"/>
      <c r="O536" s="58" t="s">
        <v>2064</v>
      </c>
      <c r="P536" s="58" t="s">
        <v>4020</v>
      </c>
      <c r="Q536" s="59"/>
      <c r="R536" s="59"/>
      <c r="S536" s="11">
        <v>2097</v>
      </c>
    </row>
    <row r="537" spans="1:19" ht="42">
      <c r="A537" s="11" t="s">
        <v>18</v>
      </c>
      <c r="B537" s="55"/>
      <c r="C537" s="56" t="s">
        <v>463</v>
      </c>
      <c r="D537" s="57" t="s">
        <v>4021</v>
      </c>
      <c r="E537" s="58" t="s">
        <v>4022</v>
      </c>
      <c r="F537" s="58" t="s">
        <v>22</v>
      </c>
      <c r="G537" s="56" t="s">
        <v>4023</v>
      </c>
      <c r="H537" s="58" t="s">
        <v>3595</v>
      </c>
      <c r="I537" s="58">
        <v>2021</v>
      </c>
      <c r="J537" s="58" t="s">
        <v>26</v>
      </c>
      <c r="K537" s="58" t="s">
        <v>27</v>
      </c>
      <c r="L537" s="58" t="s">
        <v>4024</v>
      </c>
      <c r="M537" s="58" t="s">
        <v>4025</v>
      </c>
      <c r="N537" s="59"/>
      <c r="O537" s="58" t="s">
        <v>3945</v>
      </c>
      <c r="P537" s="58" t="s">
        <v>4026</v>
      </c>
      <c r="Q537" s="59"/>
      <c r="R537" s="59"/>
      <c r="S537" s="16">
        <v>2102</v>
      </c>
    </row>
    <row r="538" spans="1:19" ht="28">
      <c r="A538" s="11" t="s">
        <v>18</v>
      </c>
      <c r="B538" s="55"/>
      <c r="C538" s="56" t="s">
        <v>2566</v>
      </c>
      <c r="D538" s="57" t="s">
        <v>4029</v>
      </c>
      <c r="E538" s="58" t="s">
        <v>4030</v>
      </c>
      <c r="F538" s="58" t="s">
        <v>22</v>
      </c>
      <c r="G538" s="56" t="s">
        <v>4031</v>
      </c>
      <c r="H538" s="58" t="s">
        <v>24</v>
      </c>
      <c r="I538" s="58">
        <v>2021</v>
      </c>
      <c r="J538" s="58" t="s">
        <v>26</v>
      </c>
      <c r="K538" s="58" t="s">
        <v>27</v>
      </c>
      <c r="L538" s="58" t="s">
        <v>4032</v>
      </c>
      <c r="M538" s="58" t="s">
        <v>3205</v>
      </c>
      <c r="N538" s="59"/>
      <c r="O538" s="58" t="s">
        <v>3203</v>
      </c>
      <c r="P538" s="58" t="s">
        <v>3205</v>
      </c>
      <c r="Q538" s="59"/>
      <c r="R538" s="59"/>
      <c r="S538" s="16">
        <v>2117</v>
      </c>
    </row>
    <row r="539" spans="1:19" ht="42">
      <c r="A539" s="11" t="s">
        <v>18</v>
      </c>
      <c r="B539" s="55"/>
      <c r="C539" s="56" t="s">
        <v>463</v>
      </c>
      <c r="D539" s="57" t="s">
        <v>4034</v>
      </c>
      <c r="E539" s="58" t="s">
        <v>4035</v>
      </c>
      <c r="F539" s="58" t="s">
        <v>22</v>
      </c>
      <c r="G539" s="56" t="s">
        <v>4036</v>
      </c>
      <c r="H539" s="58" t="s">
        <v>4037</v>
      </c>
      <c r="I539" s="58">
        <v>2021</v>
      </c>
      <c r="J539" s="58" t="s">
        <v>26</v>
      </c>
      <c r="K539" s="58" t="s">
        <v>27</v>
      </c>
      <c r="L539" s="58" t="s">
        <v>4038</v>
      </c>
      <c r="M539" s="59"/>
      <c r="N539" s="59"/>
      <c r="O539" s="58" t="s">
        <v>2120</v>
      </c>
      <c r="P539" s="59"/>
      <c r="Q539" s="59"/>
      <c r="R539" s="59"/>
      <c r="S539" s="11">
        <v>2121</v>
      </c>
    </row>
    <row r="540" spans="1:19" ht="98">
      <c r="A540" s="11" t="s">
        <v>18</v>
      </c>
      <c r="B540" s="55"/>
      <c r="C540" s="56" t="s">
        <v>4040</v>
      </c>
      <c r="D540" s="57" t="s">
        <v>4041</v>
      </c>
      <c r="E540" s="58" t="s">
        <v>4042</v>
      </c>
      <c r="F540" s="58" t="s">
        <v>22</v>
      </c>
      <c r="G540" s="56" t="s">
        <v>4043</v>
      </c>
      <c r="H540" s="58" t="s">
        <v>124</v>
      </c>
      <c r="I540" s="58">
        <v>2021</v>
      </c>
      <c r="J540" s="58" t="s">
        <v>26</v>
      </c>
      <c r="K540" s="58" t="s">
        <v>27</v>
      </c>
      <c r="L540" s="58" t="s">
        <v>4044</v>
      </c>
      <c r="M540" s="58" t="s">
        <v>3954</v>
      </c>
      <c r="N540" s="59"/>
      <c r="O540" s="58" t="s">
        <v>657</v>
      </c>
      <c r="P540" s="58" t="s">
        <v>1885</v>
      </c>
      <c r="Q540" s="59"/>
      <c r="R540" s="59"/>
      <c r="S540" s="16">
        <v>2123</v>
      </c>
    </row>
    <row r="541" spans="1:19" ht="28">
      <c r="A541" s="11" t="s">
        <v>18</v>
      </c>
      <c r="B541" s="55"/>
      <c r="C541" s="56" t="s">
        <v>4045</v>
      </c>
      <c r="D541" s="57" t="s">
        <v>4046</v>
      </c>
      <c r="E541" s="58" t="s">
        <v>4047</v>
      </c>
      <c r="F541" s="58" t="s">
        <v>22</v>
      </c>
      <c r="G541" s="56" t="s">
        <v>4048</v>
      </c>
      <c r="H541" s="58" t="s">
        <v>458</v>
      </c>
      <c r="I541" s="58">
        <v>2021</v>
      </c>
      <c r="J541" s="58" t="s">
        <v>26</v>
      </c>
      <c r="K541" s="58" t="s">
        <v>27</v>
      </c>
      <c r="L541" s="58" t="s">
        <v>4049</v>
      </c>
      <c r="M541" s="58" t="s">
        <v>4050</v>
      </c>
      <c r="N541" s="59"/>
      <c r="O541" s="58" t="s">
        <v>4051</v>
      </c>
      <c r="P541" s="58" t="s">
        <v>1929</v>
      </c>
      <c r="Q541" s="59"/>
      <c r="R541" s="59"/>
      <c r="S541" s="16">
        <v>2129</v>
      </c>
    </row>
    <row r="542" spans="1:19" ht="42">
      <c r="A542" s="11" t="s">
        <v>18</v>
      </c>
      <c r="B542" s="55"/>
      <c r="C542" s="56" t="s">
        <v>105</v>
      </c>
      <c r="D542" s="57" t="s">
        <v>4052</v>
      </c>
      <c r="E542" s="58" t="s">
        <v>4053</v>
      </c>
      <c r="F542" s="58" t="s">
        <v>22</v>
      </c>
      <c r="G542" s="56" t="s">
        <v>4054</v>
      </c>
      <c r="H542" s="58" t="s">
        <v>995</v>
      </c>
      <c r="I542" s="58">
        <v>2021</v>
      </c>
      <c r="J542" s="58" t="s">
        <v>26</v>
      </c>
      <c r="K542" s="58" t="s">
        <v>27</v>
      </c>
      <c r="L542" s="58" t="s">
        <v>4055</v>
      </c>
      <c r="M542" s="58" t="s">
        <v>4056</v>
      </c>
      <c r="N542" s="59"/>
      <c r="O542" s="58" t="s">
        <v>4057</v>
      </c>
      <c r="P542" s="58" t="s">
        <v>4056</v>
      </c>
      <c r="Q542" s="59"/>
      <c r="R542" s="59"/>
      <c r="S542" s="11">
        <v>2136</v>
      </c>
    </row>
    <row r="543" spans="1:19" ht="28">
      <c r="A543" s="11" t="s">
        <v>18</v>
      </c>
      <c r="B543" s="55"/>
      <c r="C543" s="56" t="s">
        <v>4059</v>
      </c>
      <c r="D543" s="57" t="s">
        <v>4060</v>
      </c>
      <c r="E543" s="58" t="s">
        <v>4061</v>
      </c>
      <c r="F543" s="58" t="s">
        <v>22</v>
      </c>
      <c r="G543" s="56" t="s">
        <v>4062</v>
      </c>
      <c r="H543" s="58" t="s">
        <v>4063</v>
      </c>
      <c r="I543" s="58">
        <v>2020</v>
      </c>
      <c r="J543" s="58" t="s">
        <v>26</v>
      </c>
      <c r="K543" s="58" t="s">
        <v>27</v>
      </c>
      <c r="L543" s="58" t="s">
        <v>258</v>
      </c>
      <c r="M543" s="58" t="s">
        <v>538</v>
      </c>
      <c r="N543" s="59"/>
      <c r="O543" s="58" t="s">
        <v>260</v>
      </c>
      <c r="P543" s="58" t="s">
        <v>538</v>
      </c>
      <c r="Q543" s="59"/>
      <c r="R543" s="59"/>
      <c r="S543" s="11">
        <v>2142</v>
      </c>
    </row>
    <row r="544" spans="1:19" ht="42">
      <c r="A544" s="11" t="s">
        <v>18</v>
      </c>
      <c r="B544" s="55"/>
      <c r="C544" s="56" t="s">
        <v>4064</v>
      </c>
      <c r="D544" s="57" t="s">
        <v>4065</v>
      </c>
      <c r="E544" s="59"/>
      <c r="F544" s="58" t="s">
        <v>928</v>
      </c>
      <c r="G544" s="56" t="s">
        <v>4066</v>
      </c>
      <c r="H544" s="58" t="s">
        <v>124</v>
      </c>
      <c r="I544" s="58">
        <v>2021</v>
      </c>
      <c r="J544" s="58" t="s">
        <v>26</v>
      </c>
      <c r="K544" s="58" t="s">
        <v>27</v>
      </c>
      <c r="L544" s="58" t="s">
        <v>4067</v>
      </c>
      <c r="M544" s="59"/>
      <c r="N544" s="59"/>
      <c r="O544" s="58" t="s">
        <v>4068</v>
      </c>
      <c r="P544" s="59"/>
      <c r="Q544" s="59"/>
      <c r="R544" s="59"/>
      <c r="S544" s="11">
        <v>2143</v>
      </c>
    </row>
    <row r="545" spans="1:19" ht="70">
      <c r="A545" s="11" t="s">
        <v>18</v>
      </c>
      <c r="B545" s="55"/>
      <c r="C545" s="56" t="s">
        <v>4070</v>
      </c>
      <c r="D545" s="57" t="s">
        <v>4071</v>
      </c>
      <c r="E545" s="58" t="s">
        <v>4072</v>
      </c>
      <c r="F545" s="58" t="s">
        <v>488</v>
      </c>
      <c r="G545" s="56" t="s">
        <v>4073</v>
      </c>
      <c r="H545" s="59"/>
      <c r="I545" s="58">
        <v>2021</v>
      </c>
      <c r="J545" s="58" t="s">
        <v>26</v>
      </c>
      <c r="K545" s="58" t="s">
        <v>825</v>
      </c>
      <c r="L545" s="58" t="s">
        <v>144</v>
      </c>
      <c r="M545" s="58" t="s">
        <v>3227</v>
      </c>
      <c r="N545" s="59"/>
      <c r="O545" s="58" t="s">
        <v>147</v>
      </c>
      <c r="P545" s="58" t="s">
        <v>3227</v>
      </c>
      <c r="Q545" s="59"/>
      <c r="R545" s="59"/>
      <c r="S545" s="11">
        <v>2146</v>
      </c>
    </row>
    <row r="546" spans="1:19" ht="42">
      <c r="A546" s="11" t="s">
        <v>18</v>
      </c>
      <c r="B546" s="55"/>
      <c r="C546" s="56" t="s">
        <v>1428</v>
      </c>
      <c r="D546" s="57" t="s">
        <v>4074</v>
      </c>
      <c r="E546" s="58" t="s">
        <v>4075</v>
      </c>
      <c r="F546" s="58" t="s">
        <v>488</v>
      </c>
      <c r="G546" s="56" t="s">
        <v>4076</v>
      </c>
      <c r="H546" s="59"/>
      <c r="I546" s="58">
        <v>2021</v>
      </c>
      <c r="J546" s="58" t="s">
        <v>46</v>
      </c>
      <c r="K546" s="59"/>
      <c r="L546" s="58" t="s">
        <v>3808</v>
      </c>
      <c r="M546" s="59"/>
      <c r="N546" s="59"/>
      <c r="O546" s="58" t="s">
        <v>3809</v>
      </c>
      <c r="P546" s="59"/>
      <c r="Q546" s="59"/>
      <c r="R546" s="59"/>
      <c r="S546" s="16">
        <v>2147</v>
      </c>
    </row>
    <row r="547" spans="1:19" ht="28">
      <c r="A547" s="11" t="s">
        <v>18</v>
      </c>
      <c r="B547" s="55"/>
      <c r="C547" s="56" t="s">
        <v>915</v>
      </c>
      <c r="D547" s="57" t="s">
        <v>4077</v>
      </c>
      <c r="E547" s="58" t="s">
        <v>4078</v>
      </c>
      <c r="F547" s="58" t="s">
        <v>488</v>
      </c>
      <c r="G547" s="56" t="s">
        <v>4079</v>
      </c>
      <c r="H547" s="59"/>
      <c r="I547" s="58">
        <v>2021</v>
      </c>
      <c r="J547" s="58" t="s">
        <v>46</v>
      </c>
      <c r="K547" s="59"/>
      <c r="L547" s="58" t="s">
        <v>4080</v>
      </c>
      <c r="M547" s="59"/>
      <c r="N547" s="59"/>
      <c r="O547" s="58" t="s">
        <v>4081</v>
      </c>
      <c r="P547" s="59"/>
      <c r="Q547" s="59"/>
      <c r="R547" s="59"/>
      <c r="S547" s="11">
        <v>2148</v>
      </c>
    </row>
    <row r="548" spans="1:19" ht="42">
      <c r="A548" s="11" t="s">
        <v>18</v>
      </c>
      <c r="B548" s="55"/>
      <c r="C548" s="64" t="s">
        <v>4082</v>
      </c>
      <c r="D548" s="65" t="s">
        <v>4083</v>
      </c>
      <c r="E548" s="56" t="s">
        <v>4084</v>
      </c>
      <c r="F548" s="56" t="s">
        <v>22</v>
      </c>
      <c r="G548" s="56" t="s">
        <v>4085</v>
      </c>
      <c r="H548" s="56" t="s">
        <v>1584</v>
      </c>
      <c r="I548" s="56">
        <v>2021</v>
      </c>
      <c r="J548" s="56" t="s">
        <v>26</v>
      </c>
      <c r="K548" s="56" t="s">
        <v>27</v>
      </c>
      <c r="L548" s="56" t="s">
        <v>4086</v>
      </c>
      <c r="M548" s="56" t="s">
        <v>2212</v>
      </c>
      <c r="N548" s="66"/>
      <c r="O548" s="56" t="s">
        <v>2160</v>
      </c>
      <c r="P548" s="56" t="s">
        <v>2731</v>
      </c>
      <c r="Q548" s="66"/>
      <c r="R548" s="66"/>
      <c r="S548" s="11">
        <v>2275</v>
      </c>
    </row>
    <row r="549" spans="1:19" ht="28">
      <c r="A549" s="11" t="s">
        <v>18</v>
      </c>
      <c r="B549" s="55"/>
      <c r="C549" s="64" t="s">
        <v>463</v>
      </c>
      <c r="D549" s="65" t="s">
        <v>4089</v>
      </c>
      <c r="E549" s="56" t="s">
        <v>4090</v>
      </c>
      <c r="F549" s="56" t="s">
        <v>22</v>
      </c>
      <c r="G549" s="56" t="s">
        <v>4091</v>
      </c>
      <c r="H549" s="56" t="s">
        <v>2024</v>
      </c>
      <c r="I549" s="56">
        <v>2021</v>
      </c>
      <c r="J549" s="56" t="s">
        <v>26</v>
      </c>
      <c r="K549" s="56" t="s">
        <v>27</v>
      </c>
      <c r="L549" s="56" t="s">
        <v>4092</v>
      </c>
      <c r="M549" s="56" t="s">
        <v>4093</v>
      </c>
      <c r="N549" s="66"/>
      <c r="O549" s="56" t="s">
        <v>1071</v>
      </c>
      <c r="P549" s="56" t="s">
        <v>4094</v>
      </c>
      <c r="Q549" s="66"/>
      <c r="R549" s="66"/>
      <c r="S549" s="11">
        <v>2805</v>
      </c>
    </row>
    <row r="550" spans="1:19" ht="84">
      <c r="A550" s="11" t="s">
        <v>18</v>
      </c>
      <c r="B550" s="55"/>
      <c r="C550" s="64" t="s">
        <v>4095</v>
      </c>
      <c r="D550" s="65" t="s">
        <v>4096</v>
      </c>
      <c r="E550" s="56" t="s">
        <v>4097</v>
      </c>
      <c r="F550" s="56" t="s">
        <v>22</v>
      </c>
      <c r="G550" s="56" t="s">
        <v>4098</v>
      </c>
      <c r="H550" s="56" t="s">
        <v>124</v>
      </c>
      <c r="I550" s="56">
        <v>2020</v>
      </c>
      <c r="J550" s="56" t="s">
        <v>26</v>
      </c>
      <c r="K550" s="56" t="s">
        <v>27</v>
      </c>
      <c r="L550" s="56" t="s">
        <v>60</v>
      </c>
      <c r="M550" s="56" t="s">
        <v>3583</v>
      </c>
      <c r="N550" s="66"/>
      <c r="O550" s="56" t="s">
        <v>4099</v>
      </c>
      <c r="P550" s="56" t="s">
        <v>2750</v>
      </c>
      <c r="Q550" s="66"/>
      <c r="R550" s="66"/>
      <c r="S550" s="11">
        <v>2814</v>
      </c>
    </row>
    <row r="551" spans="1:19" ht="28">
      <c r="A551" s="11" t="s">
        <v>18</v>
      </c>
      <c r="B551" s="55"/>
      <c r="C551" s="64" t="s">
        <v>4100</v>
      </c>
      <c r="D551" s="65" t="s">
        <v>4101</v>
      </c>
      <c r="E551" s="56" t="s">
        <v>4102</v>
      </c>
      <c r="F551" s="56" t="s">
        <v>22</v>
      </c>
      <c r="G551" s="56" t="s">
        <v>4103</v>
      </c>
      <c r="H551" s="56" t="s">
        <v>2914</v>
      </c>
      <c r="I551" s="56">
        <v>2021</v>
      </c>
      <c r="J551" s="56" t="s">
        <v>26</v>
      </c>
      <c r="K551" s="56" t="s">
        <v>27</v>
      </c>
      <c r="L551" s="56" t="s">
        <v>4104</v>
      </c>
      <c r="M551" s="66"/>
      <c r="N551" s="66"/>
      <c r="O551" s="56" t="s">
        <v>4105</v>
      </c>
      <c r="P551" s="66"/>
      <c r="Q551" s="66"/>
      <c r="R551" s="66"/>
      <c r="S551" s="11">
        <v>2830</v>
      </c>
    </row>
    <row r="552" spans="1:19" ht="42">
      <c r="A552" s="11" t="s">
        <v>18</v>
      </c>
      <c r="B552" s="55"/>
      <c r="C552" s="64" t="s">
        <v>19</v>
      </c>
      <c r="D552" s="65" t="s">
        <v>4106</v>
      </c>
      <c r="E552" s="56" t="s">
        <v>4107</v>
      </c>
      <c r="F552" s="56" t="s">
        <v>22</v>
      </c>
      <c r="G552" s="56" t="s">
        <v>4108</v>
      </c>
      <c r="H552" s="56" t="s">
        <v>375</v>
      </c>
      <c r="I552" s="56">
        <v>2021</v>
      </c>
      <c r="J552" s="56" t="s">
        <v>46</v>
      </c>
      <c r="K552" s="66"/>
      <c r="L552" s="56" t="s">
        <v>4109</v>
      </c>
      <c r="M552" s="56" t="s">
        <v>377</v>
      </c>
      <c r="N552" s="66"/>
      <c r="O552" s="56" t="s">
        <v>379</v>
      </c>
      <c r="P552" s="56" t="s">
        <v>3872</v>
      </c>
      <c r="Q552" s="66"/>
      <c r="R552" s="66"/>
      <c r="S552" s="11">
        <v>2835</v>
      </c>
    </row>
    <row r="553" spans="1:19" ht="28">
      <c r="A553" s="11" t="s">
        <v>18</v>
      </c>
      <c r="B553" s="55"/>
      <c r="C553" s="64" t="s">
        <v>689</v>
      </c>
      <c r="D553" s="65" t="s">
        <v>4113</v>
      </c>
      <c r="E553" s="56" t="s">
        <v>4114</v>
      </c>
      <c r="F553" s="56" t="s">
        <v>22</v>
      </c>
      <c r="G553" s="56" t="s">
        <v>4115</v>
      </c>
      <c r="H553" s="56" t="s">
        <v>517</v>
      </c>
      <c r="I553" s="56">
        <v>2021</v>
      </c>
      <c r="J553" s="56" t="s">
        <v>26</v>
      </c>
      <c r="K553" s="56" t="s">
        <v>27</v>
      </c>
      <c r="L553" s="56" t="s">
        <v>4116</v>
      </c>
      <c r="M553" s="56" t="s">
        <v>4117</v>
      </c>
      <c r="N553" s="66"/>
      <c r="O553" s="56" t="s">
        <v>4118</v>
      </c>
      <c r="P553" s="56" t="s">
        <v>4119</v>
      </c>
      <c r="Q553" s="66"/>
      <c r="R553" s="66"/>
      <c r="S553" s="16">
        <v>2864</v>
      </c>
    </row>
    <row r="554" spans="1:19" ht="42">
      <c r="A554" s="11" t="s">
        <v>18</v>
      </c>
      <c r="B554" s="55"/>
      <c r="C554" s="64" t="s">
        <v>2566</v>
      </c>
      <c r="D554" s="65" t="s">
        <v>4120</v>
      </c>
      <c r="E554" s="56" t="s">
        <v>4121</v>
      </c>
      <c r="F554" s="56" t="s">
        <v>22</v>
      </c>
      <c r="G554" s="56" t="s">
        <v>4122</v>
      </c>
      <c r="H554" s="56" t="s">
        <v>3447</v>
      </c>
      <c r="I554" s="56">
        <v>2021</v>
      </c>
      <c r="J554" s="56" t="s">
        <v>26</v>
      </c>
      <c r="K554" s="56" t="s">
        <v>825</v>
      </c>
      <c r="L554" s="56" t="s">
        <v>4123</v>
      </c>
      <c r="M554" s="56" t="s">
        <v>2432</v>
      </c>
      <c r="N554" s="66"/>
      <c r="O554" s="56" t="s">
        <v>4124</v>
      </c>
      <c r="P554" s="56" t="s">
        <v>2432</v>
      </c>
      <c r="Q554" s="66"/>
      <c r="R554" s="66"/>
      <c r="S554" s="11">
        <v>2883</v>
      </c>
    </row>
    <row r="555" spans="1:19" ht="42">
      <c r="A555" s="11" t="s">
        <v>18</v>
      </c>
      <c r="B555" s="55"/>
      <c r="C555" s="64" t="s">
        <v>3772</v>
      </c>
      <c r="D555" s="65" t="s">
        <v>4126</v>
      </c>
      <c r="E555" s="62" t="s">
        <v>4127</v>
      </c>
      <c r="F555" s="56" t="s">
        <v>488</v>
      </c>
      <c r="G555" s="56" t="s">
        <v>3775</v>
      </c>
      <c r="H555" s="66"/>
      <c r="I555" s="56">
        <v>2021</v>
      </c>
      <c r="J555" s="56" t="s">
        <v>26</v>
      </c>
      <c r="K555" s="56" t="s">
        <v>27</v>
      </c>
      <c r="L555" s="56" t="s">
        <v>3776</v>
      </c>
      <c r="M555" s="66"/>
      <c r="N555" s="66"/>
      <c r="O555" s="56" t="s">
        <v>3778</v>
      </c>
      <c r="P555" s="66"/>
      <c r="Q555" s="66"/>
      <c r="R555" s="66"/>
      <c r="S555" s="11">
        <v>3130</v>
      </c>
    </row>
    <row r="556" spans="1:19" ht="42">
      <c r="A556" s="11" t="s">
        <v>18</v>
      </c>
      <c r="B556" s="55"/>
      <c r="C556" s="64" t="s">
        <v>4128</v>
      </c>
      <c r="D556" s="65" t="s">
        <v>4129</v>
      </c>
      <c r="E556" s="62" t="s">
        <v>4130</v>
      </c>
      <c r="F556" s="56" t="s">
        <v>488</v>
      </c>
      <c r="G556" s="56" t="s">
        <v>4131</v>
      </c>
      <c r="H556" s="66"/>
      <c r="I556" s="56">
        <v>2021</v>
      </c>
      <c r="J556" s="56" t="s">
        <v>46</v>
      </c>
      <c r="K556" s="66"/>
      <c r="L556" s="56" t="s">
        <v>3668</v>
      </c>
      <c r="M556" s="56" t="s">
        <v>4132</v>
      </c>
      <c r="N556" s="66"/>
      <c r="O556" s="56" t="s">
        <v>2749</v>
      </c>
      <c r="P556" s="56" t="s">
        <v>4132</v>
      </c>
      <c r="Q556" s="66"/>
      <c r="R556" s="66"/>
      <c r="S556" s="11">
        <v>3159</v>
      </c>
    </row>
    <row r="557" spans="1:19" ht="28">
      <c r="A557" s="11" t="s">
        <v>18</v>
      </c>
      <c r="B557" s="24"/>
      <c r="C557" s="43" t="s">
        <v>2428</v>
      </c>
      <c r="D557" s="44" t="s">
        <v>4133</v>
      </c>
      <c r="E557" s="45" t="s">
        <v>4134</v>
      </c>
      <c r="F557" s="45" t="s">
        <v>22</v>
      </c>
      <c r="G557" s="43" t="s">
        <v>4135</v>
      </c>
      <c r="H557" s="45" t="s">
        <v>4136</v>
      </c>
      <c r="I557" s="45">
        <v>2016</v>
      </c>
      <c r="J557" s="45" t="s">
        <v>46</v>
      </c>
      <c r="K557" s="46"/>
      <c r="L557" s="45" t="s">
        <v>4137</v>
      </c>
      <c r="M557" s="45" t="s">
        <v>3172</v>
      </c>
      <c r="N557" s="46"/>
      <c r="O557" s="45" t="s">
        <v>2467</v>
      </c>
      <c r="P557" s="45" t="s">
        <v>3173</v>
      </c>
      <c r="Q557" s="46"/>
      <c r="R557" s="46"/>
      <c r="S557" s="16">
        <v>3203</v>
      </c>
    </row>
    <row r="558" spans="1:19" ht="28">
      <c r="A558" s="11" t="s">
        <v>18</v>
      </c>
      <c r="B558" s="24"/>
      <c r="C558" s="43" t="s">
        <v>3607</v>
      </c>
      <c r="D558" s="44" t="s">
        <v>2556</v>
      </c>
      <c r="E558" s="45" t="s">
        <v>2557</v>
      </c>
      <c r="F558" s="45" t="s">
        <v>22</v>
      </c>
      <c r="G558" s="43" t="s">
        <v>2558</v>
      </c>
      <c r="H558" s="45" t="s">
        <v>2559</v>
      </c>
      <c r="I558" s="45">
        <v>2017</v>
      </c>
      <c r="J558" s="45" t="s">
        <v>46</v>
      </c>
      <c r="K558" s="46"/>
      <c r="L558" s="45" t="s">
        <v>2560</v>
      </c>
      <c r="M558" s="45" t="s">
        <v>2561</v>
      </c>
      <c r="N558" s="46"/>
      <c r="O558" s="45" t="s">
        <v>1215</v>
      </c>
      <c r="P558" s="45" t="s">
        <v>2563</v>
      </c>
      <c r="Q558" s="46"/>
      <c r="R558" s="46"/>
      <c r="S558" s="11">
        <v>3219</v>
      </c>
    </row>
    <row r="559" spans="1:19" ht="14">
      <c r="A559" s="11" t="s">
        <v>18</v>
      </c>
      <c r="B559" s="24"/>
      <c r="C559" s="43" t="s">
        <v>4139</v>
      </c>
      <c r="D559" s="44" t="s">
        <v>4140</v>
      </c>
      <c r="E559" s="45" t="s">
        <v>4141</v>
      </c>
      <c r="F559" s="45" t="s">
        <v>22</v>
      </c>
      <c r="G559" s="43" t="s">
        <v>4142</v>
      </c>
      <c r="H559" s="45" t="s">
        <v>170</v>
      </c>
      <c r="I559" s="45">
        <v>2019</v>
      </c>
      <c r="J559" s="45" t="s">
        <v>46</v>
      </c>
      <c r="K559" s="46"/>
      <c r="L559" s="45" t="s">
        <v>4143</v>
      </c>
      <c r="M559" s="45" t="s">
        <v>4144</v>
      </c>
      <c r="N559" s="46"/>
      <c r="O559" s="45" t="s">
        <v>4145</v>
      </c>
      <c r="P559" s="45" t="s">
        <v>171</v>
      </c>
      <c r="Q559" s="46"/>
      <c r="R559" s="46"/>
      <c r="S559" s="11">
        <v>3229</v>
      </c>
    </row>
    <row r="560" spans="1:19" ht="28">
      <c r="A560" s="11" t="s">
        <v>18</v>
      </c>
      <c r="B560" s="24"/>
      <c r="C560" s="43" t="s">
        <v>4146</v>
      </c>
      <c r="D560" s="44" t="s">
        <v>4147</v>
      </c>
      <c r="E560" s="45" t="s">
        <v>4148</v>
      </c>
      <c r="F560" s="45" t="s">
        <v>22</v>
      </c>
      <c r="G560" s="43" t="s">
        <v>4149</v>
      </c>
      <c r="H560" s="45" t="s">
        <v>1584</v>
      </c>
      <c r="I560" s="45">
        <v>2019</v>
      </c>
      <c r="J560" s="45" t="s">
        <v>46</v>
      </c>
      <c r="K560" s="46"/>
      <c r="L560" s="45" t="s">
        <v>4150</v>
      </c>
      <c r="M560" s="45" t="s">
        <v>2206</v>
      </c>
      <c r="N560" s="46"/>
      <c r="O560" s="45" t="s">
        <v>560</v>
      </c>
      <c r="P560" s="45" t="s">
        <v>3248</v>
      </c>
      <c r="Q560" s="46"/>
      <c r="R560" s="46"/>
      <c r="S560" s="16">
        <v>3230</v>
      </c>
    </row>
    <row r="561" spans="1:19" ht="28">
      <c r="A561" s="11" t="s">
        <v>18</v>
      </c>
      <c r="B561" s="24"/>
      <c r="C561" s="43" t="s">
        <v>19</v>
      </c>
      <c r="D561" s="44" t="s">
        <v>4151</v>
      </c>
      <c r="E561" s="45" t="s">
        <v>4152</v>
      </c>
      <c r="F561" s="45" t="s">
        <v>22</v>
      </c>
      <c r="G561" s="43" t="s">
        <v>4153</v>
      </c>
      <c r="H561" s="45" t="s">
        <v>109</v>
      </c>
      <c r="I561" s="45">
        <v>2020</v>
      </c>
      <c r="J561" s="45" t="s">
        <v>46</v>
      </c>
      <c r="K561" s="46"/>
      <c r="L561" s="45" t="s">
        <v>4154</v>
      </c>
      <c r="M561" s="45" t="s">
        <v>4155</v>
      </c>
      <c r="N561" s="46"/>
      <c r="O561" s="45" t="s">
        <v>137</v>
      </c>
      <c r="P561" s="45" t="s">
        <v>4155</v>
      </c>
      <c r="Q561" s="46"/>
      <c r="R561" s="46"/>
      <c r="S561" s="11">
        <v>3238</v>
      </c>
    </row>
    <row r="562" spans="1:19" ht="42">
      <c r="A562" s="11" t="s">
        <v>18</v>
      </c>
      <c r="B562" s="24"/>
      <c r="C562" s="43" t="s">
        <v>4156</v>
      </c>
      <c r="D562" s="44" t="s">
        <v>3427</v>
      </c>
      <c r="E562" s="45" t="s">
        <v>3428</v>
      </c>
      <c r="F562" s="45" t="s">
        <v>22</v>
      </c>
      <c r="G562" s="43" t="s">
        <v>3429</v>
      </c>
      <c r="H562" s="45" t="s">
        <v>3430</v>
      </c>
      <c r="I562" s="45">
        <v>2021</v>
      </c>
      <c r="J562" s="45" t="s">
        <v>46</v>
      </c>
      <c r="K562" s="46"/>
      <c r="L562" s="45" t="s">
        <v>3431</v>
      </c>
      <c r="M562" s="45" t="s">
        <v>4157</v>
      </c>
      <c r="N562" s="46"/>
      <c r="O562" s="45" t="s">
        <v>2543</v>
      </c>
      <c r="P562" s="45" t="s">
        <v>3289</v>
      </c>
      <c r="Q562" s="46"/>
      <c r="R562" s="46"/>
      <c r="S562" s="16">
        <v>3248</v>
      </c>
    </row>
    <row r="563" spans="1:19" ht="56">
      <c r="A563" s="11" t="s">
        <v>18</v>
      </c>
      <c r="B563" s="24"/>
      <c r="C563" s="43" t="s">
        <v>4158</v>
      </c>
      <c r="D563" s="44" t="s">
        <v>4159</v>
      </c>
      <c r="E563" s="45" t="s">
        <v>4160</v>
      </c>
      <c r="F563" s="45" t="s">
        <v>22</v>
      </c>
      <c r="G563" s="43" t="s">
        <v>4161</v>
      </c>
      <c r="H563" s="45" t="s">
        <v>109</v>
      </c>
      <c r="I563" s="45">
        <v>2020</v>
      </c>
      <c r="J563" s="45" t="s">
        <v>46</v>
      </c>
      <c r="K563" s="46"/>
      <c r="L563" s="45" t="s">
        <v>144</v>
      </c>
      <c r="M563" s="46"/>
      <c r="N563" s="46"/>
      <c r="O563" s="45" t="s">
        <v>147</v>
      </c>
      <c r="P563" s="46"/>
      <c r="Q563" s="46"/>
      <c r="R563" s="46"/>
      <c r="S563" s="16">
        <v>3251</v>
      </c>
    </row>
    <row r="564" spans="1:19" ht="28">
      <c r="A564" s="11" t="s">
        <v>18</v>
      </c>
      <c r="B564" s="24"/>
      <c r="C564" s="43" t="s">
        <v>1876</v>
      </c>
      <c r="D564" s="44" t="s">
        <v>4162</v>
      </c>
      <c r="E564" s="45" t="s">
        <v>4163</v>
      </c>
      <c r="F564" s="45" t="s">
        <v>22</v>
      </c>
      <c r="G564" s="43" t="s">
        <v>4164</v>
      </c>
      <c r="H564" s="45" t="s">
        <v>109</v>
      </c>
      <c r="I564" s="45">
        <v>2021</v>
      </c>
      <c r="J564" s="45" t="s">
        <v>46</v>
      </c>
      <c r="K564" s="46"/>
      <c r="L564" s="45" t="s">
        <v>4165</v>
      </c>
      <c r="M564" s="45" t="s">
        <v>4166</v>
      </c>
      <c r="N564" s="46"/>
      <c r="O564" s="45" t="s">
        <v>111</v>
      </c>
      <c r="P564" s="45" t="s">
        <v>112</v>
      </c>
      <c r="Q564" s="46"/>
      <c r="R564" s="46"/>
      <c r="S564" s="11">
        <v>3253</v>
      </c>
    </row>
    <row r="565" spans="1:19" ht="42">
      <c r="A565" s="11" t="s">
        <v>18</v>
      </c>
      <c r="B565" s="24"/>
      <c r="C565" s="43" t="s">
        <v>4167</v>
      </c>
      <c r="D565" s="44" t="s">
        <v>4168</v>
      </c>
      <c r="E565" s="45" t="s">
        <v>4169</v>
      </c>
      <c r="F565" s="45" t="s">
        <v>22</v>
      </c>
      <c r="G565" s="43" t="s">
        <v>4170</v>
      </c>
      <c r="H565" s="45" t="s">
        <v>124</v>
      </c>
      <c r="I565" s="45">
        <v>2020</v>
      </c>
      <c r="J565" s="45" t="s">
        <v>26</v>
      </c>
      <c r="K565" s="45" t="s">
        <v>27</v>
      </c>
      <c r="L565" s="45" t="s">
        <v>3635</v>
      </c>
      <c r="M565" s="45" t="s">
        <v>3359</v>
      </c>
      <c r="N565" s="46"/>
      <c r="O565" s="45" t="s">
        <v>3636</v>
      </c>
      <c r="P565" s="45" t="s">
        <v>4171</v>
      </c>
      <c r="Q565" s="46"/>
      <c r="R565" s="46"/>
      <c r="S565" s="11">
        <v>3255</v>
      </c>
    </row>
    <row r="566" spans="1:19" ht="112">
      <c r="A566" s="11" t="s">
        <v>18</v>
      </c>
      <c r="B566" s="24"/>
      <c r="C566" s="43" t="s">
        <v>4172</v>
      </c>
      <c r="D566" s="44" t="s">
        <v>4173</v>
      </c>
      <c r="E566" s="45" t="s">
        <v>4174</v>
      </c>
      <c r="F566" s="45" t="s">
        <v>22</v>
      </c>
      <c r="G566" s="43" t="s">
        <v>4175</v>
      </c>
      <c r="H566" s="45" t="s">
        <v>663</v>
      </c>
      <c r="I566" s="45">
        <v>2021</v>
      </c>
      <c r="J566" s="45" t="s">
        <v>26</v>
      </c>
      <c r="K566" s="45" t="s">
        <v>27</v>
      </c>
      <c r="L566" s="45" t="s">
        <v>1838</v>
      </c>
      <c r="M566" s="45" t="s">
        <v>2471</v>
      </c>
      <c r="N566" s="46"/>
      <c r="O566" s="45" t="s">
        <v>2448</v>
      </c>
      <c r="P566" s="45" t="s">
        <v>4176</v>
      </c>
      <c r="Q566" s="46"/>
      <c r="R566" s="46"/>
      <c r="S566" s="11">
        <v>3256</v>
      </c>
    </row>
    <row r="567" spans="1:19" ht="28">
      <c r="A567" s="11" t="s">
        <v>18</v>
      </c>
      <c r="B567" s="24"/>
      <c r="C567" s="43" t="s">
        <v>4156</v>
      </c>
      <c r="D567" s="44" t="s">
        <v>4177</v>
      </c>
      <c r="E567" s="45" t="s">
        <v>4178</v>
      </c>
      <c r="F567" s="45" t="s">
        <v>22</v>
      </c>
      <c r="G567" s="43" t="s">
        <v>4179</v>
      </c>
      <c r="H567" s="45" t="s">
        <v>1584</v>
      </c>
      <c r="I567" s="45">
        <v>2021</v>
      </c>
      <c r="J567" s="45" t="s">
        <v>46</v>
      </c>
      <c r="K567" s="46"/>
      <c r="L567" s="45" t="s">
        <v>114</v>
      </c>
      <c r="M567" s="45" t="s">
        <v>115</v>
      </c>
      <c r="N567" s="46"/>
      <c r="O567" s="45" t="s">
        <v>4180</v>
      </c>
      <c r="P567" s="45" t="s">
        <v>115</v>
      </c>
      <c r="Q567" s="46"/>
      <c r="R567" s="46"/>
      <c r="S567" s="16">
        <v>3260</v>
      </c>
    </row>
    <row r="568" spans="1:19" ht="42">
      <c r="A568" s="11" t="s">
        <v>18</v>
      </c>
      <c r="B568" s="24"/>
      <c r="C568" s="43" t="s">
        <v>4185</v>
      </c>
      <c r="D568" s="44" t="s">
        <v>4186</v>
      </c>
      <c r="E568" s="45" t="s">
        <v>4187</v>
      </c>
      <c r="F568" s="45" t="s">
        <v>22</v>
      </c>
      <c r="G568" s="43" t="s">
        <v>4188</v>
      </c>
      <c r="H568" s="45" t="s">
        <v>4138</v>
      </c>
      <c r="I568" s="45">
        <v>2021</v>
      </c>
      <c r="J568" s="45" t="s">
        <v>46</v>
      </c>
      <c r="K568" s="46"/>
      <c r="L568" s="45" t="s">
        <v>4189</v>
      </c>
      <c r="M568" s="46"/>
      <c r="N568" s="46"/>
      <c r="O568" s="45" t="s">
        <v>4190</v>
      </c>
      <c r="P568" s="46"/>
      <c r="Q568" s="46"/>
      <c r="R568" s="46"/>
      <c r="S568" s="11">
        <v>3283</v>
      </c>
    </row>
    <row r="569" spans="1:19" ht="28">
      <c r="A569" s="11" t="s">
        <v>18</v>
      </c>
      <c r="B569" s="24"/>
      <c r="C569" s="43" t="s">
        <v>1428</v>
      </c>
      <c r="D569" s="44" t="s">
        <v>4191</v>
      </c>
      <c r="E569" s="45" t="s">
        <v>4192</v>
      </c>
      <c r="F569" s="45" t="s">
        <v>22</v>
      </c>
      <c r="G569" s="43" t="s">
        <v>4193</v>
      </c>
      <c r="H569" s="45" t="s">
        <v>3053</v>
      </c>
      <c r="I569" s="45">
        <v>2021</v>
      </c>
      <c r="J569" s="45" t="s">
        <v>26</v>
      </c>
      <c r="K569" s="45" t="s">
        <v>27</v>
      </c>
      <c r="L569" s="45" t="s">
        <v>4194</v>
      </c>
      <c r="M569" s="45" t="s">
        <v>4195</v>
      </c>
      <c r="N569" s="46"/>
      <c r="O569" s="45" t="s">
        <v>4196</v>
      </c>
      <c r="P569" s="45" t="s">
        <v>3556</v>
      </c>
      <c r="Q569" s="46"/>
      <c r="R569" s="46"/>
      <c r="S569" s="11">
        <v>3289</v>
      </c>
    </row>
    <row r="570" spans="1:19" ht="28">
      <c r="A570" s="11" t="s">
        <v>18</v>
      </c>
      <c r="B570" s="24"/>
      <c r="C570" s="43" t="s">
        <v>4156</v>
      </c>
      <c r="D570" s="44" t="s">
        <v>4198</v>
      </c>
      <c r="E570" s="45" t="s">
        <v>4199</v>
      </c>
      <c r="F570" s="45" t="s">
        <v>488</v>
      </c>
      <c r="G570" s="43" t="s">
        <v>4200</v>
      </c>
      <c r="H570" s="46"/>
      <c r="I570" s="45">
        <v>2020</v>
      </c>
      <c r="J570" s="45" t="s">
        <v>46</v>
      </c>
      <c r="K570" s="46"/>
      <c r="L570" s="45" t="s">
        <v>4201</v>
      </c>
      <c r="M570" s="45" t="s">
        <v>4202</v>
      </c>
      <c r="N570" s="46"/>
      <c r="O570" s="45" t="s">
        <v>4203</v>
      </c>
      <c r="P570" s="45" t="s">
        <v>710</v>
      </c>
      <c r="Q570" s="46"/>
      <c r="R570" s="46"/>
      <c r="S570" s="11">
        <v>3310</v>
      </c>
    </row>
    <row r="571" spans="1:19" ht="42">
      <c r="A571" s="11" t="s">
        <v>18</v>
      </c>
      <c r="B571" s="24"/>
      <c r="C571" s="43" t="s">
        <v>487</v>
      </c>
      <c r="D571" s="44" t="s">
        <v>4208</v>
      </c>
      <c r="E571" s="45" t="s">
        <v>4209</v>
      </c>
      <c r="F571" s="45" t="s">
        <v>488</v>
      </c>
      <c r="G571" s="43" t="s">
        <v>4210</v>
      </c>
      <c r="H571" s="46"/>
      <c r="I571" s="45">
        <v>2018</v>
      </c>
      <c r="J571" s="45" t="s">
        <v>46</v>
      </c>
      <c r="K571" s="46"/>
      <c r="L571" s="45" t="s">
        <v>3554</v>
      </c>
      <c r="M571" s="45" t="s">
        <v>694</v>
      </c>
      <c r="N571" s="46"/>
      <c r="O571" s="45" t="s">
        <v>3555</v>
      </c>
      <c r="P571" s="45" t="s">
        <v>4211</v>
      </c>
      <c r="Q571" s="46"/>
      <c r="R571" s="46"/>
      <c r="S571" s="11">
        <v>3315</v>
      </c>
    </row>
    <row r="572" spans="1:19" ht="28">
      <c r="A572" s="11" t="s">
        <v>18</v>
      </c>
      <c r="B572" s="24"/>
      <c r="C572" s="43" t="s">
        <v>2628</v>
      </c>
      <c r="D572" s="44" t="s">
        <v>4212</v>
      </c>
      <c r="E572" s="45" t="s">
        <v>4213</v>
      </c>
      <c r="F572" s="45" t="s">
        <v>22</v>
      </c>
      <c r="G572" s="43" t="s">
        <v>4214</v>
      </c>
      <c r="H572" s="45" t="s">
        <v>663</v>
      </c>
      <c r="I572" s="45">
        <v>2019</v>
      </c>
      <c r="J572" s="45" t="s">
        <v>46</v>
      </c>
      <c r="K572" s="46"/>
      <c r="L572" s="45" t="s">
        <v>3018</v>
      </c>
      <c r="M572" s="45" t="s">
        <v>2432</v>
      </c>
      <c r="N572" s="46"/>
      <c r="O572" s="45" t="s">
        <v>2455</v>
      </c>
      <c r="P572" s="45" t="s">
        <v>3019</v>
      </c>
      <c r="Q572" s="46"/>
      <c r="R572" s="46"/>
      <c r="S572" s="16">
        <v>3320</v>
      </c>
    </row>
    <row r="573" spans="1:19" ht="14">
      <c r="A573" s="11" t="s">
        <v>18</v>
      </c>
      <c r="B573" s="24"/>
      <c r="C573" s="43" t="s">
        <v>751</v>
      </c>
      <c r="D573" s="44" t="s">
        <v>4215</v>
      </c>
      <c r="E573" s="45" t="s">
        <v>4216</v>
      </c>
      <c r="F573" s="45" t="s">
        <v>22</v>
      </c>
      <c r="G573" s="43" t="s">
        <v>4217</v>
      </c>
      <c r="H573" s="45" t="s">
        <v>1584</v>
      </c>
      <c r="I573" s="45">
        <v>2019</v>
      </c>
      <c r="J573" s="45" t="s">
        <v>46</v>
      </c>
      <c r="K573" s="46"/>
      <c r="L573" s="45" t="s">
        <v>4218</v>
      </c>
      <c r="M573" s="45" t="s">
        <v>4219</v>
      </c>
      <c r="N573" s="46"/>
      <c r="O573" s="45" t="s">
        <v>4220</v>
      </c>
      <c r="P573" s="45" t="s">
        <v>4221</v>
      </c>
      <c r="Q573" s="46"/>
      <c r="R573" s="46"/>
      <c r="S573" s="11">
        <v>3327</v>
      </c>
    </row>
    <row r="574" spans="1:19" ht="42">
      <c r="A574" s="11" t="s">
        <v>18</v>
      </c>
      <c r="B574" s="24"/>
      <c r="C574" s="43" t="s">
        <v>4222</v>
      </c>
      <c r="D574" s="44" t="s">
        <v>4223</v>
      </c>
      <c r="E574" s="45" t="s">
        <v>4224</v>
      </c>
      <c r="F574" s="45" t="s">
        <v>22</v>
      </c>
      <c r="G574" s="43" t="s">
        <v>4225</v>
      </c>
      <c r="H574" s="45" t="s">
        <v>4226</v>
      </c>
      <c r="I574" s="45">
        <v>2019</v>
      </c>
      <c r="J574" s="45" t="s">
        <v>46</v>
      </c>
      <c r="K574" s="46"/>
      <c r="L574" s="45" t="s">
        <v>730</v>
      </c>
      <c r="M574" s="45" t="s">
        <v>4227</v>
      </c>
      <c r="N574" s="46"/>
      <c r="O574" s="45" t="s">
        <v>732</v>
      </c>
      <c r="P574" s="45" t="s">
        <v>453</v>
      </c>
      <c r="Q574" s="46"/>
      <c r="R574" s="46"/>
      <c r="S574" s="11">
        <v>3328</v>
      </c>
    </row>
    <row r="575" spans="1:19" ht="28">
      <c r="A575" s="11" t="s">
        <v>18</v>
      </c>
      <c r="B575" s="24"/>
      <c r="C575" s="43" t="s">
        <v>4156</v>
      </c>
      <c r="D575" s="44" t="s">
        <v>4228</v>
      </c>
      <c r="E575" s="45" t="s">
        <v>4229</v>
      </c>
      <c r="F575" s="45" t="s">
        <v>22</v>
      </c>
      <c r="G575" s="43" t="s">
        <v>4230</v>
      </c>
      <c r="H575" s="45" t="s">
        <v>4226</v>
      </c>
      <c r="I575" s="45">
        <v>2019</v>
      </c>
      <c r="J575" s="45" t="s">
        <v>46</v>
      </c>
      <c r="K575" s="46"/>
      <c r="L575" s="45" t="s">
        <v>4231</v>
      </c>
      <c r="M575" s="45" t="s">
        <v>4232</v>
      </c>
      <c r="N575" s="46"/>
      <c r="O575" s="45" t="s">
        <v>102</v>
      </c>
      <c r="P575" s="45" t="s">
        <v>2477</v>
      </c>
      <c r="Q575" s="46"/>
      <c r="R575" s="46"/>
      <c r="S575" s="11">
        <v>3331</v>
      </c>
    </row>
    <row r="576" spans="1:19" ht="42">
      <c r="A576" s="11" t="s">
        <v>18</v>
      </c>
      <c r="B576" s="24"/>
      <c r="C576" s="43" t="s">
        <v>3134</v>
      </c>
      <c r="D576" s="44" t="s">
        <v>4234</v>
      </c>
      <c r="E576" s="45" t="s">
        <v>4235</v>
      </c>
      <c r="F576" s="45" t="s">
        <v>22</v>
      </c>
      <c r="G576" s="43" t="s">
        <v>4236</v>
      </c>
      <c r="H576" s="45" t="s">
        <v>429</v>
      </c>
      <c r="I576" s="45">
        <v>2021</v>
      </c>
      <c r="J576" s="45" t="s">
        <v>26</v>
      </c>
      <c r="K576" s="45" t="s">
        <v>27</v>
      </c>
      <c r="L576" s="45" t="s">
        <v>4237</v>
      </c>
      <c r="M576" s="45" t="s">
        <v>4238</v>
      </c>
      <c r="N576" s="46"/>
      <c r="O576" s="45" t="s">
        <v>4239</v>
      </c>
      <c r="P576" s="45" t="s">
        <v>4240</v>
      </c>
      <c r="Q576" s="46"/>
      <c r="R576" s="46"/>
      <c r="S576" s="11">
        <v>3345</v>
      </c>
    </row>
    <row r="577" spans="1:19" ht="56">
      <c r="A577" s="11" t="s">
        <v>18</v>
      </c>
      <c r="B577" s="24"/>
      <c r="C577" s="43" t="s">
        <v>4241</v>
      </c>
      <c r="D577" s="44" t="s">
        <v>4242</v>
      </c>
      <c r="E577" s="45" t="s">
        <v>4243</v>
      </c>
      <c r="F577" s="45" t="s">
        <v>22</v>
      </c>
      <c r="G577" s="43" t="s">
        <v>4244</v>
      </c>
      <c r="H577" s="45" t="s">
        <v>98</v>
      </c>
      <c r="I577" s="45">
        <v>2021</v>
      </c>
      <c r="J577" s="45" t="s">
        <v>26</v>
      </c>
      <c r="K577" s="45" t="s">
        <v>27</v>
      </c>
      <c r="L577" s="45" t="s">
        <v>4245</v>
      </c>
      <c r="M577" s="45" t="s">
        <v>4246</v>
      </c>
      <c r="N577" s="46"/>
      <c r="O577" s="45" t="s">
        <v>4247</v>
      </c>
      <c r="P577" s="45" t="s">
        <v>4248</v>
      </c>
      <c r="Q577" s="46"/>
      <c r="R577" s="46"/>
      <c r="S577" s="11">
        <v>3355</v>
      </c>
    </row>
    <row r="578" spans="1:19" ht="42">
      <c r="A578" s="11" t="s">
        <v>18</v>
      </c>
      <c r="B578" s="24"/>
      <c r="C578" s="43" t="s">
        <v>4249</v>
      </c>
      <c r="D578" s="44" t="s">
        <v>4250</v>
      </c>
      <c r="E578" s="45" t="s">
        <v>4251</v>
      </c>
      <c r="F578" s="45" t="s">
        <v>22</v>
      </c>
      <c r="G578" s="43" t="s">
        <v>4252</v>
      </c>
      <c r="H578" s="45" t="s">
        <v>175</v>
      </c>
      <c r="I578" s="45">
        <v>2021</v>
      </c>
      <c r="J578" s="45" t="s">
        <v>26</v>
      </c>
      <c r="K578" s="45" t="s">
        <v>27</v>
      </c>
      <c r="L578" s="45" t="s">
        <v>4253</v>
      </c>
      <c r="M578" s="45" t="s">
        <v>4254</v>
      </c>
      <c r="N578" s="46"/>
      <c r="O578" s="45" t="s">
        <v>4255</v>
      </c>
      <c r="P578" s="45" t="s">
        <v>4256</v>
      </c>
      <c r="Q578" s="46"/>
      <c r="R578" s="46"/>
      <c r="S578" s="11">
        <v>3363</v>
      </c>
    </row>
    <row r="579" spans="1:19" ht="28">
      <c r="A579" s="11" t="s">
        <v>18</v>
      </c>
      <c r="B579" s="24"/>
      <c r="C579" s="43" t="s">
        <v>1876</v>
      </c>
      <c r="D579" s="44" t="s">
        <v>4257</v>
      </c>
      <c r="E579" s="45" t="s">
        <v>4258</v>
      </c>
      <c r="F579" s="45" t="s">
        <v>22</v>
      </c>
      <c r="G579" s="43" t="s">
        <v>4259</v>
      </c>
      <c r="H579" s="45" t="s">
        <v>51</v>
      </c>
      <c r="I579" s="45">
        <v>2021</v>
      </c>
      <c r="J579" s="45" t="s">
        <v>26</v>
      </c>
      <c r="K579" s="45" t="s">
        <v>27</v>
      </c>
      <c r="L579" s="45" t="s">
        <v>4260</v>
      </c>
      <c r="M579" s="45" t="s">
        <v>797</v>
      </c>
      <c r="N579" s="46"/>
      <c r="O579" s="45" t="s">
        <v>2160</v>
      </c>
      <c r="P579" s="45" t="s">
        <v>3477</v>
      </c>
      <c r="Q579" s="46"/>
      <c r="R579" s="46"/>
      <c r="S579" s="16">
        <v>3365</v>
      </c>
    </row>
    <row r="580" spans="1:19" ht="42">
      <c r="A580" s="11" t="s">
        <v>18</v>
      </c>
      <c r="B580" s="24"/>
      <c r="C580" s="43" t="s">
        <v>463</v>
      </c>
      <c r="D580" s="44" t="s">
        <v>4261</v>
      </c>
      <c r="E580" s="46"/>
      <c r="F580" s="45" t="s">
        <v>928</v>
      </c>
      <c r="G580" s="43" t="s">
        <v>4262</v>
      </c>
      <c r="H580" s="45" t="s">
        <v>4263</v>
      </c>
      <c r="I580" s="45">
        <v>2021</v>
      </c>
      <c r="J580" s="45" t="s">
        <v>26</v>
      </c>
      <c r="K580" s="45" t="s">
        <v>27</v>
      </c>
      <c r="L580" s="45" t="s">
        <v>4264</v>
      </c>
      <c r="M580" s="46"/>
      <c r="N580" s="46"/>
      <c r="O580" s="45" t="s">
        <v>4265</v>
      </c>
      <c r="P580" s="46"/>
      <c r="Q580" s="46"/>
      <c r="R580" s="46"/>
      <c r="S580" s="11">
        <v>3391</v>
      </c>
    </row>
    <row r="581" spans="1:19" ht="42">
      <c r="A581" s="11" t="s">
        <v>18</v>
      </c>
      <c r="B581" s="24"/>
      <c r="C581" s="43" t="s">
        <v>4266</v>
      </c>
      <c r="D581" s="44" t="s">
        <v>4267</v>
      </c>
      <c r="E581" s="45" t="s">
        <v>4268</v>
      </c>
      <c r="F581" s="45" t="s">
        <v>22</v>
      </c>
      <c r="G581" s="43" t="s">
        <v>4269</v>
      </c>
      <c r="H581" s="45" t="s">
        <v>1584</v>
      </c>
      <c r="I581" s="45">
        <v>2020</v>
      </c>
      <c r="J581" s="45" t="s">
        <v>46</v>
      </c>
      <c r="K581" s="46"/>
      <c r="L581" s="45" t="s">
        <v>4270</v>
      </c>
      <c r="M581" s="45" t="s">
        <v>4271</v>
      </c>
      <c r="N581" s="46"/>
      <c r="O581" s="45" t="s">
        <v>4272</v>
      </c>
      <c r="P581" s="45" t="s">
        <v>3365</v>
      </c>
      <c r="Q581" s="46"/>
      <c r="R581" s="46"/>
      <c r="S581" s="11">
        <v>3400</v>
      </c>
    </row>
    <row r="582" spans="1:19" ht="42">
      <c r="A582" s="11" t="s">
        <v>18</v>
      </c>
      <c r="B582" s="24"/>
      <c r="C582" s="43" t="s">
        <v>3167</v>
      </c>
      <c r="D582" s="44" t="s">
        <v>4274</v>
      </c>
      <c r="E582" s="45" t="s">
        <v>4275</v>
      </c>
      <c r="F582" s="45" t="s">
        <v>22</v>
      </c>
      <c r="G582" s="43" t="s">
        <v>4276</v>
      </c>
      <c r="H582" s="45" t="s">
        <v>3678</v>
      </c>
      <c r="I582" s="45">
        <v>2021</v>
      </c>
      <c r="J582" s="45" t="s">
        <v>26</v>
      </c>
      <c r="K582" s="45" t="s">
        <v>27</v>
      </c>
      <c r="L582" s="45" t="s">
        <v>4277</v>
      </c>
      <c r="M582" s="45" t="s">
        <v>1464</v>
      </c>
      <c r="N582" s="46"/>
      <c r="O582" s="45" t="s">
        <v>147</v>
      </c>
      <c r="P582" s="45" t="s">
        <v>4278</v>
      </c>
      <c r="Q582" s="46"/>
      <c r="R582" s="46"/>
      <c r="S582" s="16">
        <v>3416</v>
      </c>
    </row>
    <row r="583" spans="1:19" ht="42">
      <c r="A583" s="11" t="s">
        <v>18</v>
      </c>
      <c r="B583" s="24"/>
      <c r="C583" s="43" t="s">
        <v>4110</v>
      </c>
      <c r="D583" s="44" t="s">
        <v>4279</v>
      </c>
      <c r="E583" s="45" t="s">
        <v>4280</v>
      </c>
      <c r="F583" s="45" t="s">
        <v>22</v>
      </c>
      <c r="G583" s="43" t="s">
        <v>4281</v>
      </c>
      <c r="H583" s="45" t="s">
        <v>4263</v>
      </c>
      <c r="I583" s="45">
        <v>2021</v>
      </c>
      <c r="J583" s="45" t="s">
        <v>26</v>
      </c>
      <c r="K583" s="45" t="s">
        <v>27</v>
      </c>
      <c r="L583" s="45" t="s">
        <v>4282</v>
      </c>
      <c r="M583" s="45" t="s">
        <v>3276</v>
      </c>
      <c r="N583" s="46"/>
      <c r="O583" s="45" t="s">
        <v>4265</v>
      </c>
      <c r="P583" s="45" t="s">
        <v>4283</v>
      </c>
      <c r="Q583" s="46"/>
      <c r="R583" s="46"/>
      <c r="S583" s="16">
        <v>3419</v>
      </c>
    </row>
    <row r="584" spans="1:19" ht="28">
      <c r="A584" s="11" t="s">
        <v>18</v>
      </c>
      <c r="B584" s="24"/>
      <c r="C584" s="43" t="s">
        <v>4284</v>
      </c>
      <c r="D584" s="44" t="s">
        <v>4285</v>
      </c>
      <c r="E584" s="45" t="s">
        <v>4286</v>
      </c>
      <c r="F584" s="45" t="s">
        <v>22</v>
      </c>
      <c r="G584" s="43" t="s">
        <v>4287</v>
      </c>
      <c r="H584" s="45" t="s">
        <v>58</v>
      </c>
      <c r="I584" s="45">
        <v>2021</v>
      </c>
      <c r="J584" s="45" t="s">
        <v>46</v>
      </c>
      <c r="K584" s="46"/>
      <c r="L584" s="45" t="s">
        <v>2160</v>
      </c>
      <c r="M584" s="45" t="s">
        <v>2212</v>
      </c>
      <c r="N584" s="46"/>
      <c r="O584" s="45" t="s">
        <v>217</v>
      </c>
      <c r="P584" s="45" t="s">
        <v>4288</v>
      </c>
      <c r="Q584" s="46"/>
      <c r="R584" s="46"/>
      <c r="S584" s="16">
        <v>3431</v>
      </c>
    </row>
    <row r="585" spans="1:19" ht="28">
      <c r="A585" s="11" t="s">
        <v>18</v>
      </c>
      <c r="B585" s="24"/>
      <c r="C585" s="43" t="s">
        <v>4266</v>
      </c>
      <c r="D585" s="44" t="s">
        <v>4289</v>
      </c>
      <c r="E585" s="45" t="s">
        <v>4290</v>
      </c>
      <c r="F585" s="45" t="s">
        <v>22</v>
      </c>
      <c r="G585" s="43" t="s">
        <v>4291</v>
      </c>
      <c r="H585" s="45" t="s">
        <v>58</v>
      </c>
      <c r="I585" s="45">
        <v>2021</v>
      </c>
      <c r="J585" s="45" t="s">
        <v>46</v>
      </c>
      <c r="K585" s="46"/>
      <c r="L585" s="45" t="s">
        <v>1677</v>
      </c>
      <c r="M585" s="45" t="s">
        <v>4292</v>
      </c>
      <c r="N585" s="46"/>
      <c r="O585" s="45" t="s">
        <v>1680</v>
      </c>
      <c r="P585" s="45" t="s">
        <v>1678</v>
      </c>
      <c r="Q585" s="46"/>
      <c r="R585" s="46"/>
      <c r="S585" s="11">
        <v>3435</v>
      </c>
    </row>
    <row r="586" spans="1:19" ht="56">
      <c r="A586" s="11" t="s">
        <v>18</v>
      </c>
      <c r="B586" s="24"/>
      <c r="C586" s="43" t="s">
        <v>4293</v>
      </c>
      <c r="D586" s="44" t="s">
        <v>4294</v>
      </c>
      <c r="E586" s="45" t="s">
        <v>4295</v>
      </c>
      <c r="F586" s="45" t="s">
        <v>22</v>
      </c>
      <c r="G586" s="43" t="s">
        <v>4296</v>
      </c>
      <c r="H586" s="45" t="s">
        <v>58</v>
      </c>
      <c r="I586" s="45">
        <v>2021</v>
      </c>
      <c r="J586" s="45" t="s">
        <v>46</v>
      </c>
      <c r="K586" s="46"/>
      <c r="L586" s="45" t="s">
        <v>230</v>
      </c>
      <c r="M586" s="45" t="s">
        <v>4297</v>
      </c>
      <c r="N586" s="46"/>
      <c r="O586" s="45" t="s">
        <v>1805</v>
      </c>
      <c r="P586" s="45" t="s">
        <v>231</v>
      </c>
      <c r="Q586" s="46"/>
      <c r="R586" s="46"/>
      <c r="S586" s="11">
        <v>3436</v>
      </c>
    </row>
    <row r="587" spans="1:19" ht="112">
      <c r="A587" s="11" t="s">
        <v>18</v>
      </c>
      <c r="B587" s="24"/>
      <c r="C587" s="43" t="s">
        <v>4298</v>
      </c>
      <c r="D587" s="44" t="s">
        <v>4299</v>
      </c>
      <c r="E587" s="45" t="s">
        <v>4300</v>
      </c>
      <c r="F587" s="45" t="s">
        <v>22</v>
      </c>
      <c r="G587" s="43" t="s">
        <v>4301</v>
      </c>
      <c r="H587" s="45" t="s">
        <v>24</v>
      </c>
      <c r="I587" s="45">
        <v>2021</v>
      </c>
      <c r="J587" s="45" t="s">
        <v>46</v>
      </c>
      <c r="K587" s="46"/>
      <c r="L587" s="45" t="s">
        <v>2933</v>
      </c>
      <c r="M587" s="45" t="s">
        <v>1797</v>
      </c>
      <c r="N587" s="46"/>
      <c r="O587" s="45" t="s">
        <v>2935</v>
      </c>
      <c r="P587" s="45" t="s">
        <v>1797</v>
      </c>
      <c r="Q587" s="46"/>
      <c r="R587" s="46"/>
      <c r="S587" s="16">
        <v>3437</v>
      </c>
    </row>
    <row r="588" spans="1:19" ht="28">
      <c r="A588" s="11" t="s">
        <v>18</v>
      </c>
      <c r="B588" s="24"/>
      <c r="C588" s="43" t="s">
        <v>4302</v>
      </c>
      <c r="D588" s="44" t="s">
        <v>4303</v>
      </c>
      <c r="E588" s="45" t="s">
        <v>4304</v>
      </c>
      <c r="F588" s="45" t="s">
        <v>22</v>
      </c>
      <c r="G588" s="43" t="s">
        <v>4305</v>
      </c>
      <c r="H588" s="45" t="s">
        <v>58</v>
      </c>
      <c r="I588" s="45">
        <v>2021</v>
      </c>
      <c r="J588" s="45" t="s">
        <v>46</v>
      </c>
      <c r="K588" s="46"/>
      <c r="L588" s="45" t="s">
        <v>4306</v>
      </c>
      <c r="M588" s="45" t="s">
        <v>4307</v>
      </c>
      <c r="N588" s="46"/>
      <c r="O588" s="45" t="s">
        <v>1883</v>
      </c>
      <c r="P588" s="45" t="s">
        <v>4308</v>
      </c>
      <c r="Q588" s="46"/>
      <c r="R588" s="46"/>
      <c r="S588" s="11">
        <v>3438</v>
      </c>
    </row>
    <row r="589" spans="1:19" ht="56">
      <c r="A589" s="11" t="s">
        <v>18</v>
      </c>
      <c r="B589" s="24"/>
      <c r="C589" s="43" t="s">
        <v>4309</v>
      </c>
      <c r="D589" s="44" t="s">
        <v>4310</v>
      </c>
      <c r="E589" s="45" t="s">
        <v>4311</v>
      </c>
      <c r="F589" s="45" t="s">
        <v>22</v>
      </c>
      <c r="G589" s="43" t="s">
        <v>4312</v>
      </c>
      <c r="H589" s="45" t="s">
        <v>58</v>
      </c>
      <c r="I589" s="45">
        <v>2021</v>
      </c>
      <c r="J589" s="45" t="s">
        <v>46</v>
      </c>
      <c r="K589" s="46"/>
      <c r="L589" s="45" t="s">
        <v>4313</v>
      </c>
      <c r="M589" s="45" t="s">
        <v>4314</v>
      </c>
      <c r="N589" s="46"/>
      <c r="O589" s="45" t="s">
        <v>4315</v>
      </c>
      <c r="P589" s="45" t="s">
        <v>4316</v>
      </c>
      <c r="Q589" s="46"/>
      <c r="R589" s="46"/>
      <c r="S589" s="11">
        <v>3444</v>
      </c>
    </row>
    <row r="590" spans="1:19" ht="154">
      <c r="A590" s="11" t="s">
        <v>18</v>
      </c>
      <c r="B590" s="24"/>
      <c r="C590" s="43" t="s">
        <v>4317</v>
      </c>
      <c r="D590" s="44" t="s">
        <v>4318</v>
      </c>
      <c r="E590" s="45" t="s">
        <v>4319</v>
      </c>
      <c r="F590" s="45" t="s">
        <v>22</v>
      </c>
      <c r="G590" s="43" t="s">
        <v>4320</v>
      </c>
      <c r="H590" s="45" t="s">
        <v>4321</v>
      </c>
      <c r="I590" s="45">
        <v>2021</v>
      </c>
      <c r="J590" s="45" t="s">
        <v>46</v>
      </c>
      <c r="K590" s="46"/>
      <c r="L590" s="45" t="s">
        <v>4322</v>
      </c>
      <c r="M590" s="46"/>
      <c r="N590" s="46"/>
      <c r="O590" s="45" t="s">
        <v>230</v>
      </c>
      <c r="P590" s="46"/>
      <c r="Q590" s="46"/>
      <c r="R590" s="46"/>
      <c r="S590" s="16">
        <v>3446</v>
      </c>
    </row>
    <row r="591" spans="1:19" ht="168">
      <c r="A591" s="11" t="s">
        <v>18</v>
      </c>
      <c r="B591" s="24"/>
      <c r="C591" s="43" t="s">
        <v>4323</v>
      </c>
      <c r="D591" s="44" t="s">
        <v>4324</v>
      </c>
      <c r="E591" s="45" t="s">
        <v>4325</v>
      </c>
      <c r="F591" s="45" t="s">
        <v>22</v>
      </c>
      <c r="G591" s="43" t="s">
        <v>4326</v>
      </c>
      <c r="H591" s="45" t="s">
        <v>4321</v>
      </c>
      <c r="I591" s="45">
        <v>2021</v>
      </c>
      <c r="J591" s="45" t="s">
        <v>46</v>
      </c>
      <c r="K591" s="46"/>
      <c r="L591" s="45" t="s">
        <v>4327</v>
      </c>
      <c r="M591" s="46"/>
      <c r="N591" s="46"/>
      <c r="O591" s="45" t="s">
        <v>4328</v>
      </c>
      <c r="P591" s="46"/>
      <c r="Q591" s="46"/>
      <c r="R591" s="46"/>
      <c r="S591" s="11">
        <v>3447</v>
      </c>
    </row>
    <row r="592" spans="1:19" ht="28">
      <c r="A592" s="11" t="s">
        <v>18</v>
      </c>
      <c r="B592" s="24"/>
      <c r="C592" s="43" t="s">
        <v>83</v>
      </c>
      <c r="D592" s="44" t="s">
        <v>4331</v>
      </c>
      <c r="E592" s="46"/>
      <c r="F592" s="45" t="s">
        <v>928</v>
      </c>
      <c r="G592" s="43" t="s">
        <v>4332</v>
      </c>
      <c r="H592" s="45" t="s">
        <v>24</v>
      </c>
      <c r="I592" s="45">
        <v>2021</v>
      </c>
      <c r="J592" s="45" t="s">
        <v>26</v>
      </c>
      <c r="K592" s="45" t="s">
        <v>27</v>
      </c>
      <c r="L592" s="45" t="s">
        <v>2940</v>
      </c>
      <c r="M592" s="46"/>
      <c r="N592" s="46"/>
      <c r="O592" s="45" t="s">
        <v>4333</v>
      </c>
      <c r="P592" s="46"/>
      <c r="Q592" s="46"/>
      <c r="R592" s="46"/>
      <c r="S592" s="16">
        <v>3458</v>
      </c>
    </row>
    <row r="593" spans="1:19" ht="28">
      <c r="A593" s="11" t="s">
        <v>18</v>
      </c>
      <c r="B593" s="24"/>
      <c r="C593" s="43" t="s">
        <v>4334</v>
      </c>
      <c r="D593" s="44" t="s">
        <v>4335</v>
      </c>
      <c r="E593" s="45" t="s">
        <v>4336</v>
      </c>
      <c r="F593" s="45" t="s">
        <v>488</v>
      </c>
      <c r="G593" s="43" t="s">
        <v>4337</v>
      </c>
      <c r="H593" s="46"/>
      <c r="I593" s="45">
        <v>2020</v>
      </c>
      <c r="J593" s="45" t="s">
        <v>46</v>
      </c>
      <c r="K593" s="46"/>
      <c r="L593" s="45" t="s">
        <v>4338</v>
      </c>
      <c r="M593" s="45" t="s">
        <v>4339</v>
      </c>
      <c r="N593" s="46"/>
      <c r="O593" s="45" t="s">
        <v>4340</v>
      </c>
      <c r="P593" s="45" t="s">
        <v>4341</v>
      </c>
      <c r="Q593" s="46"/>
      <c r="R593" s="46"/>
      <c r="S593" s="11">
        <v>3459</v>
      </c>
    </row>
    <row r="594" spans="1:19" ht="28">
      <c r="A594" s="11" t="s">
        <v>18</v>
      </c>
      <c r="B594" s="24"/>
      <c r="C594" s="43" t="s">
        <v>4342</v>
      </c>
      <c r="D594" s="44" t="s">
        <v>4343</v>
      </c>
      <c r="E594" s="45" t="s">
        <v>4344</v>
      </c>
      <c r="F594" s="45" t="s">
        <v>488</v>
      </c>
      <c r="G594" s="43" t="s">
        <v>4345</v>
      </c>
      <c r="H594" s="46"/>
      <c r="I594" s="45">
        <v>2021</v>
      </c>
      <c r="J594" s="45" t="s">
        <v>26</v>
      </c>
      <c r="K594" s="45" t="s">
        <v>27</v>
      </c>
      <c r="L594" s="45" t="s">
        <v>4346</v>
      </c>
      <c r="M594" s="45" t="s">
        <v>4347</v>
      </c>
      <c r="N594" s="46"/>
      <c r="O594" s="45" t="s">
        <v>2516</v>
      </c>
      <c r="P594" s="45" t="s">
        <v>4348</v>
      </c>
      <c r="Q594" s="46"/>
      <c r="R594" s="46"/>
      <c r="S594" s="11">
        <v>3460</v>
      </c>
    </row>
    <row r="595" spans="1:19" ht="42">
      <c r="A595" s="11" t="s">
        <v>18</v>
      </c>
      <c r="B595" s="24"/>
      <c r="C595" s="43" t="s">
        <v>4329</v>
      </c>
      <c r="D595" s="44" t="s">
        <v>4349</v>
      </c>
      <c r="E595" s="67" t="s">
        <v>4350</v>
      </c>
      <c r="F595" s="45" t="s">
        <v>488</v>
      </c>
      <c r="G595" s="43" t="s">
        <v>4351</v>
      </c>
      <c r="H595" s="46"/>
      <c r="I595" s="45">
        <v>2021</v>
      </c>
      <c r="J595" s="45" t="s">
        <v>26</v>
      </c>
      <c r="K595" s="45" t="s">
        <v>27</v>
      </c>
      <c r="L595" s="45" t="s">
        <v>4352</v>
      </c>
      <c r="M595" s="46"/>
      <c r="N595" s="46"/>
      <c r="O595" s="45" t="s">
        <v>4353</v>
      </c>
      <c r="P595" s="46"/>
      <c r="Q595" s="46"/>
      <c r="R595" s="46"/>
      <c r="S595" s="16">
        <v>3461</v>
      </c>
    </row>
    <row r="596" spans="1:19" ht="28">
      <c r="A596" s="11" t="s">
        <v>18</v>
      </c>
      <c r="B596" s="24"/>
      <c r="C596" s="43" t="s">
        <v>83</v>
      </c>
      <c r="D596" s="44" t="s">
        <v>4355</v>
      </c>
      <c r="E596" s="45" t="s">
        <v>4356</v>
      </c>
      <c r="F596" s="45" t="s">
        <v>22</v>
      </c>
      <c r="G596" s="43" t="s">
        <v>4357</v>
      </c>
      <c r="H596" s="45" t="s">
        <v>2565</v>
      </c>
      <c r="I596" s="45">
        <v>2020</v>
      </c>
      <c r="J596" s="45" t="s">
        <v>46</v>
      </c>
      <c r="K596" s="46"/>
      <c r="L596" s="45" t="s">
        <v>3132</v>
      </c>
      <c r="M596" s="46"/>
      <c r="N596" s="46"/>
      <c r="O596" s="45" t="s">
        <v>2943</v>
      </c>
      <c r="P596" s="46"/>
      <c r="Q596" s="46"/>
      <c r="R596" s="46"/>
      <c r="S596" s="11">
        <v>3466</v>
      </c>
    </row>
    <row r="597" spans="1:19" ht="28">
      <c r="A597" s="11" t="s">
        <v>18</v>
      </c>
      <c r="B597" s="24"/>
      <c r="C597" s="43" t="s">
        <v>4358</v>
      </c>
      <c r="D597" s="44" t="s">
        <v>4359</v>
      </c>
      <c r="E597" s="45" t="s">
        <v>4360</v>
      </c>
      <c r="F597" s="45" t="s">
        <v>22</v>
      </c>
      <c r="G597" s="43" t="s">
        <v>4361</v>
      </c>
      <c r="H597" s="45" t="s">
        <v>2595</v>
      </c>
      <c r="I597" s="45">
        <v>2021</v>
      </c>
      <c r="J597" s="45" t="s">
        <v>46</v>
      </c>
      <c r="K597" s="46"/>
      <c r="L597" s="45" t="s">
        <v>796</v>
      </c>
      <c r="M597" s="45" t="s">
        <v>1156</v>
      </c>
      <c r="N597" s="46"/>
      <c r="O597" s="45" t="s">
        <v>3476</v>
      </c>
      <c r="P597" s="45" t="s">
        <v>4362</v>
      </c>
      <c r="Q597" s="46"/>
      <c r="R597" s="46"/>
      <c r="S597" s="11">
        <v>3468</v>
      </c>
    </row>
    <row r="598" spans="1:19" ht="28">
      <c r="A598" s="11" t="s">
        <v>18</v>
      </c>
      <c r="B598" s="24"/>
      <c r="C598" s="43" t="s">
        <v>4363</v>
      </c>
      <c r="D598" s="44" t="s">
        <v>4364</v>
      </c>
      <c r="E598" s="45" t="s">
        <v>4365</v>
      </c>
      <c r="F598" s="45" t="s">
        <v>22</v>
      </c>
      <c r="G598" s="43" t="s">
        <v>4366</v>
      </c>
      <c r="H598" s="45" t="s">
        <v>58</v>
      </c>
      <c r="I598" s="45">
        <v>2021</v>
      </c>
      <c r="J598" s="45" t="s">
        <v>46</v>
      </c>
      <c r="K598" s="46"/>
      <c r="L598" s="45" t="s">
        <v>4367</v>
      </c>
      <c r="M598" s="45" t="s">
        <v>1345</v>
      </c>
      <c r="N598" s="46"/>
      <c r="O598" s="45" t="s">
        <v>3680</v>
      </c>
      <c r="P598" s="45" t="s">
        <v>977</v>
      </c>
      <c r="Q598" s="46"/>
      <c r="R598" s="46"/>
      <c r="S598" s="16">
        <v>3470</v>
      </c>
    </row>
    <row r="599" spans="1:19" ht="42">
      <c r="A599" s="11" t="s">
        <v>18</v>
      </c>
      <c r="B599" s="24"/>
      <c r="C599" s="43" t="s">
        <v>4368</v>
      </c>
      <c r="D599" s="44" t="s">
        <v>4369</v>
      </c>
      <c r="E599" s="45" t="s">
        <v>4370</v>
      </c>
      <c r="F599" s="45" t="s">
        <v>22</v>
      </c>
      <c r="G599" s="43" t="s">
        <v>4371</v>
      </c>
      <c r="H599" s="45" t="s">
        <v>4372</v>
      </c>
      <c r="I599" s="45">
        <v>2021</v>
      </c>
      <c r="J599" s="45" t="s">
        <v>26</v>
      </c>
      <c r="K599" s="46"/>
      <c r="L599" s="45" t="s">
        <v>4373</v>
      </c>
      <c r="M599" s="46"/>
      <c r="N599" s="46"/>
      <c r="O599" s="45" t="s">
        <v>4374</v>
      </c>
      <c r="P599" s="46"/>
      <c r="Q599" s="46"/>
      <c r="R599" s="46"/>
      <c r="S599" s="11">
        <v>3472</v>
      </c>
    </row>
    <row r="600" spans="1:19" ht="42">
      <c r="A600" s="11" t="s">
        <v>18</v>
      </c>
      <c r="B600" s="24"/>
      <c r="C600" s="43" t="s">
        <v>4358</v>
      </c>
      <c r="D600" s="44" t="s">
        <v>4375</v>
      </c>
      <c r="E600" s="45" t="s">
        <v>4376</v>
      </c>
      <c r="F600" s="45" t="s">
        <v>22</v>
      </c>
      <c r="G600" s="43" t="s">
        <v>4377</v>
      </c>
      <c r="H600" s="45" t="s">
        <v>467</v>
      </c>
      <c r="I600" s="45">
        <v>2021</v>
      </c>
      <c r="J600" s="45" t="s">
        <v>26</v>
      </c>
      <c r="K600" s="45" t="s">
        <v>27</v>
      </c>
      <c r="L600" s="45" t="s">
        <v>4378</v>
      </c>
      <c r="M600" s="46"/>
      <c r="N600" s="46"/>
      <c r="O600" s="45" t="s">
        <v>4379</v>
      </c>
      <c r="P600" s="46"/>
      <c r="Q600" s="46"/>
      <c r="R600" s="46"/>
      <c r="S600" s="11">
        <v>3474</v>
      </c>
    </row>
    <row r="601" spans="1:19" ht="28">
      <c r="A601" s="11" t="s">
        <v>18</v>
      </c>
      <c r="B601" s="24"/>
      <c r="C601" s="43" t="s">
        <v>4380</v>
      </c>
      <c r="D601" s="44" t="s">
        <v>4381</v>
      </c>
      <c r="E601" s="45" t="s">
        <v>4382</v>
      </c>
      <c r="F601" s="45" t="s">
        <v>22</v>
      </c>
      <c r="G601" s="43" t="s">
        <v>4383</v>
      </c>
      <c r="H601" s="45" t="s">
        <v>58</v>
      </c>
      <c r="I601" s="45">
        <v>2021</v>
      </c>
      <c r="J601" s="45" t="s">
        <v>46</v>
      </c>
      <c r="K601" s="46"/>
      <c r="L601" s="46"/>
      <c r="M601" s="45" t="s">
        <v>473</v>
      </c>
      <c r="N601" s="46"/>
      <c r="O601" s="46"/>
      <c r="P601" s="45" t="s">
        <v>3840</v>
      </c>
      <c r="Q601" s="46"/>
      <c r="R601" s="46"/>
      <c r="S601" s="11">
        <v>3475</v>
      </c>
    </row>
    <row r="602" spans="1:19" ht="56">
      <c r="A602" s="11" t="s">
        <v>18</v>
      </c>
      <c r="B602" s="24"/>
      <c r="C602" s="43" t="s">
        <v>463</v>
      </c>
      <c r="D602" s="44" t="s">
        <v>4384</v>
      </c>
      <c r="E602" s="45" t="s">
        <v>4385</v>
      </c>
      <c r="F602" s="45" t="s">
        <v>22</v>
      </c>
      <c r="G602" s="43" t="s">
        <v>4386</v>
      </c>
      <c r="H602" s="45" t="s">
        <v>2242</v>
      </c>
      <c r="I602" s="45">
        <v>2021</v>
      </c>
      <c r="J602" s="45" t="s">
        <v>26</v>
      </c>
      <c r="K602" s="45" t="s">
        <v>27</v>
      </c>
      <c r="L602" s="45" t="s">
        <v>4387</v>
      </c>
      <c r="M602" s="45" t="s">
        <v>4388</v>
      </c>
      <c r="N602" s="46"/>
      <c r="O602" s="45" t="s">
        <v>4389</v>
      </c>
      <c r="P602" s="45" t="s">
        <v>4388</v>
      </c>
      <c r="Q602" s="46"/>
      <c r="R602" s="46"/>
      <c r="S602" s="11">
        <v>3477</v>
      </c>
    </row>
    <row r="603" spans="1:19" ht="28">
      <c r="A603" s="11" t="s">
        <v>18</v>
      </c>
      <c r="B603" s="24"/>
      <c r="C603" s="43" t="s">
        <v>4390</v>
      </c>
      <c r="D603" s="44" t="s">
        <v>4391</v>
      </c>
      <c r="E603" s="45" t="s">
        <v>4392</v>
      </c>
      <c r="F603" s="45" t="s">
        <v>22</v>
      </c>
      <c r="G603" s="43" t="s">
        <v>4393</v>
      </c>
      <c r="H603" s="45" t="s">
        <v>58</v>
      </c>
      <c r="I603" s="45">
        <v>2021</v>
      </c>
      <c r="J603" s="45" t="s">
        <v>46</v>
      </c>
      <c r="K603" s="46"/>
      <c r="L603" s="45" t="s">
        <v>833</v>
      </c>
      <c r="M603" s="45" t="s">
        <v>2101</v>
      </c>
      <c r="N603" s="46"/>
      <c r="O603" s="45" t="s">
        <v>945</v>
      </c>
      <c r="P603" s="45" t="s">
        <v>4394</v>
      </c>
      <c r="Q603" s="46"/>
      <c r="R603" s="46"/>
      <c r="S603" s="16">
        <v>3482</v>
      </c>
    </row>
    <row r="604" spans="1:19" ht="28">
      <c r="A604" s="11" t="s">
        <v>18</v>
      </c>
      <c r="B604" s="24"/>
      <c r="C604" s="43" t="s">
        <v>4395</v>
      </c>
      <c r="D604" s="44" t="s">
        <v>4396</v>
      </c>
      <c r="E604" s="45" t="s">
        <v>4397</v>
      </c>
      <c r="F604" s="45" t="s">
        <v>22</v>
      </c>
      <c r="G604" s="43" t="s">
        <v>4398</v>
      </c>
      <c r="H604" s="45" t="s">
        <v>58</v>
      </c>
      <c r="I604" s="45">
        <v>2021</v>
      </c>
      <c r="J604" s="45" t="s">
        <v>46</v>
      </c>
      <c r="K604" s="46"/>
      <c r="L604" s="45" t="s">
        <v>2822</v>
      </c>
      <c r="M604" s="45" t="s">
        <v>867</v>
      </c>
      <c r="N604" s="46"/>
      <c r="O604" s="45" t="s">
        <v>945</v>
      </c>
      <c r="P604" s="45" t="s">
        <v>4399</v>
      </c>
      <c r="Q604" s="46"/>
      <c r="R604" s="46"/>
      <c r="S604" s="11">
        <v>3483</v>
      </c>
    </row>
    <row r="605" spans="1:19" ht="42">
      <c r="A605" s="11" t="s">
        <v>18</v>
      </c>
      <c r="B605" s="24"/>
      <c r="C605" s="43" t="s">
        <v>4400</v>
      </c>
      <c r="D605" s="44" t="s">
        <v>4401</v>
      </c>
      <c r="E605" s="45" t="s">
        <v>4402</v>
      </c>
      <c r="F605" s="45" t="s">
        <v>22</v>
      </c>
      <c r="G605" s="43" t="s">
        <v>4403</v>
      </c>
      <c r="H605" s="45" t="s">
        <v>124</v>
      </c>
      <c r="I605" s="45">
        <v>2021</v>
      </c>
      <c r="J605" s="45" t="s">
        <v>26</v>
      </c>
      <c r="K605" s="45" t="s">
        <v>27</v>
      </c>
      <c r="L605" s="45" t="s">
        <v>4404</v>
      </c>
      <c r="M605" s="45" t="s">
        <v>2597</v>
      </c>
      <c r="N605" s="46"/>
      <c r="O605" s="45" t="s">
        <v>4405</v>
      </c>
      <c r="P605" s="45" t="s">
        <v>4406</v>
      </c>
      <c r="Q605" s="46"/>
      <c r="R605" s="46"/>
      <c r="S605" s="16">
        <v>3485</v>
      </c>
    </row>
    <row r="606" spans="1:19" ht="28">
      <c r="A606" s="11" t="s">
        <v>18</v>
      </c>
      <c r="B606" s="24"/>
      <c r="C606" s="43" t="s">
        <v>83</v>
      </c>
      <c r="D606" s="44" t="s">
        <v>4407</v>
      </c>
      <c r="E606" s="45" t="s">
        <v>4408</v>
      </c>
      <c r="F606" s="45" t="s">
        <v>22</v>
      </c>
      <c r="G606" s="43" t="s">
        <v>4409</v>
      </c>
      <c r="H606" s="45" t="s">
        <v>24</v>
      </c>
      <c r="I606" s="45">
        <v>2021</v>
      </c>
      <c r="J606" s="45" t="s">
        <v>26</v>
      </c>
      <c r="K606" s="45" t="s">
        <v>27</v>
      </c>
      <c r="L606" s="45" t="s">
        <v>2940</v>
      </c>
      <c r="M606" s="45" t="s">
        <v>2941</v>
      </c>
      <c r="N606" s="46"/>
      <c r="O606" s="45" t="s">
        <v>2943</v>
      </c>
      <c r="P606" s="45" t="s">
        <v>2941</v>
      </c>
      <c r="Q606" s="46"/>
      <c r="R606" s="46"/>
      <c r="S606" s="11">
        <v>3486</v>
      </c>
    </row>
    <row r="607" spans="1:19" ht="28">
      <c r="A607" s="11" t="s">
        <v>18</v>
      </c>
      <c r="B607" s="24"/>
      <c r="C607" s="43" t="s">
        <v>4410</v>
      </c>
      <c r="D607" s="44" t="s">
        <v>4411</v>
      </c>
      <c r="E607" s="45" t="s">
        <v>4412</v>
      </c>
      <c r="F607" s="45" t="s">
        <v>22</v>
      </c>
      <c r="G607" s="43" t="s">
        <v>4413</v>
      </c>
      <c r="H607" s="45" t="s">
        <v>355</v>
      </c>
      <c r="I607" s="45">
        <v>2021</v>
      </c>
      <c r="J607" s="45" t="s">
        <v>46</v>
      </c>
      <c r="K607" s="46"/>
      <c r="L607" s="45" t="s">
        <v>4414</v>
      </c>
      <c r="M607" s="45" t="s">
        <v>617</v>
      </c>
      <c r="N607" s="46"/>
      <c r="O607" s="45" t="s">
        <v>833</v>
      </c>
      <c r="P607" s="45" t="s">
        <v>1905</v>
      </c>
      <c r="Q607" s="46"/>
      <c r="R607" s="46"/>
      <c r="S607" s="11">
        <v>3487</v>
      </c>
    </row>
    <row r="608" spans="1:19" ht="56">
      <c r="A608" s="11" t="s">
        <v>18</v>
      </c>
      <c r="B608" s="24"/>
      <c r="C608" s="43" t="s">
        <v>463</v>
      </c>
      <c r="D608" s="44" t="s">
        <v>4415</v>
      </c>
      <c r="E608" s="45" t="s">
        <v>4416</v>
      </c>
      <c r="F608" s="45" t="s">
        <v>22</v>
      </c>
      <c r="G608" s="43" t="s">
        <v>4417</v>
      </c>
      <c r="H608" s="45" t="s">
        <v>3417</v>
      </c>
      <c r="I608" s="45">
        <v>2021</v>
      </c>
      <c r="J608" s="45" t="s">
        <v>26</v>
      </c>
      <c r="K608" s="45" t="s">
        <v>27</v>
      </c>
      <c r="L608" s="45" t="s">
        <v>4418</v>
      </c>
      <c r="M608" s="45" t="s">
        <v>4419</v>
      </c>
      <c r="N608" s="46"/>
      <c r="O608" s="45" t="s">
        <v>4420</v>
      </c>
      <c r="P608" s="45" t="s">
        <v>4421</v>
      </c>
      <c r="Q608" s="46"/>
      <c r="R608" s="46"/>
      <c r="S608" s="11">
        <v>3489</v>
      </c>
    </row>
    <row r="609" spans="1:19" ht="28">
      <c r="A609" s="11" t="s">
        <v>18</v>
      </c>
      <c r="B609" s="24"/>
      <c r="C609" s="43" t="s">
        <v>463</v>
      </c>
      <c r="D609" s="44" t="s">
        <v>4423</v>
      </c>
      <c r="E609" s="45" t="s">
        <v>4424</v>
      </c>
      <c r="F609" s="45" t="s">
        <v>22</v>
      </c>
      <c r="G609" s="43" t="s">
        <v>4425</v>
      </c>
      <c r="H609" s="45" t="s">
        <v>3447</v>
      </c>
      <c r="I609" s="45">
        <v>2021</v>
      </c>
      <c r="J609" s="45" t="s">
        <v>26</v>
      </c>
      <c r="K609" s="45" t="s">
        <v>27</v>
      </c>
      <c r="L609" s="45" t="s">
        <v>4426</v>
      </c>
      <c r="M609" s="46"/>
      <c r="N609" s="46"/>
      <c r="O609" s="45" t="s">
        <v>1985</v>
      </c>
      <c r="P609" s="46"/>
      <c r="Q609" s="46"/>
      <c r="R609" s="46"/>
      <c r="S609" s="11">
        <v>3496</v>
      </c>
    </row>
    <row r="610" spans="1:19" ht="42">
      <c r="A610" s="11" t="s">
        <v>18</v>
      </c>
      <c r="B610" s="68"/>
      <c r="C610" s="43" t="s">
        <v>4427</v>
      </c>
      <c r="D610" s="44" t="s">
        <v>4428</v>
      </c>
      <c r="E610" s="45" t="s">
        <v>4429</v>
      </c>
      <c r="F610" s="45" t="s">
        <v>22</v>
      </c>
      <c r="G610" s="43" t="s">
        <v>4430</v>
      </c>
      <c r="H610" s="45" t="s">
        <v>58</v>
      </c>
      <c r="I610" s="45">
        <v>2021</v>
      </c>
      <c r="J610" s="45" t="s">
        <v>46</v>
      </c>
      <c r="K610" s="46"/>
      <c r="L610" s="45" t="s">
        <v>4431</v>
      </c>
      <c r="M610" s="45" t="s">
        <v>4432</v>
      </c>
      <c r="N610" s="46"/>
      <c r="O610" s="45" t="s">
        <v>2607</v>
      </c>
      <c r="P610" s="45" t="s">
        <v>4433</v>
      </c>
      <c r="Q610" s="46"/>
      <c r="R610" s="46"/>
      <c r="S610" s="11">
        <v>3498</v>
      </c>
    </row>
    <row r="611" spans="1:19" ht="42">
      <c r="A611" s="11" t="s">
        <v>18</v>
      </c>
      <c r="B611" s="24"/>
      <c r="C611" s="43" t="s">
        <v>4434</v>
      </c>
      <c r="D611" s="44" t="s">
        <v>4435</v>
      </c>
      <c r="E611" s="45" t="s">
        <v>4436</v>
      </c>
      <c r="F611" s="45" t="s">
        <v>22</v>
      </c>
      <c r="G611" s="43" t="s">
        <v>4437</v>
      </c>
      <c r="H611" s="45" t="s">
        <v>58</v>
      </c>
      <c r="I611" s="45">
        <v>2021</v>
      </c>
      <c r="J611" s="45" t="s">
        <v>46</v>
      </c>
      <c r="K611" s="46"/>
      <c r="L611" s="45" t="s">
        <v>4438</v>
      </c>
      <c r="M611" s="45" t="s">
        <v>1578</v>
      </c>
      <c r="N611" s="46"/>
      <c r="O611" s="45" t="s">
        <v>927</v>
      </c>
      <c r="P611" s="45" t="s">
        <v>713</v>
      </c>
      <c r="Q611" s="46"/>
      <c r="R611" s="46"/>
      <c r="S611" s="11">
        <v>3499</v>
      </c>
    </row>
    <row r="612" spans="1:19" ht="56">
      <c r="A612" s="11" t="s">
        <v>18</v>
      </c>
      <c r="B612" s="70"/>
      <c r="C612" s="43" t="s">
        <v>3946</v>
      </c>
      <c r="D612" s="44" t="s">
        <v>4441</v>
      </c>
      <c r="E612" s="67" t="s">
        <v>4442</v>
      </c>
      <c r="F612" s="45" t="s">
        <v>488</v>
      </c>
      <c r="G612" s="43" t="s">
        <v>4443</v>
      </c>
      <c r="H612" s="46"/>
      <c r="I612" s="45">
        <v>2021</v>
      </c>
      <c r="J612" s="45" t="s">
        <v>46</v>
      </c>
      <c r="K612" s="46"/>
      <c r="L612" s="45" t="s">
        <v>3645</v>
      </c>
      <c r="M612" s="46"/>
      <c r="N612" s="46"/>
      <c r="O612" s="45" t="s">
        <v>4444</v>
      </c>
      <c r="P612" s="46"/>
      <c r="Q612" s="46"/>
      <c r="R612" s="46"/>
      <c r="S612" s="11">
        <v>3516</v>
      </c>
    </row>
    <row r="613" spans="1:19" ht="28">
      <c r="A613" s="11" t="s">
        <v>18</v>
      </c>
      <c r="B613" s="24"/>
      <c r="C613" s="43" t="s">
        <v>4156</v>
      </c>
      <c r="D613" s="44" t="s">
        <v>4445</v>
      </c>
      <c r="E613" s="45" t="s">
        <v>4446</v>
      </c>
      <c r="F613" s="45" t="s">
        <v>22</v>
      </c>
      <c r="G613" s="43" t="s">
        <v>4447</v>
      </c>
      <c r="H613" s="45" t="s">
        <v>109</v>
      </c>
      <c r="I613" s="45">
        <v>2019</v>
      </c>
      <c r="J613" s="45" t="s">
        <v>46</v>
      </c>
      <c r="K613" s="46"/>
      <c r="L613" s="45" t="s">
        <v>4448</v>
      </c>
      <c r="M613" s="45" t="s">
        <v>982</v>
      </c>
      <c r="N613" s="46"/>
      <c r="O613" s="45" t="s">
        <v>1399</v>
      </c>
      <c r="P613" s="45" t="s">
        <v>200</v>
      </c>
      <c r="Q613" s="46"/>
      <c r="R613" s="46"/>
      <c r="S613" s="11">
        <v>3522</v>
      </c>
    </row>
    <row r="614" spans="1:19" ht="28">
      <c r="A614" s="11" t="s">
        <v>18</v>
      </c>
      <c r="B614" s="71"/>
      <c r="C614" s="43" t="s">
        <v>4449</v>
      </c>
      <c r="D614" s="44" t="s">
        <v>4450</v>
      </c>
      <c r="E614" s="45" t="s">
        <v>4451</v>
      </c>
      <c r="F614" s="45" t="s">
        <v>22</v>
      </c>
      <c r="G614" s="43" t="s">
        <v>4452</v>
      </c>
      <c r="H614" s="45" t="s">
        <v>2595</v>
      </c>
      <c r="I614" s="45">
        <v>2021</v>
      </c>
      <c r="J614" s="45" t="s">
        <v>46</v>
      </c>
      <c r="K614" s="46"/>
      <c r="L614" s="45" t="s">
        <v>4453</v>
      </c>
      <c r="M614" s="45" t="s">
        <v>4454</v>
      </c>
      <c r="N614" s="46"/>
      <c r="O614" s="45" t="s">
        <v>2287</v>
      </c>
      <c r="P614" s="45" t="s">
        <v>3173</v>
      </c>
      <c r="Q614" s="46"/>
      <c r="R614" s="46"/>
      <c r="S614" s="11">
        <v>3529</v>
      </c>
    </row>
    <row r="615" spans="1:19" ht="28">
      <c r="A615" s="11" t="s">
        <v>18</v>
      </c>
      <c r="B615" s="24"/>
      <c r="C615" s="43" t="s">
        <v>699</v>
      </c>
      <c r="D615" s="44" t="s">
        <v>4455</v>
      </c>
      <c r="E615" s="45" t="s">
        <v>4456</v>
      </c>
      <c r="F615" s="45" t="s">
        <v>22</v>
      </c>
      <c r="G615" s="43" t="s">
        <v>4457</v>
      </c>
      <c r="H615" s="45" t="s">
        <v>663</v>
      </c>
      <c r="I615" s="45">
        <v>2022</v>
      </c>
      <c r="J615" s="45" t="s">
        <v>26</v>
      </c>
      <c r="K615" s="45" t="s">
        <v>27</v>
      </c>
      <c r="L615" s="45" t="s">
        <v>3624</v>
      </c>
      <c r="M615" s="46"/>
      <c r="N615" s="46"/>
      <c r="O615" s="45" t="s">
        <v>2088</v>
      </c>
      <c r="P615" s="46"/>
      <c r="Q615" s="46"/>
      <c r="R615" s="46"/>
      <c r="S615" s="11">
        <v>3532</v>
      </c>
    </row>
    <row r="616" spans="1:19" ht="42">
      <c r="A616" s="11" t="s">
        <v>18</v>
      </c>
      <c r="B616" s="24"/>
      <c r="C616" s="43" t="s">
        <v>4458</v>
      </c>
      <c r="D616" s="44" t="s">
        <v>4459</v>
      </c>
      <c r="E616" s="45" t="s">
        <v>4460</v>
      </c>
      <c r="F616" s="45" t="s">
        <v>22</v>
      </c>
      <c r="G616" s="43" t="s">
        <v>4461</v>
      </c>
      <c r="H616" s="45" t="s">
        <v>58</v>
      </c>
      <c r="I616" s="45">
        <v>2022</v>
      </c>
      <c r="J616" s="45" t="s">
        <v>26</v>
      </c>
      <c r="K616" s="45" t="s">
        <v>27</v>
      </c>
      <c r="L616" s="45" t="s">
        <v>637</v>
      </c>
      <c r="M616" s="45" t="s">
        <v>4462</v>
      </c>
      <c r="N616" s="46"/>
      <c r="O616" s="45" t="s">
        <v>640</v>
      </c>
      <c r="P616" s="45" t="s">
        <v>2580</v>
      </c>
      <c r="Q616" s="46"/>
      <c r="R616" s="46"/>
      <c r="S616" s="16">
        <v>3533</v>
      </c>
    </row>
    <row r="617" spans="1:19" ht="28">
      <c r="A617" s="11" t="s">
        <v>18</v>
      </c>
      <c r="B617" s="24"/>
      <c r="C617" s="43" t="s">
        <v>3953</v>
      </c>
      <c r="D617" s="44" t="s">
        <v>4463</v>
      </c>
      <c r="E617" s="45" t="s">
        <v>4464</v>
      </c>
      <c r="F617" s="45" t="s">
        <v>22</v>
      </c>
      <c r="G617" s="43" t="s">
        <v>4465</v>
      </c>
      <c r="H617" s="45" t="s">
        <v>663</v>
      </c>
      <c r="I617" s="45">
        <v>2022</v>
      </c>
      <c r="J617" s="45" t="s">
        <v>26</v>
      </c>
      <c r="K617" s="45" t="s">
        <v>27</v>
      </c>
      <c r="L617" s="45" t="s">
        <v>346</v>
      </c>
      <c r="M617" s="45" t="s">
        <v>4466</v>
      </c>
      <c r="N617" s="46"/>
      <c r="O617" s="45" t="s">
        <v>611</v>
      </c>
      <c r="P617" s="45" t="s">
        <v>347</v>
      </c>
      <c r="Q617" s="46"/>
      <c r="R617" s="46"/>
      <c r="S617" s="16">
        <v>3539</v>
      </c>
    </row>
    <row r="618" spans="1:19" ht="42">
      <c r="A618" s="11" t="s">
        <v>18</v>
      </c>
      <c r="B618" s="24"/>
      <c r="C618" s="43" t="s">
        <v>4467</v>
      </c>
      <c r="D618" s="44" t="s">
        <v>4468</v>
      </c>
      <c r="E618" s="45" t="s">
        <v>4469</v>
      </c>
      <c r="F618" s="45" t="s">
        <v>22</v>
      </c>
      <c r="G618" s="43" t="s">
        <v>4470</v>
      </c>
      <c r="H618" s="45" t="s">
        <v>58</v>
      </c>
      <c r="I618" s="45">
        <v>2021</v>
      </c>
      <c r="J618" s="45" t="s">
        <v>26</v>
      </c>
      <c r="K618" s="45" t="s">
        <v>27</v>
      </c>
      <c r="L618" s="45" t="s">
        <v>4471</v>
      </c>
      <c r="M618" s="45" t="s">
        <v>4472</v>
      </c>
      <c r="N618" s="46"/>
      <c r="O618" s="45" t="s">
        <v>4473</v>
      </c>
      <c r="P618" s="45" t="s">
        <v>4474</v>
      </c>
      <c r="Q618" s="46"/>
      <c r="R618" s="46"/>
      <c r="S618" s="16">
        <v>3542</v>
      </c>
    </row>
    <row r="619" spans="1:19" ht="14">
      <c r="A619" s="11" t="s">
        <v>18</v>
      </c>
      <c r="B619" s="24"/>
      <c r="C619" s="43" t="s">
        <v>699</v>
      </c>
      <c r="D619" s="44" t="s">
        <v>4475</v>
      </c>
      <c r="E619" s="45" t="s">
        <v>4476</v>
      </c>
      <c r="F619" s="45" t="s">
        <v>22</v>
      </c>
      <c r="G619" s="43" t="s">
        <v>4477</v>
      </c>
      <c r="H619" s="45" t="s">
        <v>663</v>
      </c>
      <c r="I619" s="45">
        <v>2022</v>
      </c>
      <c r="J619" s="45" t="s">
        <v>26</v>
      </c>
      <c r="K619" s="45" t="s">
        <v>27</v>
      </c>
      <c r="L619" s="45" t="s">
        <v>4478</v>
      </c>
      <c r="M619" s="45" t="s">
        <v>4479</v>
      </c>
      <c r="N619" s="46"/>
      <c r="O619" s="45" t="s">
        <v>2088</v>
      </c>
      <c r="P619" s="45" t="s">
        <v>4480</v>
      </c>
      <c r="Q619" s="46"/>
      <c r="R619" s="46"/>
      <c r="S619" s="11">
        <v>3543</v>
      </c>
    </row>
    <row r="620" spans="1:19" ht="28">
      <c r="A620" s="11" t="s">
        <v>18</v>
      </c>
      <c r="B620" s="24"/>
      <c r="C620" s="43" t="s">
        <v>699</v>
      </c>
      <c r="D620" s="44" t="s">
        <v>4481</v>
      </c>
      <c r="E620" s="45" t="s">
        <v>4482</v>
      </c>
      <c r="F620" s="45" t="s">
        <v>22</v>
      </c>
      <c r="G620" s="43" t="s">
        <v>4483</v>
      </c>
      <c r="H620" s="45" t="s">
        <v>109</v>
      </c>
      <c r="I620" s="45">
        <v>2021</v>
      </c>
      <c r="J620" s="45" t="s">
        <v>46</v>
      </c>
      <c r="K620" s="46"/>
      <c r="L620" s="45" t="s">
        <v>3789</v>
      </c>
      <c r="M620" s="46"/>
      <c r="N620" s="46"/>
      <c r="O620" s="45" t="s">
        <v>2088</v>
      </c>
      <c r="P620" s="46"/>
      <c r="Q620" s="46"/>
      <c r="R620" s="46"/>
      <c r="S620" s="11">
        <v>3546</v>
      </c>
    </row>
    <row r="621" spans="1:19" ht="42">
      <c r="A621" s="11" t="s">
        <v>18</v>
      </c>
      <c r="B621" s="24"/>
      <c r="C621" s="43" t="s">
        <v>463</v>
      </c>
      <c r="D621" s="44" t="s">
        <v>4484</v>
      </c>
      <c r="E621" s="45" t="s">
        <v>4485</v>
      </c>
      <c r="F621" s="45" t="s">
        <v>22</v>
      </c>
      <c r="G621" s="43" t="s">
        <v>4486</v>
      </c>
      <c r="H621" s="45" t="s">
        <v>3450</v>
      </c>
      <c r="I621" s="45">
        <v>2021</v>
      </c>
      <c r="J621" s="45" t="s">
        <v>26</v>
      </c>
      <c r="K621" s="45" t="s">
        <v>27</v>
      </c>
      <c r="L621" s="45" t="s">
        <v>4487</v>
      </c>
      <c r="M621" s="45" t="s">
        <v>4488</v>
      </c>
      <c r="N621" s="46"/>
      <c r="O621" s="45" t="s">
        <v>4489</v>
      </c>
      <c r="P621" s="45" t="s">
        <v>4490</v>
      </c>
      <c r="Q621" s="46"/>
      <c r="R621" s="46"/>
      <c r="S621" s="16">
        <v>3551</v>
      </c>
    </row>
    <row r="622" spans="1:19" ht="28">
      <c r="A622" s="11" t="s">
        <v>18</v>
      </c>
      <c r="B622" s="24"/>
      <c r="C622" s="43" t="s">
        <v>1192</v>
      </c>
      <c r="D622" s="44" t="s">
        <v>4491</v>
      </c>
      <c r="E622" s="45" t="s">
        <v>4492</v>
      </c>
      <c r="F622" s="45" t="s">
        <v>22</v>
      </c>
      <c r="G622" s="43" t="s">
        <v>4493</v>
      </c>
      <c r="H622" s="45" t="s">
        <v>517</v>
      </c>
      <c r="I622" s="45">
        <v>2022</v>
      </c>
      <c r="J622" s="45" t="s">
        <v>26</v>
      </c>
      <c r="K622" s="45" t="s">
        <v>27</v>
      </c>
      <c r="L622" s="45" t="s">
        <v>4494</v>
      </c>
      <c r="M622" s="45" t="s">
        <v>4495</v>
      </c>
      <c r="N622" s="46"/>
      <c r="O622" s="45" t="s">
        <v>102</v>
      </c>
      <c r="P622" s="45" t="s">
        <v>4496</v>
      </c>
      <c r="Q622" s="46"/>
      <c r="R622" s="46"/>
      <c r="S622" s="11">
        <v>3568</v>
      </c>
    </row>
    <row r="623" spans="1:19" ht="42">
      <c r="A623" s="11" t="s">
        <v>18</v>
      </c>
      <c r="B623" s="24"/>
      <c r="C623" s="43" t="s">
        <v>4497</v>
      </c>
      <c r="D623" s="44" t="s">
        <v>4498</v>
      </c>
      <c r="E623" s="45" t="s">
        <v>4499</v>
      </c>
      <c r="F623" s="45" t="s">
        <v>22</v>
      </c>
      <c r="G623" s="43" t="s">
        <v>4500</v>
      </c>
      <c r="H623" s="45" t="s">
        <v>257</v>
      </c>
      <c r="I623" s="45">
        <v>2022</v>
      </c>
      <c r="J623" s="45" t="s">
        <v>26</v>
      </c>
      <c r="K623" s="45" t="s">
        <v>27</v>
      </c>
      <c r="L623" s="45" t="s">
        <v>2112</v>
      </c>
      <c r="M623" s="46"/>
      <c r="N623" s="46"/>
      <c r="O623" s="45" t="s">
        <v>260</v>
      </c>
      <c r="P623" s="46"/>
      <c r="Q623" s="46"/>
      <c r="R623" s="46"/>
      <c r="S623" s="11">
        <v>3570</v>
      </c>
    </row>
    <row r="624" spans="1:19" ht="14">
      <c r="A624" s="11" t="s">
        <v>18</v>
      </c>
      <c r="B624" s="24"/>
      <c r="C624" s="43" t="s">
        <v>2428</v>
      </c>
      <c r="D624" s="44" t="s">
        <v>4501</v>
      </c>
      <c r="E624" s="45" t="s">
        <v>4502</v>
      </c>
      <c r="F624" s="45" t="s">
        <v>22</v>
      </c>
      <c r="G624" s="43" t="s">
        <v>4503</v>
      </c>
      <c r="H624" s="45" t="s">
        <v>1751</v>
      </c>
      <c r="I624" s="45">
        <v>2021</v>
      </c>
      <c r="J624" s="45" t="s">
        <v>46</v>
      </c>
      <c r="K624" s="46"/>
      <c r="L624" s="45" t="s">
        <v>2455</v>
      </c>
      <c r="M624" s="45" t="s">
        <v>4504</v>
      </c>
      <c r="N624" s="46"/>
      <c r="O624" s="45" t="s">
        <v>147</v>
      </c>
      <c r="P624" s="45" t="s">
        <v>2457</v>
      </c>
      <c r="Q624" s="46"/>
      <c r="R624" s="46"/>
      <c r="S624" s="16">
        <v>3578</v>
      </c>
    </row>
    <row r="625" spans="1:19" ht="126">
      <c r="A625" s="11" t="s">
        <v>18</v>
      </c>
      <c r="B625" s="24"/>
      <c r="C625" s="43" t="s">
        <v>4505</v>
      </c>
      <c r="D625" s="44" t="s">
        <v>4506</v>
      </c>
      <c r="E625" s="45" t="s">
        <v>4507</v>
      </c>
      <c r="F625" s="45" t="s">
        <v>22</v>
      </c>
      <c r="G625" s="43" t="s">
        <v>4508</v>
      </c>
      <c r="H625" s="45" t="s">
        <v>4321</v>
      </c>
      <c r="I625" s="45">
        <v>2021</v>
      </c>
      <c r="J625" s="45" t="s">
        <v>26</v>
      </c>
      <c r="K625" s="45" t="s">
        <v>27</v>
      </c>
      <c r="L625" s="45" t="s">
        <v>1344</v>
      </c>
      <c r="M625" s="45" t="s">
        <v>837</v>
      </c>
      <c r="N625" s="46"/>
      <c r="O625" s="45" t="s">
        <v>1292</v>
      </c>
      <c r="P625" s="45" t="s">
        <v>977</v>
      </c>
      <c r="Q625" s="46"/>
      <c r="R625" s="46"/>
      <c r="S625" s="11">
        <v>3580</v>
      </c>
    </row>
    <row r="626" spans="1:19" ht="28">
      <c r="A626" s="11" t="s">
        <v>18</v>
      </c>
      <c r="B626" s="24"/>
      <c r="C626" s="43" t="s">
        <v>463</v>
      </c>
      <c r="D626" s="44" t="s">
        <v>4509</v>
      </c>
      <c r="E626" s="46"/>
      <c r="F626" s="45" t="s">
        <v>928</v>
      </c>
      <c r="G626" s="43" t="s">
        <v>4510</v>
      </c>
      <c r="H626" s="45" t="s">
        <v>1782</v>
      </c>
      <c r="I626" s="45">
        <v>2022</v>
      </c>
      <c r="J626" s="45" t="s">
        <v>26</v>
      </c>
      <c r="K626" s="45" t="s">
        <v>27</v>
      </c>
      <c r="L626" s="45" t="s">
        <v>4511</v>
      </c>
      <c r="M626" s="46"/>
      <c r="N626" s="46"/>
      <c r="O626" s="45" t="s">
        <v>4512</v>
      </c>
      <c r="P626" s="46"/>
      <c r="Q626" s="46"/>
      <c r="R626" s="46"/>
      <c r="S626" s="16">
        <v>3581</v>
      </c>
    </row>
    <row r="627" spans="1:19" ht="42">
      <c r="A627" s="11" t="s">
        <v>18</v>
      </c>
      <c r="B627" s="24"/>
      <c r="C627" s="43" t="s">
        <v>4513</v>
      </c>
      <c r="D627" s="44" t="s">
        <v>4514</v>
      </c>
      <c r="E627" s="46"/>
      <c r="F627" s="45" t="s">
        <v>928</v>
      </c>
      <c r="G627" s="43" t="s">
        <v>4515</v>
      </c>
      <c r="H627" s="45" t="s">
        <v>1751</v>
      </c>
      <c r="I627" s="45">
        <v>2021</v>
      </c>
      <c r="J627" s="45" t="s">
        <v>26</v>
      </c>
      <c r="K627" s="45" t="s">
        <v>27</v>
      </c>
      <c r="L627" s="45" t="s">
        <v>2455</v>
      </c>
      <c r="M627" s="46"/>
      <c r="N627" s="46"/>
      <c r="O627" s="45" t="s">
        <v>147</v>
      </c>
      <c r="P627" s="46"/>
      <c r="Q627" s="46"/>
      <c r="R627" s="46"/>
      <c r="S627" s="11">
        <v>3582</v>
      </c>
    </row>
    <row r="628" spans="1:19" ht="28">
      <c r="A628" s="54" t="s">
        <v>18</v>
      </c>
      <c r="B628" s="24"/>
      <c r="C628" s="43" t="s">
        <v>4516</v>
      </c>
      <c r="D628" s="44" t="s">
        <v>4517</v>
      </c>
      <c r="E628" s="45" t="s">
        <v>4518</v>
      </c>
      <c r="F628" s="45" t="s">
        <v>22</v>
      </c>
      <c r="G628" s="43" t="s">
        <v>4519</v>
      </c>
      <c r="H628" s="45" t="s">
        <v>265</v>
      </c>
      <c r="I628" s="45">
        <v>2019</v>
      </c>
      <c r="J628" s="45" t="s">
        <v>26</v>
      </c>
      <c r="K628" s="45" t="s">
        <v>27</v>
      </c>
      <c r="L628" s="45" t="s">
        <v>4520</v>
      </c>
      <c r="M628" s="45" t="s">
        <v>4521</v>
      </c>
      <c r="N628" s="46"/>
      <c r="O628" s="45" t="s">
        <v>4522</v>
      </c>
      <c r="P628" s="45" t="s">
        <v>3062</v>
      </c>
      <c r="Q628" s="46"/>
      <c r="R628" s="46"/>
      <c r="S628" s="11">
        <v>3592</v>
      </c>
    </row>
    <row r="629" spans="1:19" ht="42">
      <c r="A629" s="54" t="s">
        <v>18</v>
      </c>
      <c r="B629" s="24"/>
      <c r="C629" s="43" t="s">
        <v>4523</v>
      </c>
      <c r="D629" s="44" t="s">
        <v>4524</v>
      </c>
      <c r="E629" s="45" t="s">
        <v>4525</v>
      </c>
      <c r="F629" s="45" t="s">
        <v>22</v>
      </c>
      <c r="G629" s="43" t="s">
        <v>4526</v>
      </c>
      <c r="H629" s="45" t="s">
        <v>616</v>
      </c>
      <c r="I629" s="45">
        <v>2020</v>
      </c>
      <c r="J629" s="45" t="s">
        <v>46</v>
      </c>
      <c r="K629" s="46"/>
      <c r="L629" s="45" t="s">
        <v>4527</v>
      </c>
      <c r="M629" s="45" t="s">
        <v>4528</v>
      </c>
      <c r="N629" s="46"/>
      <c r="O629" s="45" t="s">
        <v>4529</v>
      </c>
      <c r="P629" s="45" t="s">
        <v>1380</v>
      </c>
      <c r="Q629" s="46"/>
      <c r="R629" s="46"/>
      <c r="S629" s="16">
        <v>3593</v>
      </c>
    </row>
    <row r="630" spans="1:19" ht="28">
      <c r="A630" s="54" t="s">
        <v>18</v>
      </c>
      <c r="B630" s="24"/>
      <c r="C630" s="43" t="s">
        <v>463</v>
      </c>
      <c r="D630" s="44" t="s">
        <v>4530</v>
      </c>
      <c r="E630" s="45" t="s">
        <v>4531</v>
      </c>
      <c r="F630" s="45" t="s">
        <v>22</v>
      </c>
      <c r="G630" s="43" t="s">
        <v>4532</v>
      </c>
      <c r="H630" s="45" t="s">
        <v>4533</v>
      </c>
      <c r="I630" s="45">
        <v>2021</v>
      </c>
      <c r="J630" s="45" t="s">
        <v>46</v>
      </c>
      <c r="K630" s="46"/>
      <c r="L630" s="45" t="s">
        <v>4534</v>
      </c>
      <c r="M630" s="45" t="s">
        <v>4535</v>
      </c>
      <c r="N630" s="46"/>
      <c r="O630" s="45" t="s">
        <v>4389</v>
      </c>
      <c r="P630" s="45" t="s">
        <v>4535</v>
      </c>
      <c r="Q630" s="46"/>
      <c r="R630" s="46"/>
      <c r="S630" s="11">
        <v>3594</v>
      </c>
    </row>
    <row r="631" spans="1:19" ht="28">
      <c r="A631" s="54" t="s">
        <v>18</v>
      </c>
      <c r="B631" s="24"/>
      <c r="C631" s="43" t="s">
        <v>4536</v>
      </c>
      <c r="D631" s="44" t="s">
        <v>4537</v>
      </c>
      <c r="E631" s="45" t="s">
        <v>4538</v>
      </c>
      <c r="F631" s="45" t="s">
        <v>22</v>
      </c>
      <c r="G631" s="43" t="s">
        <v>4539</v>
      </c>
      <c r="H631" s="45" t="s">
        <v>2595</v>
      </c>
      <c r="I631" s="45">
        <v>2021</v>
      </c>
      <c r="J631" s="45" t="s">
        <v>46</v>
      </c>
      <c r="K631" s="46"/>
      <c r="L631" s="45" t="s">
        <v>2214</v>
      </c>
      <c r="M631" s="45" t="s">
        <v>4540</v>
      </c>
      <c r="N631" s="46"/>
      <c r="O631" s="45" t="s">
        <v>4541</v>
      </c>
      <c r="P631" s="45" t="s">
        <v>3477</v>
      </c>
      <c r="Q631" s="46"/>
      <c r="R631" s="46"/>
      <c r="S631" s="11">
        <v>3595</v>
      </c>
    </row>
    <row r="632" spans="1:19" ht="28">
      <c r="A632" s="54" t="s">
        <v>18</v>
      </c>
      <c r="B632" s="24"/>
      <c r="C632" s="43" t="s">
        <v>2964</v>
      </c>
      <c r="D632" s="44" t="s">
        <v>4542</v>
      </c>
      <c r="E632" s="45" t="s">
        <v>4543</v>
      </c>
      <c r="F632" s="45" t="s">
        <v>22</v>
      </c>
      <c r="G632" s="43" t="s">
        <v>4544</v>
      </c>
      <c r="H632" s="45" t="s">
        <v>4545</v>
      </c>
      <c r="I632" s="45">
        <v>2021</v>
      </c>
      <c r="J632" s="45" t="s">
        <v>46</v>
      </c>
      <c r="K632" s="46"/>
      <c r="L632" s="45" t="s">
        <v>4546</v>
      </c>
      <c r="M632" s="45" t="s">
        <v>4547</v>
      </c>
      <c r="N632" s="46"/>
      <c r="O632" s="45" t="s">
        <v>4548</v>
      </c>
      <c r="P632" s="45" t="s">
        <v>4547</v>
      </c>
      <c r="Q632" s="46"/>
      <c r="R632" s="46"/>
      <c r="S632" s="11">
        <v>3597</v>
      </c>
    </row>
    <row r="633" spans="1:19" ht="70">
      <c r="A633" s="54" t="s">
        <v>18</v>
      </c>
      <c r="B633" s="24"/>
      <c r="C633" s="43" t="s">
        <v>4549</v>
      </c>
      <c r="D633" s="44" t="s">
        <v>4550</v>
      </c>
      <c r="E633" s="45" t="s">
        <v>4551</v>
      </c>
      <c r="F633" s="45" t="s">
        <v>22</v>
      </c>
      <c r="G633" s="43" t="s">
        <v>4552</v>
      </c>
      <c r="H633" s="45" t="s">
        <v>1927</v>
      </c>
      <c r="I633" s="45">
        <v>2021</v>
      </c>
      <c r="J633" s="45" t="s">
        <v>46</v>
      </c>
      <c r="K633" s="46"/>
      <c r="L633" s="45" t="s">
        <v>4346</v>
      </c>
      <c r="M633" s="45" t="s">
        <v>4292</v>
      </c>
      <c r="N633" s="46"/>
      <c r="O633" s="45" t="s">
        <v>2516</v>
      </c>
      <c r="P633" s="45" t="s">
        <v>3879</v>
      </c>
      <c r="Q633" s="46"/>
      <c r="R633" s="46"/>
      <c r="S633" s="16">
        <v>3599</v>
      </c>
    </row>
    <row r="634" spans="1:19" ht="28">
      <c r="A634" s="54" t="s">
        <v>18</v>
      </c>
      <c r="B634" s="24"/>
      <c r="C634" s="43" t="s">
        <v>4553</v>
      </c>
      <c r="D634" s="44" t="s">
        <v>4554</v>
      </c>
      <c r="E634" s="45" t="s">
        <v>4555</v>
      </c>
      <c r="F634" s="45" t="s">
        <v>22</v>
      </c>
      <c r="G634" s="43" t="s">
        <v>4556</v>
      </c>
      <c r="H634" s="45" t="s">
        <v>58</v>
      </c>
      <c r="I634" s="45">
        <v>2022</v>
      </c>
      <c r="J634" s="45" t="s">
        <v>26</v>
      </c>
      <c r="K634" s="45" t="s">
        <v>27</v>
      </c>
      <c r="L634" s="45" t="s">
        <v>3400</v>
      </c>
      <c r="M634" s="45" t="s">
        <v>614</v>
      </c>
      <c r="N634" s="46"/>
      <c r="O634" s="45" t="s">
        <v>1291</v>
      </c>
      <c r="P634" s="45" t="s">
        <v>4557</v>
      </c>
      <c r="Q634" s="46"/>
      <c r="R634" s="46"/>
      <c r="S634" s="16">
        <v>3602</v>
      </c>
    </row>
    <row r="635" spans="1:19" ht="28">
      <c r="A635" s="54" t="s">
        <v>18</v>
      </c>
      <c r="B635" s="24"/>
      <c r="C635" s="43" t="s">
        <v>4558</v>
      </c>
      <c r="D635" s="44" t="s">
        <v>4559</v>
      </c>
      <c r="E635" s="45" t="s">
        <v>4560</v>
      </c>
      <c r="F635" s="45" t="s">
        <v>22</v>
      </c>
      <c r="G635" s="43" t="s">
        <v>4561</v>
      </c>
      <c r="H635" s="45" t="s">
        <v>4562</v>
      </c>
      <c r="I635" s="45">
        <v>2022</v>
      </c>
      <c r="J635" s="45" t="s">
        <v>46</v>
      </c>
      <c r="K635" s="46"/>
      <c r="L635" s="45" t="s">
        <v>4563</v>
      </c>
      <c r="M635" s="45" t="s">
        <v>4564</v>
      </c>
      <c r="N635" s="46"/>
      <c r="O635" s="45" t="s">
        <v>4565</v>
      </c>
      <c r="P635" s="45" t="s">
        <v>4564</v>
      </c>
      <c r="Q635" s="46"/>
      <c r="R635" s="46"/>
      <c r="S635" s="11">
        <v>3610</v>
      </c>
    </row>
    <row r="636" spans="1:19" ht="28">
      <c r="A636" s="54" t="s">
        <v>18</v>
      </c>
      <c r="B636" s="24"/>
      <c r="C636" s="43" t="s">
        <v>2856</v>
      </c>
      <c r="D636" s="44" t="s">
        <v>4566</v>
      </c>
      <c r="E636" s="45" t="s">
        <v>4567</v>
      </c>
      <c r="F636" s="45" t="s">
        <v>22</v>
      </c>
      <c r="G636" s="43" t="s">
        <v>4568</v>
      </c>
      <c r="H636" s="45" t="s">
        <v>607</v>
      </c>
      <c r="I636" s="45">
        <v>2022</v>
      </c>
      <c r="J636" s="45" t="s">
        <v>26</v>
      </c>
      <c r="K636" s="45" t="s">
        <v>27</v>
      </c>
      <c r="L636" s="45" t="s">
        <v>3463</v>
      </c>
      <c r="M636" s="45" t="s">
        <v>1069</v>
      </c>
      <c r="N636" s="46"/>
      <c r="O636" s="45" t="s">
        <v>4569</v>
      </c>
      <c r="P636" s="45" t="s">
        <v>1069</v>
      </c>
      <c r="Q636" s="46"/>
      <c r="R636" s="46"/>
      <c r="S636" s="16">
        <v>3611</v>
      </c>
    </row>
    <row r="637" spans="1:19" ht="42">
      <c r="A637" s="54" t="s">
        <v>18</v>
      </c>
      <c r="B637" s="24"/>
      <c r="C637" s="43" t="s">
        <v>651</v>
      </c>
      <c r="D637" s="44" t="s">
        <v>4570</v>
      </c>
      <c r="E637" s="45" t="s">
        <v>4571</v>
      </c>
      <c r="F637" s="45" t="s">
        <v>22</v>
      </c>
      <c r="G637" s="43" t="s">
        <v>4572</v>
      </c>
      <c r="H637" s="45" t="s">
        <v>175</v>
      </c>
      <c r="I637" s="45">
        <v>2022</v>
      </c>
      <c r="J637" s="45" t="s">
        <v>26</v>
      </c>
      <c r="K637" s="45" t="s">
        <v>27</v>
      </c>
      <c r="L637" s="45" t="s">
        <v>4573</v>
      </c>
      <c r="M637" s="45" t="s">
        <v>4574</v>
      </c>
      <c r="N637" s="46"/>
      <c r="O637" s="45" t="s">
        <v>4575</v>
      </c>
      <c r="P637" s="45" t="s">
        <v>4574</v>
      </c>
      <c r="Q637" s="46"/>
      <c r="R637" s="46"/>
      <c r="S637" s="11">
        <v>3613</v>
      </c>
    </row>
    <row r="638" spans="1:19" ht="42">
      <c r="A638" s="54" t="s">
        <v>18</v>
      </c>
      <c r="B638" s="24"/>
      <c r="C638" s="43" t="s">
        <v>3154</v>
      </c>
      <c r="D638" s="44" t="s">
        <v>4576</v>
      </c>
      <c r="E638" s="45" t="s">
        <v>4577</v>
      </c>
      <c r="F638" s="45" t="s">
        <v>22</v>
      </c>
      <c r="G638" s="43" t="s">
        <v>4578</v>
      </c>
      <c r="H638" s="45" t="s">
        <v>4579</v>
      </c>
      <c r="I638" s="45">
        <v>2021</v>
      </c>
      <c r="J638" s="45" t="s">
        <v>26</v>
      </c>
      <c r="K638" s="45" t="s">
        <v>27</v>
      </c>
      <c r="L638" s="45" t="s">
        <v>4580</v>
      </c>
      <c r="M638" s="46"/>
      <c r="N638" s="46"/>
      <c r="O638" s="45" t="s">
        <v>4581</v>
      </c>
      <c r="P638" s="46"/>
      <c r="Q638" s="46"/>
      <c r="R638" s="46"/>
      <c r="S638" s="11">
        <v>3615</v>
      </c>
    </row>
    <row r="639" spans="1:19" ht="28">
      <c r="A639" s="54" t="s">
        <v>18</v>
      </c>
      <c r="B639" s="24"/>
      <c r="C639" s="43" t="s">
        <v>4582</v>
      </c>
      <c r="D639" s="44" t="s">
        <v>4583</v>
      </c>
      <c r="E639" s="45" t="s">
        <v>4584</v>
      </c>
      <c r="F639" s="45" t="s">
        <v>22</v>
      </c>
      <c r="G639" s="43" t="s">
        <v>4585</v>
      </c>
      <c r="H639" s="45" t="s">
        <v>4321</v>
      </c>
      <c r="I639" s="45">
        <v>2021</v>
      </c>
      <c r="J639" s="45" t="s">
        <v>26</v>
      </c>
      <c r="K639" s="45" t="s">
        <v>27</v>
      </c>
      <c r="L639" s="45" t="s">
        <v>4586</v>
      </c>
      <c r="M639" s="45" t="s">
        <v>4587</v>
      </c>
      <c r="N639" s="46"/>
      <c r="O639" s="45" t="s">
        <v>4588</v>
      </c>
      <c r="P639" s="45" t="s">
        <v>4587</v>
      </c>
      <c r="Q639" s="46"/>
      <c r="R639" s="46"/>
      <c r="S639" s="11">
        <v>3618</v>
      </c>
    </row>
    <row r="640" spans="1:19" ht="42">
      <c r="A640" s="54" t="s">
        <v>18</v>
      </c>
      <c r="B640" s="24"/>
      <c r="C640" s="43" t="s">
        <v>4589</v>
      </c>
      <c r="D640" s="44" t="s">
        <v>4590</v>
      </c>
      <c r="E640" s="45" t="s">
        <v>4591</v>
      </c>
      <c r="F640" s="45" t="s">
        <v>22</v>
      </c>
      <c r="G640" s="43" t="s">
        <v>4592</v>
      </c>
      <c r="H640" s="45" t="s">
        <v>458</v>
      </c>
      <c r="I640" s="45">
        <v>2022</v>
      </c>
      <c r="J640" s="45" t="s">
        <v>46</v>
      </c>
      <c r="K640" s="46"/>
      <c r="L640" s="45" t="s">
        <v>4593</v>
      </c>
      <c r="M640" s="45" t="s">
        <v>1475</v>
      </c>
      <c r="N640" s="46"/>
      <c r="O640" s="45" t="s">
        <v>1472</v>
      </c>
      <c r="P640" s="45" t="s">
        <v>2457</v>
      </c>
      <c r="Q640" s="46"/>
      <c r="R640" s="46"/>
      <c r="S640" s="11">
        <v>3619</v>
      </c>
    </row>
    <row r="641" spans="1:19" ht="28">
      <c r="A641" s="54" t="s">
        <v>18</v>
      </c>
      <c r="B641" s="24"/>
      <c r="C641" s="43" t="s">
        <v>3560</v>
      </c>
      <c r="D641" s="44" t="s">
        <v>4594</v>
      </c>
      <c r="E641" s="45" t="s">
        <v>4595</v>
      </c>
      <c r="F641" s="45" t="s">
        <v>22</v>
      </c>
      <c r="G641" s="43" t="s">
        <v>4596</v>
      </c>
      <c r="H641" s="45" t="s">
        <v>365</v>
      </c>
      <c r="I641" s="45">
        <v>2022</v>
      </c>
      <c r="J641" s="45" t="s">
        <v>26</v>
      </c>
      <c r="K641" s="45" t="s">
        <v>27</v>
      </c>
      <c r="L641" s="45" t="s">
        <v>4597</v>
      </c>
      <c r="M641" s="45" t="s">
        <v>4598</v>
      </c>
      <c r="N641" s="46"/>
      <c r="O641" s="45" t="s">
        <v>4599</v>
      </c>
      <c r="P641" s="45" t="s">
        <v>4600</v>
      </c>
      <c r="Q641" s="46"/>
      <c r="R641" s="46"/>
      <c r="S641" s="16">
        <v>3626</v>
      </c>
    </row>
    <row r="642" spans="1:19" ht="42">
      <c r="A642" s="54" t="s">
        <v>18</v>
      </c>
      <c r="B642" s="24"/>
      <c r="C642" s="43" t="s">
        <v>3772</v>
      </c>
      <c r="D642" s="44" t="s">
        <v>4601</v>
      </c>
      <c r="E642" s="45" t="s">
        <v>4602</v>
      </c>
      <c r="F642" s="45" t="s">
        <v>22</v>
      </c>
      <c r="G642" s="43" t="s">
        <v>4603</v>
      </c>
      <c r="H642" s="45" t="s">
        <v>257</v>
      </c>
      <c r="I642" s="45">
        <v>2022</v>
      </c>
      <c r="J642" s="45" t="s">
        <v>26</v>
      </c>
      <c r="K642" s="45" t="s">
        <v>27</v>
      </c>
      <c r="L642" s="45" t="s">
        <v>3776</v>
      </c>
      <c r="M642" s="46"/>
      <c r="N642" s="46"/>
      <c r="O642" s="45" t="s">
        <v>3778</v>
      </c>
      <c r="P642" s="46"/>
      <c r="Q642" s="46"/>
      <c r="R642" s="46"/>
      <c r="S642" s="16">
        <v>3629</v>
      </c>
    </row>
    <row r="643" spans="1:19" ht="42">
      <c r="A643" s="54" t="s">
        <v>18</v>
      </c>
      <c r="B643" s="24"/>
      <c r="C643" s="43" t="s">
        <v>4604</v>
      </c>
      <c r="D643" s="44" t="s">
        <v>4605</v>
      </c>
      <c r="E643" s="45" t="s">
        <v>4606</v>
      </c>
      <c r="F643" s="45" t="s">
        <v>22</v>
      </c>
      <c r="G643" s="43" t="s">
        <v>4607</v>
      </c>
      <c r="H643" s="45" t="s">
        <v>3707</v>
      </c>
      <c r="I643" s="45">
        <v>2022</v>
      </c>
      <c r="J643" s="45" t="s">
        <v>26</v>
      </c>
      <c r="K643" s="45" t="s">
        <v>27</v>
      </c>
      <c r="L643" s="45" t="s">
        <v>4608</v>
      </c>
      <c r="M643" s="45" t="s">
        <v>4609</v>
      </c>
      <c r="N643" s="46"/>
      <c r="O643" s="45" t="s">
        <v>4011</v>
      </c>
      <c r="P643" s="45" t="s">
        <v>4610</v>
      </c>
      <c r="Q643" s="46"/>
      <c r="R643" s="46"/>
      <c r="S643" s="16">
        <v>3632</v>
      </c>
    </row>
    <row r="644" spans="1:19" ht="28">
      <c r="A644" s="54" t="s">
        <v>18</v>
      </c>
      <c r="B644" s="24"/>
      <c r="C644" s="43" t="s">
        <v>4611</v>
      </c>
      <c r="D644" s="44" t="s">
        <v>4612</v>
      </c>
      <c r="E644" s="45" t="s">
        <v>4613</v>
      </c>
      <c r="F644" s="45" t="s">
        <v>488</v>
      </c>
      <c r="G644" s="43" t="s">
        <v>4614</v>
      </c>
      <c r="H644" s="46"/>
      <c r="I644" s="45">
        <v>2020</v>
      </c>
      <c r="J644" s="45" t="s">
        <v>46</v>
      </c>
      <c r="K644" s="46"/>
      <c r="L644" s="45" t="s">
        <v>4615</v>
      </c>
      <c r="M644" s="45" t="s">
        <v>4616</v>
      </c>
      <c r="N644" s="46"/>
      <c r="O644" s="45" t="s">
        <v>4617</v>
      </c>
      <c r="P644" s="45" t="s">
        <v>267</v>
      </c>
      <c r="Q644" s="46"/>
      <c r="R644" s="46"/>
      <c r="S644" s="11">
        <v>3636</v>
      </c>
    </row>
    <row r="645" spans="1:19" ht="56">
      <c r="A645" s="54" t="s">
        <v>18</v>
      </c>
      <c r="B645" s="24"/>
      <c r="C645" s="43" t="s">
        <v>4618</v>
      </c>
      <c r="D645" s="44" t="s">
        <v>4619</v>
      </c>
      <c r="E645" s="67" t="s">
        <v>4620</v>
      </c>
      <c r="F645" s="45" t="s">
        <v>488</v>
      </c>
      <c r="G645" s="43" t="s">
        <v>4621</v>
      </c>
      <c r="H645" s="46"/>
      <c r="I645" s="45">
        <v>2020</v>
      </c>
      <c r="J645" s="45" t="s">
        <v>46</v>
      </c>
      <c r="K645" s="46"/>
      <c r="L645" s="45" t="s">
        <v>4622</v>
      </c>
      <c r="M645" s="46"/>
      <c r="N645" s="46"/>
      <c r="O645" s="45" t="s">
        <v>3005</v>
      </c>
      <c r="P645" s="46"/>
      <c r="Q645" s="46"/>
      <c r="R645" s="46"/>
      <c r="S645" s="11">
        <v>3637</v>
      </c>
    </row>
    <row r="646" spans="1:19" ht="14">
      <c r="A646" s="54" t="s">
        <v>18</v>
      </c>
      <c r="B646" s="24"/>
      <c r="C646" s="43" t="s">
        <v>4623</v>
      </c>
      <c r="D646" s="44" t="s">
        <v>4624</v>
      </c>
      <c r="E646" s="67" t="s">
        <v>4625</v>
      </c>
      <c r="F646" s="45" t="s">
        <v>488</v>
      </c>
      <c r="G646" s="43" t="s">
        <v>4626</v>
      </c>
      <c r="H646" s="46"/>
      <c r="I646" s="45">
        <v>2021</v>
      </c>
      <c r="J646" s="45" t="s">
        <v>46</v>
      </c>
      <c r="K646" s="46"/>
      <c r="L646" s="45" t="s">
        <v>4627</v>
      </c>
      <c r="M646" s="45" t="s">
        <v>3276</v>
      </c>
      <c r="N646" s="46"/>
      <c r="O646" s="45" t="s">
        <v>860</v>
      </c>
      <c r="P646" s="45" t="s">
        <v>2750</v>
      </c>
      <c r="Q646" s="46"/>
      <c r="R646" s="46"/>
      <c r="S646" s="16">
        <v>3638</v>
      </c>
    </row>
    <row r="647" spans="1:19" ht="14">
      <c r="A647" s="54" t="s">
        <v>18</v>
      </c>
      <c r="B647" s="24"/>
      <c r="C647" s="43" t="s">
        <v>4628</v>
      </c>
      <c r="D647" s="44" t="s">
        <v>4629</v>
      </c>
      <c r="E647" s="67" t="s">
        <v>4630</v>
      </c>
      <c r="F647" s="45" t="s">
        <v>488</v>
      </c>
      <c r="G647" s="43" t="s">
        <v>4631</v>
      </c>
      <c r="H647" s="46"/>
      <c r="I647" s="45">
        <v>2021</v>
      </c>
      <c r="J647" s="45" t="s">
        <v>46</v>
      </c>
      <c r="K647" s="46"/>
      <c r="L647" s="45" t="s">
        <v>4632</v>
      </c>
      <c r="M647" s="45" t="s">
        <v>3718</v>
      </c>
      <c r="N647" s="46"/>
      <c r="O647" s="45" t="s">
        <v>3717</v>
      </c>
      <c r="P647" s="45" t="s">
        <v>4633</v>
      </c>
      <c r="Q647" s="46"/>
      <c r="R647" s="46"/>
      <c r="S647" s="11">
        <v>3639</v>
      </c>
    </row>
    <row r="648" spans="1:19" ht="28">
      <c r="A648" s="54" t="s">
        <v>18</v>
      </c>
      <c r="B648" s="24"/>
      <c r="C648" s="43" t="s">
        <v>4634</v>
      </c>
      <c r="D648" s="44" t="s">
        <v>4635</v>
      </c>
      <c r="E648" s="67" t="s">
        <v>4636</v>
      </c>
      <c r="F648" s="45" t="s">
        <v>488</v>
      </c>
      <c r="G648" s="43" t="s">
        <v>4637</v>
      </c>
      <c r="H648" s="46"/>
      <c r="I648" s="45">
        <v>2021</v>
      </c>
      <c r="J648" s="45" t="s">
        <v>26</v>
      </c>
      <c r="K648" s="45" t="s">
        <v>27</v>
      </c>
      <c r="L648" s="45" t="s">
        <v>4638</v>
      </c>
      <c r="M648" s="46"/>
      <c r="N648" s="46"/>
      <c r="O648" s="45" t="s">
        <v>4639</v>
      </c>
      <c r="P648" s="46"/>
      <c r="Q648" s="46"/>
      <c r="R648" s="46"/>
      <c r="S648" s="11">
        <v>3640</v>
      </c>
    </row>
    <row r="649" spans="1:19" ht="28">
      <c r="A649" s="11" t="s">
        <v>18</v>
      </c>
      <c r="B649" s="72">
        <v>44684</v>
      </c>
      <c r="C649" s="43" t="s">
        <v>3557</v>
      </c>
      <c r="D649" s="44" t="s">
        <v>4640</v>
      </c>
      <c r="E649" s="45" t="s">
        <v>4641</v>
      </c>
      <c r="F649" s="45" t="s">
        <v>22</v>
      </c>
      <c r="G649" s="43" t="s">
        <v>4642</v>
      </c>
      <c r="H649" s="45" t="s">
        <v>787</v>
      </c>
      <c r="I649" s="45">
        <v>2021</v>
      </c>
      <c r="J649" s="45" t="s">
        <v>46</v>
      </c>
      <c r="K649" s="46"/>
      <c r="L649" s="45" t="s">
        <v>4643</v>
      </c>
      <c r="M649" s="45" t="s">
        <v>3559</v>
      </c>
      <c r="N649" s="46"/>
      <c r="O649" s="45" t="s">
        <v>3558</v>
      </c>
      <c r="P649" s="45" t="s">
        <v>3119</v>
      </c>
      <c r="Q649" s="46"/>
      <c r="R649" s="46"/>
      <c r="S649" s="11">
        <v>3643</v>
      </c>
    </row>
    <row r="650" spans="1:19" ht="42">
      <c r="A650" s="11" t="s">
        <v>18</v>
      </c>
      <c r="B650" s="72">
        <v>44684</v>
      </c>
      <c r="C650" s="43" t="s">
        <v>4648</v>
      </c>
      <c r="D650" s="44" t="s">
        <v>4649</v>
      </c>
      <c r="E650" s="45" t="s">
        <v>4650</v>
      </c>
      <c r="F650" s="45" t="s">
        <v>22</v>
      </c>
      <c r="G650" s="43" t="s">
        <v>4651</v>
      </c>
      <c r="H650" s="45" t="s">
        <v>1346</v>
      </c>
      <c r="I650" s="45">
        <v>2022</v>
      </c>
      <c r="J650" s="45" t="s">
        <v>26</v>
      </c>
      <c r="K650" s="45" t="s">
        <v>27</v>
      </c>
      <c r="L650" s="45" t="s">
        <v>4652</v>
      </c>
      <c r="M650" s="45" t="s">
        <v>4653</v>
      </c>
      <c r="N650" s="46"/>
      <c r="O650" s="45" t="s">
        <v>4654</v>
      </c>
      <c r="P650" s="45" t="s">
        <v>4655</v>
      </c>
      <c r="Q650" s="46"/>
      <c r="R650" s="46"/>
      <c r="S650" s="11">
        <v>3649</v>
      </c>
    </row>
    <row r="651" spans="1:19" ht="28">
      <c r="A651" s="11" t="s">
        <v>18</v>
      </c>
      <c r="B651" s="72">
        <v>44684</v>
      </c>
      <c r="C651" s="43" t="s">
        <v>4658</v>
      </c>
      <c r="D651" s="44" t="s">
        <v>4659</v>
      </c>
      <c r="E651" s="45" t="s">
        <v>4660</v>
      </c>
      <c r="F651" s="45" t="s">
        <v>22</v>
      </c>
      <c r="G651" s="43" t="s">
        <v>4661</v>
      </c>
      <c r="H651" s="45" t="s">
        <v>109</v>
      </c>
      <c r="I651" s="45">
        <v>2022</v>
      </c>
      <c r="J651" s="45" t="s">
        <v>46</v>
      </c>
      <c r="K651" s="46"/>
      <c r="L651" s="45" t="s">
        <v>4662</v>
      </c>
      <c r="M651" s="46"/>
      <c r="N651" s="46"/>
      <c r="O651" s="45" t="s">
        <v>3152</v>
      </c>
      <c r="P651" s="46"/>
      <c r="Q651" s="46"/>
      <c r="R651" s="46"/>
      <c r="S651" s="11">
        <v>3654</v>
      </c>
    </row>
    <row r="652" spans="1:19" ht="28">
      <c r="A652" s="11" t="s">
        <v>18</v>
      </c>
      <c r="B652" s="72">
        <v>44684</v>
      </c>
      <c r="C652" s="43" t="s">
        <v>4663</v>
      </c>
      <c r="D652" s="44" t="s">
        <v>4664</v>
      </c>
      <c r="E652" s="45" t="s">
        <v>4665</v>
      </c>
      <c r="F652" s="45" t="s">
        <v>22</v>
      </c>
      <c r="G652" s="43" t="s">
        <v>4666</v>
      </c>
      <c r="H652" s="45" t="s">
        <v>58</v>
      </c>
      <c r="I652" s="45">
        <v>2022</v>
      </c>
      <c r="J652" s="45" t="s">
        <v>46</v>
      </c>
      <c r="K652" s="46"/>
      <c r="L652" s="45" t="s">
        <v>4667</v>
      </c>
      <c r="M652" s="45" t="s">
        <v>4668</v>
      </c>
      <c r="N652" s="46"/>
      <c r="O652" s="45" t="s">
        <v>1022</v>
      </c>
      <c r="P652" s="45" t="s">
        <v>713</v>
      </c>
      <c r="Q652" s="46"/>
      <c r="R652" s="46"/>
      <c r="S652" s="11">
        <v>3657</v>
      </c>
    </row>
    <row r="653" spans="1:19" ht="28">
      <c r="A653" s="11" t="s">
        <v>18</v>
      </c>
      <c r="B653" s="72">
        <v>44684</v>
      </c>
      <c r="C653" s="43" t="s">
        <v>4669</v>
      </c>
      <c r="D653" s="44" t="s">
        <v>4670</v>
      </c>
      <c r="E653" s="45" t="s">
        <v>4671</v>
      </c>
      <c r="F653" s="45" t="s">
        <v>22</v>
      </c>
      <c r="G653" s="43" t="s">
        <v>4672</v>
      </c>
      <c r="H653" s="45" t="s">
        <v>208</v>
      </c>
      <c r="I653" s="45">
        <v>2022</v>
      </c>
      <c r="J653" s="45" t="s">
        <v>26</v>
      </c>
      <c r="K653" s="45" t="s">
        <v>27</v>
      </c>
      <c r="L653" s="45" t="s">
        <v>4673</v>
      </c>
      <c r="M653" s="45" t="s">
        <v>4674</v>
      </c>
      <c r="N653" s="46"/>
      <c r="O653" s="45" t="s">
        <v>4675</v>
      </c>
      <c r="P653" s="45" t="s">
        <v>4676</v>
      </c>
      <c r="Q653" s="46"/>
      <c r="R653" s="46"/>
      <c r="S653" s="11">
        <v>3658</v>
      </c>
    </row>
    <row r="654" spans="1:19" ht="42">
      <c r="A654" s="11" t="s">
        <v>18</v>
      </c>
      <c r="B654" s="72">
        <v>44684</v>
      </c>
      <c r="C654" s="43" t="s">
        <v>4677</v>
      </c>
      <c r="D654" s="44" t="s">
        <v>4678</v>
      </c>
      <c r="E654" s="45" t="s">
        <v>4679</v>
      </c>
      <c r="F654" s="45" t="s">
        <v>22</v>
      </c>
      <c r="G654" s="43" t="s">
        <v>4680</v>
      </c>
      <c r="H654" s="45" t="s">
        <v>186</v>
      </c>
      <c r="I654" s="45">
        <v>2022</v>
      </c>
      <c r="J654" s="45" t="s">
        <v>26</v>
      </c>
      <c r="K654" s="45" t="s">
        <v>27</v>
      </c>
      <c r="L654" s="45" t="s">
        <v>4681</v>
      </c>
      <c r="M654" s="45" t="s">
        <v>4682</v>
      </c>
      <c r="N654" s="46"/>
      <c r="O654" s="45" t="s">
        <v>294</v>
      </c>
      <c r="P654" s="45" t="s">
        <v>4683</v>
      </c>
      <c r="Q654" s="46"/>
      <c r="R654" s="46"/>
      <c r="S654" s="16">
        <v>3659</v>
      </c>
    </row>
    <row r="655" spans="1:19" ht="42">
      <c r="A655" s="11" t="s">
        <v>18</v>
      </c>
      <c r="B655" s="72">
        <v>44684</v>
      </c>
      <c r="C655" s="43" t="s">
        <v>689</v>
      </c>
      <c r="D655" s="44" t="s">
        <v>4684</v>
      </c>
      <c r="E655" s="45" t="s">
        <v>4685</v>
      </c>
      <c r="F655" s="45" t="s">
        <v>22</v>
      </c>
      <c r="G655" s="43" t="s">
        <v>4686</v>
      </c>
      <c r="H655" s="45" t="s">
        <v>175</v>
      </c>
      <c r="I655" s="45">
        <v>2022</v>
      </c>
      <c r="J655" s="45" t="s">
        <v>26</v>
      </c>
      <c r="K655" s="45" t="s">
        <v>27</v>
      </c>
      <c r="L655" s="45" t="s">
        <v>693</v>
      </c>
      <c r="M655" s="45" t="s">
        <v>694</v>
      </c>
      <c r="N655" s="46"/>
      <c r="O655" s="45" t="s">
        <v>4354</v>
      </c>
      <c r="P655" s="45" t="s">
        <v>4687</v>
      </c>
      <c r="Q655" s="46"/>
      <c r="R655" s="46"/>
      <c r="S655" s="16">
        <v>3662</v>
      </c>
    </row>
    <row r="656" spans="1:19" ht="28">
      <c r="A656" s="11" t="s">
        <v>18</v>
      </c>
      <c r="B656" s="72">
        <v>44684</v>
      </c>
      <c r="C656" s="43" t="s">
        <v>4688</v>
      </c>
      <c r="D656" s="44" t="s">
        <v>4689</v>
      </c>
      <c r="E656" s="45" t="s">
        <v>4690</v>
      </c>
      <c r="F656" s="45" t="s">
        <v>22</v>
      </c>
      <c r="G656" s="43" t="s">
        <v>4691</v>
      </c>
      <c r="H656" s="45" t="s">
        <v>663</v>
      </c>
      <c r="I656" s="45">
        <v>2022</v>
      </c>
      <c r="J656" s="45" t="s">
        <v>46</v>
      </c>
      <c r="K656" s="46"/>
      <c r="L656" s="45" t="s">
        <v>4692</v>
      </c>
      <c r="M656" s="45" t="s">
        <v>4693</v>
      </c>
      <c r="N656" s="46"/>
      <c r="O656" s="45" t="s">
        <v>4315</v>
      </c>
      <c r="P656" s="45" t="s">
        <v>4693</v>
      </c>
      <c r="Q656" s="46"/>
      <c r="R656" s="46"/>
      <c r="S656" s="11">
        <v>3663</v>
      </c>
    </row>
    <row r="657" spans="1:19" ht="42">
      <c r="A657" s="11" t="s">
        <v>18</v>
      </c>
      <c r="B657" s="72">
        <v>44684</v>
      </c>
      <c r="C657" s="43" t="s">
        <v>4695</v>
      </c>
      <c r="D657" s="44" t="s">
        <v>4696</v>
      </c>
      <c r="E657" s="45" t="s">
        <v>4697</v>
      </c>
      <c r="F657" s="45" t="s">
        <v>22</v>
      </c>
      <c r="G657" s="43" t="s">
        <v>4698</v>
      </c>
      <c r="H657" s="45" t="s">
        <v>832</v>
      </c>
      <c r="I657" s="45">
        <v>2022</v>
      </c>
      <c r="J657" s="45" t="s">
        <v>26</v>
      </c>
      <c r="K657" s="45" t="s">
        <v>27</v>
      </c>
      <c r="L657" s="45" t="s">
        <v>843</v>
      </c>
      <c r="M657" s="45" t="s">
        <v>4699</v>
      </c>
      <c r="N657" s="46"/>
      <c r="O657" s="46"/>
      <c r="P657" s="45" t="s">
        <v>4699</v>
      </c>
      <c r="Q657" s="46"/>
      <c r="R657" s="46"/>
      <c r="S657" s="11">
        <v>3667</v>
      </c>
    </row>
    <row r="658" spans="1:19" ht="84">
      <c r="A658" s="11" t="s">
        <v>18</v>
      </c>
      <c r="B658" s="72">
        <v>44713</v>
      </c>
      <c r="C658" s="43" t="s">
        <v>4700</v>
      </c>
      <c r="D658" s="49" t="s">
        <v>4701</v>
      </c>
      <c r="E658" s="43" t="s">
        <v>4702</v>
      </c>
      <c r="F658" s="43" t="s">
        <v>22</v>
      </c>
      <c r="G658" s="43" t="s">
        <v>4703</v>
      </c>
      <c r="H658" s="43" t="s">
        <v>616</v>
      </c>
      <c r="I658" s="45">
        <v>2019</v>
      </c>
      <c r="J658" s="45" t="s">
        <v>46</v>
      </c>
      <c r="K658" s="46"/>
      <c r="L658" s="45" t="s">
        <v>4704</v>
      </c>
      <c r="M658" s="45" t="s">
        <v>4705</v>
      </c>
      <c r="N658" s="46"/>
      <c r="O658" s="45" t="s">
        <v>4706</v>
      </c>
      <c r="P658" s="45" t="s">
        <v>4707</v>
      </c>
      <c r="Q658" s="46"/>
      <c r="R658" s="46"/>
      <c r="S658" s="11">
        <v>3670</v>
      </c>
    </row>
    <row r="659" spans="1:19" ht="84">
      <c r="A659" s="11" t="s">
        <v>18</v>
      </c>
      <c r="B659" s="72">
        <v>44713</v>
      </c>
      <c r="C659" s="43" t="s">
        <v>4708</v>
      </c>
      <c r="D659" s="49" t="s">
        <v>4709</v>
      </c>
      <c r="E659" s="43" t="s">
        <v>4710</v>
      </c>
      <c r="F659" s="43" t="s">
        <v>22</v>
      </c>
      <c r="G659" s="43" t="s">
        <v>4711</v>
      </c>
      <c r="H659" s="43" t="s">
        <v>2211</v>
      </c>
      <c r="I659" s="45">
        <v>2019</v>
      </c>
      <c r="J659" s="45" t="s">
        <v>46</v>
      </c>
      <c r="K659" s="46"/>
      <c r="L659" s="45" t="s">
        <v>4706</v>
      </c>
      <c r="M659" s="45" t="s">
        <v>4705</v>
      </c>
      <c r="N659" s="46"/>
      <c r="O659" s="45" t="s">
        <v>4712</v>
      </c>
      <c r="P659" s="45" t="s">
        <v>4707</v>
      </c>
      <c r="Q659" s="46"/>
      <c r="R659" s="46"/>
      <c r="S659" s="16">
        <v>3671</v>
      </c>
    </row>
    <row r="660" spans="1:19" ht="84">
      <c r="A660" s="11" t="s">
        <v>18</v>
      </c>
      <c r="B660" s="72">
        <v>44713</v>
      </c>
      <c r="C660" s="43" t="s">
        <v>4713</v>
      </c>
      <c r="D660" s="49" t="s">
        <v>4714</v>
      </c>
      <c r="E660" s="43" t="s">
        <v>4715</v>
      </c>
      <c r="F660" s="43" t="s">
        <v>22</v>
      </c>
      <c r="G660" s="43" t="s">
        <v>4716</v>
      </c>
      <c r="H660" s="43" t="s">
        <v>616</v>
      </c>
      <c r="I660" s="45">
        <v>2021</v>
      </c>
      <c r="J660" s="45" t="s">
        <v>46</v>
      </c>
      <c r="K660" s="46"/>
      <c r="L660" s="45" t="s">
        <v>4717</v>
      </c>
      <c r="M660" s="45" t="s">
        <v>4718</v>
      </c>
      <c r="N660" s="46"/>
      <c r="O660" s="45" t="s">
        <v>4706</v>
      </c>
      <c r="P660" s="45" t="s">
        <v>4718</v>
      </c>
      <c r="Q660" s="46"/>
      <c r="R660" s="46"/>
      <c r="S660" s="16">
        <v>3674</v>
      </c>
    </row>
    <row r="661" spans="1:19" ht="28">
      <c r="A661" s="11" t="s">
        <v>18</v>
      </c>
      <c r="B661" s="72">
        <v>44713</v>
      </c>
      <c r="C661" s="43" t="s">
        <v>699</v>
      </c>
      <c r="D661" s="49" t="s">
        <v>4181</v>
      </c>
      <c r="E661" s="43" t="s">
        <v>4182</v>
      </c>
      <c r="F661" s="43" t="s">
        <v>22</v>
      </c>
      <c r="G661" s="43" t="s">
        <v>4183</v>
      </c>
      <c r="H661" s="43" t="s">
        <v>109</v>
      </c>
      <c r="I661" s="45">
        <v>2021</v>
      </c>
      <c r="J661" s="45" t="s">
        <v>26</v>
      </c>
      <c r="K661" s="45" t="s">
        <v>27</v>
      </c>
      <c r="L661" s="45" t="s">
        <v>4184</v>
      </c>
      <c r="M661" s="45" t="s">
        <v>4719</v>
      </c>
      <c r="N661" s="46"/>
      <c r="O661" s="45" t="s">
        <v>2088</v>
      </c>
      <c r="P661" s="45" t="s">
        <v>4719</v>
      </c>
      <c r="Q661" s="46"/>
      <c r="R661" s="46"/>
      <c r="S661" s="11">
        <v>3675</v>
      </c>
    </row>
    <row r="662" spans="1:19" ht="84">
      <c r="A662" s="11" t="s">
        <v>18</v>
      </c>
      <c r="B662" s="72">
        <v>44713</v>
      </c>
      <c r="C662" s="43" t="s">
        <v>4720</v>
      </c>
      <c r="D662" s="49" t="s">
        <v>4721</v>
      </c>
      <c r="E662" s="43" t="s">
        <v>4722</v>
      </c>
      <c r="F662" s="43" t="s">
        <v>22</v>
      </c>
      <c r="G662" s="43" t="s">
        <v>4723</v>
      </c>
      <c r="H662" s="43" t="s">
        <v>365</v>
      </c>
      <c r="I662" s="45">
        <v>2021</v>
      </c>
      <c r="J662" s="45" t="s">
        <v>26</v>
      </c>
      <c r="K662" s="45" t="s">
        <v>27</v>
      </c>
      <c r="L662" s="45" t="s">
        <v>4724</v>
      </c>
      <c r="M662" s="45" t="s">
        <v>4725</v>
      </c>
      <c r="N662" s="46"/>
      <c r="O662" s="45" t="s">
        <v>4712</v>
      </c>
      <c r="P662" s="45" t="s">
        <v>4726</v>
      </c>
      <c r="Q662" s="46"/>
      <c r="R662" s="46"/>
      <c r="S662" s="11">
        <v>3678</v>
      </c>
    </row>
    <row r="663" spans="1:19" ht="84">
      <c r="A663" s="11" t="s">
        <v>18</v>
      </c>
      <c r="B663" s="72">
        <v>44713</v>
      </c>
      <c r="C663" s="43" t="s">
        <v>4727</v>
      </c>
      <c r="D663" s="49" t="s">
        <v>4728</v>
      </c>
      <c r="E663" s="43" t="s">
        <v>4729</v>
      </c>
      <c r="F663" s="43" t="s">
        <v>22</v>
      </c>
      <c r="G663" s="43" t="s">
        <v>4730</v>
      </c>
      <c r="H663" s="43" t="s">
        <v>186</v>
      </c>
      <c r="I663" s="45">
        <v>2021</v>
      </c>
      <c r="J663" s="45" t="s">
        <v>26</v>
      </c>
      <c r="K663" s="45" t="s">
        <v>27</v>
      </c>
      <c r="L663" s="45" t="s">
        <v>4731</v>
      </c>
      <c r="M663" s="45" t="s">
        <v>4732</v>
      </c>
      <c r="N663" s="46"/>
      <c r="O663" s="45" t="s">
        <v>4733</v>
      </c>
      <c r="P663" s="45" t="s">
        <v>4734</v>
      </c>
      <c r="Q663" s="46"/>
      <c r="R663" s="46"/>
      <c r="S663" s="11">
        <v>3679</v>
      </c>
    </row>
    <row r="664" spans="1:19" ht="28">
      <c r="A664" s="11" t="s">
        <v>18</v>
      </c>
      <c r="B664" s="72">
        <v>44713</v>
      </c>
      <c r="C664" s="43" t="s">
        <v>699</v>
      </c>
      <c r="D664" s="49" t="s">
        <v>4735</v>
      </c>
      <c r="E664" s="43" t="s">
        <v>4736</v>
      </c>
      <c r="F664" s="43" t="s">
        <v>22</v>
      </c>
      <c r="G664" s="43" t="s">
        <v>4737</v>
      </c>
      <c r="H664" s="43" t="s">
        <v>4738</v>
      </c>
      <c r="I664" s="45">
        <v>2022</v>
      </c>
      <c r="J664" s="45" t="s">
        <v>26</v>
      </c>
      <c r="K664" s="45" t="s">
        <v>27</v>
      </c>
      <c r="L664" s="45" t="s">
        <v>4739</v>
      </c>
      <c r="M664" s="45" t="s">
        <v>4740</v>
      </c>
      <c r="N664" s="46"/>
      <c r="O664" s="45" t="s">
        <v>2088</v>
      </c>
      <c r="P664" s="45" t="s">
        <v>3458</v>
      </c>
      <c r="Q664" s="46"/>
      <c r="R664" s="46"/>
      <c r="S664" s="16">
        <v>3680</v>
      </c>
    </row>
    <row r="665" spans="1:19" ht="28">
      <c r="A665" s="11" t="s">
        <v>18</v>
      </c>
      <c r="B665" s="72">
        <v>44713</v>
      </c>
      <c r="C665" s="43" t="s">
        <v>699</v>
      </c>
      <c r="D665" s="49" t="s">
        <v>4741</v>
      </c>
      <c r="E665" s="43" t="s">
        <v>4742</v>
      </c>
      <c r="F665" s="43" t="s">
        <v>22</v>
      </c>
      <c r="G665" s="43" t="s">
        <v>4743</v>
      </c>
      <c r="H665" s="43" t="s">
        <v>4744</v>
      </c>
      <c r="I665" s="45">
        <v>2022</v>
      </c>
      <c r="J665" s="45" t="s">
        <v>26</v>
      </c>
      <c r="K665" s="45" t="s">
        <v>27</v>
      </c>
      <c r="L665" s="45" t="s">
        <v>4745</v>
      </c>
      <c r="M665" s="45" t="s">
        <v>4746</v>
      </c>
      <c r="N665" s="46"/>
      <c r="O665" s="45" t="s">
        <v>4087</v>
      </c>
      <c r="P665" s="45" t="s">
        <v>4746</v>
      </c>
      <c r="Q665" s="46"/>
      <c r="R665" s="46"/>
      <c r="S665" s="11">
        <v>3682</v>
      </c>
    </row>
    <row r="666" spans="1:19" ht="42">
      <c r="A666" s="11" t="s">
        <v>18</v>
      </c>
      <c r="B666" s="72">
        <v>44713</v>
      </c>
      <c r="C666" s="43" t="s">
        <v>4748</v>
      </c>
      <c r="D666" s="49" t="s">
        <v>4749</v>
      </c>
      <c r="E666" s="43" t="s">
        <v>4750</v>
      </c>
      <c r="F666" s="43" t="s">
        <v>22</v>
      </c>
      <c r="G666" s="43" t="s">
        <v>4751</v>
      </c>
      <c r="H666" s="43" t="s">
        <v>616</v>
      </c>
      <c r="I666" s="45">
        <v>2022</v>
      </c>
      <c r="J666" s="45" t="s">
        <v>46</v>
      </c>
      <c r="K666" s="46"/>
      <c r="L666" s="45" t="s">
        <v>4752</v>
      </c>
      <c r="M666" s="46"/>
      <c r="N666" s="46"/>
      <c r="O666" s="45" t="s">
        <v>715</v>
      </c>
      <c r="P666" s="46"/>
      <c r="Q666" s="46"/>
      <c r="R666" s="46"/>
      <c r="S666" s="11">
        <v>3687</v>
      </c>
    </row>
    <row r="667" spans="1:19" ht="28">
      <c r="A667" s="11" t="s">
        <v>18</v>
      </c>
      <c r="B667" s="72">
        <v>44713</v>
      </c>
      <c r="C667" s="43" t="s">
        <v>4753</v>
      </c>
      <c r="D667" s="49" t="s">
        <v>4754</v>
      </c>
      <c r="E667" s="43" t="s">
        <v>4755</v>
      </c>
      <c r="F667" s="43" t="s">
        <v>22</v>
      </c>
      <c r="G667" s="43" t="s">
        <v>4756</v>
      </c>
      <c r="H667" s="43" t="s">
        <v>58</v>
      </c>
      <c r="I667" s="45">
        <v>2022</v>
      </c>
      <c r="J667" s="45" t="s">
        <v>46</v>
      </c>
      <c r="K667" s="46"/>
      <c r="L667" s="45" t="s">
        <v>4757</v>
      </c>
      <c r="M667" s="45" t="s">
        <v>4758</v>
      </c>
      <c r="N667" s="46"/>
      <c r="O667" s="45" t="s">
        <v>4759</v>
      </c>
      <c r="P667" s="45" t="s">
        <v>4760</v>
      </c>
      <c r="Q667" s="46"/>
      <c r="R667" s="46"/>
      <c r="S667" s="11">
        <v>3693</v>
      </c>
    </row>
    <row r="668" spans="1:19" ht="28">
      <c r="A668" s="11" t="s">
        <v>18</v>
      </c>
      <c r="B668" s="72">
        <v>44713</v>
      </c>
      <c r="C668" s="43" t="s">
        <v>2753</v>
      </c>
      <c r="D668" s="49" t="s">
        <v>4761</v>
      </c>
      <c r="E668" s="43" t="s">
        <v>4762</v>
      </c>
      <c r="F668" s="43" t="s">
        <v>22</v>
      </c>
      <c r="G668" s="43" t="s">
        <v>4763</v>
      </c>
      <c r="H668" s="43" t="s">
        <v>58</v>
      </c>
      <c r="I668" s="45">
        <v>2022</v>
      </c>
      <c r="J668" s="45" t="s">
        <v>46</v>
      </c>
      <c r="K668" s="46"/>
      <c r="L668" s="45" t="s">
        <v>4764</v>
      </c>
      <c r="M668" s="45" t="s">
        <v>3172</v>
      </c>
      <c r="N668" s="46"/>
      <c r="O668" s="45" t="s">
        <v>2287</v>
      </c>
      <c r="P668" s="45" t="s">
        <v>3173</v>
      </c>
      <c r="Q668" s="46"/>
      <c r="R668" s="46"/>
      <c r="S668" s="11">
        <v>3694</v>
      </c>
    </row>
    <row r="669" spans="1:19" ht="42">
      <c r="A669" s="11" t="s">
        <v>18</v>
      </c>
      <c r="B669" s="72">
        <v>44713</v>
      </c>
      <c r="C669" s="43" t="s">
        <v>281</v>
      </c>
      <c r="D669" s="49" t="s">
        <v>4765</v>
      </c>
      <c r="E669" s="43" t="s">
        <v>4766</v>
      </c>
      <c r="F669" s="43" t="s">
        <v>22</v>
      </c>
      <c r="G669" s="43" t="s">
        <v>4767</v>
      </c>
      <c r="H669" s="43" t="s">
        <v>4768</v>
      </c>
      <c r="I669" s="45">
        <v>2022</v>
      </c>
      <c r="J669" s="45" t="s">
        <v>26</v>
      </c>
      <c r="K669" s="45" t="s">
        <v>27</v>
      </c>
      <c r="L669" s="45" t="s">
        <v>4769</v>
      </c>
      <c r="M669" s="46"/>
      <c r="N669" s="46"/>
      <c r="O669" s="45" t="s">
        <v>4770</v>
      </c>
      <c r="P669" s="46"/>
      <c r="Q669" s="46"/>
      <c r="R669" s="46"/>
      <c r="S669" s="11">
        <v>3696</v>
      </c>
    </row>
    <row r="670" spans="1:19" ht="28">
      <c r="A670" s="11" t="s">
        <v>18</v>
      </c>
      <c r="B670" s="72">
        <v>44713</v>
      </c>
      <c r="C670" s="43" t="s">
        <v>4771</v>
      </c>
      <c r="D670" s="49" t="s">
        <v>4772</v>
      </c>
      <c r="E670" s="43" t="s">
        <v>4773</v>
      </c>
      <c r="F670" s="43" t="s">
        <v>22</v>
      </c>
      <c r="G670" s="43" t="s">
        <v>4774</v>
      </c>
      <c r="H670" s="43" t="s">
        <v>186</v>
      </c>
      <c r="I670" s="45">
        <v>2022</v>
      </c>
      <c r="J670" s="45" t="s">
        <v>26</v>
      </c>
      <c r="K670" s="45" t="s">
        <v>27</v>
      </c>
      <c r="L670" s="45" t="s">
        <v>3091</v>
      </c>
      <c r="M670" s="45" t="s">
        <v>4775</v>
      </c>
      <c r="N670" s="46"/>
      <c r="O670" s="45" t="s">
        <v>3092</v>
      </c>
      <c r="P670" s="45" t="s">
        <v>4775</v>
      </c>
      <c r="Q670" s="46"/>
      <c r="R670" s="46"/>
      <c r="S670" s="16">
        <v>3698</v>
      </c>
    </row>
    <row r="671" spans="1:19" ht="28">
      <c r="A671" s="11" t="s">
        <v>18</v>
      </c>
      <c r="B671" s="72">
        <v>44713</v>
      </c>
      <c r="C671" s="43" t="s">
        <v>4776</v>
      </c>
      <c r="D671" s="49" t="s">
        <v>4777</v>
      </c>
      <c r="E671" s="43" t="s">
        <v>4778</v>
      </c>
      <c r="F671" s="43" t="s">
        <v>22</v>
      </c>
      <c r="G671" s="43" t="s">
        <v>4779</v>
      </c>
      <c r="H671" s="43" t="s">
        <v>170</v>
      </c>
      <c r="I671" s="45">
        <v>2022</v>
      </c>
      <c r="J671" s="45" t="s">
        <v>46</v>
      </c>
      <c r="K671" s="46"/>
      <c r="L671" s="45" t="s">
        <v>4780</v>
      </c>
      <c r="M671" s="46"/>
      <c r="N671" s="46"/>
      <c r="O671" s="45" t="s">
        <v>4781</v>
      </c>
      <c r="P671" s="46"/>
      <c r="Q671" s="46"/>
      <c r="R671" s="46"/>
      <c r="S671" s="11">
        <v>3700</v>
      </c>
    </row>
    <row r="672" spans="1:19" ht="56">
      <c r="A672" s="11" t="s">
        <v>18</v>
      </c>
      <c r="B672" s="72">
        <v>44713</v>
      </c>
      <c r="C672" s="43" t="s">
        <v>4782</v>
      </c>
      <c r="D672" s="49" t="s">
        <v>4783</v>
      </c>
      <c r="E672" s="43" t="s">
        <v>4784</v>
      </c>
      <c r="F672" s="43" t="s">
        <v>22</v>
      </c>
      <c r="G672" s="43" t="s">
        <v>4785</v>
      </c>
      <c r="H672" s="43" t="s">
        <v>124</v>
      </c>
      <c r="I672" s="45">
        <v>2022</v>
      </c>
      <c r="J672" s="45" t="s">
        <v>26</v>
      </c>
      <c r="K672" s="45" t="s">
        <v>27</v>
      </c>
      <c r="L672" s="45" t="s">
        <v>1522</v>
      </c>
      <c r="M672" s="45" t="s">
        <v>4786</v>
      </c>
      <c r="N672" s="46"/>
      <c r="O672" s="46"/>
      <c r="P672" s="45" t="s">
        <v>3025</v>
      </c>
      <c r="Q672" s="46"/>
      <c r="R672" s="46"/>
      <c r="S672" s="16">
        <v>3701</v>
      </c>
    </row>
    <row r="673" spans="1:19" ht="28">
      <c r="A673" s="11" t="s">
        <v>18</v>
      </c>
      <c r="B673" s="72">
        <v>44713</v>
      </c>
      <c r="C673" s="43" t="s">
        <v>105</v>
      </c>
      <c r="D673" s="49" t="s">
        <v>4787</v>
      </c>
      <c r="E673" s="43" t="s">
        <v>4788</v>
      </c>
      <c r="F673" s="43" t="s">
        <v>22</v>
      </c>
      <c r="G673" s="43" t="s">
        <v>4789</v>
      </c>
      <c r="H673" s="43" t="s">
        <v>58</v>
      </c>
      <c r="I673" s="45">
        <v>2022</v>
      </c>
      <c r="J673" s="45" t="s">
        <v>46</v>
      </c>
      <c r="K673" s="46"/>
      <c r="L673" s="45" t="s">
        <v>176</v>
      </c>
      <c r="M673" s="45" t="s">
        <v>1992</v>
      </c>
      <c r="N673" s="46"/>
      <c r="O673" s="45" t="s">
        <v>1994</v>
      </c>
      <c r="P673" s="45" t="s">
        <v>1992</v>
      </c>
      <c r="Q673" s="46"/>
      <c r="R673" s="46"/>
      <c r="S673" s="11">
        <v>3702</v>
      </c>
    </row>
    <row r="674" spans="1:19" ht="56">
      <c r="A674" s="11" t="s">
        <v>18</v>
      </c>
      <c r="B674" s="72">
        <v>44713</v>
      </c>
      <c r="C674" s="43" t="s">
        <v>4790</v>
      </c>
      <c r="D674" s="49" t="s">
        <v>4791</v>
      </c>
      <c r="E674" s="43" t="s">
        <v>4792</v>
      </c>
      <c r="F674" s="43" t="s">
        <v>22</v>
      </c>
      <c r="G674" s="43" t="s">
        <v>4793</v>
      </c>
      <c r="H674" s="43" t="s">
        <v>458</v>
      </c>
      <c r="I674" s="45">
        <v>2022</v>
      </c>
      <c r="J674" s="45" t="s">
        <v>46</v>
      </c>
      <c r="K674" s="46"/>
      <c r="L674" s="45" t="s">
        <v>4794</v>
      </c>
      <c r="M674" s="45" t="s">
        <v>4795</v>
      </c>
      <c r="N674" s="46"/>
      <c r="O674" s="45" t="s">
        <v>4796</v>
      </c>
      <c r="P674" s="45" t="s">
        <v>4797</v>
      </c>
      <c r="Q674" s="46"/>
      <c r="R674" s="46"/>
      <c r="S674" s="11">
        <v>3703</v>
      </c>
    </row>
    <row r="675" spans="1:19" ht="28">
      <c r="A675" s="11" t="s">
        <v>18</v>
      </c>
      <c r="B675" s="72">
        <v>44713</v>
      </c>
      <c r="C675" s="43" t="s">
        <v>105</v>
      </c>
      <c r="D675" s="49" t="s">
        <v>4798</v>
      </c>
      <c r="E675" s="43" t="s">
        <v>4799</v>
      </c>
      <c r="F675" s="43" t="s">
        <v>22</v>
      </c>
      <c r="G675" s="43" t="s">
        <v>4800</v>
      </c>
      <c r="H675" s="43" t="s">
        <v>98</v>
      </c>
      <c r="I675" s="45">
        <v>2022</v>
      </c>
      <c r="J675" s="45" t="s">
        <v>26</v>
      </c>
      <c r="K675" s="45" t="s">
        <v>27</v>
      </c>
      <c r="L675" s="45" t="s">
        <v>4801</v>
      </c>
      <c r="M675" s="45" t="s">
        <v>1265</v>
      </c>
      <c r="N675" s="46"/>
      <c r="O675" s="45" t="s">
        <v>4802</v>
      </c>
      <c r="P675" s="45" t="s">
        <v>4803</v>
      </c>
      <c r="Q675" s="46"/>
      <c r="R675" s="46"/>
      <c r="S675" s="16">
        <v>3704</v>
      </c>
    </row>
    <row r="676" spans="1:19" ht="98">
      <c r="A676" s="11" t="s">
        <v>18</v>
      </c>
      <c r="B676" s="72">
        <v>44713</v>
      </c>
      <c r="C676" s="43" t="s">
        <v>4804</v>
      </c>
      <c r="D676" s="49" t="s">
        <v>4805</v>
      </c>
      <c r="E676" s="43" t="s">
        <v>4806</v>
      </c>
      <c r="F676" s="43" t="s">
        <v>22</v>
      </c>
      <c r="G676" s="43" t="s">
        <v>4807</v>
      </c>
      <c r="H676" s="43" t="s">
        <v>4808</v>
      </c>
      <c r="I676" s="45">
        <v>2022</v>
      </c>
      <c r="J676" s="45" t="s">
        <v>26</v>
      </c>
      <c r="K676" s="45" t="s">
        <v>27</v>
      </c>
      <c r="L676" s="45" t="s">
        <v>4809</v>
      </c>
      <c r="M676" s="45" t="s">
        <v>4810</v>
      </c>
      <c r="N676" s="46"/>
      <c r="O676" s="45" t="s">
        <v>4811</v>
      </c>
      <c r="P676" s="45" t="s">
        <v>4812</v>
      </c>
      <c r="Q676" s="46"/>
      <c r="R676" s="46"/>
      <c r="S676" s="11">
        <v>3705</v>
      </c>
    </row>
    <row r="677" spans="1:19" ht="42">
      <c r="A677" s="11" t="s">
        <v>18</v>
      </c>
      <c r="B677" s="72">
        <v>44713</v>
      </c>
      <c r="C677" s="43" t="s">
        <v>281</v>
      </c>
      <c r="D677" s="49" t="s">
        <v>4813</v>
      </c>
      <c r="E677" s="43" t="s">
        <v>4814</v>
      </c>
      <c r="F677" s="43" t="s">
        <v>22</v>
      </c>
      <c r="G677" s="43" t="s">
        <v>4815</v>
      </c>
      <c r="H677" s="43" t="s">
        <v>365</v>
      </c>
      <c r="I677" s="45">
        <v>2022</v>
      </c>
      <c r="J677" s="45" t="s">
        <v>26</v>
      </c>
      <c r="K677" s="45" t="s">
        <v>27</v>
      </c>
      <c r="L677" s="45" t="s">
        <v>4816</v>
      </c>
      <c r="M677" s="45" t="s">
        <v>4817</v>
      </c>
      <c r="N677" s="46"/>
      <c r="O677" s="45" t="s">
        <v>4770</v>
      </c>
      <c r="P677" s="45" t="s">
        <v>4817</v>
      </c>
      <c r="Q677" s="46"/>
      <c r="R677" s="46"/>
      <c r="S677" s="11">
        <v>3709</v>
      </c>
    </row>
    <row r="678" spans="1:19" ht="42">
      <c r="A678" s="11" t="s">
        <v>18</v>
      </c>
      <c r="B678" s="72">
        <v>44713</v>
      </c>
      <c r="C678" s="43" t="s">
        <v>3898</v>
      </c>
      <c r="D678" s="49" t="s">
        <v>4818</v>
      </c>
      <c r="E678" s="50"/>
      <c r="F678" s="43" t="s">
        <v>928</v>
      </c>
      <c r="G678" s="43" t="s">
        <v>4819</v>
      </c>
      <c r="H678" s="43" t="s">
        <v>124</v>
      </c>
      <c r="I678" s="45">
        <v>2021</v>
      </c>
      <c r="J678" s="45" t="s">
        <v>26</v>
      </c>
      <c r="K678" s="45" t="s">
        <v>27</v>
      </c>
      <c r="L678" s="45" t="s">
        <v>4204</v>
      </c>
      <c r="M678" s="46"/>
      <c r="N678" s="46"/>
      <c r="O678" s="45" t="s">
        <v>3952</v>
      </c>
      <c r="P678" s="46"/>
      <c r="Q678" s="46"/>
      <c r="R678" s="46"/>
      <c r="S678" s="16">
        <v>3710</v>
      </c>
    </row>
    <row r="679" spans="1:19" ht="42">
      <c r="A679" s="11" t="s">
        <v>18</v>
      </c>
      <c r="B679" s="72">
        <v>44713</v>
      </c>
      <c r="C679" s="43" t="s">
        <v>105</v>
      </c>
      <c r="D679" s="49" t="s">
        <v>4820</v>
      </c>
      <c r="E679" s="50"/>
      <c r="F679" s="43" t="s">
        <v>928</v>
      </c>
      <c r="G679" s="43" t="s">
        <v>4821</v>
      </c>
      <c r="H679" s="43" t="s">
        <v>2242</v>
      </c>
      <c r="I679" s="45">
        <v>2022</v>
      </c>
      <c r="J679" s="45" t="s">
        <v>26</v>
      </c>
      <c r="K679" s="45" t="s">
        <v>27</v>
      </c>
      <c r="L679" s="45" t="s">
        <v>4822</v>
      </c>
      <c r="M679" s="46"/>
      <c r="N679" s="46"/>
      <c r="O679" s="45" t="s">
        <v>1760</v>
      </c>
      <c r="P679" s="46"/>
      <c r="Q679" s="46"/>
      <c r="R679" s="46"/>
      <c r="S679" s="11">
        <v>3711</v>
      </c>
    </row>
    <row r="680" spans="1:19" ht="28">
      <c r="A680" s="11" t="s">
        <v>18</v>
      </c>
      <c r="B680" s="72">
        <v>44713</v>
      </c>
      <c r="C680" s="43" t="s">
        <v>4823</v>
      </c>
      <c r="D680" s="49" t="s">
        <v>4824</v>
      </c>
      <c r="E680" s="47" t="s">
        <v>4825</v>
      </c>
      <c r="F680" s="43" t="s">
        <v>488</v>
      </c>
      <c r="G680" s="43" t="s">
        <v>4826</v>
      </c>
      <c r="H680" s="50"/>
      <c r="I680" s="45">
        <v>2020</v>
      </c>
      <c r="J680" s="45" t="s">
        <v>46</v>
      </c>
      <c r="K680" s="46"/>
      <c r="L680" s="45" t="s">
        <v>4827</v>
      </c>
      <c r="M680" s="45" t="s">
        <v>4828</v>
      </c>
      <c r="N680" s="46"/>
      <c r="O680" s="45" t="s">
        <v>4829</v>
      </c>
      <c r="P680" s="45" t="s">
        <v>4828</v>
      </c>
      <c r="Q680" s="46"/>
      <c r="R680" s="46"/>
      <c r="S680" s="16">
        <v>3713</v>
      </c>
    </row>
    <row r="681" spans="1:19" ht="28">
      <c r="A681" s="52" t="s">
        <v>18</v>
      </c>
      <c r="B681" s="72">
        <v>44745</v>
      </c>
      <c r="C681" s="43" t="s">
        <v>699</v>
      </c>
      <c r="D681" s="44" t="s">
        <v>4830</v>
      </c>
      <c r="E681" s="45" t="s">
        <v>4831</v>
      </c>
      <c r="F681" s="45" t="s">
        <v>22</v>
      </c>
      <c r="G681" s="43" t="s">
        <v>4832</v>
      </c>
      <c r="H681" s="45" t="s">
        <v>4833</v>
      </c>
      <c r="I681" s="45">
        <v>2022</v>
      </c>
      <c r="J681" s="45" t="s">
        <v>26</v>
      </c>
      <c r="K681" s="46"/>
      <c r="L681" s="45" t="s">
        <v>4834</v>
      </c>
      <c r="M681" s="45" t="s">
        <v>4835</v>
      </c>
      <c r="N681" s="46"/>
      <c r="O681" s="45" t="s">
        <v>4646</v>
      </c>
      <c r="P681" s="45" t="s">
        <v>4480</v>
      </c>
      <c r="Q681" s="46"/>
      <c r="R681" s="46"/>
      <c r="S681" s="16">
        <v>3716</v>
      </c>
    </row>
    <row r="682" spans="1:19" ht="28">
      <c r="A682" s="52" t="s">
        <v>18</v>
      </c>
      <c r="B682" s="72">
        <v>44745</v>
      </c>
      <c r="C682" s="43" t="s">
        <v>4771</v>
      </c>
      <c r="D682" s="44" t="s">
        <v>4836</v>
      </c>
      <c r="E682" s="45" t="s">
        <v>4837</v>
      </c>
      <c r="F682" s="45" t="s">
        <v>22</v>
      </c>
      <c r="G682" s="43" t="s">
        <v>4838</v>
      </c>
      <c r="H682" s="45" t="s">
        <v>458</v>
      </c>
      <c r="I682" s="45">
        <v>2022</v>
      </c>
      <c r="J682" s="45" t="s">
        <v>26</v>
      </c>
      <c r="K682" s="45" t="s">
        <v>27</v>
      </c>
      <c r="L682" s="45" t="s">
        <v>4839</v>
      </c>
      <c r="M682" s="45" t="s">
        <v>4840</v>
      </c>
      <c r="N682" s="46"/>
      <c r="O682" s="45" t="s">
        <v>4841</v>
      </c>
      <c r="P682" s="45" t="s">
        <v>4842</v>
      </c>
      <c r="Q682" s="46"/>
      <c r="R682" s="46"/>
      <c r="S682" s="11">
        <v>3721</v>
      </c>
    </row>
    <row r="683" spans="1:19" ht="56">
      <c r="A683" s="52" t="s">
        <v>18</v>
      </c>
      <c r="B683" s="72">
        <v>44745</v>
      </c>
      <c r="C683" s="43" t="s">
        <v>105</v>
      </c>
      <c r="D683" s="44" t="s">
        <v>4843</v>
      </c>
      <c r="E683" s="45" t="s">
        <v>4844</v>
      </c>
      <c r="F683" s="45" t="s">
        <v>22</v>
      </c>
      <c r="G683" s="43" t="s">
        <v>4845</v>
      </c>
      <c r="H683" s="45" t="s">
        <v>2242</v>
      </c>
      <c r="I683" s="45">
        <v>2022</v>
      </c>
      <c r="J683" s="45" t="s">
        <v>26</v>
      </c>
      <c r="K683" s="45" t="s">
        <v>27</v>
      </c>
      <c r="L683" s="45" t="s">
        <v>4822</v>
      </c>
      <c r="M683" s="46"/>
      <c r="N683" s="46"/>
      <c r="O683" s="45" t="s">
        <v>1760</v>
      </c>
      <c r="P683" s="46"/>
      <c r="Q683" s="46"/>
      <c r="R683" s="46"/>
      <c r="S683" s="16">
        <v>3725</v>
      </c>
    </row>
    <row r="684" spans="1:19" ht="42">
      <c r="A684" s="52" t="s">
        <v>18</v>
      </c>
      <c r="B684" s="72">
        <v>44745</v>
      </c>
      <c r="C684" s="43" t="s">
        <v>4846</v>
      </c>
      <c r="D684" s="44" t="s">
        <v>4847</v>
      </c>
      <c r="E684" s="45" t="s">
        <v>4848</v>
      </c>
      <c r="F684" s="45" t="s">
        <v>22</v>
      </c>
      <c r="G684" s="43" t="s">
        <v>4849</v>
      </c>
      <c r="H684" s="45" t="s">
        <v>4850</v>
      </c>
      <c r="I684" s="45">
        <v>2022</v>
      </c>
      <c r="J684" s="45" t="s">
        <v>26</v>
      </c>
      <c r="K684" s="45" t="s">
        <v>27</v>
      </c>
      <c r="L684" s="45" t="s">
        <v>4615</v>
      </c>
      <c r="M684" s="45" t="s">
        <v>4851</v>
      </c>
      <c r="N684" s="46"/>
      <c r="O684" s="45" t="s">
        <v>4617</v>
      </c>
      <c r="P684" s="45" t="s">
        <v>4852</v>
      </c>
      <c r="Q684" s="46"/>
      <c r="R684" s="46"/>
      <c r="S684" s="11">
        <v>3727</v>
      </c>
    </row>
    <row r="685" spans="1:19" ht="42">
      <c r="A685" s="52" t="s">
        <v>18</v>
      </c>
      <c r="B685" s="72">
        <v>44745</v>
      </c>
      <c r="C685" s="43" t="s">
        <v>4853</v>
      </c>
      <c r="D685" s="44" t="s">
        <v>4854</v>
      </c>
      <c r="E685" s="45" t="s">
        <v>4855</v>
      </c>
      <c r="F685" s="45" t="s">
        <v>22</v>
      </c>
      <c r="G685" s="43" t="s">
        <v>4856</v>
      </c>
      <c r="H685" s="45" t="s">
        <v>2965</v>
      </c>
      <c r="I685" s="45">
        <v>2022</v>
      </c>
      <c r="J685" s="45" t="s">
        <v>46</v>
      </c>
      <c r="K685" s="46"/>
      <c r="L685" s="45" t="s">
        <v>4422</v>
      </c>
      <c r="M685" s="45" t="s">
        <v>473</v>
      </c>
      <c r="N685" s="46"/>
      <c r="O685" s="45" t="s">
        <v>1091</v>
      </c>
      <c r="P685" s="45" t="s">
        <v>4857</v>
      </c>
      <c r="Q685" s="46"/>
      <c r="R685" s="46"/>
      <c r="S685" s="11">
        <v>3730</v>
      </c>
    </row>
    <row r="686" spans="1:19" ht="28">
      <c r="A686" s="52" t="s">
        <v>18</v>
      </c>
      <c r="B686" s="72">
        <v>44745</v>
      </c>
      <c r="C686" s="43" t="s">
        <v>699</v>
      </c>
      <c r="D686" s="44" t="s">
        <v>4858</v>
      </c>
      <c r="E686" s="45" t="s">
        <v>4859</v>
      </c>
      <c r="F686" s="45" t="s">
        <v>22</v>
      </c>
      <c r="G686" s="43" t="s">
        <v>4860</v>
      </c>
      <c r="H686" s="45" t="s">
        <v>4644</v>
      </c>
      <c r="I686" s="45">
        <v>2022</v>
      </c>
      <c r="J686" s="45" t="s">
        <v>46</v>
      </c>
      <c r="K686" s="46"/>
      <c r="L686" s="45" t="s">
        <v>4861</v>
      </c>
      <c r="M686" s="45" t="s">
        <v>4862</v>
      </c>
      <c r="N686" s="46"/>
      <c r="O686" s="45" t="s">
        <v>4646</v>
      </c>
      <c r="P686" s="45" t="s">
        <v>4863</v>
      </c>
      <c r="Q686" s="46"/>
      <c r="R686" s="46"/>
      <c r="S686" s="16">
        <v>3731</v>
      </c>
    </row>
    <row r="687" spans="1:19" ht="28">
      <c r="A687" s="52" t="s">
        <v>18</v>
      </c>
      <c r="B687" s="72">
        <v>44745</v>
      </c>
      <c r="C687" s="43" t="s">
        <v>2438</v>
      </c>
      <c r="D687" s="44" t="s">
        <v>4864</v>
      </c>
      <c r="E687" s="45" t="s">
        <v>4865</v>
      </c>
      <c r="F687" s="45" t="s">
        <v>22</v>
      </c>
      <c r="G687" s="43" t="s">
        <v>4866</v>
      </c>
      <c r="H687" s="45" t="s">
        <v>2867</v>
      </c>
      <c r="I687" s="45">
        <v>2022</v>
      </c>
      <c r="J687" s="45" t="s">
        <v>26</v>
      </c>
      <c r="K687" s="45" t="s">
        <v>27</v>
      </c>
      <c r="L687" s="45" t="s">
        <v>4867</v>
      </c>
      <c r="M687" s="46"/>
      <c r="N687" s="46"/>
      <c r="O687" s="45" t="s">
        <v>4868</v>
      </c>
      <c r="P687" s="46"/>
      <c r="Q687" s="46"/>
      <c r="R687" s="46"/>
      <c r="S687" s="11">
        <v>3735</v>
      </c>
    </row>
    <row r="688" spans="1:19" ht="28">
      <c r="A688" s="52" t="s">
        <v>18</v>
      </c>
      <c r="B688" s="72">
        <v>44745</v>
      </c>
      <c r="C688" s="43" t="s">
        <v>4869</v>
      </c>
      <c r="D688" s="44" t="s">
        <v>4870</v>
      </c>
      <c r="E688" s="45" t="s">
        <v>4871</v>
      </c>
      <c r="F688" s="45" t="s">
        <v>4872</v>
      </c>
      <c r="G688" s="43" t="s">
        <v>4873</v>
      </c>
      <c r="H688" s="45" t="s">
        <v>4874</v>
      </c>
      <c r="I688" s="45">
        <v>2020</v>
      </c>
      <c r="J688" s="45" t="s">
        <v>46</v>
      </c>
      <c r="K688" s="46"/>
      <c r="L688" s="45" t="s">
        <v>4875</v>
      </c>
      <c r="M688" s="45" t="s">
        <v>231</v>
      </c>
      <c r="N688" s="46"/>
      <c r="O688" s="45" t="s">
        <v>2150</v>
      </c>
      <c r="P688" s="45" t="s">
        <v>4876</v>
      </c>
      <c r="Q688" s="46"/>
      <c r="R688" s="46"/>
      <c r="S688" s="16">
        <v>3740</v>
      </c>
    </row>
    <row r="689" spans="1:19" ht="28">
      <c r="A689" s="11" t="s">
        <v>18</v>
      </c>
      <c r="B689" s="73">
        <v>44776</v>
      </c>
      <c r="C689" s="43" t="s">
        <v>4877</v>
      </c>
      <c r="D689" s="44" t="s">
        <v>4878</v>
      </c>
      <c r="E689" s="45" t="s">
        <v>4879</v>
      </c>
      <c r="F689" s="45" t="s">
        <v>22</v>
      </c>
      <c r="G689" s="43" t="s">
        <v>4880</v>
      </c>
      <c r="H689" s="45" t="s">
        <v>76</v>
      </c>
      <c r="I689" s="45">
        <v>2018</v>
      </c>
      <c r="J689" s="45" t="s">
        <v>46</v>
      </c>
      <c r="K689" s="46"/>
      <c r="L689" s="45" t="s">
        <v>4881</v>
      </c>
      <c r="M689" s="45" t="s">
        <v>203</v>
      </c>
      <c r="N689" s="46"/>
      <c r="O689" s="45" t="s">
        <v>202</v>
      </c>
      <c r="P689" s="45" t="s">
        <v>200</v>
      </c>
      <c r="Q689" s="46"/>
      <c r="R689" s="46"/>
      <c r="S689" s="11">
        <v>3744</v>
      </c>
    </row>
    <row r="690" spans="1:19" ht="98">
      <c r="A690" s="11" t="s">
        <v>18</v>
      </c>
      <c r="B690" s="73">
        <v>44776</v>
      </c>
      <c r="C690" s="43" t="s">
        <v>4882</v>
      </c>
      <c r="D690" s="44" t="s">
        <v>4883</v>
      </c>
      <c r="E690" s="45" t="s">
        <v>4884</v>
      </c>
      <c r="F690" s="45" t="s">
        <v>22</v>
      </c>
      <c r="G690" s="43" t="s">
        <v>4885</v>
      </c>
      <c r="H690" s="45" t="s">
        <v>1584</v>
      </c>
      <c r="I690" s="45">
        <v>2021</v>
      </c>
      <c r="J690" s="45" t="s">
        <v>26</v>
      </c>
      <c r="K690" s="45" t="s">
        <v>825</v>
      </c>
      <c r="L690" s="45" t="s">
        <v>4886</v>
      </c>
      <c r="M690" s="45" t="s">
        <v>4887</v>
      </c>
      <c r="N690" s="46"/>
      <c r="O690" s="45" t="s">
        <v>4404</v>
      </c>
      <c r="P690" s="45" t="s">
        <v>4406</v>
      </c>
      <c r="Q690" s="46"/>
      <c r="R690" s="46"/>
      <c r="S690" s="11">
        <v>3745</v>
      </c>
    </row>
    <row r="691" spans="1:19" ht="70">
      <c r="A691" s="11" t="s">
        <v>18</v>
      </c>
      <c r="B691" s="73">
        <v>44776</v>
      </c>
      <c r="C691" s="43" t="s">
        <v>4888</v>
      </c>
      <c r="D691" s="44" t="s">
        <v>4889</v>
      </c>
      <c r="E691" s="45" t="s">
        <v>4890</v>
      </c>
      <c r="F691" s="45" t="s">
        <v>22</v>
      </c>
      <c r="G691" s="43" t="s">
        <v>4891</v>
      </c>
      <c r="H691" s="45" t="s">
        <v>1584</v>
      </c>
      <c r="I691" s="45">
        <v>2021</v>
      </c>
      <c r="J691" s="45" t="s">
        <v>46</v>
      </c>
      <c r="K691" s="46"/>
      <c r="L691" s="45" t="s">
        <v>2554</v>
      </c>
      <c r="M691" s="45" t="s">
        <v>4892</v>
      </c>
      <c r="N691" s="46"/>
      <c r="O691" s="45" t="s">
        <v>4893</v>
      </c>
      <c r="P691" s="45" t="s">
        <v>4894</v>
      </c>
      <c r="Q691" s="46"/>
      <c r="R691" s="46"/>
      <c r="S691" s="16">
        <v>3749</v>
      </c>
    </row>
    <row r="692" spans="1:19" ht="42">
      <c r="A692" s="11" t="s">
        <v>18</v>
      </c>
      <c r="B692" s="73">
        <v>44776</v>
      </c>
      <c r="C692" s="43" t="s">
        <v>4895</v>
      </c>
      <c r="D692" s="44" t="s">
        <v>4896</v>
      </c>
      <c r="E692" s="45" t="s">
        <v>4897</v>
      </c>
      <c r="F692" s="45" t="s">
        <v>22</v>
      </c>
      <c r="G692" s="43" t="s">
        <v>4898</v>
      </c>
      <c r="H692" s="45" t="s">
        <v>355</v>
      </c>
      <c r="I692" s="45">
        <v>2022</v>
      </c>
      <c r="J692" s="45" t="s">
        <v>46</v>
      </c>
      <c r="K692" s="46"/>
      <c r="L692" s="45" t="s">
        <v>356</v>
      </c>
      <c r="M692" s="45" t="s">
        <v>2787</v>
      </c>
      <c r="N692" s="46"/>
      <c r="O692" s="45" t="s">
        <v>359</v>
      </c>
      <c r="P692" s="45" t="s">
        <v>4899</v>
      </c>
      <c r="Q692" s="46"/>
      <c r="R692" s="46"/>
      <c r="S692" s="11">
        <v>3753</v>
      </c>
    </row>
    <row r="693" spans="1:19" ht="28">
      <c r="A693" s="11" t="s">
        <v>18</v>
      </c>
      <c r="B693" s="73">
        <v>44776</v>
      </c>
      <c r="C693" s="43" t="s">
        <v>4900</v>
      </c>
      <c r="D693" s="44" t="s">
        <v>4901</v>
      </c>
      <c r="E693" s="45" t="s">
        <v>4902</v>
      </c>
      <c r="F693" s="45" t="s">
        <v>22</v>
      </c>
      <c r="G693" s="43" t="s">
        <v>4903</v>
      </c>
      <c r="H693" s="45" t="s">
        <v>4226</v>
      </c>
      <c r="I693" s="45">
        <v>2022</v>
      </c>
      <c r="J693" s="45" t="s">
        <v>46</v>
      </c>
      <c r="K693" s="46"/>
      <c r="L693" s="45" t="s">
        <v>1487</v>
      </c>
      <c r="M693" s="45" t="s">
        <v>418</v>
      </c>
      <c r="N693" s="46"/>
      <c r="O693" s="45" t="s">
        <v>4904</v>
      </c>
      <c r="P693" s="45" t="s">
        <v>418</v>
      </c>
      <c r="Q693" s="46"/>
      <c r="R693" s="46"/>
      <c r="S693" s="11">
        <v>3757</v>
      </c>
    </row>
    <row r="694" spans="1:19" ht="28">
      <c r="A694" s="11" t="s">
        <v>18</v>
      </c>
      <c r="B694" s="73">
        <v>44776</v>
      </c>
      <c r="C694" s="43" t="s">
        <v>4905</v>
      </c>
      <c r="D694" s="44" t="s">
        <v>4906</v>
      </c>
      <c r="E694" s="45" t="s">
        <v>4907</v>
      </c>
      <c r="F694" s="45" t="s">
        <v>22</v>
      </c>
      <c r="G694" s="43" t="s">
        <v>4908</v>
      </c>
      <c r="H694" s="45" t="s">
        <v>58</v>
      </c>
      <c r="I694" s="45">
        <v>2022</v>
      </c>
      <c r="J694" s="45" t="s">
        <v>26</v>
      </c>
      <c r="K694" s="45" t="s">
        <v>59</v>
      </c>
      <c r="L694" s="45" t="s">
        <v>4909</v>
      </c>
      <c r="M694" s="45" t="s">
        <v>4910</v>
      </c>
      <c r="N694" s="46"/>
      <c r="O694" s="45" t="s">
        <v>4911</v>
      </c>
      <c r="P694" s="45" t="s">
        <v>4912</v>
      </c>
      <c r="Q694" s="46"/>
      <c r="R694" s="46"/>
      <c r="S694" s="11">
        <v>3762</v>
      </c>
    </row>
    <row r="695" spans="1:19" ht="28">
      <c r="A695" s="11" t="s">
        <v>18</v>
      </c>
      <c r="B695" s="73">
        <v>44776</v>
      </c>
      <c r="C695" s="43" t="s">
        <v>4913</v>
      </c>
      <c r="D695" s="44" t="s">
        <v>4914</v>
      </c>
      <c r="E695" s="45" t="s">
        <v>4915</v>
      </c>
      <c r="F695" s="45" t="s">
        <v>22</v>
      </c>
      <c r="G695" s="43" t="s">
        <v>4916</v>
      </c>
      <c r="H695" s="45" t="s">
        <v>1927</v>
      </c>
      <c r="I695" s="45">
        <v>2022</v>
      </c>
      <c r="J695" s="45" t="s">
        <v>46</v>
      </c>
      <c r="K695" s="46"/>
      <c r="L695" s="45" t="s">
        <v>4917</v>
      </c>
      <c r="M695" s="45" t="s">
        <v>974</v>
      </c>
      <c r="N695" s="46"/>
      <c r="O695" s="45" t="s">
        <v>976</v>
      </c>
      <c r="P695" s="45" t="s">
        <v>4918</v>
      </c>
      <c r="Q695" s="46"/>
      <c r="R695" s="46"/>
      <c r="S695" s="11">
        <v>3763</v>
      </c>
    </row>
    <row r="696" spans="1:19" ht="42">
      <c r="A696" s="11" t="s">
        <v>18</v>
      </c>
      <c r="B696" s="73">
        <v>44776</v>
      </c>
      <c r="C696" s="43" t="s">
        <v>872</v>
      </c>
      <c r="D696" s="44" t="s">
        <v>4919</v>
      </c>
      <c r="E696" s="45" t="s">
        <v>4920</v>
      </c>
      <c r="F696" s="45" t="s">
        <v>22</v>
      </c>
      <c r="G696" s="43" t="s">
        <v>4921</v>
      </c>
      <c r="H696" s="45" t="s">
        <v>257</v>
      </c>
      <c r="I696" s="45">
        <v>2022</v>
      </c>
      <c r="J696" s="45" t="s">
        <v>26</v>
      </c>
      <c r="K696" s="45" t="s">
        <v>27</v>
      </c>
      <c r="L696" s="45" t="s">
        <v>4922</v>
      </c>
      <c r="M696" s="46"/>
      <c r="N696" s="46"/>
      <c r="O696" s="45" t="s">
        <v>4923</v>
      </c>
      <c r="P696" s="46"/>
      <c r="Q696" s="46"/>
      <c r="R696" s="46"/>
      <c r="S696" s="16">
        <v>3773</v>
      </c>
    </row>
    <row r="697" spans="1:19" ht="28">
      <c r="A697" s="11" t="s">
        <v>18</v>
      </c>
      <c r="B697" s="73">
        <v>44776</v>
      </c>
      <c r="C697" s="43" t="s">
        <v>4924</v>
      </c>
      <c r="D697" s="44" t="s">
        <v>4925</v>
      </c>
      <c r="E697" s="45" t="s">
        <v>4926</v>
      </c>
      <c r="F697" s="45" t="s">
        <v>22</v>
      </c>
      <c r="G697" s="43" t="s">
        <v>4927</v>
      </c>
      <c r="H697" s="45" t="s">
        <v>186</v>
      </c>
      <c r="I697" s="45">
        <v>2022</v>
      </c>
      <c r="J697" s="45" t="s">
        <v>26</v>
      </c>
      <c r="K697" s="45" t="s">
        <v>27</v>
      </c>
      <c r="L697" s="45" t="s">
        <v>3569</v>
      </c>
      <c r="M697" s="45" t="s">
        <v>4928</v>
      </c>
      <c r="N697" s="46"/>
      <c r="O697" s="45" t="s">
        <v>4929</v>
      </c>
      <c r="P697" s="45" t="s">
        <v>4930</v>
      </c>
      <c r="Q697" s="46"/>
      <c r="R697" s="46"/>
      <c r="S697" s="11">
        <v>3784</v>
      </c>
    </row>
    <row r="698" spans="1:19" ht="28">
      <c r="A698" s="11" t="s">
        <v>18</v>
      </c>
      <c r="B698" s="73">
        <v>44776</v>
      </c>
      <c r="C698" s="43" t="s">
        <v>4931</v>
      </c>
      <c r="D698" s="44" t="s">
        <v>4932</v>
      </c>
      <c r="E698" s="45" t="s">
        <v>4933</v>
      </c>
      <c r="F698" s="45" t="s">
        <v>22</v>
      </c>
      <c r="G698" s="43" t="s">
        <v>4934</v>
      </c>
      <c r="H698" s="45" t="s">
        <v>1751</v>
      </c>
      <c r="I698" s="45">
        <v>2022</v>
      </c>
      <c r="J698" s="45" t="s">
        <v>46</v>
      </c>
      <c r="K698" s="46"/>
      <c r="L698" s="45" t="s">
        <v>2008</v>
      </c>
      <c r="M698" s="45" t="s">
        <v>4935</v>
      </c>
      <c r="N698" s="46"/>
      <c r="O698" s="45" t="s">
        <v>443</v>
      </c>
      <c r="P698" s="45" t="s">
        <v>453</v>
      </c>
      <c r="Q698" s="46"/>
      <c r="R698" s="46"/>
      <c r="S698" s="11">
        <v>3796</v>
      </c>
    </row>
    <row r="699" spans="1:19" ht="70">
      <c r="A699" s="11" t="s">
        <v>18</v>
      </c>
      <c r="B699" s="73">
        <v>44776</v>
      </c>
      <c r="C699" s="43" t="s">
        <v>4936</v>
      </c>
      <c r="D699" s="44" t="s">
        <v>4937</v>
      </c>
      <c r="E699" s="74" t="s">
        <v>4938</v>
      </c>
      <c r="F699" s="45" t="s">
        <v>928</v>
      </c>
      <c r="G699" s="43" t="s">
        <v>4939</v>
      </c>
      <c r="H699" s="45" t="s">
        <v>124</v>
      </c>
      <c r="I699" s="45">
        <v>2022</v>
      </c>
      <c r="J699" s="45" t="s">
        <v>26</v>
      </c>
      <c r="K699" s="45" t="s">
        <v>27</v>
      </c>
      <c r="L699" s="45" t="s">
        <v>2489</v>
      </c>
      <c r="M699" s="46"/>
      <c r="N699" s="46"/>
      <c r="O699" s="45" t="s">
        <v>2551</v>
      </c>
      <c r="P699" s="46"/>
      <c r="Q699" s="46"/>
      <c r="R699" s="46"/>
      <c r="S699" s="11">
        <v>3798</v>
      </c>
    </row>
    <row r="700" spans="1:19" ht="14">
      <c r="A700" s="11" t="s">
        <v>18</v>
      </c>
      <c r="B700" s="73">
        <v>44776</v>
      </c>
      <c r="C700" s="43" t="s">
        <v>463</v>
      </c>
      <c r="D700" s="44" t="s">
        <v>4944</v>
      </c>
      <c r="E700" s="46"/>
      <c r="F700" s="45" t="s">
        <v>928</v>
      </c>
      <c r="G700" s="43" t="s">
        <v>4945</v>
      </c>
      <c r="H700" s="45" t="s">
        <v>4946</v>
      </c>
      <c r="I700" s="45">
        <v>2022</v>
      </c>
      <c r="J700" s="45" t="s">
        <v>26</v>
      </c>
      <c r="K700" s="45" t="s">
        <v>27</v>
      </c>
      <c r="L700" s="45" t="s">
        <v>4947</v>
      </c>
      <c r="M700" s="46"/>
      <c r="N700" s="46"/>
      <c r="O700" s="45" t="s">
        <v>4105</v>
      </c>
      <c r="P700" s="46"/>
      <c r="Q700" s="46"/>
      <c r="R700" s="46"/>
      <c r="S700" s="11">
        <v>3802</v>
      </c>
    </row>
    <row r="701" spans="1:19" ht="14">
      <c r="A701" s="11" t="s">
        <v>18</v>
      </c>
      <c r="B701" s="73">
        <v>44776</v>
      </c>
      <c r="C701" s="43" t="s">
        <v>487</v>
      </c>
      <c r="D701" s="44" t="s">
        <v>4948</v>
      </c>
      <c r="E701" s="45" t="s">
        <v>4949</v>
      </c>
      <c r="F701" s="45" t="s">
        <v>488</v>
      </c>
      <c r="G701" s="43" t="s">
        <v>4950</v>
      </c>
      <c r="H701" s="46"/>
      <c r="I701" s="45">
        <v>2022</v>
      </c>
      <c r="J701" s="45" t="s">
        <v>46</v>
      </c>
      <c r="K701" s="46"/>
      <c r="L701" s="45" t="s">
        <v>4951</v>
      </c>
      <c r="M701" s="45" t="s">
        <v>4952</v>
      </c>
      <c r="N701" s="46"/>
      <c r="O701" s="45" t="s">
        <v>486</v>
      </c>
      <c r="P701" s="45" t="s">
        <v>4953</v>
      </c>
      <c r="Q701" s="46"/>
      <c r="R701" s="46"/>
      <c r="S701" s="11">
        <v>3805</v>
      </c>
    </row>
    <row r="702" spans="1:19" ht="28">
      <c r="A702" s="11" t="s">
        <v>18</v>
      </c>
      <c r="B702" s="75">
        <v>44841</v>
      </c>
      <c r="C702" s="76" t="s">
        <v>4960</v>
      </c>
      <c r="D702" s="77" t="s">
        <v>4961</v>
      </c>
      <c r="E702" s="37" t="s">
        <v>4962</v>
      </c>
      <c r="F702" s="37" t="s">
        <v>22</v>
      </c>
      <c r="G702" s="76" t="s">
        <v>4963</v>
      </c>
      <c r="H702" s="37" t="s">
        <v>58</v>
      </c>
      <c r="I702" s="37">
        <v>2020</v>
      </c>
      <c r="J702" s="37" t="s">
        <v>26</v>
      </c>
      <c r="K702" s="37" t="s">
        <v>27</v>
      </c>
      <c r="L702" s="37" t="s">
        <v>2554</v>
      </c>
      <c r="M702" s="37" t="s">
        <v>2212</v>
      </c>
      <c r="O702" s="37" t="s">
        <v>217</v>
      </c>
      <c r="P702" s="37" t="s">
        <v>4964</v>
      </c>
      <c r="Q702" s="26"/>
      <c r="R702" s="26"/>
      <c r="S702" s="16">
        <v>3887</v>
      </c>
    </row>
    <row r="703" spans="1:19" ht="42">
      <c r="A703" s="11" t="s">
        <v>18</v>
      </c>
      <c r="B703" s="75">
        <v>44841</v>
      </c>
      <c r="C703" s="76" t="s">
        <v>1192</v>
      </c>
      <c r="D703" s="77" t="s">
        <v>4965</v>
      </c>
      <c r="E703" s="37" t="s">
        <v>4966</v>
      </c>
      <c r="F703" s="37" t="s">
        <v>22</v>
      </c>
      <c r="G703" s="76" t="s">
        <v>4967</v>
      </c>
      <c r="H703" s="37" t="s">
        <v>58</v>
      </c>
      <c r="I703" s="37">
        <v>2020</v>
      </c>
      <c r="J703" s="37" t="s">
        <v>26</v>
      </c>
      <c r="K703" s="37" t="s">
        <v>27</v>
      </c>
      <c r="L703" s="37" t="s">
        <v>4968</v>
      </c>
      <c r="M703" s="37" t="s">
        <v>4969</v>
      </c>
      <c r="O703" s="37" t="s">
        <v>1390</v>
      </c>
      <c r="P703" s="37" t="s">
        <v>4970</v>
      </c>
      <c r="Q703" s="26"/>
      <c r="R703" s="26"/>
      <c r="S703" s="11">
        <v>3899</v>
      </c>
    </row>
    <row r="704" spans="1:19" ht="56">
      <c r="A704" s="11" t="s">
        <v>18</v>
      </c>
      <c r="B704" s="75">
        <v>44841</v>
      </c>
      <c r="C704" s="76" t="s">
        <v>651</v>
      </c>
      <c r="D704" s="77" t="s">
        <v>4972</v>
      </c>
      <c r="E704" s="37" t="s">
        <v>4973</v>
      </c>
      <c r="F704" s="37" t="s">
        <v>22</v>
      </c>
      <c r="G704" s="76" t="s">
        <v>4974</v>
      </c>
      <c r="H704" s="37" t="s">
        <v>4975</v>
      </c>
      <c r="I704" s="37">
        <v>2020</v>
      </c>
      <c r="J704" s="37" t="s">
        <v>26</v>
      </c>
      <c r="K704" s="37" t="s">
        <v>825</v>
      </c>
      <c r="L704" s="37" t="s">
        <v>4976</v>
      </c>
      <c r="M704" s="37" t="s">
        <v>4977</v>
      </c>
      <c r="O704" s="37" t="s">
        <v>4978</v>
      </c>
      <c r="P704" s="37" t="s">
        <v>4977</v>
      </c>
      <c r="Q704" s="26"/>
      <c r="R704" s="26"/>
      <c r="S704" s="11">
        <v>3907</v>
      </c>
    </row>
    <row r="705" spans="1:19" ht="42">
      <c r="A705" s="11" t="s">
        <v>18</v>
      </c>
      <c r="B705" s="75">
        <v>44841</v>
      </c>
      <c r="C705" s="76" t="s">
        <v>2066</v>
      </c>
      <c r="D705" s="77" t="s">
        <v>4979</v>
      </c>
      <c r="E705" s="37" t="s">
        <v>4980</v>
      </c>
      <c r="F705" s="37" t="s">
        <v>22</v>
      </c>
      <c r="G705" s="76" t="s">
        <v>4981</v>
      </c>
      <c r="H705" s="37" t="s">
        <v>2992</v>
      </c>
      <c r="I705" s="37">
        <v>2020</v>
      </c>
      <c r="J705" s="37" t="s">
        <v>26</v>
      </c>
      <c r="K705" s="37" t="s">
        <v>27</v>
      </c>
      <c r="L705" s="37" t="s">
        <v>577</v>
      </c>
      <c r="M705" s="37" t="s">
        <v>538</v>
      </c>
      <c r="O705" s="37" t="s">
        <v>260</v>
      </c>
      <c r="P705" s="37" t="s">
        <v>538</v>
      </c>
      <c r="Q705" s="26"/>
      <c r="R705" s="26"/>
      <c r="S705" s="16">
        <v>3908</v>
      </c>
    </row>
    <row r="706" spans="1:19" ht="56">
      <c r="A706" s="11" t="s">
        <v>18</v>
      </c>
      <c r="B706" s="75">
        <v>44841</v>
      </c>
      <c r="C706" s="76" t="s">
        <v>4241</v>
      </c>
      <c r="D706" s="77" t="s">
        <v>4982</v>
      </c>
      <c r="E706" s="37" t="s">
        <v>2453</v>
      </c>
      <c r="F706" s="37" t="s">
        <v>22</v>
      </c>
      <c r="G706" s="76" t="s">
        <v>4983</v>
      </c>
      <c r="H706" s="37" t="s">
        <v>365</v>
      </c>
      <c r="I706" s="37">
        <v>2020</v>
      </c>
      <c r="J706" s="37" t="s">
        <v>26</v>
      </c>
      <c r="K706" s="37" t="s">
        <v>27</v>
      </c>
      <c r="L706" s="37" t="s">
        <v>4984</v>
      </c>
      <c r="M706" s="37" t="s">
        <v>4985</v>
      </c>
      <c r="O706" s="37" t="s">
        <v>4986</v>
      </c>
      <c r="P706" s="37" t="s">
        <v>4987</v>
      </c>
      <c r="Q706" s="26"/>
      <c r="R706" s="26"/>
      <c r="S706" s="11">
        <v>3911</v>
      </c>
    </row>
    <row r="707" spans="1:19" ht="14">
      <c r="A707" s="11" t="s">
        <v>18</v>
      </c>
      <c r="B707" s="75">
        <v>44841</v>
      </c>
      <c r="C707" s="76" t="s">
        <v>463</v>
      </c>
      <c r="D707" s="77" t="s">
        <v>4988</v>
      </c>
      <c r="E707" s="37" t="s">
        <v>4989</v>
      </c>
      <c r="F707" s="37" t="s">
        <v>22</v>
      </c>
      <c r="G707" s="76" t="s">
        <v>4990</v>
      </c>
      <c r="H707" s="37" t="s">
        <v>3447</v>
      </c>
      <c r="I707" s="37">
        <v>2020</v>
      </c>
      <c r="J707" s="37" t="s">
        <v>26</v>
      </c>
      <c r="K707" s="37" t="s">
        <v>825</v>
      </c>
      <c r="L707" s="37" t="s">
        <v>4991</v>
      </c>
      <c r="M707" s="37" t="s">
        <v>4992</v>
      </c>
      <c r="O707" s="37" t="s">
        <v>4991</v>
      </c>
      <c r="P707" s="37" t="s">
        <v>4992</v>
      </c>
      <c r="Q707" s="26"/>
      <c r="R707" s="26"/>
      <c r="S707" s="11">
        <v>3914</v>
      </c>
    </row>
    <row r="708" spans="1:19" ht="42">
      <c r="A708" s="11" t="s">
        <v>18</v>
      </c>
      <c r="B708" s="75">
        <v>44841</v>
      </c>
      <c r="C708" s="76" t="s">
        <v>3233</v>
      </c>
      <c r="D708" s="77" t="s">
        <v>4993</v>
      </c>
      <c r="E708" s="37" t="s">
        <v>4994</v>
      </c>
      <c r="F708" s="37" t="s">
        <v>22</v>
      </c>
      <c r="G708" s="76" t="s">
        <v>4995</v>
      </c>
      <c r="H708" s="37" t="s">
        <v>3771</v>
      </c>
      <c r="I708" s="37">
        <v>2020</v>
      </c>
      <c r="J708" s="37" t="s">
        <v>26</v>
      </c>
      <c r="K708" s="37" t="s">
        <v>27</v>
      </c>
      <c r="L708" s="37" t="s">
        <v>4996</v>
      </c>
      <c r="M708" s="37" t="s">
        <v>2688</v>
      </c>
      <c r="P708" s="37" t="s">
        <v>4997</v>
      </c>
      <c r="Q708" s="26"/>
      <c r="R708" s="26"/>
      <c r="S708" s="11">
        <v>3916</v>
      </c>
    </row>
    <row r="709" spans="1:19" ht="28">
      <c r="A709" s="11" t="s">
        <v>18</v>
      </c>
      <c r="B709" s="75">
        <v>44841</v>
      </c>
      <c r="C709" s="76" t="s">
        <v>4998</v>
      </c>
      <c r="D709" s="77" t="s">
        <v>4999</v>
      </c>
      <c r="E709" s="37" t="s">
        <v>5000</v>
      </c>
      <c r="F709" s="37" t="s">
        <v>22</v>
      </c>
      <c r="G709" s="76" t="s">
        <v>5001</v>
      </c>
      <c r="H709" s="37" t="s">
        <v>517</v>
      </c>
      <c r="I709" s="37">
        <v>2020</v>
      </c>
      <c r="J709" s="37" t="s">
        <v>26</v>
      </c>
      <c r="K709" s="37" t="s">
        <v>27</v>
      </c>
      <c r="L709" s="37" t="s">
        <v>5002</v>
      </c>
      <c r="M709" s="37" t="s">
        <v>5003</v>
      </c>
      <c r="O709" s="37" t="s">
        <v>920</v>
      </c>
      <c r="P709" s="37" t="s">
        <v>5004</v>
      </c>
      <c r="Q709" s="26"/>
      <c r="R709" s="26"/>
      <c r="S709" s="11">
        <v>3921</v>
      </c>
    </row>
    <row r="710" spans="1:19" ht="42">
      <c r="A710" s="11" t="s">
        <v>18</v>
      </c>
      <c r="B710" s="75">
        <v>44841</v>
      </c>
      <c r="C710" s="76" t="s">
        <v>4954</v>
      </c>
      <c r="D710" s="77" t="s">
        <v>5005</v>
      </c>
      <c r="E710" s="37" t="s">
        <v>5006</v>
      </c>
      <c r="F710" s="37" t="s">
        <v>22</v>
      </c>
      <c r="G710" s="76" t="s">
        <v>5007</v>
      </c>
      <c r="H710" s="37" t="s">
        <v>51</v>
      </c>
      <c r="I710" s="37">
        <v>2021</v>
      </c>
      <c r="J710" s="37" t="s">
        <v>26</v>
      </c>
      <c r="K710" s="37" t="s">
        <v>27</v>
      </c>
      <c r="L710" s="37" t="s">
        <v>5008</v>
      </c>
      <c r="M710" s="37" t="s">
        <v>5009</v>
      </c>
      <c r="O710" s="37" t="s">
        <v>3243</v>
      </c>
      <c r="P710" s="37" t="s">
        <v>4959</v>
      </c>
      <c r="Q710" s="26"/>
      <c r="R710" s="26"/>
      <c r="S710" s="11">
        <v>3952</v>
      </c>
    </row>
    <row r="711" spans="1:19" ht="140">
      <c r="A711" s="11" t="s">
        <v>18</v>
      </c>
      <c r="B711" s="75">
        <v>44841</v>
      </c>
      <c r="C711" s="76" t="s">
        <v>5010</v>
      </c>
      <c r="D711" s="77" t="s">
        <v>5011</v>
      </c>
      <c r="E711" s="37" t="s">
        <v>5012</v>
      </c>
      <c r="F711" s="37" t="s">
        <v>22</v>
      </c>
      <c r="G711" s="76" t="s">
        <v>5013</v>
      </c>
      <c r="H711" s="37" t="s">
        <v>109</v>
      </c>
      <c r="I711" s="37">
        <v>2021</v>
      </c>
      <c r="J711" s="37" t="s">
        <v>26</v>
      </c>
      <c r="K711" s="37" t="s">
        <v>59</v>
      </c>
      <c r="L711" s="37" t="s">
        <v>5014</v>
      </c>
      <c r="M711" s="37" t="s">
        <v>5015</v>
      </c>
      <c r="O711" s="37" t="s">
        <v>1472</v>
      </c>
      <c r="P711" s="37" t="s">
        <v>5016</v>
      </c>
      <c r="Q711" s="26"/>
      <c r="R711" s="26"/>
      <c r="S711" s="11">
        <v>3962</v>
      </c>
    </row>
    <row r="712" spans="1:19" ht="42">
      <c r="A712" s="11" t="s">
        <v>18</v>
      </c>
      <c r="B712" s="75">
        <v>44841</v>
      </c>
      <c r="C712" s="76" t="s">
        <v>2964</v>
      </c>
      <c r="D712" s="77" t="s">
        <v>5017</v>
      </c>
      <c r="E712" s="37" t="s">
        <v>5018</v>
      </c>
      <c r="F712" s="37" t="s">
        <v>22</v>
      </c>
      <c r="G712" s="76" t="s">
        <v>5019</v>
      </c>
      <c r="H712" s="37" t="s">
        <v>118</v>
      </c>
      <c r="I712" s="37">
        <v>2022</v>
      </c>
      <c r="J712" s="37" t="s">
        <v>46</v>
      </c>
      <c r="L712" s="37" t="s">
        <v>5020</v>
      </c>
      <c r="M712" s="37" t="s">
        <v>1761</v>
      </c>
      <c r="O712" s="37" t="s">
        <v>5021</v>
      </c>
      <c r="P712" s="37" t="s">
        <v>5022</v>
      </c>
      <c r="Q712" s="26"/>
      <c r="R712" s="26"/>
      <c r="S712" s="11">
        <v>3991</v>
      </c>
    </row>
    <row r="713" spans="1:19" ht="42">
      <c r="A713" s="11" t="s">
        <v>18</v>
      </c>
      <c r="B713" s="75">
        <v>44841</v>
      </c>
      <c r="C713" s="76" t="s">
        <v>699</v>
      </c>
      <c r="D713" s="77" t="s">
        <v>5023</v>
      </c>
      <c r="E713" s="37" t="s">
        <v>5024</v>
      </c>
      <c r="F713" s="37" t="s">
        <v>22</v>
      </c>
      <c r="G713" s="76" t="s">
        <v>5025</v>
      </c>
      <c r="H713" s="37" t="s">
        <v>517</v>
      </c>
      <c r="I713" s="37">
        <v>2022</v>
      </c>
      <c r="J713" s="37" t="s">
        <v>26</v>
      </c>
      <c r="K713" s="37" t="s">
        <v>27</v>
      </c>
      <c r="L713" s="37" t="s">
        <v>5026</v>
      </c>
      <c r="M713" s="37" t="s">
        <v>4645</v>
      </c>
      <c r="O713" s="37" t="s">
        <v>2088</v>
      </c>
      <c r="P713" s="37" t="s">
        <v>3458</v>
      </c>
      <c r="Q713" s="26"/>
      <c r="R713" s="26"/>
      <c r="S713" s="11">
        <v>3993</v>
      </c>
    </row>
    <row r="714" spans="1:19" ht="28">
      <c r="A714" s="11" t="s">
        <v>18</v>
      </c>
      <c r="B714" s="75">
        <v>44841</v>
      </c>
      <c r="C714" s="76" t="s">
        <v>463</v>
      </c>
      <c r="D714" s="77" t="s">
        <v>5027</v>
      </c>
      <c r="E714" s="37" t="s">
        <v>5028</v>
      </c>
      <c r="F714" s="37" t="s">
        <v>22</v>
      </c>
      <c r="G714" s="76" t="s">
        <v>5029</v>
      </c>
      <c r="H714" s="37" t="s">
        <v>5030</v>
      </c>
      <c r="I714" s="37">
        <v>2022</v>
      </c>
      <c r="J714" s="37" t="s">
        <v>26</v>
      </c>
      <c r="K714" s="37" t="s">
        <v>27</v>
      </c>
      <c r="L714" s="37" t="s">
        <v>4104</v>
      </c>
      <c r="M714" s="37" t="s">
        <v>5031</v>
      </c>
      <c r="O714" s="37" t="s">
        <v>4105</v>
      </c>
      <c r="P714" s="37" t="s">
        <v>5032</v>
      </c>
      <c r="Q714" s="26"/>
      <c r="R714" s="26"/>
      <c r="S714" s="11">
        <v>3996</v>
      </c>
    </row>
    <row r="715" spans="1:19" ht="28">
      <c r="A715" s="11" t="s">
        <v>18</v>
      </c>
      <c r="B715" s="75">
        <v>44841</v>
      </c>
      <c r="C715" s="76" t="s">
        <v>699</v>
      </c>
      <c r="D715" s="77" t="s">
        <v>5033</v>
      </c>
      <c r="E715" s="37" t="s">
        <v>5034</v>
      </c>
      <c r="F715" s="37" t="s">
        <v>22</v>
      </c>
      <c r="G715" s="76" t="s">
        <v>5035</v>
      </c>
      <c r="H715" s="37" t="s">
        <v>5036</v>
      </c>
      <c r="I715" s="37">
        <v>2022</v>
      </c>
      <c r="J715" s="37" t="s">
        <v>26</v>
      </c>
      <c r="K715" s="37" t="s">
        <v>27</v>
      </c>
      <c r="L715" s="37" t="s">
        <v>5037</v>
      </c>
      <c r="M715" s="37" t="s">
        <v>5038</v>
      </c>
      <c r="O715" s="37" t="s">
        <v>5039</v>
      </c>
      <c r="P715" s="37" t="s">
        <v>3366</v>
      </c>
      <c r="Q715" s="26"/>
      <c r="R715" s="26"/>
      <c r="S715" s="11">
        <v>4000</v>
      </c>
    </row>
    <row r="716" spans="1:19" ht="42">
      <c r="A716" s="11" t="s">
        <v>18</v>
      </c>
      <c r="B716" s="75">
        <v>44841</v>
      </c>
      <c r="C716" s="76" t="s">
        <v>5040</v>
      </c>
      <c r="D716" s="77" t="s">
        <v>5041</v>
      </c>
      <c r="E716" s="37" t="s">
        <v>5042</v>
      </c>
      <c r="F716" s="37" t="s">
        <v>22</v>
      </c>
      <c r="G716" s="76" t="s">
        <v>5043</v>
      </c>
      <c r="H716" s="37" t="s">
        <v>832</v>
      </c>
      <c r="I716" s="37">
        <v>2022</v>
      </c>
      <c r="J716" s="37" t="s">
        <v>26</v>
      </c>
      <c r="K716" s="37" t="s">
        <v>27</v>
      </c>
      <c r="L716" s="37" t="s">
        <v>3808</v>
      </c>
      <c r="M716" s="37" t="s">
        <v>191</v>
      </c>
      <c r="O716" s="37" t="s">
        <v>3809</v>
      </c>
      <c r="P716" s="37" t="s">
        <v>5044</v>
      </c>
      <c r="Q716" s="26"/>
      <c r="R716" s="26"/>
      <c r="S716" s="11">
        <v>4004</v>
      </c>
    </row>
    <row r="717" spans="1:19" ht="42">
      <c r="A717" s="11" t="s">
        <v>18</v>
      </c>
      <c r="B717" s="75">
        <v>44841</v>
      </c>
      <c r="C717" s="76" t="s">
        <v>5045</v>
      </c>
      <c r="D717" s="77" t="s">
        <v>5046</v>
      </c>
      <c r="E717" s="37" t="s">
        <v>5047</v>
      </c>
      <c r="F717" s="37" t="s">
        <v>22</v>
      </c>
      <c r="G717" s="76" t="s">
        <v>5048</v>
      </c>
      <c r="H717" s="37" t="s">
        <v>355</v>
      </c>
      <c r="I717" s="37">
        <v>2022</v>
      </c>
      <c r="J717" s="37" t="s">
        <v>26</v>
      </c>
      <c r="K717" s="37" t="s">
        <v>825</v>
      </c>
      <c r="L717" s="37" t="s">
        <v>4315</v>
      </c>
      <c r="M717" s="37" t="s">
        <v>5049</v>
      </c>
      <c r="O717" s="37" t="s">
        <v>5050</v>
      </c>
      <c r="P717" s="37" t="s">
        <v>5051</v>
      </c>
      <c r="Q717" s="26"/>
      <c r="R717" s="26"/>
      <c r="S717" s="11">
        <v>4005</v>
      </c>
    </row>
    <row r="718" spans="1:19" ht="28">
      <c r="A718" s="11" t="s">
        <v>18</v>
      </c>
      <c r="B718" s="75">
        <v>44841</v>
      </c>
      <c r="C718" s="76" t="s">
        <v>463</v>
      </c>
      <c r="D718" s="77" t="s">
        <v>5052</v>
      </c>
      <c r="E718" s="37" t="s">
        <v>5053</v>
      </c>
      <c r="F718" s="37" t="s">
        <v>22</v>
      </c>
      <c r="G718" s="76" t="s">
        <v>5054</v>
      </c>
      <c r="H718" s="37" t="s">
        <v>4263</v>
      </c>
      <c r="I718" s="37">
        <v>2022</v>
      </c>
      <c r="J718" s="37" t="s">
        <v>26</v>
      </c>
      <c r="K718" s="37" t="s">
        <v>27</v>
      </c>
      <c r="L718" s="37" t="s">
        <v>5055</v>
      </c>
      <c r="M718" s="37" t="s">
        <v>5056</v>
      </c>
      <c r="O718" s="37" t="s">
        <v>4265</v>
      </c>
      <c r="P718" s="37" t="s">
        <v>5057</v>
      </c>
      <c r="Q718" s="26"/>
      <c r="R718" s="26"/>
      <c r="S718" s="11">
        <v>4009</v>
      </c>
    </row>
    <row r="719" spans="1:19" ht="56">
      <c r="A719" s="11" t="s">
        <v>18</v>
      </c>
      <c r="B719" s="75">
        <v>44841</v>
      </c>
      <c r="C719" s="76" t="s">
        <v>5058</v>
      </c>
      <c r="D719" s="77" t="s">
        <v>5059</v>
      </c>
      <c r="E719" s="37" t="s">
        <v>5060</v>
      </c>
      <c r="F719" s="37" t="s">
        <v>22</v>
      </c>
      <c r="G719" s="76" t="s">
        <v>5061</v>
      </c>
      <c r="H719" s="37" t="s">
        <v>517</v>
      </c>
      <c r="I719" s="37">
        <v>2022</v>
      </c>
      <c r="J719" s="37" t="s">
        <v>26</v>
      </c>
      <c r="K719" s="37" t="s">
        <v>27</v>
      </c>
      <c r="L719" s="37" t="s">
        <v>5062</v>
      </c>
      <c r="M719" s="37" t="s">
        <v>4292</v>
      </c>
      <c r="O719" s="37" t="s">
        <v>1130</v>
      </c>
      <c r="P719" s="37" t="s">
        <v>5063</v>
      </c>
      <c r="Q719" s="26"/>
      <c r="R719" s="26"/>
      <c r="S719" s="11">
        <v>4012</v>
      </c>
    </row>
    <row r="720" spans="1:19" ht="42">
      <c r="A720" s="11" t="s">
        <v>18</v>
      </c>
      <c r="B720" s="75">
        <v>44841</v>
      </c>
      <c r="C720" s="76" t="s">
        <v>699</v>
      </c>
      <c r="D720" s="77" t="s">
        <v>5064</v>
      </c>
      <c r="E720" s="37" t="s">
        <v>5065</v>
      </c>
      <c r="F720" s="37" t="s">
        <v>22</v>
      </c>
      <c r="G720" s="76" t="s">
        <v>5066</v>
      </c>
      <c r="H720" s="37" t="s">
        <v>663</v>
      </c>
      <c r="I720" s="37">
        <v>2022</v>
      </c>
      <c r="J720" s="37" t="s">
        <v>26</v>
      </c>
      <c r="K720" s="37" t="s">
        <v>27</v>
      </c>
      <c r="L720" s="37" t="s">
        <v>5067</v>
      </c>
      <c r="M720" s="37" t="s">
        <v>3790</v>
      </c>
      <c r="O720" s="37" t="s">
        <v>2088</v>
      </c>
      <c r="P720" s="37" t="s">
        <v>3790</v>
      </c>
      <c r="Q720" s="26"/>
      <c r="R720" s="26"/>
      <c r="S720" s="11">
        <v>4039</v>
      </c>
    </row>
    <row r="721" spans="1:19" ht="42">
      <c r="A721" s="11" t="s">
        <v>18</v>
      </c>
      <c r="B721" s="75">
        <v>44841</v>
      </c>
      <c r="C721" s="76" t="s">
        <v>5068</v>
      </c>
      <c r="D721" s="77" t="s">
        <v>5069</v>
      </c>
      <c r="E721" s="37" t="s">
        <v>5070</v>
      </c>
      <c r="F721" s="37" t="s">
        <v>22</v>
      </c>
      <c r="G721" s="76" t="s">
        <v>5071</v>
      </c>
      <c r="H721" s="37" t="s">
        <v>832</v>
      </c>
      <c r="I721" s="37">
        <v>2022</v>
      </c>
      <c r="J721" s="37" t="s">
        <v>26</v>
      </c>
      <c r="K721" s="37" t="s">
        <v>27</v>
      </c>
      <c r="L721" s="37" t="s">
        <v>5072</v>
      </c>
      <c r="M721" s="37" t="s">
        <v>2750</v>
      </c>
      <c r="O721" s="37" t="s">
        <v>5073</v>
      </c>
      <c r="P721" s="37" t="s">
        <v>2750</v>
      </c>
      <c r="Q721" s="26"/>
      <c r="R721" s="26"/>
      <c r="S721" s="11">
        <v>4040</v>
      </c>
    </row>
    <row r="722" spans="1:19" ht="42">
      <c r="A722" s="11" t="s">
        <v>18</v>
      </c>
      <c r="B722" s="75">
        <v>44841</v>
      </c>
      <c r="C722" s="76" t="s">
        <v>1843</v>
      </c>
      <c r="D722" s="77" t="s">
        <v>5074</v>
      </c>
      <c r="E722" s="37" t="s">
        <v>5075</v>
      </c>
      <c r="F722" s="37" t="s">
        <v>22</v>
      </c>
      <c r="G722" s="76" t="s">
        <v>5076</v>
      </c>
      <c r="H722" s="37" t="s">
        <v>175</v>
      </c>
      <c r="I722" s="37">
        <v>2022</v>
      </c>
      <c r="J722" s="37" t="s">
        <v>26</v>
      </c>
      <c r="K722" s="37" t="s">
        <v>27</v>
      </c>
      <c r="L722" s="37" t="s">
        <v>5077</v>
      </c>
      <c r="M722" s="37" t="s">
        <v>5078</v>
      </c>
      <c r="O722" s="37" t="s">
        <v>1844</v>
      </c>
      <c r="P722" s="37" t="s">
        <v>5078</v>
      </c>
      <c r="Q722" s="26"/>
      <c r="R722" s="26"/>
      <c r="S722" s="11">
        <v>4043</v>
      </c>
    </row>
    <row r="723" spans="1:19" ht="42">
      <c r="A723" s="11" t="s">
        <v>18</v>
      </c>
      <c r="B723" s="75">
        <v>44841</v>
      </c>
      <c r="C723" s="76" t="s">
        <v>3449</v>
      </c>
      <c r="D723" s="77" t="s">
        <v>5079</v>
      </c>
      <c r="E723" s="37" t="s">
        <v>5080</v>
      </c>
      <c r="F723" s="37" t="s">
        <v>22</v>
      </c>
      <c r="G723" s="76" t="s">
        <v>5081</v>
      </c>
      <c r="H723" s="37" t="s">
        <v>3447</v>
      </c>
      <c r="I723" s="37">
        <v>2022</v>
      </c>
      <c r="J723" s="37" t="s">
        <v>26</v>
      </c>
      <c r="K723" s="37" t="s">
        <v>825</v>
      </c>
      <c r="L723" s="37" t="s">
        <v>5082</v>
      </c>
      <c r="M723" s="37" t="s">
        <v>3205</v>
      </c>
      <c r="O723" s="37" t="s">
        <v>3203</v>
      </c>
      <c r="P723" s="37" t="s">
        <v>3205</v>
      </c>
      <c r="Q723" s="26"/>
      <c r="R723" s="26"/>
      <c r="S723" s="11">
        <v>4051</v>
      </c>
    </row>
    <row r="724" spans="1:19" ht="28">
      <c r="A724" s="11" t="s">
        <v>18</v>
      </c>
      <c r="B724" s="75">
        <v>44841</v>
      </c>
      <c r="C724" s="76" t="s">
        <v>2703</v>
      </c>
      <c r="D724" s="77" t="s">
        <v>5083</v>
      </c>
      <c r="E724" s="37" t="s">
        <v>5084</v>
      </c>
      <c r="F724" s="37" t="s">
        <v>22</v>
      </c>
      <c r="G724" s="76" t="s">
        <v>5085</v>
      </c>
      <c r="H724" s="37" t="s">
        <v>601</v>
      </c>
      <c r="I724" s="37">
        <v>2022</v>
      </c>
      <c r="J724" s="37" t="s">
        <v>26</v>
      </c>
      <c r="K724" s="37" t="s">
        <v>27</v>
      </c>
      <c r="L724" s="37" t="s">
        <v>5086</v>
      </c>
      <c r="M724" s="37" t="s">
        <v>5087</v>
      </c>
      <c r="O724" s="37" t="s">
        <v>4032</v>
      </c>
      <c r="P724" s="37" t="s">
        <v>5088</v>
      </c>
      <c r="Q724" s="26"/>
      <c r="R724" s="26"/>
      <c r="S724" s="11">
        <v>4054</v>
      </c>
    </row>
    <row r="725" spans="1:19" ht="28">
      <c r="A725" s="11" t="s">
        <v>18</v>
      </c>
      <c r="B725" s="75">
        <v>44841</v>
      </c>
      <c r="C725" s="76" t="s">
        <v>699</v>
      </c>
      <c r="D725" s="77" t="s">
        <v>5089</v>
      </c>
      <c r="E725" s="37" t="s">
        <v>5090</v>
      </c>
      <c r="F725" s="37" t="s">
        <v>22</v>
      </c>
      <c r="G725" s="76" t="s">
        <v>5091</v>
      </c>
      <c r="H725" s="37" t="s">
        <v>399</v>
      </c>
      <c r="I725" s="37">
        <v>2022</v>
      </c>
      <c r="J725" s="37" t="s">
        <v>26</v>
      </c>
      <c r="K725" s="37" t="s">
        <v>27</v>
      </c>
      <c r="L725" s="37" t="s">
        <v>4747</v>
      </c>
      <c r="O725" s="37" t="s">
        <v>2088</v>
      </c>
      <c r="Q725" s="26"/>
      <c r="R725" s="26"/>
      <c r="S725" s="11">
        <v>4063</v>
      </c>
    </row>
    <row r="726" spans="1:19" ht="56">
      <c r="A726" s="11" t="s">
        <v>18</v>
      </c>
      <c r="B726" s="75">
        <v>44841</v>
      </c>
      <c r="C726" s="76" t="s">
        <v>5092</v>
      </c>
      <c r="D726" s="77" t="s">
        <v>5093</v>
      </c>
      <c r="E726" s="37" t="s">
        <v>5094</v>
      </c>
      <c r="F726" s="37" t="s">
        <v>22</v>
      </c>
      <c r="G726" s="76" t="s">
        <v>5095</v>
      </c>
      <c r="H726" s="37" t="s">
        <v>124</v>
      </c>
      <c r="I726" s="37">
        <v>2021</v>
      </c>
      <c r="J726" s="37" t="s">
        <v>46</v>
      </c>
      <c r="L726" s="37" t="s">
        <v>4439</v>
      </c>
      <c r="M726" s="37" t="s">
        <v>5096</v>
      </c>
      <c r="O726" s="37" t="s">
        <v>4440</v>
      </c>
      <c r="P726" s="37" t="s">
        <v>2457</v>
      </c>
      <c r="Q726" s="26"/>
      <c r="R726" s="26"/>
      <c r="S726" s="11">
        <v>4064</v>
      </c>
    </row>
    <row r="727" spans="1:19" ht="84">
      <c r="A727" s="11" t="s">
        <v>18</v>
      </c>
      <c r="B727" s="75">
        <v>44841</v>
      </c>
      <c r="C727" s="69" t="s">
        <v>5098</v>
      </c>
      <c r="D727" s="77" t="s">
        <v>5099</v>
      </c>
      <c r="E727" s="37" t="s">
        <v>5100</v>
      </c>
      <c r="F727" s="37" t="s">
        <v>22</v>
      </c>
      <c r="G727" s="76" t="s">
        <v>5101</v>
      </c>
      <c r="H727" s="37" t="s">
        <v>124</v>
      </c>
      <c r="I727" s="37">
        <v>2022</v>
      </c>
      <c r="J727" s="37" t="s">
        <v>46</v>
      </c>
      <c r="L727" s="37" t="s">
        <v>5102</v>
      </c>
      <c r="M727" s="37" t="s">
        <v>4132</v>
      </c>
      <c r="O727" s="37" t="s">
        <v>5103</v>
      </c>
      <c r="P727" s="37" t="s">
        <v>5104</v>
      </c>
      <c r="Q727" s="26"/>
      <c r="R727" s="26"/>
      <c r="S727" s="11">
        <v>4071</v>
      </c>
    </row>
    <row r="728" spans="1:19" ht="28">
      <c r="A728" s="11" t="s">
        <v>18</v>
      </c>
      <c r="B728" s="75">
        <v>44841</v>
      </c>
      <c r="C728" s="76" t="s">
        <v>281</v>
      </c>
      <c r="D728" s="77" t="s">
        <v>5105</v>
      </c>
      <c r="E728" s="37" t="s">
        <v>5106</v>
      </c>
      <c r="F728" s="37" t="s">
        <v>22</v>
      </c>
      <c r="G728" s="76" t="s">
        <v>5107</v>
      </c>
      <c r="H728" s="37" t="s">
        <v>824</v>
      </c>
      <c r="I728" s="37">
        <v>2022</v>
      </c>
      <c r="J728" s="37" t="s">
        <v>26</v>
      </c>
      <c r="K728" s="37" t="s">
        <v>825</v>
      </c>
      <c r="L728" s="37" t="s">
        <v>5108</v>
      </c>
      <c r="M728" s="37" t="s">
        <v>5109</v>
      </c>
      <c r="O728" s="37" t="s">
        <v>4656</v>
      </c>
      <c r="P728" s="37" t="s">
        <v>4657</v>
      </c>
      <c r="Q728" s="26"/>
      <c r="R728" s="26"/>
      <c r="S728" s="11">
        <v>4074</v>
      </c>
    </row>
    <row r="729" spans="1:19" ht="42">
      <c r="A729" s="11" t="s">
        <v>18</v>
      </c>
      <c r="B729" s="75">
        <v>44841</v>
      </c>
      <c r="C729" s="76" t="s">
        <v>751</v>
      </c>
      <c r="D729" s="77" t="s">
        <v>5110</v>
      </c>
      <c r="E729" s="37" t="s">
        <v>5111</v>
      </c>
      <c r="F729" s="37" t="s">
        <v>22</v>
      </c>
      <c r="G729" s="76" t="s">
        <v>5112</v>
      </c>
      <c r="H729" s="37" t="s">
        <v>5113</v>
      </c>
      <c r="I729" s="37">
        <v>2022</v>
      </c>
      <c r="J729" s="37" t="s">
        <v>26</v>
      </c>
      <c r="K729" s="37" t="s">
        <v>825</v>
      </c>
      <c r="L729" s="37" t="s">
        <v>3712</v>
      </c>
      <c r="M729" s="37" t="s">
        <v>4943</v>
      </c>
      <c r="O729" s="37" t="s">
        <v>3092</v>
      </c>
      <c r="P729" s="37" t="s">
        <v>5114</v>
      </c>
      <c r="Q729" s="26"/>
      <c r="R729" s="26"/>
      <c r="S729" s="16">
        <v>4076</v>
      </c>
    </row>
    <row r="730" spans="1:19" ht="42">
      <c r="A730" s="11" t="s">
        <v>18</v>
      </c>
      <c r="B730" s="75">
        <v>44841</v>
      </c>
      <c r="C730" s="76" t="s">
        <v>3772</v>
      </c>
      <c r="D730" s="77" t="s">
        <v>5115</v>
      </c>
      <c r="E730" s="37" t="s">
        <v>5116</v>
      </c>
      <c r="F730" s="37" t="s">
        <v>22</v>
      </c>
      <c r="G730" s="76" t="s">
        <v>5117</v>
      </c>
      <c r="H730" s="37" t="s">
        <v>663</v>
      </c>
      <c r="I730" s="37">
        <v>2022</v>
      </c>
      <c r="J730" s="37" t="s">
        <v>26</v>
      </c>
      <c r="K730" s="37" t="s">
        <v>27</v>
      </c>
      <c r="L730" s="37" t="s">
        <v>5118</v>
      </c>
      <c r="M730" s="37" t="s">
        <v>3276</v>
      </c>
      <c r="O730" s="37" t="s">
        <v>3778</v>
      </c>
      <c r="P730" s="37" t="s">
        <v>5119</v>
      </c>
      <c r="Q730" s="26"/>
      <c r="R730" s="26"/>
      <c r="S730" s="11">
        <v>4077</v>
      </c>
    </row>
    <row r="731" spans="1:19" ht="28">
      <c r="A731" s="11" t="s">
        <v>18</v>
      </c>
      <c r="B731" s="75">
        <v>44841</v>
      </c>
      <c r="C731" s="76" t="s">
        <v>463</v>
      </c>
      <c r="D731" s="77" t="s">
        <v>5122</v>
      </c>
      <c r="E731" s="37" t="s">
        <v>5123</v>
      </c>
      <c r="F731" s="37" t="s">
        <v>22</v>
      </c>
      <c r="G731" s="76" t="s">
        <v>5124</v>
      </c>
      <c r="H731" s="37" t="s">
        <v>4946</v>
      </c>
      <c r="I731" s="37">
        <v>2022</v>
      </c>
      <c r="J731" s="37" t="s">
        <v>26</v>
      </c>
      <c r="K731" s="37" t="s">
        <v>27</v>
      </c>
      <c r="L731" s="37" t="s">
        <v>4104</v>
      </c>
      <c r="M731" s="37" t="s">
        <v>5125</v>
      </c>
      <c r="O731" s="37" t="s">
        <v>4105</v>
      </c>
      <c r="P731" s="37" t="s">
        <v>5032</v>
      </c>
      <c r="Q731" s="26"/>
      <c r="R731" s="26"/>
      <c r="S731" s="11">
        <v>4085</v>
      </c>
    </row>
    <row r="732" spans="1:19" ht="28">
      <c r="A732" s="11" t="s">
        <v>18</v>
      </c>
      <c r="B732" s="75">
        <v>44841</v>
      </c>
      <c r="C732" s="76" t="s">
        <v>5126</v>
      </c>
      <c r="D732" s="77" t="s">
        <v>5127</v>
      </c>
      <c r="E732" s="37" t="s">
        <v>5128</v>
      </c>
      <c r="F732" s="37" t="s">
        <v>22</v>
      </c>
      <c r="G732" s="76" t="s">
        <v>5129</v>
      </c>
      <c r="H732" s="37" t="s">
        <v>175</v>
      </c>
      <c r="I732" s="37">
        <v>2022</v>
      </c>
      <c r="J732" s="37" t="s">
        <v>26</v>
      </c>
      <c r="K732" s="37" t="s">
        <v>27</v>
      </c>
      <c r="L732" s="37" t="s">
        <v>5130</v>
      </c>
      <c r="M732" s="37" t="s">
        <v>1430</v>
      </c>
      <c r="O732" s="37" t="s">
        <v>5131</v>
      </c>
      <c r="P732" s="37" t="s">
        <v>5132</v>
      </c>
      <c r="Q732" s="26"/>
      <c r="R732" s="26"/>
      <c r="S732" s="11">
        <v>4088</v>
      </c>
    </row>
    <row r="733" spans="1:19" ht="42">
      <c r="A733" s="11" t="s">
        <v>18</v>
      </c>
      <c r="B733" s="75">
        <v>44841</v>
      </c>
      <c r="C733" s="76" t="s">
        <v>5134</v>
      </c>
      <c r="D733" s="77" t="s">
        <v>5135</v>
      </c>
      <c r="E733" s="37" t="s">
        <v>5136</v>
      </c>
      <c r="F733" s="37" t="s">
        <v>22</v>
      </c>
      <c r="G733" s="76" t="s">
        <v>5137</v>
      </c>
      <c r="H733" s="37" t="s">
        <v>3417</v>
      </c>
      <c r="I733" s="37">
        <v>2022</v>
      </c>
      <c r="J733" s="37" t="s">
        <v>26</v>
      </c>
      <c r="K733" s="37" t="s">
        <v>27</v>
      </c>
      <c r="L733" s="37" t="s">
        <v>5138</v>
      </c>
      <c r="M733" s="37" t="s">
        <v>3101</v>
      </c>
      <c r="O733" s="37" t="s">
        <v>3100</v>
      </c>
      <c r="P733" s="37" t="s">
        <v>3101</v>
      </c>
      <c r="Q733" s="26"/>
      <c r="R733" s="26"/>
      <c r="S733" s="11">
        <v>4094</v>
      </c>
    </row>
    <row r="734" spans="1:19" ht="42">
      <c r="A734" s="11" t="s">
        <v>18</v>
      </c>
      <c r="B734" s="75">
        <v>44841</v>
      </c>
      <c r="C734" s="76" t="s">
        <v>5139</v>
      </c>
      <c r="D734" s="77" t="s">
        <v>5140</v>
      </c>
      <c r="E734" s="37" t="s">
        <v>5141</v>
      </c>
      <c r="F734" s="37" t="s">
        <v>22</v>
      </c>
      <c r="G734" s="76" t="s">
        <v>5142</v>
      </c>
      <c r="H734" s="37" t="s">
        <v>1381</v>
      </c>
      <c r="I734" s="37">
        <v>2022</v>
      </c>
      <c r="J734" s="37" t="s">
        <v>26</v>
      </c>
      <c r="K734" s="37" t="s">
        <v>27</v>
      </c>
      <c r="L734" s="37" t="s">
        <v>3420</v>
      </c>
      <c r="M734" s="37" t="s">
        <v>3864</v>
      </c>
      <c r="O734" s="37" t="s">
        <v>260</v>
      </c>
      <c r="P734" s="37" t="s">
        <v>5143</v>
      </c>
      <c r="Q734" s="26"/>
      <c r="R734" s="26"/>
      <c r="S734" s="11">
        <v>4096</v>
      </c>
    </row>
    <row r="735" spans="1:19" ht="14">
      <c r="A735" s="11" t="s">
        <v>18</v>
      </c>
      <c r="B735" s="75">
        <v>44841</v>
      </c>
      <c r="C735" s="76" t="s">
        <v>699</v>
      </c>
      <c r="D735" s="77" t="s">
        <v>5144</v>
      </c>
      <c r="E735" s="37" t="s">
        <v>5145</v>
      </c>
      <c r="F735" s="37" t="s">
        <v>22</v>
      </c>
      <c r="G735" s="76" t="s">
        <v>5146</v>
      </c>
      <c r="H735" s="37" t="s">
        <v>3447</v>
      </c>
      <c r="I735" s="37">
        <v>2022</v>
      </c>
      <c r="J735" s="37" t="s">
        <v>26</v>
      </c>
      <c r="K735" s="37" t="s">
        <v>825</v>
      </c>
      <c r="L735" s="37" t="s">
        <v>5147</v>
      </c>
      <c r="M735" s="37" t="s">
        <v>4480</v>
      </c>
      <c r="O735" s="37" t="s">
        <v>2088</v>
      </c>
      <c r="P735" s="37" t="s">
        <v>4480</v>
      </c>
      <c r="Q735" s="26"/>
      <c r="R735" s="26"/>
      <c r="S735" s="11">
        <v>4098</v>
      </c>
    </row>
    <row r="736" spans="1:19" ht="28">
      <c r="A736" s="11" t="s">
        <v>18</v>
      </c>
      <c r="B736" s="75">
        <v>44841</v>
      </c>
      <c r="C736" s="76" t="s">
        <v>105</v>
      </c>
      <c r="D736" s="77" t="s">
        <v>5148</v>
      </c>
      <c r="E736" s="37" t="s">
        <v>5149</v>
      </c>
      <c r="F736" s="37" t="s">
        <v>22</v>
      </c>
      <c r="G736" s="76" t="s">
        <v>5150</v>
      </c>
      <c r="H736" s="37" t="s">
        <v>3613</v>
      </c>
      <c r="I736" s="37">
        <v>2022</v>
      </c>
      <c r="J736" s="37" t="s">
        <v>26</v>
      </c>
      <c r="K736" s="37" t="s">
        <v>27</v>
      </c>
      <c r="L736" s="37" t="s">
        <v>5151</v>
      </c>
      <c r="O736" s="37" t="s">
        <v>5152</v>
      </c>
      <c r="Q736" s="26"/>
      <c r="R736" s="26"/>
      <c r="S736" s="11">
        <v>4099</v>
      </c>
    </row>
    <row r="737" spans="1:19" ht="14">
      <c r="A737" s="11" t="s">
        <v>18</v>
      </c>
      <c r="B737" s="75">
        <v>44841</v>
      </c>
      <c r="C737" s="76" t="s">
        <v>1972</v>
      </c>
      <c r="D737" s="77" t="s">
        <v>5153</v>
      </c>
      <c r="E737" s="37" t="s">
        <v>5154</v>
      </c>
      <c r="F737" s="37" t="s">
        <v>22</v>
      </c>
      <c r="G737" s="76" t="s">
        <v>5155</v>
      </c>
      <c r="H737" s="37" t="s">
        <v>186</v>
      </c>
      <c r="I737" s="37">
        <v>2022</v>
      </c>
      <c r="J737" s="37" t="s">
        <v>26</v>
      </c>
      <c r="K737" s="37" t="s">
        <v>27</v>
      </c>
      <c r="L737" s="37" t="s">
        <v>5156</v>
      </c>
      <c r="M737" s="37" t="s">
        <v>2305</v>
      </c>
      <c r="O737" s="37" t="s">
        <v>1201</v>
      </c>
      <c r="P737" s="37" t="s">
        <v>710</v>
      </c>
      <c r="Q737" s="26"/>
      <c r="R737" s="26"/>
      <c r="S737" s="11">
        <v>4101</v>
      </c>
    </row>
    <row r="738" spans="1:19" ht="28">
      <c r="A738" s="11" t="s">
        <v>18</v>
      </c>
      <c r="B738" s="75">
        <v>44841</v>
      </c>
      <c r="C738" s="76" t="s">
        <v>19</v>
      </c>
      <c r="D738" s="77" t="s">
        <v>5157</v>
      </c>
      <c r="F738" s="37" t="s">
        <v>928</v>
      </c>
      <c r="G738" s="76" t="s">
        <v>5158</v>
      </c>
      <c r="H738" s="37" t="s">
        <v>429</v>
      </c>
      <c r="I738" s="37">
        <v>2018</v>
      </c>
      <c r="J738" s="37" t="s">
        <v>46</v>
      </c>
      <c r="M738" s="37" t="s">
        <v>5159</v>
      </c>
      <c r="P738" s="37" t="s">
        <v>5160</v>
      </c>
      <c r="Q738" s="26"/>
      <c r="R738" s="26"/>
      <c r="S738" s="16">
        <v>4104</v>
      </c>
    </row>
    <row r="739" spans="1:19" ht="28">
      <c r="A739" s="11" t="s">
        <v>18</v>
      </c>
      <c r="B739" s="75">
        <v>44841</v>
      </c>
      <c r="C739" s="76" t="s">
        <v>5164</v>
      </c>
      <c r="D739" s="77" t="s">
        <v>5165</v>
      </c>
      <c r="E739" s="37" t="s">
        <v>5166</v>
      </c>
      <c r="F739" s="37" t="s">
        <v>488</v>
      </c>
      <c r="G739" s="76" t="s">
        <v>5162</v>
      </c>
      <c r="I739" s="37">
        <v>2020</v>
      </c>
      <c r="J739" s="37" t="s">
        <v>26</v>
      </c>
      <c r="K739" s="37" t="s">
        <v>27</v>
      </c>
      <c r="L739" s="37" t="s">
        <v>3661</v>
      </c>
      <c r="M739" s="37" t="s">
        <v>5163</v>
      </c>
      <c r="O739" s="37" t="s">
        <v>3833</v>
      </c>
      <c r="P739" s="37" t="s">
        <v>5163</v>
      </c>
      <c r="Q739" s="26"/>
      <c r="R739" s="26"/>
      <c r="S739" s="11">
        <v>4117</v>
      </c>
    </row>
    <row r="740" spans="1:19" ht="42">
      <c r="A740" s="11" t="s">
        <v>18</v>
      </c>
      <c r="B740" s="75">
        <v>44841</v>
      </c>
      <c r="C740" s="76" t="s">
        <v>2964</v>
      </c>
      <c r="D740" s="77" t="s">
        <v>5167</v>
      </c>
      <c r="E740" s="37" t="s">
        <v>5168</v>
      </c>
      <c r="F740" s="37" t="s">
        <v>488</v>
      </c>
      <c r="G740" s="76" t="s">
        <v>5169</v>
      </c>
      <c r="I740" s="37">
        <v>2020</v>
      </c>
      <c r="J740" s="37" t="s">
        <v>26</v>
      </c>
      <c r="K740" s="37" t="s">
        <v>59</v>
      </c>
      <c r="L740" s="37" t="s">
        <v>4253</v>
      </c>
      <c r="M740" s="37" t="s">
        <v>4254</v>
      </c>
      <c r="O740" s="37" t="s">
        <v>4255</v>
      </c>
      <c r="P740" s="37" t="s">
        <v>4256</v>
      </c>
      <c r="Q740" s="26"/>
      <c r="R740" s="26"/>
      <c r="S740" s="11">
        <v>4123</v>
      </c>
    </row>
    <row r="741" spans="1:19" ht="42">
      <c r="A741" s="11" t="s">
        <v>18</v>
      </c>
      <c r="B741" s="75">
        <v>44841</v>
      </c>
      <c r="C741" s="76" t="s">
        <v>5170</v>
      </c>
      <c r="D741" s="77" t="s">
        <v>5171</v>
      </c>
      <c r="E741" s="37" t="s">
        <v>5172</v>
      </c>
      <c r="F741" s="37" t="s">
        <v>488</v>
      </c>
      <c r="G741" s="76" t="s">
        <v>5173</v>
      </c>
      <c r="I741" s="37">
        <v>2022</v>
      </c>
      <c r="J741" s="37" t="s">
        <v>26</v>
      </c>
      <c r="K741" s="37" t="s">
        <v>27</v>
      </c>
      <c r="L741" s="37" t="s">
        <v>4652</v>
      </c>
      <c r="Q741" s="26"/>
      <c r="R741" s="26"/>
      <c r="S741" s="16">
        <v>4132</v>
      </c>
    </row>
    <row r="742" spans="1:19" ht="28">
      <c r="A742" s="11" t="s">
        <v>18</v>
      </c>
      <c r="B742" s="75">
        <v>44841</v>
      </c>
      <c r="C742" s="76" t="s">
        <v>4634</v>
      </c>
      <c r="D742" s="77" t="s">
        <v>5174</v>
      </c>
      <c r="E742" s="37" t="s">
        <v>5175</v>
      </c>
      <c r="F742" s="37" t="s">
        <v>488</v>
      </c>
      <c r="G742" s="76" t="s">
        <v>5176</v>
      </c>
      <c r="I742" s="37">
        <v>2022</v>
      </c>
      <c r="J742" s="37" t="s">
        <v>26</v>
      </c>
      <c r="K742" s="37" t="s">
        <v>27</v>
      </c>
      <c r="L742" s="37" t="s">
        <v>4638</v>
      </c>
      <c r="M742" s="37" t="s">
        <v>5177</v>
      </c>
      <c r="O742" s="37" t="s">
        <v>4639</v>
      </c>
      <c r="P742" s="37" t="s">
        <v>5178</v>
      </c>
      <c r="Q742" s="26"/>
      <c r="R742" s="26"/>
      <c r="S742" s="11">
        <v>4133</v>
      </c>
    </row>
    <row r="743" spans="1:19" ht="28">
      <c r="A743" s="11" t="s">
        <v>18</v>
      </c>
      <c r="B743" s="75">
        <v>44841</v>
      </c>
      <c r="C743" s="76" t="s">
        <v>699</v>
      </c>
      <c r="D743" s="77" t="s">
        <v>5179</v>
      </c>
      <c r="E743" s="37" t="s">
        <v>5180</v>
      </c>
      <c r="F743" s="37" t="s">
        <v>488</v>
      </c>
      <c r="G743" s="76" t="s">
        <v>5181</v>
      </c>
      <c r="I743" s="37">
        <v>2022</v>
      </c>
      <c r="J743" s="37" t="s">
        <v>26</v>
      </c>
      <c r="K743" s="37" t="s">
        <v>3168</v>
      </c>
      <c r="L743" s="37" t="s">
        <v>3624</v>
      </c>
      <c r="O743" s="37" t="s">
        <v>2088</v>
      </c>
      <c r="Q743" s="26"/>
      <c r="R743" s="26"/>
      <c r="S743" s="11">
        <v>4137</v>
      </c>
    </row>
    <row r="744" spans="1:19" ht="70">
      <c r="A744" s="11" t="s">
        <v>18</v>
      </c>
      <c r="B744" s="75">
        <v>44841</v>
      </c>
      <c r="C744" s="76" t="s">
        <v>3278</v>
      </c>
      <c r="D744" s="77" t="s">
        <v>5183</v>
      </c>
      <c r="E744" s="37" t="s">
        <v>5184</v>
      </c>
      <c r="F744" s="37" t="s">
        <v>488</v>
      </c>
      <c r="G744" s="76" t="s">
        <v>5185</v>
      </c>
      <c r="I744" s="37">
        <v>2022</v>
      </c>
      <c r="J744" s="37" t="s">
        <v>26</v>
      </c>
      <c r="K744" s="37" t="s">
        <v>27</v>
      </c>
      <c r="L744" s="37" t="s">
        <v>2226</v>
      </c>
      <c r="M744" s="37" t="s">
        <v>5186</v>
      </c>
      <c r="O744" s="37" t="s">
        <v>2284</v>
      </c>
      <c r="P744" s="37" t="s">
        <v>2227</v>
      </c>
      <c r="Q744" s="26"/>
      <c r="R744" s="26"/>
      <c r="S744" s="11">
        <v>4140</v>
      </c>
    </row>
    <row r="745" spans="1:19" ht="28">
      <c r="A745" s="11" t="s">
        <v>18</v>
      </c>
      <c r="B745" s="75">
        <v>44841</v>
      </c>
      <c r="C745" s="76" t="s">
        <v>4634</v>
      </c>
      <c r="D745" s="77" t="s">
        <v>5187</v>
      </c>
      <c r="E745" s="37" t="s">
        <v>5188</v>
      </c>
      <c r="F745" s="37" t="s">
        <v>488</v>
      </c>
      <c r="G745" s="76" t="s">
        <v>5189</v>
      </c>
      <c r="I745" s="37">
        <v>2022</v>
      </c>
      <c r="J745" s="37" t="s">
        <v>26</v>
      </c>
      <c r="K745" s="37" t="s">
        <v>27</v>
      </c>
      <c r="L745" s="37" t="s">
        <v>2195</v>
      </c>
      <c r="O745" s="37" t="s">
        <v>5190</v>
      </c>
      <c r="Q745" s="26"/>
      <c r="R745" s="26"/>
      <c r="S745" s="11">
        <v>4142</v>
      </c>
    </row>
    <row r="746" spans="1:19" ht="28">
      <c r="A746" s="11" t="s">
        <v>18</v>
      </c>
      <c r="B746" s="75">
        <v>44841</v>
      </c>
      <c r="C746" s="76" t="s">
        <v>5191</v>
      </c>
      <c r="D746" s="77" t="s">
        <v>5192</v>
      </c>
      <c r="E746" s="37" t="s">
        <v>5193</v>
      </c>
      <c r="F746" s="37" t="s">
        <v>488</v>
      </c>
      <c r="G746" s="76" t="s">
        <v>5194</v>
      </c>
      <c r="I746" s="37">
        <v>2022</v>
      </c>
      <c r="J746" s="37" t="s">
        <v>26</v>
      </c>
      <c r="K746" s="37" t="s">
        <v>27</v>
      </c>
      <c r="L746" s="37" t="s">
        <v>5195</v>
      </c>
      <c r="M746" s="37" t="s">
        <v>930</v>
      </c>
      <c r="O746" s="37" t="s">
        <v>66</v>
      </c>
      <c r="P746" s="37" t="s">
        <v>3173</v>
      </c>
      <c r="Q746" s="26"/>
      <c r="R746" s="26"/>
      <c r="S746" s="11">
        <v>4143</v>
      </c>
    </row>
    <row r="747" spans="1:19" ht="14">
      <c r="A747" s="11" t="s">
        <v>18</v>
      </c>
      <c r="B747" s="75">
        <v>44841</v>
      </c>
      <c r="C747" s="76" t="s">
        <v>487</v>
      </c>
      <c r="D747" s="77" t="s">
        <v>5196</v>
      </c>
      <c r="E747" s="37" t="s">
        <v>5197</v>
      </c>
      <c r="F747" s="37" t="s">
        <v>488</v>
      </c>
      <c r="G747" s="76" t="s">
        <v>5198</v>
      </c>
      <c r="I747" s="37">
        <v>2022</v>
      </c>
      <c r="J747" s="37" t="s">
        <v>46</v>
      </c>
      <c r="L747" s="37" t="s">
        <v>4593</v>
      </c>
      <c r="M747" s="37" t="s">
        <v>655</v>
      </c>
      <c r="O747" s="37" t="s">
        <v>5199</v>
      </c>
      <c r="P747" s="37" t="s">
        <v>5200</v>
      </c>
      <c r="Q747" s="26"/>
      <c r="R747" s="26"/>
      <c r="S747" s="11">
        <v>4148</v>
      </c>
    </row>
    <row r="748" spans="1:19" ht="42">
      <c r="A748" s="11" t="s">
        <v>18</v>
      </c>
      <c r="B748" s="75">
        <v>44841</v>
      </c>
      <c r="C748" s="76" t="s">
        <v>5201</v>
      </c>
      <c r="D748" s="77" t="s">
        <v>5202</v>
      </c>
      <c r="E748" s="37" t="s">
        <v>5203</v>
      </c>
      <c r="F748" s="37" t="s">
        <v>488</v>
      </c>
      <c r="G748" s="76" t="s">
        <v>5204</v>
      </c>
      <c r="I748" s="37">
        <v>2022</v>
      </c>
      <c r="J748" s="37" t="s">
        <v>46</v>
      </c>
      <c r="L748" s="37" t="s">
        <v>5205</v>
      </c>
      <c r="M748" s="37" t="s">
        <v>1578</v>
      </c>
      <c r="O748" s="37" t="s">
        <v>927</v>
      </c>
      <c r="P748" s="37" t="s">
        <v>5206</v>
      </c>
      <c r="Q748" s="26"/>
      <c r="R748" s="26"/>
      <c r="S748" s="11">
        <v>4149</v>
      </c>
    </row>
    <row r="749" spans="1:19" ht="28">
      <c r="A749" s="11" t="s">
        <v>18</v>
      </c>
      <c r="B749" s="75">
        <v>44866</v>
      </c>
      <c r="C749" s="43" t="s">
        <v>1428</v>
      </c>
      <c r="D749" s="44" t="s">
        <v>5207</v>
      </c>
      <c r="E749" s="45" t="s">
        <v>5208</v>
      </c>
      <c r="F749" s="45" t="s">
        <v>22</v>
      </c>
      <c r="G749" s="43" t="s">
        <v>5209</v>
      </c>
      <c r="H749" s="45" t="s">
        <v>5210</v>
      </c>
      <c r="I749" s="45">
        <v>2022</v>
      </c>
      <c r="J749" s="45" t="s">
        <v>26</v>
      </c>
      <c r="K749" s="45" t="s">
        <v>59</v>
      </c>
      <c r="L749" s="45" t="s">
        <v>5211</v>
      </c>
      <c r="M749" s="45" t="s">
        <v>5212</v>
      </c>
      <c r="N749" s="46"/>
      <c r="O749" s="45" t="s">
        <v>5213</v>
      </c>
      <c r="P749" s="45" t="s">
        <v>5214</v>
      </c>
      <c r="Q749" s="46"/>
      <c r="R749" s="46"/>
      <c r="S749" s="11">
        <v>4156</v>
      </c>
    </row>
    <row r="750" spans="1:19" ht="28">
      <c r="A750" s="11" t="s">
        <v>18</v>
      </c>
      <c r="B750" s="75">
        <v>44866</v>
      </c>
      <c r="C750" s="43" t="s">
        <v>105</v>
      </c>
      <c r="D750" s="44" t="s">
        <v>5215</v>
      </c>
      <c r="E750" s="45" t="s">
        <v>5216</v>
      </c>
      <c r="F750" s="45" t="s">
        <v>22</v>
      </c>
      <c r="G750" s="43" t="s">
        <v>5217</v>
      </c>
      <c r="H750" s="45" t="s">
        <v>5218</v>
      </c>
      <c r="I750" s="45">
        <v>2022</v>
      </c>
      <c r="J750" s="45" t="s">
        <v>26</v>
      </c>
      <c r="K750" s="45" t="s">
        <v>27</v>
      </c>
      <c r="L750" s="45" t="s">
        <v>5219</v>
      </c>
      <c r="M750" s="45" t="s">
        <v>5120</v>
      </c>
      <c r="N750" s="46"/>
      <c r="O750" s="45" t="s">
        <v>3731</v>
      </c>
      <c r="P750" s="45" t="s">
        <v>5121</v>
      </c>
      <c r="Q750" s="46"/>
      <c r="R750" s="46"/>
      <c r="S750" s="11">
        <v>4158</v>
      </c>
    </row>
    <row r="751" spans="1:19" ht="42">
      <c r="A751" s="11" t="s">
        <v>18</v>
      </c>
      <c r="B751" s="75">
        <v>44866</v>
      </c>
      <c r="C751" s="43" t="s">
        <v>5220</v>
      </c>
      <c r="D751" s="44" t="s">
        <v>5221</v>
      </c>
      <c r="E751" s="45" t="s">
        <v>5222</v>
      </c>
      <c r="F751" s="45" t="s">
        <v>22</v>
      </c>
      <c r="G751" s="43" t="s">
        <v>5223</v>
      </c>
      <c r="H751" s="45" t="s">
        <v>3671</v>
      </c>
      <c r="I751" s="45">
        <v>2022</v>
      </c>
      <c r="J751" s="45" t="s">
        <v>26</v>
      </c>
      <c r="K751" s="46"/>
      <c r="L751" s="45" t="s">
        <v>5224</v>
      </c>
      <c r="M751" s="45" t="s">
        <v>5225</v>
      </c>
      <c r="N751" s="46"/>
      <c r="O751" s="45" t="s">
        <v>5226</v>
      </c>
      <c r="P751" s="45" t="s">
        <v>5227</v>
      </c>
      <c r="Q751" s="46"/>
      <c r="R751" s="46"/>
      <c r="S751" s="16">
        <v>4160</v>
      </c>
    </row>
    <row r="752" spans="1:19" ht="28">
      <c r="A752" s="11" t="s">
        <v>18</v>
      </c>
      <c r="B752" s="75">
        <v>44866</v>
      </c>
      <c r="C752" s="43" t="s">
        <v>463</v>
      </c>
      <c r="D752" s="44" t="s">
        <v>5228</v>
      </c>
      <c r="E752" s="45" t="s">
        <v>5229</v>
      </c>
      <c r="F752" s="45" t="s">
        <v>22</v>
      </c>
      <c r="G752" s="43" t="s">
        <v>5230</v>
      </c>
      <c r="H752" s="45" t="s">
        <v>2332</v>
      </c>
      <c r="I752" s="45">
        <v>2022</v>
      </c>
      <c r="J752" s="45" t="s">
        <v>26</v>
      </c>
      <c r="K752" s="45" t="s">
        <v>27</v>
      </c>
      <c r="L752" s="45" t="s">
        <v>5231</v>
      </c>
      <c r="M752" s="46"/>
      <c r="N752" s="46"/>
      <c r="O752" s="45" t="s">
        <v>2028</v>
      </c>
      <c r="P752" s="46"/>
      <c r="Q752" s="46"/>
      <c r="R752" s="46"/>
      <c r="S752" s="11">
        <v>4166</v>
      </c>
    </row>
    <row r="753" spans="1:19" ht="28">
      <c r="A753" s="11" t="s">
        <v>18</v>
      </c>
      <c r="B753" s="75">
        <v>44866</v>
      </c>
      <c r="C753" s="43" t="s">
        <v>5232</v>
      </c>
      <c r="D753" s="44" t="s">
        <v>5233</v>
      </c>
      <c r="E753" s="45" t="s">
        <v>5234</v>
      </c>
      <c r="F753" s="45" t="s">
        <v>22</v>
      </c>
      <c r="G753" s="43" t="s">
        <v>5235</v>
      </c>
      <c r="H753" s="45" t="s">
        <v>186</v>
      </c>
      <c r="I753" s="45">
        <v>2022</v>
      </c>
      <c r="J753" s="45" t="s">
        <v>26</v>
      </c>
      <c r="K753" s="45" t="s">
        <v>27</v>
      </c>
      <c r="L753" s="45" t="s">
        <v>5236</v>
      </c>
      <c r="M753" s="45" t="s">
        <v>5237</v>
      </c>
      <c r="N753" s="46"/>
      <c r="O753" s="45" t="s">
        <v>5238</v>
      </c>
      <c r="P753" s="45" t="s">
        <v>5237</v>
      </c>
      <c r="Q753" s="46"/>
      <c r="R753" s="46"/>
      <c r="S753" s="16">
        <v>4167</v>
      </c>
    </row>
    <row r="754" spans="1:19" ht="28">
      <c r="A754" s="11" t="s">
        <v>18</v>
      </c>
      <c r="B754" s="75">
        <v>44866</v>
      </c>
      <c r="C754" s="43" t="s">
        <v>463</v>
      </c>
      <c r="D754" s="44" t="s">
        <v>5239</v>
      </c>
      <c r="E754" s="45" t="s">
        <v>5240</v>
      </c>
      <c r="F754" s="45" t="s">
        <v>22</v>
      </c>
      <c r="G754" s="43" t="s">
        <v>5241</v>
      </c>
      <c r="H754" s="45" t="s">
        <v>365</v>
      </c>
      <c r="I754" s="45">
        <v>2022</v>
      </c>
      <c r="J754" s="45" t="s">
        <v>26</v>
      </c>
      <c r="K754" s="45" t="s">
        <v>27</v>
      </c>
      <c r="L754" s="45" t="s">
        <v>5242</v>
      </c>
      <c r="M754" s="45" t="s">
        <v>5243</v>
      </c>
      <c r="N754" s="46"/>
      <c r="O754" s="45" t="s">
        <v>3999</v>
      </c>
      <c r="P754" s="45" t="s">
        <v>5244</v>
      </c>
      <c r="Q754" s="46"/>
      <c r="R754" s="46"/>
      <c r="S754" s="11">
        <v>4169</v>
      </c>
    </row>
    <row r="755" spans="1:19" ht="28">
      <c r="A755" s="11" t="s">
        <v>18</v>
      </c>
      <c r="B755" s="75">
        <v>44866</v>
      </c>
      <c r="C755" s="43" t="s">
        <v>5246</v>
      </c>
      <c r="D755" s="44" t="s">
        <v>5247</v>
      </c>
      <c r="E755" s="45" t="s">
        <v>5248</v>
      </c>
      <c r="F755" s="45" t="s">
        <v>22</v>
      </c>
      <c r="G755" s="43" t="s">
        <v>5249</v>
      </c>
      <c r="H755" s="45" t="s">
        <v>186</v>
      </c>
      <c r="I755" s="45">
        <v>2022</v>
      </c>
      <c r="J755" s="45" t="s">
        <v>26</v>
      </c>
      <c r="K755" s="45" t="s">
        <v>27</v>
      </c>
      <c r="L755" s="45" t="s">
        <v>5250</v>
      </c>
      <c r="M755" s="45" t="s">
        <v>5251</v>
      </c>
      <c r="N755" s="46"/>
      <c r="O755" s="45" t="s">
        <v>5252</v>
      </c>
      <c r="P755" s="45" t="s">
        <v>2750</v>
      </c>
      <c r="Q755" s="46"/>
      <c r="R755" s="46"/>
      <c r="S755" s="11">
        <v>4171</v>
      </c>
    </row>
    <row r="756" spans="1:19" ht="42">
      <c r="A756" s="11" t="s">
        <v>18</v>
      </c>
      <c r="B756" s="75">
        <v>44866</v>
      </c>
      <c r="C756" s="43" t="s">
        <v>105</v>
      </c>
      <c r="D756" s="44" t="s">
        <v>5254</v>
      </c>
      <c r="E756" s="45" t="s">
        <v>5255</v>
      </c>
      <c r="F756" s="45" t="s">
        <v>22</v>
      </c>
      <c r="G756" s="43" t="s">
        <v>5256</v>
      </c>
      <c r="H756" s="45" t="s">
        <v>467</v>
      </c>
      <c r="I756" s="45">
        <v>2022</v>
      </c>
      <c r="J756" s="45" t="s">
        <v>26</v>
      </c>
      <c r="K756" s="45" t="s">
        <v>27</v>
      </c>
      <c r="L756" s="45" t="s">
        <v>4027</v>
      </c>
      <c r="M756" s="46"/>
      <c r="N756" s="46"/>
      <c r="O756" s="45" t="s">
        <v>4028</v>
      </c>
      <c r="P756" s="46"/>
      <c r="Q756" s="46"/>
      <c r="R756" s="46"/>
      <c r="S756" s="16">
        <v>4174</v>
      </c>
    </row>
    <row r="757" spans="1:19" ht="42">
      <c r="A757" s="11" t="s">
        <v>18</v>
      </c>
      <c r="B757" s="75">
        <v>44866</v>
      </c>
      <c r="C757" s="43" t="s">
        <v>446</v>
      </c>
      <c r="D757" s="44" t="s">
        <v>5257</v>
      </c>
      <c r="E757" s="45" t="s">
        <v>5258</v>
      </c>
      <c r="F757" s="45" t="s">
        <v>22</v>
      </c>
      <c r="G757" s="43" t="s">
        <v>5259</v>
      </c>
      <c r="H757" s="45" t="s">
        <v>399</v>
      </c>
      <c r="I757" s="45">
        <v>2022</v>
      </c>
      <c r="J757" s="45" t="s">
        <v>26</v>
      </c>
      <c r="K757" s="45" t="s">
        <v>27</v>
      </c>
      <c r="L757" s="45" t="s">
        <v>2008</v>
      </c>
      <c r="M757" s="46"/>
      <c r="N757" s="46"/>
      <c r="O757" s="45" t="s">
        <v>443</v>
      </c>
      <c r="P757" s="46"/>
      <c r="Q757" s="46"/>
      <c r="R757" s="46"/>
      <c r="S757" s="11">
        <v>4176</v>
      </c>
    </row>
    <row r="758" spans="1:19" ht="28">
      <c r="A758" s="11" t="s">
        <v>18</v>
      </c>
      <c r="B758" s="75">
        <v>44866</v>
      </c>
      <c r="C758" s="43" t="s">
        <v>3504</v>
      </c>
      <c r="D758" s="44" t="s">
        <v>5261</v>
      </c>
      <c r="E758" s="46"/>
      <c r="F758" s="45" t="s">
        <v>928</v>
      </c>
      <c r="G758" s="43" t="s">
        <v>5262</v>
      </c>
      <c r="H758" s="45" t="s">
        <v>5030</v>
      </c>
      <c r="I758" s="45">
        <v>2022</v>
      </c>
      <c r="J758" s="45" t="s">
        <v>26</v>
      </c>
      <c r="K758" s="45" t="s">
        <v>27</v>
      </c>
      <c r="L758" s="45" t="s">
        <v>5263</v>
      </c>
      <c r="M758" s="46"/>
      <c r="N758" s="46"/>
      <c r="O758" s="45" t="s">
        <v>2487</v>
      </c>
      <c r="P758" s="46"/>
      <c r="Q758" s="46"/>
      <c r="R758" s="46"/>
      <c r="S758" s="11">
        <v>4179</v>
      </c>
    </row>
    <row r="759" spans="1:19" ht="56">
      <c r="A759" s="11" t="s">
        <v>18</v>
      </c>
      <c r="B759" s="75">
        <v>44866</v>
      </c>
      <c r="C759" s="43" t="s">
        <v>5264</v>
      </c>
      <c r="D759" s="44" t="s">
        <v>5265</v>
      </c>
      <c r="E759" s="45" t="s">
        <v>5266</v>
      </c>
      <c r="F759" s="45" t="s">
        <v>488</v>
      </c>
      <c r="G759" s="43" t="s">
        <v>5267</v>
      </c>
      <c r="H759" s="46"/>
      <c r="I759" s="45">
        <v>2022</v>
      </c>
      <c r="J759" s="45" t="s">
        <v>26</v>
      </c>
      <c r="K759" s="45" t="s">
        <v>27</v>
      </c>
      <c r="L759" s="45" t="s">
        <v>5268</v>
      </c>
      <c r="M759" s="45" t="s">
        <v>5269</v>
      </c>
      <c r="N759" s="46"/>
      <c r="O759" s="45" t="s">
        <v>66</v>
      </c>
      <c r="P759" s="45" t="s">
        <v>5270</v>
      </c>
      <c r="Q759" s="46"/>
      <c r="R759" s="46"/>
      <c r="S759" s="16">
        <v>4181</v>
      </c>
    </row>
    <row r="760" spans="1:19" ht="112">
      <c r="A760" s="11" t="s">
        <v>18</v>
      </c>
      <c r="B760" s="75">
        <v>44897</v>
      </c>
      <c r="C760" s="43" t="s">
        <v>5271</v>
      </c>
      <c r="D760" s="49" t="s">
        <v>5272</v>
      </c>
      <c r="E760" s="43" t="s">
        <v>5273</v>
      </c>
      <c r="F760" s="43" t="s">
        <v>22</v>
      </c>
      <c r="G760" s="43" t="s">
        <v>5274</v>
      </c>
      <c r="H760" s="43" t="s">
        <v>5275</v>
      </c>
      <c r="I760" s="43">
        <v>2019</v>
      </c>
      <c r="J760" s="43" t="s">
        <v>46</v>
      </c>
      <c r="K760" s="50"/>
      <c r="L760" s="43" t="s">
        <v>3554</v>
      </c>
      <c r="M760" s="43" t="s">
        <v>5276</v>
      </c>
      <c r="N760" s="50"/>
      <c r="O760" s="43" t="s">
        <v>5277</v>
      </c>
      <c r="P760" s="43" t="s">
        <v>4211</v>
      </c>
      <c r="Q760" s="50"/>
      <c r="R760" s="50"/>
      <c r="S760" s="11">
        <v>4184</v>
      </c>
    </row>
    <row r="761" spans="1:19" ht="112">
      <c r="A761" s="11" t="s">
        <v>18</v>
      </c>
      <c r="B761" s="75">
        <v>44897</v>
      </c>
      <c r="C761" s="43" t="s">
        <v>5278</v>
      </c>
      <c r="D761" s="49" t="s">
        <v>5279</v>
      </c>
      <c r="E761" s="43" t="s">
        <v>5280</v>
      </c>
      <c r="F761" s="43" t="s">
        <v>22</v>
      </c>
      <c r="G761" s="43" t="s">
        <v>5281</v>
      </c>
      <c r="H761" s="43" t="s">
        <v>5275</v>
      </c>
      <c r="I761" s="43">
        <v>2020</v>
      </c>
      <c r="J761" s="43" t="s">
        <v>46</v>
      </c>
      <c r="K761" s="50"/>
      <c r="L761" s="43" t="s">
        <v>3554</v>
      </c>
      <c r="M761" s="43" t="s">
        <v>5276</v>
      </c>
      <c r="N761" s="50"/>
      <c r="O761" s="43" t="s">
        <v>5277</v>
      </c>
      <c r="P761" s="43" t="s">
        <v>4211</v>
      </c>
      <c r="Q761" s="50"/>
      <c r="R761" s="50"/>
      <c r="S761" s="11">
        <v>4185</v>
      </c>
    </row>
    <row r="762" spans="1:19" ht="42">
      <c r="A762" s="11" t="s">
        <v>18</v>
      </c>
      <c r="B762" s="75">
        <v>44897</v>
      </c>
      <c r="C762" s="43" t="s">
        <v>5283</v>
      </c>
      <c r="D762" s="49" t="s">
        <v>5284</v>
      </c>
      <c r="E762" s="43" t="s">
        <v>5285</v>
      </c>
      <c r="F762" s="43" t="s">
        <v>22</v>
      </c>
      <c r="G762" s="43" t="s">
        <v>5286</v>
      </c>
      <c r="H762" s="43" t="s">
        <v>109</v>
      </c>
      <c r="I762" s="43">
        <v>2022</v>
      </c>
      <c r="J762" s="43" t="s">
        <v>46</v>
      </c>
      <c r="K762" s="50"/>
      <c r="L762" s="43" t="s">
        <v>5287</v>
      </c>
      <c r="M762" s="43" t="s">
        <v>5049</v>
      </c>
      <c r="N762" s="50"/>
      <c r="O762" s="43" t="s">
        <v>4315</v>
      </c>
      <c r="P762" s="43" t="s">
        <v>4693</v>
      </c>
      <c r="Q762" s="50"/>
      <c r="R762" s="50"/>
      <c r="S762" s="11">
        <v>4200</v>
      </c>
    </row>
    <row r="763" spans="1:19" ht="70">
      <c r="A763" s="11" t="s">
        <v>18</v>
      </c>
      <c r="B763" s="75">
        <v>44897</v>
      </c>
      <c r="C763" s="43" t="s">
        <v>5288</v>
      </c>
      <c r="D763" s="49" t="s">
        <v>5289</v>
      </c>
      <c r="E763" s="43" t="s">
        <v>5290</v>
      </c>
      <c r="F763" s="43" t="s">
        <v>22</v>
      </c>
      <c r="G763" s="43" t="s">
        <v>5291</v>
      </c>
      <c r="H763" s="43" t="s">
        <v>1967</v>
      </c>
      <c r="I763" s="43">
        <v>2022</v>
      </c>
      <c r="J763" s="43" t="s">
        <v>26</v>
      </c>
      <c r="K763" s="43" t="s">
        <v>27</v>
      </c>
      <c r="L763" s="43" t="s">
        <v>5260</v>
      </c>
      <c r="M763" s="43" t="s">
        <v>5292</v>
      </c>
      <c r="N763" s="50"/>
      <c r="O763" s="43" t="s">
        <v>5293</v>
      </c>
      <c r="P763" s="43" t="s">
        <v>5292</v>
      </c>
      <c r="Q763" s="50"/>
      <c r="R763" s="50"/>
      <c r="S763" s="11">
        <v>4207</v>
      </c>
    </row>
    <row r="764" spans="1:19" ht="28">
      <c r="A764" s="11" t="s">
        <v>18</v>
      </c>
      <c r="B764" s="75">
        <v>44897</v>
      </c>
      <c r="C764" s="43" t="s">
        <v>3504</v>
      </c>
      <c r="D764" s="49" t="s">
        <v>5294</v>
      </c>
      <c r="E764" s="43" t="s">
        <v>5295</v>
      </c>
      <c r="F764" s="43" t="s">
        <v>22</v>
      </c>
      <c r="G764" s="43" t="s">
        <v>5296</v>
      </c>
      <c r="H764" s="43" t="s">
        <v>5030</v>
      </c>
      <c r="I764" s="43">
        <v>2022</v>
      </c>
      <c r="J764" s="43" t="s">
        <v>26</v>
      </c>
      <c r="K764" s="43" t="s">
        <v>27</v>
      </c>
      <c r="L764" s="43" t="s">
        <v>5263</v>
      </c>
      <c r="M764" s="50"/>
      <c r="N764" s="50"/>
      <c r="O764" s="43" t="s">
        <v>2487</v>
      </c>
      <c r="P764" s="50"/>
      <c r="Q764" s="50"/>
      <c r="R764" s="50"/>
      <c r="S764" s="11">
        <v>4208</v>
      </c>
    </row>
    <row r="765" spans="1:19" ht="28">
      <c r="A765" s="11" t="s">
        <v>18</v>
      </c>
      <c r="B765" s="75">
        <v>44897</v>
      </c>
      <c r="C765" s="43" t="s">
        <v>2033</v>
      </c>
      <c r="D765" s="49" t="s">
        <v>5297</v>
      </c>
      <c r="E765" s="43" t="s">
        <v>5298</v>
      </c>
      <c r="F765" s="43" t="s">
        <v>22</v>
      </c>
      <c r="G765" s="43" t="s">
        <v>5299</v>
      </c>
      <c r="H765" s="43" t="s">
        <v>58</v>
      </c>
      <c r="I765" s="43">
        <v>2022</v>
      </c>
      <c r="J765" s="43" t="s">
        <v>46</v>
      </c>
      <c r="K765" s="50"/>
      <c r="L765" s="43" t="s">
        <v>5300</v>
      </c>
      <c r="M765" s="43" t="s">
        <v>5301</v>
      </c>
      <c r="N765" s="50"/>
      <c r="O765" s="43" t="s">
        <v>945</v>
      </c>
      <c r="P765" s="43" t="s">
        <v>4394</v>
      </c>
      <c r="Q765" s="50"/>
      <c r="R765" s="50"/>
      <c r="S765" s="11">
        <v>4209</v>
      </c>
    </row>
    <row r="766" spans="1:19" ht="28">
      <c r="A766" s="11" t="s">
        <v>18</v>
      </c>
      <c r="B766" s="75">
        <v>44897</v>
      </c>
      <c r="C766" s="43" t="s">
        <v>5302</v>
      </c>
      <c r="D766" s="49" t="s">
        <v>5303</v>
      </c>
      <c r="E766" s="43" t="s">
        <v>5304</v>
      </c>
      <c r="F766" s="43" t="s">
        <v>22</v>
      </c>
      <c r="G766" s="43" t="s">
        <v>5305</v>
      </c>
      <c r="H766" s="43" t="s">
        <v>257</v>
      </c>
      <c r="I766" s="43">
        <v>2022</v>
      </c>
      <c r="J766" s="43" t="s">
        <v>26</v>
      </c>
      <c r="K766" s="43" t="s">
        <v>27</v>
      </c>
      <c r="L766" s="43" t="s">
        <v>2195</v>
      </c>
      <c r="M766" s="43" t="s">
        <v>1578</v>
      </c>
      <c r="N766" s="50"/>
      <c r="O766" s="43" t="s">
        <v>5190</v>
      </c>
      <c r="P766" s="43" t="s">
        <v>1578</v>
      </c>
      <c r="Q766" s="50"/>
      <c r="R766" s="50"/>
      <c r="S766" s="11">
        <v>4212</v>
      </c>
    </row>
    <row r="767" spans="1:19" ht="42">
      <c r="A767" s="11" t="s">
        <v>18</v>
      </c>
      <c r="B767" s="75">
        <v>44897</v>
      </c>
      <c r="C767" s="43" t="s">
        <v>2628</v>
      </c>
      <c r="D767" s="49" t="s">
        <v>5306</v>
      </c>
      <c r="E767" s="43" t="s">
        <v>5307</v>
      </c>
      <c r="F767" s="43" t="s">
        <v>22</v>
      </c>
      <c r="G767" s="43" t="s">
        <v>5308</v>
      </c>
      <c r="H767" s="43" t="s">
        <v>5309</v>
      </c>
      <c r="I767" s="43">
        <v>2022</v>
      </c>
      <c r="J767" s="43" t="s">
        <v>26</v>
      </c>
      <c r="K767" s="43" t="s">
        <v>27</v>
      </c>
      <c r="L767" s="43" t="s">
        <v>2993</v>
      </c>
      <c r="M767" s="43" t="s">
        <v>2573</v>
      </c>
      <c r="N767" s="50"/>
      <c r="O767" s="43" t="s">
        <v>2572</v>
      </c>
      <c r="P767" s="43" t="s">
        <v>2573</v>
      </c>
      <c r="Q767" s="50"/>
      <c r="R767" s="50"/>
      <c r="S767" s="11">
        <v>4213</v>
      </c>
    </row>
    <row r="768" spans="1:19" ht="42">
      <c r="A768" s="11" t="s">
        <v>18</v>
      </c>
      <c r="B768" s="75">
        <v>44897</v>
      </c>
      <c r="C768" s="43" t="s">
        <v>4589</v>
      </c>
      <c r="D768" s="49" t="s">
        <v>5311</v>
      </c>
      <c r="E768" s="43" t="s">
        <v>5312</v>
      </c>
      <c r="F768" s="43" t="s">
        <v>22</v>
      </c>
      <c r="G768" s="43" t="s">
        <v>5313</v>
      </c>
      <c r="H768" s="43" t="s">
        <v>914</v>
      </c>
      <c r="I768" s="43">
        <v>2022</v>
      </c>
      <c r="J768" s="43" t="s">
        <v>46</v>
      </c>
      <c r="K768" s="50"/>
      <c r="L768" s="43" t="s">
        <v>5314</v>
      </c>
      <c r="M768" s="43" t="s">
        <v>5315</v>
      </c>
      <c r="N768" s="50"/>
      <c r="O768" s="43" t="s">
        <v>5316</v>
      </c>
      <c r="P768" s="43" t="s">
        <v>5317</v>
      </c>
      <c r="Q768" s="50"/>
      <c r="R768" s="50"/>
      <c r="S768" s="11">
        <v>4222</v>
      </c>
    </row>
    <row r="769" spans="1:19" ht="28">
      <c r="A769" s="11" t="s">
        <v>18</v>
      </c>
      <c r="B769" s="75">
        <v>44897</v>
      </c>
      <c r="C769" s="43" t="s">
        <v>5245</v>
      </c>
      <c r="D769" s="49" t="s">
        <v>5318</v>
      </c>
      <c r="E769" s="50"/>
      <c r="F769" s="43" t="s">
        <v>928</v>
      </c>
      <c r="G769" s="43" t="s">
        <v>5319</v>
      </c>
      <c r="H769" s="43" t="s">
        <v>4330</v>
      </c>
      <c r="I769" s="43">
        <v>2022</v>
      </c>
      <c r="J769" s="43" t="s">
        <v>26</v>
      </c>
      <c r="K769" s="43" t="s">
        <v>27</v>
      </c>
      <c r="L769" s="43" t="s">
        <v>5320</v>
      </c>
      <c r="M769" s="50"/>
      <c r="N769" s="50"/>
      <c r="O769" s="43" t="s">
        <v>5321</v>
      </c>
      <c r="P769" s="50"/>
      <c r="Q769" s="50"/>
      <c r="R769" s="50"/>
      <c r="S769" s="11">
        <v>4225</v>
      </c>
    </row>
    <row r="770" spans="1:19" ht="42">
      <c r="A770" s="11" t="s">
        <v>18</v>
      </c>
      <c r="B770" s="75">
        <v>44897</v>
      </c>
      <c r="C770" s="43" t="s">
        <v>5322</v>
      </c>
      <c r="D770" s="49" t="s">
        <v>5323</v>
      </c>
      <c r="E770" s="50"/>
      <c r="F770" s="43" t="s">
        <v>928</v>
      </c>
      <c r="G770" s="43" t="s">
        <v>5324</v>
      </c>
      <c r="H770" s="43" t="s">
        <v>5325</v>
      </c>
      <c r="I770" s="43">
        <v>2022</v>
      </c>
      <c r="J770" s="43" t="s">
        <v>26</v>
      </c>
      <c r="K770" s="43" t="s">
        <v>27</v>
      </c>
      <c r="L770" s="43" t="s">
        <v>5326</v>
      </c>
      <c r="M770" s="50"/>
      <c r="N770" s="50"/>
      <c r="O770" s="43" t="s">
        <v>5327</v>
      </c>
      <c r="P770" s="50"/>
      <c r="Q770" s="50"/>
      <c r="R770" s="50"/>
      <c r="S770" s="11">
        <v>4232</v>
      </c>
    </row>
    <row r="771" spans="1:19" ht="28">
      <c r="A771" s="11" t="s">
        <v>18</v>
      </c>
      <c r="B771" s="75">
        <v>44897</v>
      </c>
      <c r="C771" s="43" t="s">
        <v>5328</v>
      </c>
      <c r="D771" s="49" t="s">
        <v>5329</v>
      </c>
      <c r="E771" s="43" t="s">
        <v>5330</v>
      </c>
      <c r="F771" s="43" t="s">
        <v>488</v>
      </c>
      <c r="G771" s="43" t="s">
        <v>5331</v>
      </c>
      <c r="H771" s="50"/>
      <c r="I771" s="43">
        <v>2017</v>
      </c>
      <c r="J771" s="43" t="s">
        <v>46</v>
      </c>
      <c r="K771" s="50"/>
      <c r="L771" s="43" t="s">
        <v>5133</v>
      </c>
      <c r="M771" s="43" t="s">
        <v>5332</v>
      </c>
      <c r="N771" s="50"/>
      <c r="O771" s="43" t="s">
        <v>613</v>
      </c>
      <c r="P771" s="43" t="s">
        <v>3872</v>
      </c>
      <c r="Q771" s="50"/>
      <c r="R771" s="50"/>
      <c r="S771" s="11">
        <v>4233</v>
      </c>
    </row>
    <row r="772" spans="1:19" ht="42">
      <c r="A772" s="11" t="s">
        <v>18</v>
      </c>
      <c r="B772" s="75">
        <v>44897</v>
      </c>
      <c r="C772" s="43" t="s">
        <v>5333</v>
      </c>
      <c r="D772" s="49" t="s">
        <v>5334</v>
      </c>
      <c r="E772" s="43" t="s">
        <v>5335</v>
      </c>
      <c r="F772" s="43" t="s">
        <v>488</v>
      </c>
      <c r="G772" s="43" t="s">
        <v>5336</v>
      </c>
      <c r="H772" s="50"/>
      <c r="I772" s="43">
        <v>2022</v>
      </c>
      <c r="J772" s="43" t="s">
        <v>46</v>
      </c>
      <c r="K772" s="50"/>
      <c r="L772" s="43" t="s">
        <v>5337</v>
      </c>
      <c r="M772" s="43" t="s">
        <v>5338</v>
      </c>
      <c r="N772" s="50"/>
      <c r="O772" s="43" t="s">
        <v>4957</v>
      </c>
      <c r="P772" s="43" t="s">
        <v>4958</v>
      </c>
      <c r="Q772" s="50"/>
      <c r="R772" s="50"/>
      <c r="S772" s="11">
        <v>4234</v>
      </c>
    </row>
    <row r="773" spans="1:19" ht="56">
      <c r="A773" s="11" t="s">
        <v>18</v>
      </c>
      <c r="B773" s="75">
        <v>44897</v>
      </c>
      <c r="C773" s="43" t="s">
        <v>5339</v>
      </c>
      <c r="D773" s="49" t="s">
        <v>5340</v>
      </c>
      <c r="E773" s="43" t="s">
        <v>5341</v>
      </c>
      <c r="F773" s="43" t="s">
        <v>488</v>
      </c>
      <c r="G773" s="43" t="s">
        <v>5342</v>
      </c>
      <c r="H773" s="50"/>
      <c r="I773" s="43">
        <v>2022</v>
      </c>
      <c r="J773" s="43" t="s">
        <v>26</v>
      </c>
      <c r="K773" s="50"/>
      <c r="L773" s="43" t="s">
        <v>5343</v>
      </c>
      <c r="M773" s="43" t="s">
        <v>4694</v>
      </c>
      <c r="N773" s="50"/>
      <c r="O773" s="43" t="s">
        <v>5344</v>
      </c>
      <c r="P773" s="43" t="s">
        <v>5345</v>
      </c>
      <c r="Q773" s="50"/>
      <c r="R773" s="50"/>
      <c r="S773" s="11">
        <v>4239</v>
      </c>
    </row>
    <row r="774" spans="1:19" ht="28">
      <c r="A774" s="11" t="s">
        <v>18</v>
      </c>
      <c r="B774" s="75">
        <v>44897</v>
      </c>
      <c r="C774" s="43" t="s">
        <v>5348</v>
      </c>
      <c r="D774" s="49" t="s">
        <v>5349</v>
      </c>
      <c r="E774" s="47" t="s">
        <v>5350</v>
      </c>
      <c r="F774" s="43" t="s">
        <v>488</v>
      </c>
      <c r="G774" s="43" t="s">
        <v>5351</v>
      </c>
      <c r="H774" s="50"/>
      <c r="I774" s="43">
        <v>2022</v>
      </c>
      <c r="J774" s="43" t="s">
        <v>46</v>
      </c>
      <c r="K774" s="50"/>
      <c r="L774" s="43" t="s">
        <v>5352</v>
      </c>
      <c r="M774" s="50"/>
      <c r="N774" s="50"/>
      <c r="O774" s="43" t="s">
        <v>5353</v>
      </c>
      <c r="P774" s="50"/>
      <c r="Q774" s="50"/>
      <c r="R774" s="50"/>
      <c r="S774" s="11">
        <v>4241</v>
      </c>
    </row>
    <row r="775" spans="1:19" ht="42">
      <c r="A775" s="11" t="s">
        <v>18</v>
      </c>
      <c r="B775" s="75">
        <v>44897</v>
      </c>
      <c r="C775" s="43" t="s">
        <v>4458</v>
      </c>
      <c r="D775" s="49" t="s">
        <v>5354</v>
      </c>
      <c r="E775" s="47" t="s">
        <v>5355</v>
      </c>
      <c r="F775" s="43" t="s">
        <v>488</v>
      </c>
      <c r="G775" s="43" t="s">
        <v>5356</v>
      </c>
      <c r="H775" s="50"/>
      <c r="I775" s="43">
        <v>2022</v>
      </c>
      <c r="J775" s="43" t="s">
        <v>46</v>
      </c>
      <c r="K775" s="50"/>
      <c r="L775" s="43" t="s">
        <v>5357</v>
      </c>
      <c r="M775" s="50"/>
      <c r="N775" s="50"/>
      <c r="O775" s="43" t="s">
        <v>3013</v>
      </c>
      <c r="P775" s="50"/>
      <c r="Q775" s="50"/>
      <c r="R775" s="50"/>
      <c r="S775" s="11">
        <v>4242</v>
      </c>
    </row>
    <row r="776" spans="1:19" ht="28">
      <c r="A776" s="11" t="s">
        <v>18</v>
      </c>
      <c r="B776" s="75">
        <v>44930</v>
      </c>
      <c r="C776" s="78" t="s">
        <v>5358</v>
      </c>
      <c r="D776" s="79" t="s">
        <v>5359</v>
      </c>
      <c r="E776" s="80" t="s">
        <v>5360</v>
      </c>
      <c r="F776" s="80" t="s">
        <v>22</v>
      </c>
      <c r="G776" s="81" t="s">
        <v>5361</v>
      </c>
      <c r="H776" s="80" t="s">
        <v>4058</v>
      </c>
      <c r="I776" s="80">
        <v>2017</v>
      </c>
      <c r="J776" s="80" t="s">
        <v>46</v>
      </c>
      <c r="K776" s="66"/>
      <c r="L776" s="81" t="s">
        <v>5362</v>
      </c>
      <c r="M776" s="59"/>
      <c r="N776" s="59"/>
      <c r="O776" s="80" t="s">
        <v>5363</v>
      </c>
      <c r="P776" s="59"/>
      <c r="Q776" s="82"/>
      <c r="R776" s="82"/>
      <c r="S776" s="11">
        <v>4243</v>
      </c>
    </row>
    <row r="777" spans="1:19" ht="28">
      <c r="A777" s="11" t="s">
        <v>18</v>
      </c>
      <c r="B777" s="75">
        <v>44930</v>
      </c>
      <c r="C777" s="78" t="s">
        <v>5364</v>
      </c>
      <c r="D777" s="79" t="s">
        <v>5365</v>
      </c>
      <c r="E777" s="80" t="s">
        <v>5366</v>
      </c>
      <c r="F777" s="80" t="s">
        <v>22</v>
      </c>
      <c r="G777" s="81" t="s">
        <v>5367</v>
      </c>
      <c r="H777" s="80" t="s">
        <v>58</v>
      </c>
      <c r="I777" s="80">
        <v>2022</v>
      </c>
      <c r="J777" s="80" t="s">
        <v>26</v>
      </c>
      <c r="K777" s="81" t="s">
        <v>59</v>
      </c>
      <c r="L777" s="81" t="s">
        <v>2836</v>
      </c>
      <c r="M777" s="81" t="s">
        <v>3172</v>
      </c>
      <c r="N777" s="66"/>
      <c r="O777" s="81" t="s">
        <v>5368</v>
      </c>
      <c r="P777" s="81" t="s">
        <v>3173</v>
      </c>
      <c r="Q777" s="82"/>
      <c r="R777" s="82"/>
      <c r="S777" s="11">
        <v>4247</v>
      </c>
    </row>
    <row r="778" spans="1:19" ht="28">
      <c r="A778" s="11" t="s">
        <v>18</v>
      </c>
      <c r="B778" s="75">
        <v>44930</v>
      </c>
      <c r="C778" s="78" t="s">
        <v>5369</v>
      </c>
      <c r="D778" s="79" t="s">
        <v>5370</v>
      </c>
      <c r="E778" s="80" t="s">
        <v>5371</v>
      </c>
      <c r="F778" s="80" t="s">
        <v>22</v>
      </c>
      <c r="G778" s="81" t="s">
        <v>5372</v>
      </c>
      <c r="H778" s="80" t="s">
        <v>58</v>
      </c>
      <c r="I778" s="80">
        <v>2022</v>
      </c>
      <c r="J778" s="80" t="s">
        <v>26</v>
      </c>
      <c r="K778" s="81" t="s">
        <v>27</v>
      </c>
      <c r="L778" s="81" t="s">
        <v>5373</v>
      </c>
      <c r="M778" s="81" t="s">
        <v>5374</v>
      </c>
      <c r="N778" s="66"/>
      <c r="O778" s="81" t="s">
        <v>5375</v>
      </c>
      <c r="P778" s="81" t="s">
        <v>5376</v>
      </c>
      <c r="Q778" s="82"/>
      <c r="R778" s="82"/>
      <c r="S778" s="11">
        <v>4248</v>
      </c>
    </row>
    <row r="779" spans="1:19" ht="28">
      <c r="A779" s="11" t="s">
        <v>18</v>
      </c>
      <c r="B779" s="75">
        <v>44930</v>
      </c>
      <c r="C779" s="78" t="s">
        <v>1843</v>
      </c>
      <c r="D779" s="79" t="s">
        <v>5377</v>
      </c>
      <c r="E779" s="80" t="s">
        <v>5378</v>
      </c>
      <c r="F779" s="80" t="s">
        <v>22</v>
      </c>
      <c r="G779" s="81" t="s">
        <v>5379</v>
      </c>
      <c r="H779" s="80" t="s">
        <v>3841</v>
      </c>
      <c r="I779" s="80">
        <v>2022</v>
      </c>
      <c r="J779" s="80" t="s">
        <v>26</v>
      </c>
      <c r="K779" s="81" t="s">
        <v>825</v>
      </c>
      <c r="L779" s="81" t="s">
        <v>5380</v>
      </c>
      <c r="M779" s="81" t="s">
        <v>5381</v>
      </c>
      <c r="N779" s="66"/>
      <c r="O779" s="81" t="s">
        <v>5382</v>
      </c>
      <c r="P779" s="81" t="s">
        <v>5383</v>
      </c>
      <c r="Q779" s="82"/>
      <c r="R779" s="82"/>
      <c r="S779" s="11">
        <v>4250</v>
      </c>
    </row>
    <row r="780" spans="1:19" ht="42">
      <c r="A780" s="11" t="s">
        <v>18</v>
      </c>
      <c r="B780" s="75">
        <v>44930</v>
      </c>
      <c r="C780" s="78" t="s">
        <v>4940</v>
      </c>
      <c r="D780" s="79" t="s">
        <v>5384</v>
      </c>
      <c r="E780" s="80" t="s">
        <v>5385</v>
      </c>
      <c r="F780" s="80" t="s">
        <v>22</v>
      </c>
      <c r="G780" s="81" t="s">
        <v>5386</v>
      </c>
      <c r="H780" s="80" t="s">
        <v>124</v>
      </c>
      <c r="I780" s="80">
        <v>2021</v>
      </c>
      <c r="J780" s="80" t="s">
        <v>26</v>
      </c>
      <c r="K780" s="81" t="s">
        <v>27</v>
      </c>
      <c r="L780" s="81" t="s">
        <v>4941</v>
      </c>
      <c r="M780" s="81" t="s">
        <v>5387</v>
      </c>
      <c r="N780" s="66"/>
      <c r="O780" s="81" t="s">
        <v>4942</v>
      </c>
      <c r="P780" s="81" t="s">
        <v>5388</v>
      </c>
      <c r="Q780" s="82"/>
      <c r="R780" s="82"/>
      <c r="S780" s="11">
        <v>4252</v>
      </c>
    </row>
    <row r="781" spans="1:19" ht="56">
      <c r="A781" s="11" t="s">
        <v>18</v>
      </c>
      <c r="B781" s="75">
        <v>44930</v>
      </c>
      <c r="C781" s="78" t="s">
        <v>4634</v>
      </c>
      <c r="D781" s="79" t="s">
        <v>5389</v>
      </c>
      <c r="E781" s="80" t="s">
        <v>5390</v>
      </c>
      <c r="F781" s="80" t="s">
        <v>22</v>
      </c>
      <c r="G781" s="81" t="s">
        <v>5391</v>
      </c>
      <c r="H781" s="80" t="s">
        <v>5218</v>
      </c>
      <c r="I781" s="80">
        <v>2022</v>
      </c>
      <c r="J781" s="80" t="s">
        <v>26</v>
      </c>
      <c r="K781" s="81" t="s">
        <v>27</v>
      </c>
      <c r="L781" s="81" t="s">
        <v>5392</v>
      </c>
      <c r="M781" s="81" t="s">
        <v>5393</v>
      </c>
      <c r="N781" s="66"/>
      <c r="O781" s="81" t="s">
        <v>5394</v>
      </c>
      <c r="P781" s="81" t="s">
        <v>5395</v>
      </c>
      <c r="Q781" s="82"/>
      <c r="R781" s="82"/>
      <c r="S781" s="11">
        <v>4256</v>
      </c>
    </row>
    <row r="782" spans="1:19" ht="28">
      <c r="A782" s="11" t="s">
        <v>18</v>
      </c>
      <c r="B782" s="75">
        <v>44930</v>
      </c>
      <c r="C782" s="78" t="s">
        <v>105</v>
      </c>
      <c r="D782" s="79" t="s">
        <v>5396</v>
      </c>
      <c r="E782" s="80" t="s">
        <v>5397</v>
      </c>
      <c r="F782" s="80" t="s">
        <v>22</v>
      </c>
      <c r="G782" s="81" t="s">
        <v>5398</v>
      </c>
      <c r="H782" s="80" t="s">
        <v>109</v>
      </c>
      <c r="I782" s="80">
        <v>2022</v>
      </c>
      <c r="J782" s="80" t="s">
        <v>26</v>
      </c>
      <c r="K782" s="81" t="s">
        <v>27</v>
      </c>
      <c r="L782" s="81" t="s">
        <v>5399</v>
      </c>
      <c r="M782" s="81" t="s">
        <v>4598</v>
      </c>
      <c r="N782" s="66"/>
      <c r="O782" s="81" t="s">
        <v>5400</v>
      </c>
      <c r="P782" s="81" t="s">
        <v>4598</v>
      </c>
      <c r="Q782" s="82"/>
      <c r="R782" s="82"/>
      <c r="S782" s="11">
        <v>4257</v>
      </c>
    </row>
    <row r="783" spans="1:19" ht="28">
      <c r="A783" s="11" t="s">
        <v>18</v>
      </c>
      <c r="B783" s="75">
        <v>44930</v>
      </c>
      <c r="C783" s="78" t="s">
        <v>281</v>
      </c>
      <c r="D783" s="79" t="s">
        <v>5401</v>
      </c>
      <c r="E783" s="80" t="s">
        <v>5402</v>
      </c>
      <c r="F783" s="80" t="s">
        <v>22</v>
      </c>
      <c r="G783" s="81" t="s">
        <v>5403</v>
      </c>
      <c r="H783" s="80" t="s">
        <v>1310</v>
      </c>
      <c r="I783" s="80">
        <v>2022</v>
      </c>
      <c r="J783" s="80" t="s">
        <v>26</v>
      </c>
      <c r="K783" s="81" t="s">
        <v>27</v>
      </c>
      <c r="L783" s="81" t="s">
        <v>5404</v>
      </c>
      <c r="M783" s="81" t="s">
        <v>5405</v>
      </c>
      <c r="N783" s="66"/>
      <c r="O783" s="81" t="s">
        <v>5406</v>
      </c>
      <c r="P783" s="81" t="s">
        <v>5407</v>
      </c>
      <c r="Q783" s="82"/>
      <c r="R783" s="82"/>
      <c r="S783" s="11">
        <v>4258</v>
      </c>
    </row>
    <row r="784" spans="1:19" ht="28">
      <c r="A784" s="11" t="s">
        <v>18</v>
      </c>
      <c r="B784" s="75">
        <v>44930</v>
      </c>
      <c r="C784" s="78" t="s">
        <v>5408</v>
      </c>
      <c r="D784" s="79" t="s">
        <v>5409</v>
      </c>
      <c r="E784" s="80" t="s">
        <v>5410</v>
      </c>
      <c r="F784" s="80" t="s">
        <v>22</v>
      </c>
      <c r="G784" s="81" t="s">
        <v>5411</v>
      </c>
      <c r="H784" s="80" t="s">
        <v>58</v>
      </c>
      <c r="I784" s="80">
        <v>2022</v>
      </c>
      <c r="J784" s="80" t="s">
        <v>46</v>
      </c>
      <c r="K784" s="66"/>
      <c r="L784" s="81" t="s">
        <v>5412</v>
      </c>
      <c r="M784" s="81" t="s">
        <v>2175</v>
      </c>
      <c r="N784" s="66"/>
      <c r="O784" s="81" t="s">
        <v>5413</v>
      </c>
      <c r="P784" s="81" t="s">
        <v>3173</v>
      </c>
      <c r="Q784" s="82"/>
      <c r="R784" s="82"/>
      <c r="S784" s="11">
        <v>4261</v>
      </c>
    </row>
    <row r="785" spans="1:19" ht="28">
      <c r="A785" s="11" t="s">
        <v>18</v>
      </c>
      <c r="B785" s="75">
        <v>44930</v>
      </c>
      <c r="C785" s="78" t="s">
        <v>5414</v>
      </c>
      <c r="D785" s="79" t="s">
        <v>5415</v>
      </c>
      <c r="E785" s="80" t="s">
        <v>5416</v>
      </c>
      <c r="F785" s="80" t="s">
        <v>22</v>
      </c>
      <c r="G785" s="81" t="s">
        <v>5417</v>
      </c>
      <c r="H785" s="80" t="s">
        <v>58</v>
      </c>
      <c r="I785" s="80">
        <v>2022</v>
      </c>
      <c r="J785" s="80" t="s">
        <v>46</v>
      </c>
      <c r="K785" s="66"/>
      <c r="L785" s="81" t="s">
        <v>2554</v>
      </c>
      <c r="M785" s="81" t="s">
        <v>2212</v>
      </c>
      <c r="N785" s="66"/>
      <c r="O785" s="81" t="s">
        <v>217</v>
      </c>
      <c r="P785" s="81" t="s">
        <v>3469</v>
      </c>
      <c r="Q785" s="82"/>
      <c r="R785" s="82"/>
      <c r="S785" s="11">
        <v>4264</v>
      </c>
    </row>
    <row r="786" spans="1:19" ht="28">
      <c r="A786" s="11" t="s">
        <v>18</v>
      </c>
      <c r="B786" s="75">
        <v>44930</v>
      </c>
      <c r="C786" s="78" t="s">
        <v>4589</v>
      </c>
      <c r="D786" s="79" t="s">
        <v>5418</v>
      </c>
      <c r="E786" s="80" t="s">
        <v>5419</v>
      </c>
      <c r="F786" s="80" t="s">
        <v>22</v>
      </c>
      <c r="G786" s="81" t="s">
        <v>5420</v>
      </c>
      <c r="H786" s="80" t="s">
        <v>58</v>
      </c>
      <c r="I786" s="80">
        <v>2022</v>
      </c>
      <c r="J786" s="80" t="s">
        <v>46</v>
      </c>
      <c r="K786" s="66"/>
      <c r="L786" s="81" t="s">
        <v>2643</v>
      </c>
      <c r="M786" s="81" t="s">
        <v>2432</v>
      </c>
      <c r="N786" s="66"/>
      <c r="O786" s="81" t="s">
        <v>147</v>
      </c>
      <c r="P786" s="81" t="s">
        <v>145</v>
      </c>
      <c r="Q786" s="82"/>
      <c r="R786" s="82"/>
      <c r="S786" s="11">
        <v>4265</v>
      </c>
    </row>
    <row r="787" spans="1:19" ht="70">
      <c r="A787" s="11" t="s">
        <v>18</v>
      </c>
      <c r="B787" s="75">
        <v>44930</v>
      </c>
      <c r="C787" s="78" t="s">
        <v>5421</v>
      </c>
      <c r="D787" s="79" t="s">
        <v>5422</v>
      </c>
      <c r="E787" s="80" t="s">
        <v>5423</v>
      </c>
      <c r="F787" s="80" t="s">
        <v>22</v>
      </c>
      <c r="G787" s="81" t="s">
        <v>5424</v>
      </c>
      <c r="H787" s="80" t="s">
        <v>58</v>
      </c>
      <c r="I787" s="80">
        <v>2022</v>
      </c>
      <c r="J787" s="80" t="s">
        <v>46</v>
      </c>
      <c r="K787" s="66"/>
      <c r="L787" s="81" t="s">
        <v>5425</v>
      </c>
      <c r="M787" s="81" t="s">
        <v>1578</v>
      </c>
      <c r="N787" s="66"/>
      <c r="O787" s="81" t="s">
        <v>927</v>
      </c>
      <c r="P787" s="81" t="s">
        <v>5426</v>
      </c>
      <c r="Q787" s="82"/>
      <c r="R787" s="82"/>
      <c r="S787" s="11">
        <v>4266</v>
      </c>
    </row>
    <row r="788" spans="1:19" ht="70">
      <c r="A788" s="11" t="s">
        <v>18</v>
      </c>
      <c r="B788" s="75">
        <v>44930</v>
      </c>
      <c r="C788" s="78" t="s">
        <v>5427</v>
      </c>
      <c r="D788" s="79" t="s">
        <v>5428</v>
      </c>
      <c r="E788" s="80" t="s">
        <v>5429</v>
      </c>
      <c r="F788" s="80" t="s">
        <v>22</v>
      </c>
      <c r="G788" s="81" t="s">
        <v>5430</v>
      </c>
      <c r="H788" s="80" t="s">
        <v>2242</v>
      </c>
      <c r="I788" s="80">
        <v>2022</v>
      </c>
      <c r="J788" s="80" t="s">
        <v>26</v>
      </c>
      <c r="K788" s="81" t="s">
        <v>27</v>
      </c>
      <c r="L788" s="81" t="s">
        <v>5431</v>
      </c>
      <c r="M788" s="81" t="s">
        <v>5432</v>
      </c>
      <c r="N788" s="66"/>
      <c r="O788" s="81" t="s">
        <v>5433</v>
      </c>
      <c r="P788" s="81" t="s">
        <v>1029</v>
      </c>
      <c r="Q788" s="82"/>
      <c r="R788" s="82"/>
      <c r="S788" s="11">
        <v>4268</v>
      </c>
    </row>
    <row r="789" spans="1:19" ht="28">
      <c r="A789" s="11" t="s">
        <v>18</v>
      </c>
      <c r="B789" s="75">
        <v>44930</v>
      </c>
      <c r="C789" s="78" t="s">
        <v>2856</v>
      </c>
      <c r="D789" s="79" t="s">
        <v>5434</v>
      </c>
      <c r="E789" s="80" t="s">
        <v>5435</v>
      </c>
      <c r="F789" s="80" t="s">
        <v>22</v>
      </c>
      <c r="G789" s="81" t="s">
        <v>5436</v>
      </c>
      <c r="H789" s="80" t="s">
        <v>257</v>
      </c>
      <c r="I789" s="80">
        <v>2022</v>
      </c>
      <c r="J789" s="80" t="s">
        <v>26</v>
      </c>
      <c r="K789" s="81" t="s">
        <v>27</v>
      </c>
      <c r="L789" s="81" t="s">
        <v>5437</v>
      </c>
      <c r="M789" s="81" t="s">
        <v>5438</v>
      </c>
      <c r="N789" s="66"/>
      <c r="O789" s="81" t="s">
        <v>5439</v>
      </c>
      <c r="P789" s="81" t="s">
        <v>5440</v>
      </c>
      <c r="Q789" s="82"/>
      <c r="R789" s="82"/>
      <c r="S789" s="11">
        <v>4269</v>
      </c>
    </row>
    <row r="790" spans="1:19" ht="57" customHeight="1">
      <c r="A790" s="11" t="s">
        <v>18</v>
      </c>
      <c r="B790" s="75">
        <v>44930</v>
      </c>
      <c r="C790" s="78" t="s">
        <v>5264</v>
      </c>
      <c r="D790" s="79" t="s">
        <v>5441</v>
      </c>
      <c r="E790" s="80" t="s">
        <v>5442</v>
      </c>
      <c r="F790" s="80" t="s">
        <v>22</v>
      </c>
      <c r="G790" s="81" t="s">
        <v>5443</v>
      </c>
      <c r="H790" s="80" t="s">
        <v>265</v>
      </c>
      <c r="I790" s="80">
        <v>2022</v>
      </c>
      <c r="J790" s="80" t="s">
        <v>26</v>
      </c>
      <c r="K790" s="81" t="s">
        <v>27</v>
      </c>
      <c r="L790" s="81" t="s">
        <v>5268</v>
      </c>
      <c r="M790" s="81" t="s">
        <v>5269</v>
      </c>
      <c r="N790" s="66"/>
      <c r="O790" s="81" t="s">
        <v>66</v>
      </c>
      <c r="P790" s="81" t="s">
        <v>5444</v>
      </c>
      <c r="Q790" s="82"/>
      <c r="R790" s="82"/>
      <c r="S790" s="11">
        <v>4275</v>
      </c>
    </row>
    <row r="791" spans="1:19" ht="42">
      <c r="A791" s="11" t="s">
        <v>18</v>
      </c>
      <c r="B791" s="75">
        <v>44930</v>
      </c>
      <c r="C791" s="78" t="s">
        <v>5445</v>
      </c>
      <c r="D791" s="79" t="s">
        <v>5446</v>
      </c>
      <c r="E791" s="80" t="s">
        <v>5447</v>
      </c>
      <c r="F791" s="80" t="s">
        <v>22</v>
      </c>
      <c r="G791" s="81" t="s">
        <v>5448</v>
      </c>
      <c r="H791" s="80" t="s">
        <v>2238</v>
      </c>
      <c r="I791" s="80">
        <v>2023</v>
      </c>
      <c r="J791" s="80" t="s">
        <v>26</v>
      </c>
      <c r="K791" s="81" t="s">
        <v>825</v>
      </c>
      <c r="L791" s="81" t="s">
        <v>5449</v>
      </c>
      <c r="M791" s="81" t="s">
        <v>5450</v>
      </c>
      <c r="N791" s="66"/>
      <c r="O791" s="81" t="s">
        <v>4010</v>
      </c>
      <c r="P791" s="81" t="s">
        <v>4009</v>
      </c>
      <c r="Q791" s="82"/>
      <c r="R791" s="82"/>
      <c r="S791" s="11">
        <v>4276</v>
      </c>
    </row>
    <row r="792" spans="1:19" ht="42">
      <c r="A792" s="11" t="s">
        <v>18</v>
      </c>
      <c r="B792" s="75">
        <v>44930</v>
      </c>
      <c r="C792" s="78" t="s">
        <v>5451</v>
      </c>
      <c r="D792" s="79" t="s">
        <v>5452</v>
      </c>
      <c r="E792" s="80" t="s">
        <v>5453</v>
      </c>
      <c r="F792" s="80" t="s">
        <v>22</v>
      </c>
      <c r="G792" s="81" t="s">
        <v>5454</v>
      </c>
      <c r="H792" s="80" t="s">
        <v>257</v>
      </c>
      <c r="I792" s="80">
        <v>2022</v>
      </c>
      <c r="J792" s="80" t="s">
        <v>26</v>
      </c>
      <c r="K792" s="81" t="s">
        <v>27</v>
      </c>
      <c r="L792" s="81" t="s">
        <v>5455</v>
      </c>
      <c r="M792" s="81" t="s">
        <v>5456</v>
      </c>
      <c r="N792" s="66"/>
      <c r="O792" s="81" t="s">
        <v>5457</v>
      </c>
      <c r="P792" s="81" t="s">
        <v>5456</v>
      </c>
      <c r="Q792" s="82"/>
      <c r="R792" s="82"/>
      <c r="S792" s="11">
        <v>4278</v>
      </c>
    </row>
    <row r="793" spans="1:19" ht="28">
      <c r="A793" s="11" t="s">
        <v>18</v>
      </c>
      <c r="B793" s="75">
        <v>44930</v>
      </c>
      <c r="C793" s="78" t="s">
        <v>5458</v>
      </c>
      <c r="D793" s="79" t="s">
        <v>5459</v>
      </c>
      <c r="E793" s="80" t="s">
        <v>5460</v>
      </c>
      <c r="F793" s="80" t="s">
        <v>22</v>
      </c>
      <c r="G793" s="81" t="s">
        <v>5461</v>
      </c>
      <c r="H793" s="80" t="s">
        <v>257</v>
      </c>
      <c r="I793" s="80">
        <v>2022</v>
      </c>
      <c r="J793" s="80" t="s">
        <v>26</v>
      </c>
      <c r="K793" s="81" t="s">
        <v>27</v>
      </c>
      <c r="L793" s="81" t="s">
        <v>1383</v>
      </c>
      <c r="M793" s="66"/>
      <c r="N793" s="66"/>
      <c r="O793" s="81" t="s">
        <v>3448</v>
      </c>
      <c r="P793" s="66"/>
      <c r="Q793" s="82"/>
      <c r="R793" s="82"/>
      <c r="S793" s="11">
        <v>4279</v>
      </c>
    </row>
    <row r="794" spans="1:19" ht="42">
      <c r="A794" s="11" t="s">
        <v>18</v>
      </c>
      <c r="B794" s="75">
        <v>44930</v>
      </c>
      <c r="C794" s="78" t="s">
        <v>1843</v>
      </c>
      <c r="D794" s="79" t="s">
        <v>5462</v>
      </c>
      <c r="E794" s="80" t="s">
        <v>5463</v>
      </c>
      <c r="F794" s="80" t="s">
        <v>22</v>
      </c>
      <c r="G794" s="81" t="s">
        <v>5464</v>
      </c>
      <c r="H794" s="80" t="s">
        <v>186</v>
      </c>
      <c r="I794" s="80">
        <v>2022</v>
      </c>
      <c r="J794" s="80" t="s">
        <v>26</v>
      </c>
      <c r="K794" s="81" t="s">
        <v>27</v>
      </c>
      <c r="L794" s="81" t="s">
        <v>5465</v>
      </c>
      <c r="M794" s="81" t="s">
        <v>5466</v>
      </c>
      <c r="N794" s="66"/>
      <c r="O794" s="81" t="s">
        <v>2417</v>
      </c>
      <c r="P794" s="81" t="s">
        <v>5467</v>
      </c>
      <c r="Q794" s="82"/>
      <c r="R794" s="82"/>
      <c r="S794" s="11">
        <v>4282</v>
      </c>
    </row>
    <row r="795" spans="1:19" ht="42">
      <c r="A795" s="11" t="s">
        <v>18</v>
      </c>
      <c r="B795" s="75">
        <v>44930</v>
      </c>
      <c r="C795" s="78" t="s">
        <v>689</v>
      </c>
      <c r="D795" s="79" t="s">
        <v>5468</v>
      </c>
      <c r="E795" s="80" t="s">
        <v>5469</v>
      </c>
      <c r="F795" s="80" t="s">
        <v>22</v>
      </c>
      <c r="G795" s="81" t="s">
        <v>5470</v>
      </c>
      <c r="H795" s="80" t="s">
        <v>3053</v>
      </c>
      <c r="I795" s="80">
        <v>2022</v>
      </c>
      <c r="J795" s="80" t="s">
        <v>26</v>
      </c>
      <c r="K795" s="81" t="s">
        <v>27</v>
      </c>
      <c r="L795" s="81" t="s">
        <v>5471</v>
      </c>
      <c r="M795" s="81" t="s">
        <v>4699</v>
      </c>
      <c r="N795" s="66"/>
      <c r="O795" s="81" t="s">
        <v>3809</v>
      </c>
      <c r="P795" s="81" t="s">
        <v>4699</v>
      </c>
      <c r="Q795" s="82"/>
      <c r="R795" s="82"/>
      <c r="S795" s="11">
        <v>4287</v>
      </c>
    </row>
    <row r="796" spans="1:19" ht="28">
      <c r="A796" s="11" t="s">
        <v>18</v>
      </c>
      <c r="B796" s="75">
        <v>44930</v>
      </c>
      <c r="C796" s="78" t="s">
        <v>3560</v>
      </c>
      <c r="D796" s="79" t="s">
        <v>5472</v>
      </c>
      <c r="E796" s="80" t="s">
        <v>5473</v>
      </c>
      <c r="F796" s="80" t="s">
        <v>22</v>
      </c>
      <c r="G796" s="81" t="s">
        <v>5474</v>
      </c>
      <c r="H796" s="80" t="s">
        <v>4946</v>
      </c>
      <c r="I796" s="80">
        <v>2022</v>
      </c>
      <c r="J796" s="80" t="s">
        <v>26</v>
      </c>
      <c r="K796" s="81" t="s">
        <v>27</v>
      </c>
      <c r="L796" s="81" t="s">
        <v>1452</v>
      </c>
      <c r="M796" s="66"/>
      <c r="N796" s="66"/>
      <c r="O796" s="81" t="s">
        <v>1452</v>
      </c>
      <c r="P796" s="66"/>
      <c r="Q796" s="82"/>
      <c r="R796" s="82"/>
      <c r="S796" s="11">
        <v>4294</v>
      </c>
    </row>
    <row r="797" spans="1:19" ht="42">
      <c r="A797" s="11" t="s">
        <v>18</v>
      </c>
      <c r="B797" s="75">
        <v>44930</v>
      </c>
      <c r="C797" s="78" t="s">
        <v>5478</v>
      </c>
      <c r="D797" s="79" t="s">
        <v>5479</v>
      </c>
      <c r="E797" s="83" t="s">
        <v>5480</v>
      </c>
      <c r="F797" s="80" t="s">
        <v>488</v>
      </c>
      <c r="G797" s="81" t="s">
        <v>5481</v>
      </c>
      <c r="H797" s="59"/>
      <c r="I797" s="80">
        <v>2022</v>
      </c>
      <c r="J797" s="80" t="s">
        <v>46</v>
      </c>
      <c r="K797" s="66"/>
      <c r="L797" s="81" t="s">
        <v>843</v>
      </c>
      <c r="M797" s="81" t="s">
        <v>5482</v>
      </c>
      <c r="N797" s="66"/>
      <c r="O797" s="81" t="s">
        <v>5483</v>
      </c>
      <c r="P797" s="81" t="s">
        <v>5482</v>
      </c>
      <c r="Q797" s="82"/>
      <c r="R797" s="82"/>
      <c r="S797" s="26"/>
    </row>
    <row r="798" spans="1:19" ht="28">
      <c r="A798" s="11" t="s">
        <v>18</v>
      </c>
      <c r="B798" s="75">
        <v>44930</v>
      </c>
      <c r="C798" s="78" t="s">
        <v>4956</v>
      </c>
      <c r="D798" s="79" t="s">
        <v>5485</v>
      </c>
      <c r="E798" s="80" t="s">
        <v>5486</v>
      </c>
      <c r="F798" s="80" t="s">
        <v>488</v>
      </c>
      <c r="G798" s="81" t="s">
        <v>5487</v>
      </c>
      <c r="H798" s="59"/>
      <c r="I798" s="80">
        <v>2022</v>
      </c>
      <c r="J798" s="80" t="s">
        <v>46</v>
      </c>
      <c r="K798" s="66"/>
      <c r="L798" s="81" t="s">
        <v>5182</v>
      </c>
      <c r="M798" s="81" t="s">
        <v>2687</v>
      </c>
      <c r="N798" s="66"/>
      <c r="O798" s="81" t="s">
        <v>2520</v>
      </c>
      <c r="P798" s="81" t="s">
        <v>707</v>
      </c>
      <c r="Q798" s="82"/>
      <c r="R798" s="82"/>
      <c r="S798" s="26"/>
    </row>
    <row r="799" spans="1:19" ht="28">
      <c r="A799" s="11" t="s">
        <v>18</v>
      </c>
      <c r="B799" s="75">
        <v>44930</v>
      </c>
      <c r="C799" s="78" t="s">
        <v>3780</v>
      </c>
      <c r="D799" s="79" t="s">
        <v>5488</v>
      </c>
      <c r="E799" s="83" t="s">
        <v>5489</v>
      </c>
      <c r="F799" s="80" t="s">
        <v>488</v>
      </c>
      <c r="G799" s="81" t="s">
        <v>5490</v>
      </c>
      <c r="H799" s="59"/>
      <c r="I799" s="80">
        <v>2022</v>
      </c>
      <c r="J799" s="80" t="s">
        <v>46</v>
      </c>
      <c r="K799" s="66"/>
      <c r="L799" s="81" t="s">
        <v>3221</v>
      </c>
      <c r="M799" s="66"/>
      <c r="N799" s="66"/>
      <c r="O799" s="81" t="s">
        <v>5491</v>
      </c>
      <c r="P799" s="66"/>
      <c r="Q799" s="82"/>
      <c r="R799" s="82"/>
      <c r="S799" s="26"/>
    </row>
    <row r="800" spans="1:19" ht="56">
      <c r="A800" s="11" t="s">
        <v>18</v>
      </c>
      <c r="B800" s="75">
        <v>44930</v>
      </c>
      <c r="C800" s="78" t="s">
        <v>5492</v>
      </c>
      <c r="D800" s="79" t="s">
        <v>5493</v>
      </c>
      <c r="E800" s="80" t="s">
        <v>5494</v>
      </c>
      <c r="F800" s="80" t="s">
        <v>488</v>
      </c>
      <c r="G800" s="81" t="s">
        <v>5495</v>
      </c>
      <c r="H800" s="59"/>
      <c r="I800" s="80">
        <v>2022</v>
      </c>
      <c r="J800" s="80" t="s">
        <v>46</v>
      </c>
      <c r="K800" s="66"/>
      <c r="L800" s="81" t="s">
        <v>187</v>
      </c>
      <c r="M800" s="66"/>
      <c r="N800" s="66"/>
      <c r="O800" s="81" t="s">
        <v>5484</v>
      </c>
      <c r="P800" s="66"/>
      <c r="Q800" s="82"/>
      <c r="R800" s="82"/>
      <c r="S800" s="26"/>
    </row>
    <row r="801" spans="1:19" ht="28">
      <c r="A801" s="11" t="s">
        <v>18</v>
      </c>
      <c r="B801" s="75">
        <v>44960</v>
      </c>
      <c r="C801" s="56" t="s">
        <v>105</v>
      </c>
      <c r="D801" s="65" t="s">
        <v>5496</v>
      </c>
      <c r="E801" s="56" t="s">
        <v>5497</v>
      </c>
      <c r="F801" s="56" t="s">
        <v>22</v>
      </c>
      <c r="G801" s="56" t="s">
        <v>5498</v>
      </c>
      <c r="H801" s="56" t="s">
        <v>1874</v>
      </c>
      <c r="I801" s="56">
        <v>2022</v>
      </c>
      <c r="J801" s="56" t="s">
        <v>26</v>
      </c>
      <c r="K801" s="56" t="s">
        <v>27</v>
      </c>
      <c r="L801" s="56" t="s">
        <v>5499</v>
      </c>
      <c r="M801" s="56" t="s">
        <v>5500</v>
      </c>
      <c r="N801" s="66"/>
      <c r="O801" s="56" t="s">
        <v>5501</v>
      </c>
      <c r="P801" s="56" t="s">
        <v>5502</v>
      </c>
      <c r="Q801" s="66"/>
      <c r="R801" s="82"/>
      <c r="S801" s="26"/>
    </row>
    <row r="802" spans="1:19" ht="42">
      <c r="A802" s="11" t="s">
        <v>18</v>
      </c>
      <c r="B802" s="75">
        <v>44960</v>
      </c>
      <c r="C802" s="56" t="s">
        <v>105</v>
      </c>
      <c r="D802" s="65" t="s">
        <v>5503</v>
      </c>
      <c r="E802" s="56" t="s">
        <v>5504</v>
      </c>
      <c r="F802" s="56" t="s">
        <v>22</v>
      </c>
      <c r="G802" s="56" t="s">
        <v>5505</v>
      </c>
      <c r="H802" s="56" t="s">
        <v>2167</v>
      </c>
      <c r="I802" s="56">
        <v>2022</v>
      </c>
      <c r="J802" s="56" t="s">
        <v>26</v>
      </c>
      <c r="K802" s="56" t="s">
        <v>27</v>
      </c>
      <c r="L802" s="56" t="s">
        <v>5506</v>
      </c>
      <c r="M802" s="56" t="s">
        <v>5507</v>
      </c>
      <c r="N802" s="66"/>
      <c r="O802" s="56" t="s">
        <v>5508</v>
      </c>
      <c r="P802" s="56" t="s">
        <v>5509</v>
      </c>
      <c r="Q802" s="66"/>
      <c r="R802" s="82"/>
      <c r="S802" s="26"/>
    </row>
    <row r="803" spans="1:19" ht="28">
      <c r="A803" s="11" t="s">
        <v>18</v>
      </c>
      <c r="B803" s="75">
        <v>44960</v>
      </c>
      <c r="C803" s="56" t="s">
        <v>463</v>
      </c>
      <c r="D803" s="65" t="s">
        <v>5510</v>
      </c>
      <c r="E803" s="56" t="s">
        <v>5511</v>
      </c>
      <c r="F803" s="56" t="s">
        <v>22</v>
      </c>
      <c r="G803" s="56" t="s">
        <v>5512</v>
      </c>
      <c r="H803" s="56" t="s">
        <v>5513</v>
      </c>
      <c r="I803" s="56">
        <v>2021</v>
      </c>
      <c r="J803" s="56" t="s">
        <v>26</v>
      </c>
      <c r="K803" s="56" t="s">
        <v>27</v>
      </c>
      <c r="L803" s="56" t="s">
        <v>5514</v>
      </c>
      <c r="M803" s="56" t="s">
        <v>5515</v>
      </c>
      <c r="N803" s="66"/>
      <c r="O803" s="56" t="s">
        <v>1985</v>
      </c>
      <c r="P803" s="56" t="s">
        <v>5515</v>
      </c>
      <c r="Q803" s="66"/>
      <c r="R803" s="82"/>
      <c r="S803" s="26"/>
    </row>
    <row r="804" spans="1:19" ht="28">
      <c r="A804" s="11" t="s">
        <v>18</v>
      </c>
      <c r="B804" s="75">
        <v>44960</v>
      </c>
      <c r="C804" s="56" t="s">
        <v>2628</v>
      </c>
      <c r="D804" s="65" t="s">
        <v>5518</v>
      </c>
      <c r="E804" s="56" t="s">
        <v>5519</v>
      </c>
      <c r="F804" s="56" t="s">
        <v>22</v>
      </c>
      <c r="G804" s="56" t="s">
        <v>5520</v>
      </c>
      <c r="H804" s="56" t="s">
        <v>58</v>
      </c>
      <c r="I804" s="56">
        <v>2023</v>
      </c>
      <c r="J804" s="56" t="s">
        <v>26</v>
      </c>
      <c r="K804" s="56" t="s">
        <v>27</v>
      </c>
      <c r="L804" s="56" t="s">
        <v>2607</v>
      </c>
      <c r="M804" s="56" t="s">
        <v>3172</v>
      </c>
      <c r="N804" s="66"/>
      <c r="O804" s="56" t="s">
        <v>2287</v>
      </c>
      <c r="P804" s="56" t="s">
        <v>3173</v>
      </c>
      <c r="Q804" s="66"/>
      <c r="R804" s="82"/>
      <c r="S804" s="26"/>
    </row>
    <row r="805" spans="1:19" ht="28">
      <c r="A805" s="11" t="s">
        <v>18</v>
      </c>
      <c r="B805" s="75">
        <v>44960</v>
      </c>
      <c r="C805" s="56" t="s">
        <v>5521</v>
      </c>
      <c r="D805" s="65" t="s">
        <v>5522</v>
      </c>
      <c r="E805" s="56" t="s">
        <v>5523</v>
      </c>
      <c r="F805" s="56" t="s">
        <v>22</v>
      </c>
      <c r="G805" s="56" t="s">
        <v>5524</v>
      </c>
      <c r="H805" s="56" t="s">
        <v>58</v>
      </c>
      <c r="I805" s="56">
        <v>2023</v>
      </c>
      <c r="J805" s="56" t="s">
        <v>26</v>
      </c>
      <c r="K805" s="56" t="s">
        <v>27</v>
      </c>
      <c r="L805" s="56" t="s">
        <v>5525</v>
      </c>
      <c r="M805" s="56" t="s">
        <v>5526</v>
      </c>
      <c r="N805" s="66"/>
      <c r="O805" s="56" t="s">
        <v>687</v>
      </c>
      <c r="P805" s="56" t="s">
        <v>5527</v>
      </c>
      <c r="Q805" s="66"/>
      <c r="R805" s="82"/>
      <c r="S805" s="26"/>
    </row>
    <row r="806" spans="1:19" ht="28">
      <c r="A806" s="11" t="s">
        <v>18</v>
      </c>
      <c r="B806" s="75">
        <v>44960</v>
      </c>
      <c r="C806" s="56" t="s">
        <v>3529</v>
      </c>
      <c r="D806" s="65" t="s">
        <v>5528</v>
      </c>
      <c r="E806" s="56" t="s">
        <v>5529</v>
      </c>
      <c r="F806" s="56" t="s">
        <v>22</v>
      </c>
      <c r="G806" s="56" t="s">
        <v>5530</v>
      </c>
      <c r="H806" s="56" t="s">
        <v>24</v>
      </c>
      <c r="I806" s="56">
        <v>2022</v>
      </c>
      <c r="J806" s="56" t="s">
        <v>26</v>
      </c>
      <c r="K806" s="56" t="s">
        <v>27</v>
      </c>
      <c r="L806" s="56" t="s">
        <v>5531</v>
      </c>
      <c r="M806" s="56" t="s">
        <v>5532</v>
      </c>
      <c r="N806" s="66"/>
      <c r="O806" s="56" t="s">
        <v>1071</v>
      </c>
      <c r="P806" s="56" t="s">
        <v>5532</v>
      </c>
      <c r="Q806" s="66"/>
      <c r="R806" s="82"/>
      <c r="S806" s="26"/>
    </row>
    <row r="807" spans="1:19" ht="28">
      <c r="A807" s="11" t="s">
        <v>18</v>
      </c>
      <c r="B807" s="75">
        <v>44960</v>
      </c>
      <c r="C807" s="56" t="s">
        <v>5533</v>
      </c>
      <c r="D807" s="65" t="s">
        <v>5534</v>
      </c>
      <c r="E807" s="56" t="s">
        <v>5535</v>
      </c>
      <c r="F807" s="56" t="s">
        <v>22</v>
      </c>
      <c r="G807" s="56" t="s">
        <v>5536</v>
      </c>
      <c r="H807" s="56" t="s">
        <v>109</v>
      </c>
      <c r="I807" s="56">
        <v>2023</v>
      </c>
      <c r="J807" s="56" t="s">
        <v>26</v>
      </c>
      <c r="K807" s="56" t="s">
        <v>27</v>
      </c>
      <c r="L807" s="56" t="s">
        <v>5537</v>
      </c>
      <c r="M807" s="56" t="s">
        <v>4969</v>
      </c>
      <c r="N807" s="66"/>
      <c r="O807" s="56" t="s">
        <v>1390</v>
      </c>
      <c r="P807" s="56" t="s">
        <v>977</v>
      </c>
      <c r="Q807" s="66"/>
      <c r="R807" s="82"/>
      <c r="S807" s="26"/>
    </row>
    <row r="808" spans="1:19" ht="28">
      <c r="A808" s="11" t="s">
        <v>18</v>
      </c>
      <c r="B808" s="75">
        <v>44960</v>
      </c>
      <c r="C808" s="56" t="s">
        <v>5538</v>
      </c>
      <c r="D808" s="65" t="s">
        <v>5539</v>
      </c>
      <c r="E808" s="56" t="s">
        <v>5540</v>
      </c>
      <c r="F808" s="56" t="s">
        <v>22</v>
      </c>
      <c r="G808" s="56" t="s">
        <v>5541</v>
      </c>
      <c r="H808" s="56" t="s">
        <v>5542</v>
      </c>
      <c r="I808" s="56">
        <v>2022</v>
      </c>
      <c r="J808" s="56" t="s">
        <v>46</v>
      </c>
      <c r="K808" s="66"/>
      <c r="L808" s="56" t="s">
        <v>942</v>
      </c>
      <c r="M808" s="66"/>
      <c r="N808" s="66"/>
      <c r="O808" s="56" t="s">
        <v>5543</v>
      </c>
      <c r="P808" s="66"/>
      <c r="Q808" s="66"/>
      <c r="R808" s="82"/>
      <c r="S808" s="26"/>
    </row>
    <row r="809" spans="1:19" ht="28">
      <c r="A809" s="11" t="s">
        <v>18</v>
      </c>
      <c r="B809" s="75">
        <v>44960</v>
      </c>
      <c r="C809" s="56" t="s">
        <v>281</v>
      </c>
      <c r="D809" s="65" t="s">
        <v>5544</v>
      </c>
      <c r="E809" s="56" t="s">
        <v>5545</v>
      </c>
      <c r="F809" s="56" t="s">
        <v>22</v>
      </c>
      <c r="G809" s="56" t="s">
        <v>5546</v>
      </c>
      <c r="H809" s="56" t="s">
        <v>3196</v>
      </c>
      <c r="I809" s="56">
        <v>2022</v>
      </c>
      <c r="J809" s="56" t="s">
        <v>26</v>
      </c>
      <c r="K809" s="56" t="s">
        <v>27</v>
      </c>
      <c r="L809" s="56" t="s">
        <v>5547</v>
      </c>
      <c r="M809" s="56" t="s">
        <v>5548</v>
      </c>
      <c r="N809" s="66"/>
      <c r="O809" s="56" t="s">
        <v>4770</v>
      </c>
      <c r="P809" s="56" t="s">
        <v>5549</v>
      </c>
      <c r="Q809" s="66"/>
      <c r="R809" s="82"/>
      <c r="S809" s="26"/>
    </row>
    <row r="810" spans="1:19" ht="98">
      <c r="A810" s="11" t="s">
        <v>18</v>
      </c>
      <c r="B810" s="75">
        <v>44960</v>
      </c>
      <c r="C810" s="56" t="s">
        <v>5550</v>
      </c>
      <c r="D810" s="65" t="s">
        <v>5551</v>
      </c>
      <c r="E810" s="56" t="s">
        <v>5552</v>
      </c>
      <c r="F810" s="56" t="s">
        <v>22</v>
      </c>
      <c r="G810" s="56" t="s">
        <v>5553</v>
      </c>
      <c r="H810" s="56" t="s">
        <v>517</v>
      </c>
      <c r="I810" s="56">
        <v>2023</v>
      </c>
      <c r="J810" s="56" t="s">
        <v>26</v>
      </c>
      <c r="K810" s="56" t="s">
        <v>2326</v>
      </c>
      <c r="L810" s="56" t="s">
        <v>3063</v>
      </c>
      <c r="M810" s="56" t="s">
        <v>4851</v>
      </c>
      <c r="N810" s="66"/>
      <c r="O810" s="56" t="s">
        <v>1618</v>
      </c>
      <c r="P810" s="56" t="s">
        <v>3062</v>
      </c>
      <c r="Q810" s="66"/>
      <c r="R810" s="82"/>
      <c r="S810" s="26"/>
    </row>
    <row r="811" spans="1:19" ht="28">
      <c r="A811" s="11" t="s">
        <v>18</v>
      </c>
      <c r="B811" s="75">
        <v>44960</v>
      </c>
      <c r="C811" s="56" t="s">
        <v>5554</v>
      </c>
      <c r="D811" s="65" t="s">
        <v>5555</v>
      </c>
      <c r="E811" s="56" t="s">
        <v>5556</v>
      </c>
      <c r="F811" s="56" t="s">
        <v>22</v>
      </c>
      <c r="G811" s="56" t="s">
        <v>5557</v>
      </c>
      <c r="H811" s="56" t="s">
        <v>5558</v>
      </c>
      <c r="I811" s="56">
        <v>2023</v>
      </c>
      <c r="J811" s="56" t="s">
        <v>26</v>
      </c>
      <c r="K811" s="56" t="s">
        <v>27</v>
      </c>
      <c r="L811" s="56" t="s">
        <v>5559</v>
      </c>
      <c r="M811" s="56" t="s">
        <v>5560</v>
      </c>
      <c r="N811" s="66"/>
      <c r="O811" s="56" t="s">
        <v>5559</v>
      </c>
      <c r="P811" s="56" t="s">
        <v>5560</v>
      </c>
      <c r="Q811" s="66"/>
      <c r="R811" s="82"/>
      <c r="S811" s="26"/>
    </row>
    <row r="812" spans="1:19" ht="28">
      <c r="A812" s="11" t="s">
        <v>18</v>
      </c>
      <c r="B812" s="75">
        <v>44960</v>
      </c>
      <c r="C812" s="56" t="s">
        <v>1876</v>
      </c>
      <c r="D812" s="65" t="s">
        <v>5561</v>
      </c>
      <c r="E812" s="56" t="s">
        <v>5562</v>
      </c>
      <c r="F812" s="56" t="s">
        <v>22</v>
      </c>
      <c r="G812" s="56" t="s">
        <v>5563</v>
      </c>
      <c r="H812" s="56" t="s">
        <v>98</v>
      </c>
      <c r="I812" s="56">
        <v>2023</v>
      </c>
      <c r="J812" s="56" t="s">
        <v>46</v>
      </c>
      <c r="K812" s="66"/>
      <c r="L812" s="56" t="s">
        <v>3679</v>
      </c>
      <c r="M812" s="56" t="s">
        <v>5564</v>
      </c>
      <c r="N812" s="66"/>
      <c r="O812" s="56" t="s">
        <v>5565</v>
      </c>
      <c r="P812" s="56" t="s">
        <v>5566</v>
      </c>
      <c r="Q812" s="66"/>
      <c r="R812" s="82"/>
      <c r="S812" s="26"/>
    </row>
    <row r="813" spans="1:19" ht="28">
      <c r="A813" s="11" t="s">
        <v>18</v>
      </c>
      <c r="B813" s="75">
        <v>44960</v>
      </c>
      <c r="C813" s="56" t="s">
        <v>1843</v>
      </c>
      <c r="D813" s="65" t="s">
        <v>5567</v>
      </c>
      <c r="E813" s="56" t="s">
        <v>5568</v>
      </c>
      <c r="F813" s="56" t="s">
        <v>22</v>
      </c>
      <c r="G813" s="56" t="s">
        <v>5569</v>
      </c>
      <c r="H813" s="56" t="s">
        <v>175</v>
      </c>
      <c r="I813" s="56">
        <v>2023</v>
      </c>
      <c r="J813" s="56" t="s">
        <v>26</v>
      </c>
      <c r="K813" s="56" t="s">
        <v>27</v>
      </c>
      <c r="L813" s="56" t="s">
        <v>1844</v>
      </c>
      <c r="M813" s="56" t="s">
        <v>4088</v>
      </c>
      <c r="N813" s="66"/>
      <c r="O813" s="56" t="s">
        <v>5570</v>
      </c>
      <c r="P813" s="56" t="s">
        <v>4088</v>
      </c>
      <c r="Q813" s="66"/>
      <c r="R813" s="82"/>
      <c r="S813" s="26"/>
    </row>
    <row r="814" spans="1:19" ht="28">
      <c r="A814" s="11" t="s">
        <v>18</v>
      </c>
      <c r="B814" s="75">
        <v>44960</v>
      </c>
      <c r="C814" s="56" t="s">
        <v>1843</v>
      </c>
      <c r="D814" s="65" t="s">
        <v>5571</v>
      </c>
      <c r="E814" s="56" t="s">
        <v>5572</v>
      </c>
      <c r="F814" s="56" t="s">
        <v>22</v>
      </c>
      <c r="G814" s="56" t="s">
        <v>5573</v>
      </c>
      <c r="H814" s="56" t="s">
        <v>365</v>
      </c>
      <c r="I814" s="56">
        <v>2023</v>
      </c>
      <c r="J814" s="56" t="s">
        <v>26</v>
      </c>
      <c r="K814" s="56" t="s">
        <v>27</v>
      </c>
      <c r="L814" s="56" t="s">
        <v>3514</v>
      </c>
      <c r="M814" s="56" t="s">
        <v>3515</v>
      </c>
      <c r="N814" s="66"/>
      <c r="O814" s="56" t="s">
        <v>1844</v>
      </c>
      <c r="P814" s="56" t="s">
        <v>3515</v>
      </c>
      <c r="Q814" s="66"/>
      <c r="R814" s="82"/>
      <c r="S814" s="26"/>
    </row>
    <row r="815" spans="1:19" ht="42">
      <c r="A815" s="11" t="s">
        <v>18</v>
      </c>
      <c r="B815" s="75">
        <v>44960</v>
      </c>
      <c r="C815" s="56" t="s">
        <v>2703</v>
      </c>
      <c r="D815" s="65" t="s">
        <v>5576</v>
      </c>
      <c r="E815" s="56" t="s">
        <v>5577</v>
      </c>
      <c r="F815" s="56" t="s">
        <v>488</v>
      </c>
      <c r="G815" s="56" t="s">
        <v>5578</v>
      </c>
      <c r="H815" s="66"/>
      <c r="I815" s="56">
        <v>2022</v>
      </c>
      <c r="J815" s="56" t="s">
        <v>46</v>
      </c>
      <c r="K815" s="66"/>
      <c r="L815" s="56" t="s">
        <v>5579</v>
      </c>
      <c r="M815" s="56" t="s">
        <v>3205</v>
      </c>
      <c r="N815" s="66"/>
      <c r="O815" s="56" t="s">
        <v>4032</v>
      </c>
      <c r="P815" s="56" t="s">
        <v>5088</v>
      </c>
      <c r="Q815" s="66"/>
      <c r="R815" s="82"/>
      <c r="S815" s="26"/>
    </row>
    <row r="816" spans="1:19" ht="28">
      <c r="A816" s="11" t="s">
        <v>18</v>
      </c>
      <c r="B816" s="75">
        <v>44960</v>
      </c>
      <c r="C816" s="56" t="s">
        <v>5580</v>
      </c>
      <c r="D816" s="65" t="s">
        <v>5581</v>
      </c>
      <c r="E816" s="84" t="s">
        <v>5582</v>
      </c>
      <c r="F816" s="56" t="s">
        <v>488</v>
      </c>
      <c r="G816" s="56" t="s">
        <v>5583</v>
      </c>
      <c r="H816" s="66"/>
      <c r="I816" s="56">
        <v>2023</v>
      </c>
      <c r="J816" s="56" t="s">
        <v>46</v>
      </c>
      <c r="K816" s="56" t="s">
        <v>27</v>
      </c>
      <c r="L816" s="56" t="s">
        <v>5584</v>
      </c>
      <c r="M816" s="56" t="s">
        <v>5585</v>
      </c>
      <c r="N816" s="66"/>
      <c r="O816" s="56" t="s">
        <v>5253</v>
      </c>
      <c r="P816" s="56" t="s">
        <v>5585</v>
      </c>
      <c r="Q816" s="66"/>
      <c r="R816" s="82"/>
      <c r="S816" s="26"/>
    </row>
    <row r="817" spans="1:19" ht="28">
      <c r="A817" s="11" t="s">
        <v>18</v>
      </c>
      <c r="B817" s="75">
        <v>44986</v>
      </c>
      <c r="C817" s="64" t="s">
        <v>5588</v>
      </c>
      <c r="D817" s="85" t="s">
        <v>5589</v>
      </c>
      <c r="E817" s="64" t="s">
        <v>5590</v>
      </c>
      <c r="F817" s="64" t="s">
        <v>22</v>
      </c>
      <c r="G817" s="64" t="s">
        <v>5591</v>
      </c>
      <c r="H817" s="64" t="s">
        <v>5592</v>
      </c>
      <c r="I817" s="64">
        <v>2021</v>
      </c>
      <c r="J817" s="64" t="s">
        <v>26</v>
      </c>
      <c r="K817" s="64" t="s">
        <v>27</v>
      </c>
      <c r="L817" s="64" t="s">
        <v>5593</v>
      </c>
      <c r="M817" s="64" t="s">
        <v>5594</v>
      </c>
      <c r="N817" s="86"/>
      <c r="O817" s="64" t="s">
        <v>945</v>
      </c>
      <c r="P817" s="64" t="s">
        <v>3390</v>
      </c>
      <c r="Q817" s="86"/>
      <c r="R817" s="86"/>
      <c r="S817" s="26"/>
    </row>
    <row r="818" spans="1:19" ht="28">
      <c r="A818" s="11" t="s">
        <v>18</v>
      </c>
      <c r="B818" s="75">
        <v>44986</v>
      </c>
      <c r="C818" s="64" t="s">
        <v>5588</v>
      </c>
      <c r="D818" s="85" t="s">
        <v>5595</v>
      </c>
      <c r="E818" s="64" t="s">
        <v>5596</v>
      </c>
      <c r="F818" s="64" t="s">
        <v>22</v>
      </c>
      <c r="G818" s="64" t="s">
        <v>5597</v>
      </c>
      <c r="H818" s="64" t="s">
        <v>616</v>
      </c>
      <c r="I818" s="64">
        <v>2022</v>
      </c>
      <c r="J818" s="64" t="s">
        <v>26</v>
      </c>
      <c r="K818" s="64" t="s">
        <v>27</v>
      </c>
      <c r="L818" s="64" t="s">
        <v>5593</v>
      </c>
      <c r="M818" s="64" t="s">
        <v>5598</v>
      </c>
      <c r="N818" s="86"/>
      <c r="O818" s="64" t="s">
        <v>945</v>
      </c>
      <c r="P818" s="64" t="s">
        <v>1905</v>
      </c>
      <c r="Q818" s="86"/>
      <c r="R818" s="86"/>
      <c r="S818" s="26"/>
    </row>
    <row r="819" spans="1:19" ht="42">
      <c r="A819" s="11" t="s">
        <v>18</v>
      </c>
      <c r="B819" s="75">
        <v>44986</v>
      </c>
      <c r="C819" s="64" t="s">
        <v>1843</v>
      </c>
      <c r="D819" s="85" t="s">
        <v>5599</v>
      </c>
      <c r="E819" s="64" t="s">
        <v>5600</v>
      </c>
      <c r="F819" s="64" t="s">
        <v>22</v>
      </c>
      <c r="G819" s="64" t="s">
        <v>5601</v>
      </c>
      <c r="H819" s="64" t="s">
        <v>5602</v>
      </c>
      <c r="I819" s="64">
        <v>2023</v>
      </c>
      <c r="J819" s="64" t="s">
        <v>26</v>
      </c>
      <c r="K819" s="64" t="s">
        <v>825</v>
      </c>
      <c r="L819" s="64" t="s">
        <v>5603</v>
      </c>
      <c r="M819" s="86"/>
      <c r="N819" s="86"/>
      <c r="O819" s="64" t="s">
        <v>1844</v>
      </c>
      <c r="P819" s="86"/>
      <c r="Q819" s="86"/>
      <c r="R819" s="86"/>
      <c r="S819" s="26"/>
    </row>
    <row r="820" spans="1:19" ht="42">
      <c r="A820" s="11" t="s">
        <v>18</v>
      </c>
      <c r="B820" s="75">
        <v>44986</v>
      </c>
      <c r="C820" s="64" t="s">
        <v>1843</v>
      </c>
      <c r="D820" s="85" t="s">
        <v>5604</v>
      </c>
      <c r="E820" s="64" t="s">
        <v>5605</v>
      </c>
      <c r="F820" s="64" t="s">
        <v>22</v>
      </c>
      <c r="G820" s="64" t="s">
        <v>5606</v>
      </c>
      <c r="H820" s="64" t="s">
        <v>5607</v>
      </c>
      <c r="I820" s="64">
        <v>2023</v>
      </c>
      <c r="J820" s="64" t="s">
        <v>26</v>
      </c>
      <c r="K820" s="64" t="s">
        <v>27</v>
      </c>
      <c r="L820" s="64" t="s">
        <v>5608</v>
      </c>
      <c r="M820" s="64" t="s">
        <v>5609</v>
      </c>
      <c r="N820" s="86"/>
      <c r="O820" s="64" t="s">
        <v>5610</v>
      </c>
      <c r="P820" s="64" t="s">
        <v>5611</v>
      </c>
      <c r="Q820" s="86"/>
      <c r="R820" s="86"/>
      <c r="S820" s="26"/>
    </row>
    <row r="821" spans="1:19" ht="42">
      <c r="A821" s="11" t="s">
        <v>18</v>
      </c>
      <c r="B821" s="75">
        <v>44986</v>
      </c>
      <c r="C821" s="64" t="s">
        <v>105</v>
      </c>
      <c r="D821" s="85" t="s">
        <v>5612</v>
      </c>
      <c r="E821" s="64" t="s">
        <v>5613</v>
      </c>
      <c r="F821" s="64" t="s">
        <v>22</v>
      </c>
      <c r="G821" s="64" t="s">
        <v>5614</v>
      </c>
      <c r="H821" s="64" t="s">
        <v>5475</v>
      </c>
      <c r="I821" s="64">
        <v>2022</v>
      </c>
      <c r="J821" s="64" t="s">
        <v>26</v>
      </c>
      <c r="K821" s="64" t="s">
        <v>825</v>
      </c>
      <c r="L821" s="64" t="s">
        <v>5476</v>
      </c>
      <c r="M821" s="64" t="s">
        <v>5615</v>
      </c>
      <c r="N821" s="86"/>
      <c r="O821" s="64" t="s">
        <v>5477</v>
      </c>
      <c r="P821" s="64" t="s">
        <v>5616</v>
      </c>
      <c r="Q821" s="86"/>
      <c r="R821" s="86"/>
      <c r="S821" s="26"/>
    </row>
    <row r="822" spans="1:19" ht="28">
      <c r="A822" s="11" t="s">
        <v>18</v>
      </c>
      <c r="B822" s="75">
        <v>44986</v>
      </c>
      <c r="C822" s="64" t="s">
        <v>4960</v>
      </c>
      <c r="D822" s="85" t="s">
        <v>5617</v>
      </c>
      <c r="E822" s="64" t="s">
        <v>5618</v>
      </c>
      <c r="F822" s="64" t="s">
        <v>22</v>
      </c>
      <c r="G822" s="64" t="s">
        <v>5619</v>
      </c>
      <c r="H822" s="64" t="s">
        <v>1584</v>
      </c>
      <c r="I822" s="64">
        <v>2023</v>
      </c>
      <c r="J822" s="64" t="s">
        <v>26</v>
      </c>
      <c r="K822" s="64" t="s">
        <v>27</v>
      </c>
      <c r="L822" s="64" t="s">
        <v>2554</v>
      </c>
      <c r="M822" s="64" t="s">
        <v>2787</v>
      </c>
      <c r="N822" s="86"/>
      <c r="O822" s="64" t="s">
        <v>5620</v>
      </c>
      <c r="P822" s="64" t="s">
        <v>4288</v>
      </c>
      <c r="Q822" s="86"/>
      <c r="R822" s="86"/>
      <c r="S822" s="26"/>
    </row>
    <row r="823" spans="1:19" ht="42">
      <c r="A823" s="11" t="s">
        <v>18</v>
      </c>
      <c r="B823" s="75">
        <v>44986</v>
      </c>
      <c r="C823" s="64" t="s">
        <v>1876</v>
      </c>
      <c r="D823" s="85" t="s">
        <v>5621</v>
      </c>
      <c r="E823" s="64" t="s">
        <v>5622</v>
      </c>
      <c r="F823" s="64" t="s">
        <v>22</v>
      </c>
      <c r="G823" s="64" t="s">
        <v>5623</v>
      </c>
      <c r="H823" s="64" t="s">
        <v>3329</v>
      </c>
      <c r="I823" s="64">
        <v>2023</v>
      </c>
      <c r="J823" s="64" t="s">
        <v>26</v>
      </c>
      <c r="K823" s="64" t="s">
        <v>59</v>
      </c>
      <c r="L823" s="64" t="s">
        <v>5624</v>
      </c>
      <c r="M823" s="64" t="s">
        <v>5625</v>
      </c>
      <c r="N823" s="86"/>
      <c r="O823" s="64" t="s">
        <v>5626</v>
      </c>
      <c r="P823" s="64" t="s">
        <v>5627</v>
      </c>
      <c r="Q823" s="86"/>
      <c r="R823" s="86"/>
      <c r="S823" s="26"/>
    </row>
    <row r="824" spans="1:19" ht="42">
      <c r="A824" s="11" t="s">
        <v>18</v>
      </c>
      <c r="B824" s="75">
        <v>44986</v>
      </c>
      <c r="C824" s="64" t="s">
        <v>5628</v>
      </c>
      <c r="D824" s="85" t="s">
        <v>5629</v>
      </c>
      <c r="E824" s="64" t="s">
        <v>5630</v>
      </c>
      <c r="F824" s="64" t="s">
        <v>22</v>
      </c>
      <c r="G824" s="64" t="s">
        <v>5631</v>
      </c>
      <c r="H824" s="64" t="s">
        <v>5632</v>
      </c>
      <c r="I824" s="64">
        <v>2023</v>
      </c>
      <c r="J824" s="64" t="s">
        <v>26</v>
      </c>
      <c r="K824" s="64" t="s">
        <v>825</v>
      </c>
      <c r="L824" s="64" t="s">
        <v>5633</v>
      </c>
      <c r="M824" s="64" t="s">
        <v>5634</v>
      </c>
      <c r="N824" s="86"/>
      <c r="O824" s="64" t="s">
        <v>5635</v>
      </c>
      <c r="P824" s="64" t="s">
        <v>5636</v>
      </c>
      <c r="Q824" s="86"/>
      <c r="R824" s="86"/>
      <c r="S824" s="26"/>
    </row>
    <row r="825" spans="1:19" ht="28">
      <c r="A825" s="11" t="s">
        <v>18</v>
      </c>
      <c r="B825" s="75">
        <v>44986</v>
      </c>
      <c r="C825" s="64" t="s">
        <v>3772</v>
      </c>
      <c r="D825" s="85" t="s">
        <v>5638</v>
      </c>
      <c r="E825" s="64" t="s">
        <v>5639</v>
      </c>
      <c r="F825" s="64" t="s">
        <v>22</v>
      </c>
      <c r="G825" s="64" t="s">
        <v>5640</v>
      </c>
      <c r="H825" s="64" t="s">
        <v>208</v>
      </c>
      <c r="I825" s="64">
        <v>2023</v>
      </c>
      <c r="J825" s="64" t="s">
        <v>26</v>
      </c>
      <c r="K825" s="64" t="s">
        <v>27</v>
      </c>
      <c r="L825" s="64" t="s">
        <v>5097</v>
      </c>
      <c r="M825" s="64" t="s">
        <v>694</v>
      </c>
      <c r="N825" s="86"/>
      <c r="O825" s="64" t="s">
        <v>5097</v>
      </c>
      <c r="P825" s="64" t="s">
        <v>694</v>
      </c>
      <c r="Q825" s="86"/>
      <c r="R825" s="86"/>
      <c r="S825" s="26"/>
    </row>
    <row r="826" spans="1:19" ht="252">
      <c r="A826" s="11" t="s">
        <v>18</v>
      </c>
      <c r="B826" s="75">
        <v>44986</v>
      </c>
      <c r="C826" s="64" t="s">
        <v>5641</v>
      </c>
      <c r="D826" s="85" t="s">
        <v>5642</v>
      </c>
      <c r="E826" s="64" t="s">
        <v>5346</v>
      </c>
      <c r="F826" s="64" t="s">
        <v>22</v>
      </c>
      <c r="G826" s="64" t="s">
        <v>5643</v>
      </c>
      <c r="H826" s="64" t="s">
        <v>124</v>
      </c>
      <c r="I826" s="64">
        <v>2022</v>
      </c>
      <c r="J826" s="64" t="s">
        <v>26</v>
      </c>
      <c r="K826" s="64" t="s">
        <v>27</v>
      </c>
      <c r="L826" s="64" t="s">
        <v>5644</v>
      </c>
      <c r="M826" s="64" t="s">
        <v>5645</v>
      </c>
      <c r="N826" s="86"/>
      <c r="O826" s="64" t="s">
        <v>525</v>
      </c>
      <c r="P826" s="64" t="s">
        <v>5347</v>
      </c>
      <c r="Q826" s="86"/>
      <c r="R826" s="86"/>
      <c r="S826" s="26"/>
    </row>
    <row r="827" spans="1:19" ht="28">
      <c r="A827" s="11" t="s">
        <v>18</v>
      </c>
      <c r="B827" s="75">
        <v>44986</v>
      </c>
      <c r="C827" s="64" t="s">
        <v>463</v>
      </c>
      <c r="D827" s="85" t="s">
        <v>5646</v>
      </c>
      <c r="E827" s="64" t="s">
        <v>5647</v>
      </c>
      <c r="F827" s="64" t="s">
        <v>22</v>
      </c>
      <c r="G827" s="64" t="s">
        <v>5648</v>
      </c>
      <c r="H827" s="64" t="s">
        <v>2992</v>
      </c>
      <c r="I827" s="64">
        <v>2023</v>
      </c>
      <c r="J827" s="64" t="s">
        <v>26</v>
      </c>
      <c r="K827" s="64" t="s">
        <v>27</v>
      </c>
      <c r="L827" s="64" t="s">
        <v>4104</v>
      </c>
      <c r="M827" s="64" t="s">
        <v>5649</v>
      </c>
      <c r="N827" s="86"/>
      <c r="O827" s="64" t="s">
        <v>4105</v>
      </c>
      <c r="P827" s="64" t="s">
        <v>5650</v>
      </c>
      <c r="Q827" s="86"/>
      <c r="R827" s="86"/>
      <c r="S827" s="26"/>
    </row>
    <row r="828" spans="1:19" ht="42">
      <c r="A828" s="11" t="s">
        <v>18</v>
      </c>
      <c r="B828" s="75">
        <v>44986</v>
      </c>
      <c r="C828" s="64" t="s">
        <v>5651</v>
      </c>
      <c r="D828" s="85" t="s">
        <v>5652</v>
      </c>
      <c r="E828" s="64" t="s">
        <v>5653</v>
      </c>
      <c r="F828" s="64" t="s">
        <v>22</v>
      </c>
      <c r="G828" s="64" t="s">
        <v>5654</v>
      </c>
      <c r="H828" s="64" t="s">
        <v>5655</v>
      </c>
      <c r="I828" s="64">
        <v>2023</v>
      </c>
      <c r="J828" s="64" t="s">
        <v>46</v>
      </c>
      <c r="K828" s="64" t="s">
        <v>27</v>
      </c>
      <c r="L828" s="64" t="s">
        <v>5656</v>
      </c>
      <c r="M828" s="86"/>
      <c r="N828" s="86"/>
      <c r="O828" s="64" t="s">
        <v>5657</v>
      </c>
      <c r="P828" s="86"/>
      <c r="Q828" s="86"/>
      <c r="R828" s="86"/>
      <c r="S828" s="26"/>
    </row>
    <row r="829" spans="1:19" ht="28">
      <c r="A829" s="11" t="s">
        <v>18</v>
      </c>
      <c r="B829" s="75">
        <v>44986</v>
      </c>
      <c r="C829" s="64" t="s">
        <v>3780</v>
      </c>
      <c r="D829" s="85" t="s">
        <v>5658</v>
      </c>
      <c r="E829" s="64" t="s">
        <v>5659</v>
      </c>
      <c r="F829" s="64" t="s">
        <v>22</v>
      </c>
      <c r="G829" s="64" t="s">
        <v>5660</v>
      </c>
      <c r="H829" s="64" t="s">
        <v>265</v>
      </c>
      <c r="I829" s="64">
        <v>2022</v>
      </c>
      <c r="J829" s="64" t="s">
        <v>26</v>
      </c>
      <c r="K829" s="64" t="s">
        <v>27</v>
      </c>
      <c r="L829" s="64" t="s">
        <v>5337</v>
      </c>
      <c r="M829" s="64" t="s">
        <v>5661</v>
      </c>
      <c r="N829" s="86"/>
      <c r="O829" s="64" t="s">
        <v>4957</v>
      </c>
      <c r="P829" s="64" t="s">
        <v>4958</v>
      </c>
      <c r="Q829" s="86"/>
      <c r="R829" s="86"/>
      <c r="S829" s="26"/>
    </row>
    <row r="830" spans="1:19" ht="84">
      <c r="A830" s="11" t="s">
        <v>18</v>
      </c>
      <c r="B830" s="75">
        <v>44986</v>
      </c>
      <c r="C830" s="64" t="s">
        <v>5662</v>
      </c>
      <c r="D830" s="85" t="s">
        <v>5663</v>
      </c>
      <c r="E830" s="64" t="s">
        <v>5664</v>
      </c>
      <c r="F830" s="64" t="s">
        <v>22</v>
      </c>
      <c r="G830" s="64" t="s">
        <v>5665</v>
      </c>
      <c r="H830" s="64" t="s">
        <v>4321</v>
      </c>
      <c r="I830" s="64">
        <v>2023</v>
      </c>
      <c r="J830" s="64" t="s">
        <v>26</v>
      </c>
      <c r="K830" s="64" t="s">
        <v>825</v>
      </c>
      <c r="L830" s="64" t="s">
        <v>5666</v>
      </c>
      <c r="M830" s="64" t="s">
        <v>4316</v>
      </c>
      <c r="N830" s="86"/>
      <c r="O830" s="64" t="s">
        <v>359</v>
      </c>
      <c r="P830" s="64" t="s">
        <v>4316</v>
      </c>
      <c r="Q830" s="86"/>
      <c r="R830" s="86"/>
      <c r="S830" s="26"/>
    </row>
    <row r="831" spans="1:19" ht="28">
      <c r="A831" s="11" t="s">
        <v>18</v>
      </c>
      <c r="B831" s="75">
        <v>44986</v>
      </c>
      <c r="C831" s="64" t="s">
        <v>3557</v>
      </c>
      <c r="D831" s="85" t="s">
        <v>5667</v>
      </c>
      <c r="E831" s="64" t="s">
        <v>5668</v>
      </c>
      <c r="F831" s="64" t="s">
        <v>22</v>
      </c>
      <c r="G831" s="64" t="s">
        <v>5669</v>
      </c>
      <c r="H831" s="64" t="s">
        <v>51</v>
      </c>
      <c r="I831" s="64">
        <v>2023</v>
      </c>
      <c r="J831" s="64" t="s">
        <v>26</v>
      </c>
      <c r="K831" s="64" t="s">
        <v>27</v>
      </c>
      <c r="L831" s="64" t="s">
        <v>5670</v>
      </c>
      <c r="M831" s="64" t="s">
        <v>5671</v>
      </c>
      <c r="N831" s="86"/>
      <c r="O831" s="64" t="s">
        <v>3558</v>
      </c>
      <c r="P831" s="64" t="s">
        <v>5672</v>
      </c>
      <c r="Q831" s="86"/>
      <c r="R831" s="86"/>
      <c r="S831" s="26"/>
    </row>
    <row r="832" spans="1:19" ht="28">
      <c r="A832" s="11" t="s">
        <v>18</v>
      </c>
      <c r="B832" s="75">
        <v>44986</v>
      </c>
      <c r="C832" s="64" t="s">
        <v>105</v>
      </c>
      <c r="D832" s="85" t="s">
        <v>5673</v>
      </c>
      <c r="E832" s="64" t="s">
        <v>5674</v>
      </c>
      <c r="F832" s="64" t="s">
        <v>22</v>
      </c>
      <c r="G832" s="64" t="s">
        <v>5675</v>
      </c>
      <c r="H832" s="64" t="s">
        <v>1751</v>
      </c>
      <c r="I832" s="64">
        <v>2023</v>
      </c>
      <c r="J832" s="64" t="s">
        <v>26</v>
      </c>
      <c r="K832" s="64" t="s">
        <v>27</v>
      </c>
      <c r="L832" s="64" t="s">
        <v>5676</v>
      </c>
      <c r="M832" s="64" t="s">
        <v>5677</v>
      </c>
      <c r="N832" s="86"/>
      <c r="O832" s="64" t="s">
        <v>5678</v>
      </c>
      <c r="P832" s="64" t="s">
        <v>5679</v>
      </c>
      <c r="Q832" s="86"/>
      <c r="R832" s="86"/>
      <c r="S832" s="26"/>
    </row>
    <row r="833" spans="1:19" ht="28">
      <c r="A833" s="11" t="s">
        <v>18</v>
      </c>
      <c r="B833" s="75">
        <v>44986</v>
      </c>
      <c r="C833" s="64" t="s">
        <v>463</v>
      </c>
      <c r="D833" s="85" t="s">
        <v>5680</v>
      </c>
      <c r="E833" s="64" t="s">
        <v>5681</v>
      </c>
      <c r="F833" s="64" t="s">
        <v>22</v>
      </c>
      <c r="G833" s="64" t="s">
        <v>5682</v>
      </c>
      <c r="H833" s="64" t="s">
        <v>3707</v>
      </c>
      <c r="I833" s="64">
        <v>2023</v>
      </c>
      <c r="J833" s="64" t="s">
        <v>26</v>
      </c>
      <c r="K833" s="64" t="s">
        <v>27</v>
      </c>
      <c r="L833" s="64" t="s">
        <v>5683</v>
      </c>
      <c r="M833" s="64" t="s">
        <v>5684</v>
      </c>
      <c r="N833" s="86"/>
      <c r="O833" s="64" t="s">
        <v>5685</v>
      </c>
      <c r="P833" s="64" t="s">
        <v>5686</v>
      </c>
      <c r="Q833" s="86"/>
      <c r="R833" s="86"/>
      <c r="S833" s="26"/>
    </row>
    <row r="834" spans="1:19" ht="28">
      <c r="A834" s="11" t="s">
        <v>18</v>
      </c>
      <c r="B834" s="75">
        <v>44986</v>
      </c>
      <c r="C834" s="64" t="s">
        <v>1843</v>
      </c>
      <c r="D834" s="85" t="s">
        <v>5687</v>
      </c>
      <c r="E834" s="64" t="s">
        <v>5688</v>
      </c>
      <c r="F834" s="64" t="s">
        <v>488</v>
      </c>
      <c r="G834" s="64" t="s">
        <v>5689</v>
      </c>
      <c r="H834" s="86"/>
      <c r="I834" s="64">
        <v>2022</v>
      </c>
      <c r="J834" s="64" t="s">
        <v>46</v>
      </c>
      <c r="K834" s="86"/>
      <c r="L834" s="64" t="s">
        <v>5690</v>
      </c>
      <c r="M834" s="64" t="s">
        <v>5691</v>
      </c>
      <c r="N834" s="86"/>
      <c r="O834" s="64" t="s">
        <v>5692</v>
      </c>
      <c r="P834" s="64" t="s">
        <v>5693</v>
      </c>
      <c r="Q834" s="86"/>
      <c r="R834" s="86"/>
      <c r="S834" s="26"/>
    </row>
    <row r="835" spans="1:19" ht="42">
      <c r="A835" s="11" t="s">
        <v>18</v>
      </c>
      <c r="B835" s="75">
        <v>44986</v>
      </c>
      <c r="C835" s="64" t="s">
        <v>4458</v>
      </c>
      <c r="D835" s="85" t="s">
        <v>5694</v>
      </c>
      <c r="E835" s="87" t="s">
        <v>5695</v>
      </c>
      <c r="F835" s="64" t="s">
        <v>488</v>
      </c>
      <c r="G835" s="64" t="s">
        <v>5696</v>
      </c>
      <c r="H835" s="86"/>
      <c r="I835" s="64">
        <v>2023</v>
      </c>
      <c r="J835" s="64" t="s">
        <v>46</v>
      </c>
      <c r="K835" s="64" t="s">
        <v>27</v>
      </c>
      <c r="L835" s="64" t="s">
        <v>5097</v>
      </c>
      <c r="M835" s="64" t="s">
        <v>694</v>
      </c>
      <c r="N835" s="86"/>
      <c r="O835" s="64" t="s">
        <v>5357</v>
      </c>
      <c r="P835" s="64" t="s">
        <v>2750</v>
      </c>
      <c r="Q835" s="86"/>
      <c r="R835" s="86"/>
      <c r="S835" s="26"/>
    </row>
    <row r="836" spans="1:19" ht="28">
      <c r="A836" s="11" t="s">
        <v>18</v>
      </c>
      <c r="B836" s="75">
        <v>44986</v>
      </c>
      <c r="C836" s="64" t="s">
        <v>3780</v>
      </c>
      <c r="D836" s="85" t="s">
        <v>5697</v>
      </c>
      <c r="E836" s="87" t="s">
        <v>5698</v>
      </c>
      <c r="F836" s="64" t="s">
        <v>488</v>
      </c>
      <c r="G836" s="64" t="s">
        <v>5699</v>
      </c>
      <c r="H836" s="86"/>
      <c r="I836" s="64">
        <v>2023</v>
      </c>
      <c r="J836" s="64" t="s">
        <v>46</v>
      </c>
      <c r="K836" s="64" t="s">
        <v>27</v>
      </c>
      <c r="L836" s="64" t="s">
        <v>5700</v>
      </c>
      <c r="M836" s="64" t="s">
        <v>2646</v>
      </c>
      <c r="N836" s="86"/>
      <c r="O836" s="64" t="s">
        <v>5701</v>
      </c>
      <c r="P836" s="64" t="s">
        <v>5702</v>
      </c>
      <c r="Q836" s="86"/>
      <c r="R836" s="86"/>
      <c r="S836" s="26"/>
    </row>
    <row r="837" spans="1:19" ht="28">
      <c r="A837" s="11" t="s">
        <v>18</v>
      </c>
      <c r="B837" s="75">
        <v>44986</v>
      </c>
      <c r="C837" s="64" t="s">
        <v>3780</v>
      </c>
      <c r="D837" s="85" t="s">
        <v>5703</v>
      </c>
      <c r="E837" s="88" t="s">
        <v>5704</v>
      </c>
      <c r="F837" s="64" t="s">
        <v>488</v>
      </c>
      <c r="G837" s="64" t="s">
        <v>5705</v>
      </c>
      <c r="H837" s="86"/>
      <c r="I837" s="64">
        <v>2023</v>
      </c>
      <c r="J837" s="64" t="s">
        <v>46</v>
      </c>
      <c r="K837" s="64" t="s">
        <v>27</v>
      </c>
      <c r="L837" s="64" t="s">
        <v>5706</v>
      </c>
      <c r="M837" s="64" t="s">
        <v>5707</v>
      </c>
      <c r="N837" s="86"/>
      <c r="O837" s="64" t="s">
        <v>5708</v>
      </c>
      <c r="P837" s="64" t="s">
        <v>5707</v>
      </c>
      <c r="Q837" s="86"/>
      <c r="R837" s="86"/>
      <c r="S837" s="26"/>
    </row>
    <row r="838" spans="1:19" ht="42">
      <c r="A838" s="11" t="s">
        <v>18</v>
      </c>
      <c r="B838" s="75">
        <v>44986</v>
      </c>
      <c r="C838" s="64" t="s">
        <v>4458</v>
      </c>
      <c r="D838" s="85" t="s">
        <v>5709</v>
      </c>
      <c r="E838" s="88" t="s">
        <v>5710</v>
      </c>
      <c r="F838" s="64" t="s">
        <v>488</v>
      </c>
      <c r="G838" s="64" t="s">
        <v>5711</v>
      </c>
      <c r="H838" s="86"/>
      <c r="I838" s="64">
        <v>2023</v>
      </c>
      <c r="J838" s="64" t="s">
        <v>46</v>
      </c>
      <c r="K838" s="86"/>
      <c r="L838" s="64" t="s">
        <v>5712</v>
      </c>
      <c r="M838" s="86"/>
      <c r="N838" s="86"/>
      <c r="O838" s="64" t="s">
        <v>5713</v>
      </c>
      <c r="P838" s="86"/>
      <c r="Q838" s="86"/>
      <c r="R838" s="86"/>
      <c r="S838" s="26"/>
    </row>
    <row r="839" spans="1:19" ht="28">
      <c r="A839" s="11" t="s">
        <v>18</v>
      </c>
      <c r="B839" s="75">
        <v>44986</v>
      </c>
      <c r="C839" s="64" t="s">
        <v>3133</v>
      </c>
      <c r="D839" s="85" t="s">
        <v>5714</v>
      </c>
      <c r="E839" s="88" t="s">
        <v>5715</v>
      </c>
      <c r="F839" s="64" t="s">
        <v>488</v>
      </c>
      <c r="G839" s="64" t="s">
        <v>5716</v>
      </c>
      <c r="H839" s="86"/>
      <c r="I839" s="64">
        <v>2023</v>
      </c>
      <c r="J839" s="64" t="s">
        <v>46</v>
      </c>
      <c r="K839" s="86"/>
      <c r="L839" s="64" t="s">
        <v>5717</v>
      </c>
      <c r="M839" s="86"/>
      <c r="N839" s="86"/>
      <c r="O839" s="64" t="s">
        <v>5718</v>
      </c>
      <c r="P839" s="86"/>
      <c r="Q839" s="86"/>
      <c r="R839" s="86"/>
      <c r="S839" s="26"/>
    </row>
    <row r="840" spans="1:19" ht="28">
      <c r="A840" s="11" t="s">
        <v>18</v>
      </c>
      <c r="B840" s="75">
        <v>45020</v>
      </c>
      <c r="C840" s="56" t="s">
        <v>689</v>
      </c>
      <c r="D840" s="65" t="s">
        <v>5720</v>
      </c>
      <c r="E840" s="56" t="s">
        <v>5721</v>
      </c>
      <c r="F840" s="56" t="s">
        <v>22</v>
      </c>
      <c r="G840" s="56" t="s">
        <v>5722</v>
      </c>
      <c r="H840" s="56" t="s">
        <v>5513</v>
      </c>
      <c r="I840" s="56">
        <v>2023</v>
      </c>
      <c r="J840" s="56" t="s">
        <v>26</v>
      </c>
      <c r="K840" s="56" t="s">
        <v>27</v>
      </c>
      <c r="L840" s="56" t="s">
        <v>5723</v>
      </c>
      <c r="M840" s="66"/>
      <c r="N840" s="66"/>
      <c r="O840" s="56" t="s">
        <v>4099</v>
      </c>
      <c r="P840" s="66"/>
      <c r="Q840" s="89"/>
      <c r="R840" s="90"/>
      <c r="S840" s="26"/>
    </row>
    <row r="841" spans="1:19" ht="42">
      <c r="A841" s="11" t="s">
        <v>18</v>
      </c>
      <c r="B841" s="75">
        <v>45020</v>
      </c>
      <c r="C841" s="56" t="s">
        <v>1843</v>
      </c>
      <c r="D841" s="65" t="s">
        <v>5724</v>
      </c>
      <c r="E841" s="56" t="s">
        <v>5725</v>
      </c>
      <c r="F841" s="56" t="s">
        <v>22</v>
      </c>
      <c r="G841" s="56" t="s">
        <v>5726</v>
      </c>
      <c r="H841" s="56" t="s">
        <v>2867</v>
      </c>
      <c r="I841" s="56">
        <v>2023</v>
      </c>
      <c r="J841" s="56" t="s">
        <v>26</v>
      </c>
      <c r="K841" s="56" t="s">
        <v>27</v>
      </c>
      <c r="L841" s="56" t="s">
        <v>5727</v>
      </c>
      <c r="M841" s="66"/>
      <c r="N841" s="66"/>
      <c r="O841" s="56" t="s">
        <v>5728</v>
      </c>
      <c r="P841" s="66"/>
      <c r="Q841" s="89"/>
      <c r="R841" s="90"/>
      <c r="S841" s="26"/>
    </row>
    <row r="842" spans="1:19" ht="42">
      <c r="A842" s="11" t="s">
        <v>18</v>
      </c>
      <c r="B842" s="75">
        <v>45020</v>
      </c>
      <c r="C842" s="56" t="s">
        <v>5729</v>
      </c>
      <c r="D842" s="65" t="s">
        <v>5730</v>
      </c>
      <c r="E842" s="56" t="s">
        <v>5731</v>
      </c>
      <c r="F842" s="56" t="s">
        <v>22</v>
      </c>
      <c r="G842" s="56" t="s">
        <v>5732</v>
      </c>
      <c r="H842" s="56" t="s">
        <v>3447</v>
      </c>
      <c r="I842" s="56">
        <v>2023</v>
      </c>
      <c r="J842" s="56" t="s">
        <v>26</v>
      </c>
      <c r="K842" s="56" t="s">
        <v>825</v>
      </c>
      <c r="L842" s="56" t="s">
        <v>450</v>
      </c>
      <c r="M842" s="66"/>
      <c r="N842" s="66"/>
      <c r="O842" s="56" t="s">
        <v>443</v>
      </c>
      <c r="P842" s="66"/>
      <c r="Q842" s="89"/>
      <c r="R842" s="90"/>
      <c r="S842" s="26"/>
    </row>
    <row r="843" spans="1:19" ht="28">
      <c r="A843" s="11" t="s">
        <v>18</v>
      </c>
      <c r="B843" s="75">
        <v>45020</v>
      </c>
      <c r="C843" s="56" t="s">
        <v>463</v>
      </c>
      <c r="D843" s="65" t="s">
        <v>5733</v>
      </c>
      <c r="E843" s="56" t="s">
        <v>5734</v>
      </c>
      <c r="F843" s="56" t="s">
        <v>22</v>
      </c>
      <c r="G843" s="56" t="s">
        <v>5735</v>
      </c>
      <c r="H843" s="56" t="s">
        <v>3617</v>
      </c>
      <c r="I843" s="56">
        <v>2023</v>
      </c>
      <c r="J843" s="56" t="s">
        <v>26</v>
      </c>
      <c r="K843" s="56" t="s">
        <v>27</v>
      </c>
      <c r="L843" s="56" t="s">
        <v>5736</v>
      </c>
      <c r="M843" s="56" t="s">
        <v>3277</v>
      </c>
      <c r="N843" s="66"/>
      <c r="O843" s="56" t="s">
        <v>5737</v>
      </c>
      <c r="P843" s="56" t="s">
        <v>2976</v>
      </c>
      <c r="Q843" s="89"/>
      <c r="R843" s="90"/>
      <c r="S843" s="26"/>
    </row>
    <row r="844" spans="1:19" ht="42">
      <c r="A844" s="11" t="s">
        <v>18</v>
      </c>
      <c r="B844" s="75">
        <v>45020</v>
      </c>
      <c r="C844" s="56" t="s">
        <v>1843</v>
      </c>
      <c r="D844" s="65" t="s">
        <v>5738</v>
      </c>
      <c r="E844" s="56" t="s">
        <v>5739</v>
      </c>
      <c r="F844" s="56" t="s">
        <v>22</v>
      </c>
      <c r="G844" s="56" t="s">
        <v>5740</v>
      </c>
      <c r="H844" s="56" t="s">
        <v>365</v>
      </c>
      <c r="I844" s="56">
        <v>2023</v>
      </c>
      <c r="J844" s="56" t="s">
        <v>46</v>
      </c>
      <c r="K844" s="66"/>
      <c r="L844" s="56" t="s">
        <v>5380</v>
      </c>
      <c r="M844" s="56" t="s">
        <v>3064</v>
      </c>
      <c r="N844" s="66"/>
      <c r="O844" s="56" t="s">
        <v>3842</v>
      </c>
      <c r="P844" s="56" t="s">
        <v>5741</v>
      </c>
      <c r="Q844" s="89"/>
      <c r="R844" s="90"/>
      <c r="S844" s="26"/>
    </row>
    <row r="845" spans="1:19" ht="28">
      <c r="A845" s="11" t="s">
        <v>18</v>
      </c>
      <c r="B845" s="75">
        <v>45020</v>
      </c>
      <c r="C845" s="56" t="s">
        <v>1843</v>
      </c>
      <c r="D845" s="65" t="s">
        <v>5742</v>
      </c>
      <c r="E845" s="66"/>
      <c r="F845" s="56" t="s">
        <v>928</v>
      </c>
      <c r="G845" s="56" t="s">
        <v>5743</v>
      </c>
      <c r="H845" s="56" t="s">
        <v>2024</v>
      </c>
      <c r="I845" s="56">
        <v>2023</v>
      </c>
      <c r="J845" s="56" t="s">
        <v>26</v>
      </c>
      <c r="K845" s="56" t="s">
        <v>27</v>
      </c>
      <c r="L845" s="56" t="s">
        <v>5744</v>
      </c>
      <c r="M845" s="66"/>
      <c r="N845" s="66"/>
      <c r="O845" s="56" t="s">
        <v>5745</v>
      </c>
      <c r="P845" s="66"/>
      <c r="Q845" s="89"/>
      <c r="R845" s="90"/>
      <c r="S845" s="26"/>
    </row>
    <row r="846" spans="1:19" ht="28">
      <c r="A846" s="11" t="s">
        <v>18</v>
      </c>
      <c r="B846" s="75">
        <v>45047</v>
      </c>
      <c r="C846" s="56" t="s">
        <v>83</v>
      </c>
      <c r="D846" s="65" t="s">
        <v>5746</v>
      </c>
      <c r="E846" s="56" t="s">
        <v>5747</v>
      </c>
      <c r="F846" s="56" t="s">
        <v>22</v>
      </c>
      <c r="G846" s="56" t="s">
        <v>5748</v>
      </c>
      <c r="H846" s="56" t="s">
        <v>1480</v>
      </c>
      <c r="I846" s="56">
        <v>2022</v>
      </c>
      <c r="J846" s="56" t="s">
        <v>46</v>
      </c>
      <c r="K846" s="66"/>
      <c r="L846" s="56" t="s">
        <v>5749</v>
      </c>
      <c r="M846" s="56" t="s">
        <v>5750</v>
      </c>
      <c r="N846" s="66"/>
      <c r="O846" s="56" t="s">
        <v>5751</v>
      </c>
      <c r="P846" s="56" t="s">
        <v>5752</v>
      </c>
      <c r="Q846" s="66"/>
      <c r="R846" s="66"/>
      <c r="S846" s="26"/>
    </row>
    <row r="847" spans="1:19" ht="28">
      <c r="A847" s="11" t="s">
        <v>18</v>
      </c>
      <c r="B847" s="75">
        <v>45047</v>
      </c>
      <c r="C847" s="56" t="s">
        <v>105</v>
      </c>
      <c r="D847" s="65" t="s">
        <v>5753</v>
      </c>
      <c r="E847" s="56" t="s">
        <v>5754</v>
      </c>
      <c r="F847" s="56" t="s">
        <v>22</v>
      </c>
      <c r="G847" s="56" t="s">
        <v>5755</v>
      </c>
      <c r="H847" s="56" t="s">
        <v>5756</v>
      </c>
      <c r="I847" s="56">
        <v>2023</v>
      </c>
      <c r="J847" s="56" t="s">
        <v>26</v>
      </c>
      <c r="K847" s="56" t="s">
        <v>27</v>
      </c>
      <c r="L847" s="56" t="s">
        <v>5757</v>
      </c>
      <c r="M847" s="56" t="s">
        <v>5758</v>
      </c>
      <c r="N847" s="66"/>
      <c r="O847" s="56" t="s">
        <v>2051</v>
      </c>
      <c r="P847" s="56" t="s">
        <v>1776</v>
      </c>
      <c r="Q847" s="66"/>
      <c r="R847" s="66"/>
      <c r="S847" s="26"/>
    </row>
    <row r="848" spans="1:19" ht="28">
      <c r="A848" s="11" t="s">
        <v>18</v>
      </c>
      <c r="B848" s="75">
        <v>45047</v>
      </c>
      <c r="C848" s="56" t="s">
        <v>1843</v>
      </c>
      <c r="D848" s="65" t="s">
        <v>5759</v>
      </c>
      <c r="E848" s="56" t="s">
        <v>5760</v>
      </c>
      <c r="F848" s="56" t="s">
        <v>22</v>
      </c>
      <c r="G848" s="56" t="s">
        <v>5761</v>
      </c>
      <c r="H848" s="56" t="s">
        <v>2024</v>
      </c>
      <c r="I848" s="56">
        <v>2023</v>
      </c>
      <c r="J848" s="56" t="s">
        <v>26</v>
      </c>
      <c r="K848" s="56" t="s">
        <v>27</v>
      </c>
      <c r="L848" s="56" t="s">
        <v>5744</v>
      </c>
      <c r="M848" s="56" t="s">
        <v>5762</v>
      </c>
      <c r="N848" s="66"/>
      <c r="O848" s="56" t="s">
        <v>5745</v>
      </c>
      <c r="P848" s="56" t="s">
        <v>3079</v>
      </c>
      <c r="Q848" s="66"/>
      <c r="R848" s="66"/>
      <c r="S848" s="26"/>
    </row>
    <row r="849" spans="1:19" ht="42">
      <c r="A849" s="11" t="s">
        <v>18</v>
      </c>
      <c r="B849" s="75">
        <v>45047</v>
      </c>
      <c r="C849" s="56" t="s">
        <v>5763</v>
      </c>
      <c r="D849" s="65" t="s">
        <v>5764</v>
      </c>
      <c r="E849" s="56" t="s">
        <v>5765</v>
      </c>
      <c r="F849" s="56" t="s">
        <v>22</v>
      </c>
      <c r="G849" s="56" t="s">
        <v>5766</v>
      </c>
      <c r="H849" s="56" t="s">
        <v>365</v>
      </c>
      <c r="I849" s="56">
        <v>2023</v>
      </c>
      <c r="J849" s="56" t="s">
        <v>26</v>
      </c>
      <c r="K849" s="56" t="s">
        <v>27</v>
      </c>
      <c r="L849" s="56" t="s">
        <v>5767</v>
      </c>
      <c r="M849" s="56" t="s">
        <v>5768</v>
      </c>
      <c r="N849" s="66"/>
      <c r="O849" s="56" t="s">
        <v>3686</v>
      </c>
      <c r="P849" s="56" t="s">
        <v>5769</v>
      </c>
      <c r="Q849" s="66"/>
      <c r="R849" s="66"/>
      <c r="S849" s="26"/>
    </row>
    <row r="850" spans="1:19" ht="42">
      <c r="A850" s="11" t="s">
        <v>18</v>
      </c>
      <c r="B850" s="75">
        <v>45047</v>
      </c>
      <c r="C850" s="56" t="s">
        <v>105</v>
      </c>
      <c r="D850" s="65" t="s">
        <v>5770</v>
      </c>
      <c r="E850" s="56" t="s">
        <v>5771</v>
      </c>
      <c r="F850" s="56" t="s">
        <v>22</v>
      </c>
      <c r="G850" s="56" t="s">
        <v>5772</v>
      </c>
      <c r="H850" s="56" t="s">
        <v>5637</v>
      </c>
      <c r="I850" s="56">
        <v>2023</v>
      </c>
      <c r="J850" s="56" t="s">
        <v>26</v>
      </c>
      <c r="K850" s="56" t="s">
        <v>27</v>
      </c>
      <c r="L850" s="56" t="s">
        <v>5773</v>
      </c>
      <c r="M850" s="56" t="s">
        <v>5774</v>
      </c>
      <c r="N850" s="66"/>
      <c r="O850" s="56" t="s">
        <v>5775</v>
      </c>
      <c r="P850" s="56" t="s">
        <v>1761</v>
      </c>
      <c r="Q850" s="66"/>
      <c r="R850" s="66"/>
      <c r="S850" s="26"/>
    </row>
    <row r="851" spans="1:19" ht="28">
      <c r="A851" s="11" t="s">
        <v>18</v>
      </c>
      <c r="B851" s="75">
        <v>45047</v>
      </c>
      <c r="C851" s="56" t="s">
        <v>463</v>
      </c>
      <c r="D851" s="65" t="s">
        <v>5776</v>
      </c>
      <c r="E851" s="56" t="s">
        <v>5777</v>
      </c>
      <c r="F851" s="56" t="s">
        <v>22</v>
      </c>
      <c r="G851" s="56" t="s">
        <v>5778</v>
      </c>
      <c r="H851" s="56" t="s">
        <v>5779</v>
      </c>
      <c r="I851" s="56">
        <v>2023</v>
      </c>
      <c r="J851" s="56" t="s">
        <v>46</v>
      </c>
      <c r="K851" s="56" t="s">
        <v>27</v>
      </c>
      <c r="L851" s="56" t="s">
        <v>5780</v>
      </c>
      <c r="M851" s="56" t="s">
        <v>5781</v>
      </c>
      <c r="N851" s="66"/>
      <c r="O851" s="56" t="s">
        <v>5782</v>
      </c>
      <c r="P851" s="56" t="s">
        <v>5783</v>
      </c>
      <c r="Q851" s="66"/>
      <c r="R851" s="66"/>
      <c r="S851" s="26"/>
    </row>
    <row r="852" spans="1:19" ht="84">
      <c r="A852" s="11" t="s">
        <v>18</v>
      </c>
      <c r="B852" s="75">
        <v>45047</v>
      </c>
      <c r="C852" s="56" t="s">
        <v>5785</v>
      </c>
      <c r="D852" s="65" t="s">
        <v>5786</v>
      </c>
      <c r="E852" s="56" t="s">
        <v>5586</v>
      </c>
      <c r="F852" s="56" t="s">
        <v>22</v>
      </c>
      <c r="G852" s="56" t="s">
        <v>5787</v>
      </c>
      <c r="H852" s="56" t="s">
        <v>124</v>
      </c>
      <c r="I852" s="56">
        <v>2023</v>
      </c>
      <c r="J852" s="56" t="s">
        <v>26</v>
      </c>
      <c r="K852" s="56" t="s">
        <v>27</v>
      </c>
      <c r="L852" s="56" t="s">
        <v>5788</v>
      </c>
      <c r="M852" s="56" t="s">
        <v>394</v>
      </c>
      <c r="N852" s="66"/>
      <c r="O852" s="56" t="s">
        <v>5587</v>
      </c>
      <c r="P852" s="56" t="s">
        <v>4132</v>
      </c>
      <c r="Q852" s="66"/>
      <c r="R852" s="66"/>
      <c r="S852" s="26"/>
    </row>
    <row r="853" spans="1:19" ht="56">
      <c r="A853" s="11" t="s">
        <v>18</v>
      </c>
      <c r="B853" s="75">
        <v>45047</v>
      </c>
      <c r="C853" s="56" t="s">
        <v>5789</v>
      </c>
      <c r="D853" s="65" t="s">
        <v>5790</v>
      </c>
      <c r="E853" s="56" t="s">
        <v>5791</v>
      </c>
      <c r="F853" s="56" t="s">
        <v>22</v>
      </c>
      <c r="G853" s="56" t="s">
        <v>5792</v>
      </c>
      <c r="H853" s="56" t="s">
        <v>124</v>
      </c>
      <c r="I853" s="56">
        <v>2023</v>
      </c>
      <c r="J853" s="56" t="s">
        <v>26</v>
      </c>
      <c r="K853" s="56" t="s">
        <v>27</v>
      </c>
      <c r="L853" s="56" t="s">
        <v>5793</v>
      </c>
      <c r="M853" s="56" t="s">
        <v>3277</v>
      </c>
      <c r="N853" s="66"/>
      <c r="O853" s="56" t="s">
        <v>2327</v>
      </c>
      <c r="P853" s="56" t="s">
        <v>5794</v>
      </c>
      <c r="Q853" s="66"/>
      <c r="R853" s="66"/>
      <c r="S853" s="26"/>
    </row>
    <row r="854" spans="1:19" ht="84">
      <c r="A854" s="11" t="s">
        <v>18</v>
      </c>
      <c r="B854" s="75">
        <v>45047</v>
      </c>
      <c r="C854" s="56" t="s">
        <v>5795</v>
      </c>
      <c r="D854" s="65" t="s">
        <v>5796</v>
      </c>
      <c r="E854" s="56" t="s">
        <v>5797</v>
      </c>
      <c r="F854" s="56" t="s">
        <v>22</v>
      </c>
      <c r="G854" s="56" t="s">
        <v>5798</v>
      </c>
      <c r="H854" s="56" t="s">
        <v>3678</v>
      </c>
      <c r="I854" s="56">
        <v>2023</v>
      </c>
      <c r="J854" s="56" t="s">
        <v>26</v>
      </c>
      <c r="K854" s="56" t="s">
        <v>27</v>
      </c>
      <c r="L854" s="56" t="s">
        <v>144</v>
      </c>
      <c r="M854" s="56" t="s">
        <v>3227</v>
      </c>
      <c r="N854" s="66"/>
      <c r="O854" s="56" t="s">
        <v>147</v>
      </c>
      <c r="P854" s="56" t="s">
        <v>145</v>
      </c>
      <c r="Q854" s="66"/>
      <c r="R854" s="66"/>
      <c r="S854" s="26"/>
    </row>
    <row r="855" spans="1:19" ht="28">
      <c r="A855" s="11" t="s">
        <v>18</v>
      </c>
      <c r="B855" s="75">
        <v>45047</v>
      </c>
      <c r="C855" s="56" t="s">
        <v>463</v>
      </c>
      <c r="D855" s="65" t="s">
        <v>5799</v>
      </c>
      <c r="E855" s="56" t="s">
        <v>5800</v>
      </c>
      <c r="F855" s="56" t="s">
        <v>22</v>
      </c>
      <c r="G855" s="56" t="s">
        <v>5801</v>
      </c>
      <c r="H855" s="56" t="s">
        <v>58</v>
      </c>
      <c r="I855" s="56">
        <v>2023</v>
      </c>
      <c r="J855" s="56" t="s">
        <v>46</v>
      </c>
      <c r="K855" s="56" t="s">
        <v>27</v>
      </c>
      <c r="L855" s="56" t="s">
        <v>4092</v>
      </c>
      <c r="M855" s="56" t="s">
        <v>3535</v>
      </c>
      <c r="N855" s="66"/>
      <c r="O855" s="56" t="s">
        <v>1071</v>
      </c>
      <c r="P855" s="56" t="s">
        <v>3535</v>
      </c>
      <c r="Q855" s="66"/>
      <c r="R855" s="66"/>
      <c r="S855" s="26"/>
    </row>
    <row r="856" spans="1:19" ht="28">
      <c r="A856" s="11" t="s">
        <v>18</v>
      </c>
      <c r="B856" s="75">
        <v>45047</v>
      </c>
      <c r="C856" s="56" t="s">
        <v>689</v>
      </c>
      <c r="D856" s="65" t="s">
        <v>5802</v>
      </c>
      <c r="E856" s="66"/>
      <c r="F856" s="56" t="s">
        <v>928</v>
      </c>
      <c r="G856" s="56" t="s">
        <v>5803</v>
      </c>
      <c r="H856" s="56" t="s">
        <v>3053</v>
      </c>
      <c r="I856" s="56">
        <v>2023</v>
      </c>
      <c r="J856" s="56" t="s">
        <v>26</v>
      </c>
      <c r="K856" s="56" t="s">
        <v>27</v>
      </c>
      <c r="L856" s="56" t="s">
        <v>5804</v>
      </c>
      <c r="M856" s="66"/>
      <c r="N856" s="66"/>
      <c r="O856" s="56" t="s">
        <v>5805</v>
      </c>
      <c r="P856" s="66"/>
      <c r="Q856" s="66"/>
      <c r="R856" s="66"/>
      <c r="S856" s="26"/>
    </row>
    <row r="857" spans="1:19" ht="28">
      <c r="A857" s="11" t="s">
        <v>18</v>
      </c>
      <c r="B857" s="75">
        <v>45047</v>
      </c>
      <c r="C857" s="56" t="s">
        <v>1843</v>
      </c>
      <c r="D857" s="65" t="s">
        <v>5806</v>
      </c>
      <c r="E857" s="66"/>
      <c r="F857" s="56" t="s">
        <v>928</v>
      </c>
      <c r="G857" s="56" t="s">
        <v>5807</v>
      </c>
      <c r="H857" s="56" t="s">
        <v>365</v>
      </c>
      <c r="I857" s="56">
        <v>2023</v>
      </c>
      <c r="J857" s="56" t="s">
        <v>26</v>
      </c>
      <c r="K857" s="56" t="s">
        <v>27</v>
      </c>
      <c r="L857" s="56" t="s">
        <v>5077</v>
      </c>
      <c r="M857" s="66"/>
      <c r="N857" s="66"/>
      <c r="O857" s="56" t="s">
        <v>1844</v>
      </c>
      <c r="P857" s="66"/>
      <c r="Q857" s="66"/>
      <c r="R857" s="66"/>
      <c r="S857" s="26"/>
    </row>
    <row r="858" spans="1:19" ht="28">
      <c r="A858" s="11" t="s">
        <v>18</v>
      </c>
      <c r="B858" s="75">
        <v>45047</v>
      </c>
      <c r="C858" s="56" t="s">
        <v>3133</v>
      </c>
      <c r="D858" s="65" t="s">
        <v>5808</v>
      </c>
      <c r="E858" s="62" t="s">
        <v>5809</v>
      </c>
      <c r="F858" s="56" t="s">
        <v>488</v>
      </c>
      <c r="G858" s="56" t="s">
        <v>5810</v>
      </c>
      <c r="H858" s="66"/>
      <c r="I858" s="56">
        <v>2023</v>
      </c>
      <c r="J858" s="56" t="s">
        <v>46</v>
      </c>
      <c r="K858" s="56" t="s">
        <v>27</v>
      </c>
      <c r="L858" s="56" t="s">
        <v>3221</v>
      </c>
      <c r="M858" s="56" t="s">
        <v>5811</v>
      </c>
      <c r="N858" s="66"/>
      <c r="O858" s="56" t="s">
        <v>5812</v>
      </c>
      <c r="P858" s="56" t="s">
        <v>5813</v>
      </c>
      <c r="Q858" s="66"/>
      <c r="R858" s="66"/>
      <c r="S858" s="26"/>
    </row>
    <row r="859" spans="1:19" ht="42">
      <c r="A859" s="11" t="s">
        <v>18</v>
      </c>
      <c r="B859" s="75">
        <v>45047</v>
      </c>
      <c r="C859" s="56" t="s">
        <v>4458</v>
      </c>
      <c r="D859" s="65" t="s">
        <v>5814</v>
      </c>
      <c r="E859" s="84" t="s">
        <v>5815</v>
      </c>
      <c r="F859" s="56" t="s">
        <v>488</v>
      </c>
      <c r="G859" s="56" t="s">
        <v>5816</v>
      </c>
      <c r="H859" s="66"/>
      <c r="I859" s="56">
        <v>2023</v>
      </c>
      <c r="J859" s="56" t="s">
        <v>46</v>
      </c>
      <c r="K859" s="56" t="s">
        <v>27</v>
      </c>
      <c r="L859" s="56" t="s">
        <v>5817</v>
      </c>
      <c r="M859" s="56" t="s">
        <v>5818</v>
      </c>
      <c r="N859" s="66"/>
      <c r="O859" s="56" t="s">
        <v>5819</v>
      </c>
      <c r="P859" s="56" t="s">
        <v>5818</v>
      </c>
      <c r="Q859" s="66"/>
      <c r="R859" s="66"/>
      <c r="S859" s="26"/>
    </row>
    <row r="860" spans="1:19" ht="42">
      <c r="A860" s="11" t="s">
        <v>18</v>
      </c>
      <c r="B860" s="75">
        <v>45078</v>
      </c>
      <c r="C860" s="56" t="s">
        <v>5820</v>
      </c>
      <c r="D860" s="65" t="s">
        <v>5821</v>
      </c>
      <c r="E860" s="56" t="s">
        <v>5822</v>
      </c>
      <c r="F860" s="56" t="s">
        <v>22</v>
      </c>
      <c r="G860" s="56" t="s">
        <v>5823</v>
      </c>
      <c r="H860" s="56" t="s">
        <v>4233</v>
      </c>
      <c r="I860" s="56">
        <v>2023</v>
      </c>
      <c r="J860" s="56" t="s">
        <v>26</v>
      </c>
      <c r="K860" s="56" t="s">
        <v>27</v>
      </c>
      <c r="L860" s="56" t="s">
        <v>5824</v>
      </c>
      <c r="M860" s="56" t="s">
        <v>5825</v>
      </c>
      <c r="N860" s="66"/>
      <c r="O860" s="56" t="s">
        <v>3558</v>
      </c>
      <c r="P860" s="56" t="s">
        <v>5825</v>
      </c>
      <c r="Q860" s="66"/>
      <c r="R860" s="66"/>
      <c r="S860" s="26"/>
    </row>
    <row r="861" spans="1:19" ht="28">
      <c r="A861" s="11" t="s">
        <v>18</v>
      </c>
      <c r="B861" s="75">
        <v>45078</v>
      </c>
      <c r="C861" s="56" t="s">
        <v>689</v>
      </c>
      <c r="D861" s="65" t="s">
        <v>5826</v>
      </c>
      <c r="E861" s="56" t="s">
        <v>5827</v>
      </c>
      <c r="F861" s="56" t="s">
        <v>22</v>
      </c>
      <c r="G861" s="56" t="s">
        <v>5828</v>
      </c>
      <c r="H861" s="56" t="s">
        <v>3053</v>
      </c>
      <c r="I861" s="56">
        <v>2023</v>
      </c>
      <c r="J861" s="56" t="s">
        <v>26</v>
      </c>
      <c r="K861" s="56" t="s">
        <v>27</v>
      </c>
      <c r="L861" s="56" t="s">
        <v>5829</v>
      </c>
      <c r="M861" s="56" t="s">
        <v>5830</v>
      </c>
      <c r="N861" s="66"/>
      <c r="O861" s="56" t="s">
        <v>5831</v>
      </c>
      <c r="P861" s="56" t="s">
        <v>5830</v>
      </c>
      <c r="Q861" s="66"/>
      <c r="R861" s="66"/>
      <c r="S861" s="26"/>
    </row>
    <row r="862" spans="1:19" ht="28">
      <c r="A862" s="11" t="s">
        <v>18</v>
      </c>
      <c r="B862" s="75">
        <v>45078</v>
      </c>
      <c r="C862" s="56" t="s">
        <v>1843</v>
      </c>
      <c r="D862" s="65" t="s">
        <v>5832</v>
      </c>
      <c r="E862" s="56" t="s">
        <v>5833</v>
      </c>
      <c r="F862" s="56" t="s">
        <v>22</v>
      </c>
      <c r="G862" s="56" t="s">
        <v>5834</v>
      </c>
      <c r="H862" s="56" t="s">
        <v>365</v>
      </c>
      <c r="I862" s="56">
        <v>2023</v>
      </c>
      <c r="J862" s="56" t="s">
        <v>26</v>
      </c>
      <c r="K862" s="56" t="s">
        <v>27</v>
      </c>
      <c r="L862" s="56" t="s">
        <v>5077</v>
      </c>
      <c r="M862" s="56" t="s">
        <v>5078</v>
      </c>
      <c r="N862" s="66"/>
      <c r="O862" s="56" t="s">
        <v>1844</v>
      </c>
      <c r="P862" s="56" t="s">
        <v>5078</v>
      </c>
      <c r="Q862" s="66"/>
      <c r="R862" s="66"/>
      <c r="S862" s="26"/>
    </row>
    <row r="863" spans="1:19" ht="42">
      <c r="A863" s="11" t="s">
        <v>18</v>
      </c>
      <c r="B863" s="75">
        <v>45078</v>
      </c>
      <c r="C863" s="56" t="s">
        <v>4589</v>
      </c>
      <c r="D863" s="65" t="s">
        <v>5836</v>
      </c>
      <c r="E863" s="56" t="s">
        <v>5837</v>
      </c>
      <c r="F863" s="56" t="s">
        <v>22</v>
      </c>
      <c r="G863" s="56" t="s">
        <v>5838</v>
      </c>
      <c r="H863" s="56" t="s">
        <v>3268</v>
      </c>
      <c r="I863" s="56">
        <v>2023</v>
      </c>
      <c r="J863" s="56" t="s">
        <v>46</v>
      </c>
      <c r="K863" s="56" t="s">
        <v>27</v>
      </c>
      <c r="L863" s="56" t="s">
        <v>5839</v>
      </c>
      <c r="M863" s="66"/>
      <c r="N863" s="66"/>
      <c r="O863" s="56" t="s">
        <v>5840</v>
      </c>
      <c r="P863" s="66"/>
      <c r="Q863" s="66"/>
      <c r="R863" s="66"/>
      <c r="S863" s="26"/>
    </row>
    <row r="864" spans="1:19" ht="42">
      <c r="A864" s="11" t="s">
        <v>18</v>
      </c>
      <c r="B864" s="75">
        <v>45078</v>
      </c>
      <c r="C864" s="56" t="s">
        <v>5841</v>
      </c>
      <c r="D864" s="65" t="s">
        <v>5842</v>
      </c>
      <c r="E864" s="56" t="s">
        <v>5843</v>
      </c>
      <c r="F864" s="56" t="s">
        <v>22</v>
      </c>
      <c r="G864" s="56" t="s">
        <v>5844</v>
      </c>
      <c r="H864" s="56" t="s">
        <v>4850</v>
      </c>
      <c r="I864" s="56">
        <v>2023</v>
      </c>
      <c r="J864" s="56" t="s">
        <v>26</v>
      </c>
      <c r="K864" s="56" t="s">
        <v>27</v>
      </c>
      <c r="L864" s="56" t="s">
        <v>5845</v>
      </c>
      <c r="M864" s="56" t="s">
        <v>5846</v>
      </c>
      <c r="N864" s="66"/>
      <c r="O864" s="56" t="s">
        <v>4781</v>
      </c>
      <c r="P864" s="56" t="s">
        <v>5847</v>
      </c>
      <c r="Q864" s="66"/>
      <c r="R864" s="66"/>
      <c r="S864" s="26"/>
    </row>
    <row r="865" spans="1:19" ht="42">
      <c r="A865" s="11" t="s">
        <v>18</v>
      </c>
      <c r="B865" s="75">
        <v>45078</v>
      </c>
      <c r="C865" s="56" t="s">
        <v>5848</v>
      </c>
      <c r="D865" s="65" t="s">
        <v>5849</v>
      </c>
      <c r="E865" s="56" t="s">
        <v>5850</v>
      </c>
      <c r="F865" s="56" t="s">
        <v>22</v>
      </c>
      <c r="G865" s="56" t="s">
        <v>5851</v>
      </c>
      <c r="H865" s="56" t="s">
        <v>186</v>
      </c>
      <c r="I865" s="56">
        <v>2023</v>
      </c>
      <c r="J865" s="56" t="s">
        <v>26</v>
      </c>
      <c r="K865" s="56" t="s">
        <v>27</v>
      </c>
      <c r="L865" s="56" t="s">
        <v>5483</v>
      </c>
      <c r="M865" s="56" t="s">
        <v>2305</v>
      </c>
      <c r="N865" s="66"/>
      <c r="O865" s="56" t="s">
        <v>1805</v>
      </c>
      <c r="P865" s="56" t="s">
        <v>5852</v>
      </c>
      <c r="Q865" s="66"/>
      <c r="R865" s="66"/>
      <c r="S865" s="26"/>
    </row>
    <row r="866" spans="1:19" ht="98">
      <c r="A866" s="11" t="s">
        <v>18</v>
      </c>
      <c r="B866" s="75">
        <v>45078</v>
      </c>
      <c r="C866" s="56" t="s">
        <v>5853</v>
      </c>
      <c r="D866" s="65" t="s">
        <v>5854</v>
      </c>
      <c r="E866" s="56" t="s">
        <v>5855</v>
      </c>
      <c r="F866" s="56" t="s">
        <v>22</v>
      </c>
      <c r="G866" s="56" t="s">
        <v>5856</v>
      </c>
      <c r="H866" s="56" t="s">
        <v>186</v>
      </c>
      <c r="I866" s="56">
        <v>2023</v>
      </c>
      <c r="J866" s="56" t="s">
        <v>26</v>
      </c>
      <c r="K866" s="56" t="s">
        <v>27</v>
      </c>
      <c r="L866" s="56" t="s">
        <v>1201</v>
      </c>
      <c r="M866" s="56" t="s">
        <v>2305</v>
      </c>
      <c r="N866" s="66"/>
      <c r="O866" s="56" t="s">
        <v>722</v>
      </c>
      <c r="P866" s="56" t="s">
        <v>5852</v>
      </c>
      <c r="Q866" s="66"/>
      <c r="R866" s="66"/>
      <c r="S866" s="26"/>
    </row>
    <row r="867" spans="1:19" ht="28">
      <c r="A867" s="11" t="s">
        <v>18</v>
      </c>
      <c r="B867" s="75">
        <v>45078</v>
      </c>
      <c r="C867" s="56" t="s">
        <v>94</v>
      </c>
      <c r="D867" s="65" t="s">
        <v>5857</v>
      </c>
      <c r="E867" s="56" t="s">
        <v>5858</v>
      </c>
      <c r="F867" s="56" t="s">
        <v>22</v>
      </c>
      <c r="G867" s="56" t="s">
        <v>5859</v>
      </c>
      <c r="H867" s="56" t="s">
        <v>824</v>
      </c>
      <c r="I867" s="56">
        <v>2023</v>
      </c>
      <c r="J867" s="56" t="s">
        <v>26</v>
      </c>
      <c r="K867" s="56" t="s">
        <v>825</v>
      </c>
      <c r="L867" s="56" t="s">
        <v>1655</v>
      </c>
      <c r="M867" s="66"/>
      <c r="N867" s="66"/>
      <c r="O867" s="56" t="s">
        <v>5860</v>
      </c>
      <c r="P867" s="66"/>
      <c r="Q867" s="66"/>
      <c r="R867" s="66"/>
      <c r="S867" s="26"/>
    </row>
    <row r="868" spans="1:19" ht="42">
      <c r="A868" s="11" t="s">
        <v>18</v>
      </c>
      <c r="B868" s="75">
        <v>45078</v>
      </c>
      <c r="C868" s="56" t="s">
        <v>5861</v>
      </c>
      <c r="D868" s="65" t="s">
        <v>5862</v>
      </c>
      <c r="E868" s="66"/>
      <c r="F868" s="56" t="s">
        <v>928</v>
      </c>
      <c r="G868" s="56" t="s">
        <v>5863</v>
      </c>
      <c r="H868" s="56" t="s">
        <v>1967</v>
      </c>
      <c r="I868" s="56">
        <v>2023</v>
      </c>
      <c r="J868" s="56" t="s">
        <v>26</v>
      </c>
      <c r="K868" s="56" t="s">
        <v>27</v>
      </c>
      <c r="L868" s="56" t="s">
        <v>2786</v>
      </c>
      <c r="M868" s="66"/>
      <c r="N868" s="66"/>
      <c r="O868" s="56" t="s">
        <v>5864</v>
      </c>
      <c r="P868" s="66"/>
      <c r="Q868" s="66"/>
      <c r="R868" s="66"/>
      <c r="S868" s="26"/>
    </row>
    <row r="869" spans="1:19" ht="28">
      <c r="A869" s="11" t="s">
        <v>18</v>
      </c>
      <c r="B869" s="75">
        <v>45078</v>
      </c>
      <c r="C869" s="56" t="s">
        <v>5282</v>
      </c>
      <c r="D869" s="65" t="s">
        <v>5866</v>
      </c>
      <c r="E869" s="56" t="s">
        <v>5867</v>
      </c>
      <c r="F869" s="56" t="s">
        <v>488</v>
      </c>
      <c r="G869" s="56" t="s">
        <v>5868</v>
      </c>
      <c r="H869" s="66"/>
      <c r="I869" s="56">
        <v>2023</v>
      </c>
      <c r="J869" s="56" t="s">
        <v>46</v>
      </c>
      <c r="K869" s="66"/>
      <c r="L869" s="56" t="s">
        <v>4489</v>
      </c>
      <c r="M869" s="66"/>
      <c r="N869" s="66"/>
      <c r="O869" s="56" t="s">
        <v>5869</v>
      </c>
      <c r="P869" s="66"/>
      <c r="Q869" s="66"/>
      <c r="R869" s="66"/>
      <c r="S869" s="26"/>
    </row>
    <row r="870" spans="1:19" ht="28">
      <c r="A870" s="11" t="s">
        <v>18</v>
      </c>
      <c r="B870" s="75">
        <v>45110</v>
      </c>
      <c r="C870" s="56" t="s">
        <v>699</v>
      </c>
      <c r="D870" s="65" t="s">
        <v>5870</v>
      </c>
      <c r="E870" s="56" t="s">
        <v>5871</v>
      </c>
      <c r="F870" s="56" t="s">
        <v>22</v>
      </c>
      <c r="G870" s="56" t="s">
        <v>5872</v>
      </c>
      <c r="H870" s="56" t="s">
        <v>4975</v>
      </c>
      <c r="I870" s="56">
        <v>2023</v>
      </c>
      <c r="J870" s="56" t="s">
        <v>26</v>
      </c>
      <c r="K870" s="56" t="s">
        <v>27</v>
      </c>
      <c r="L870" s="56" t="s">
        <v>4834</v>
      </c>
      <c r="M870" s="56" t="s">
        <v>5873</v>
      </c>
      <c r="N870" s="66"/>
      <c r="O870" s="66"/>
      <c r="P870" s="56" t="s">
        <v>4647</v>
      </c>
      <c r="Q870" s="66"/>
      <c r="R870" s="66"/>
      <c r="S870" s="26"/>
    </row>
    <row r="871" spans="1:19" ht="42">
      <c r="A871" s="11" t="s">
        <v>18</v>
      </c>
      <c r="B871" s="75">
        <v>45110</v>
      </c>
      <c r="C871" s="56" t="s">
        <v>5861</v>
      </c>
      <c r="D871" s="65" t="s">
        <v>5874</v>
      </c>
      <c r="E871" s="56" t="s">
        <v>5875</v>
      </c>
      <c r="F871" s="56" t="s">
        <v>22</v>
      </c>
      <c r="G871" s="56" t="s">
        <v>5876</v>
      </c>
      <c r="H871" s="56" t="s">
        <v>1967</v>
      </c>
      <c r="I871" s="56">
        <v>2023</v>
      </c>
      <c r="J871" s="56" t="s">
        <v>26</v>
      </c>
      <c r="K871" s="56" t="s">
        <v>27</v>
      </c>
      <c r="L871" s="56" t="s">
        <v>2786</v>
      </c>
      <c r="M871" s="56" t="s">
        <v>3205</v>
      </c>
      <c r="N871" s="66"/>
      <c r="O871" s="56" t="s">
        <v>5864</v>
      </c>
      <c r="P871" s="56" t="s">
        <v>5877</v>
      </c>
      <c r="Q871" s="66"/>
      <c r="R871" s="66"/>
      <c r="S871" s="26"/>
    </row>
    <row r="872" spans="1:19" ht="28">
      <c r="A872" s="11" t="s">
        <v>18</v>
      </c>
      <c r="B872" s="75">
        <v>45110</v>
      </c>
      <c r="C872" s="56" t="s">
        <v>1843</v>
      </c>
      <c r="D872" s="65" t="s">
        <v>5878</v>
      </c>
      <c r="E872" s="56" t="s">
        <v>5879</v>
      </c>
      <c r="F872" s="56" t="s">
        <v>22</v>
      </c>
      <c r="G872" s="56" t="s">
        <v>5880</v>
      </c>
      <c r="H872" s="56" t="s">
        <v>365</v>
      </c>
      <c r="I872" s="56">
        <v>2023</v>
      </c>
      <c r="J872" s="56" t="s">
        <v>26</v>
      </c>
      <c r="K872" s="56" t="s">
        <v>27</v>
      </c>
      <c r="L872" s="56" t="s">
        <v>5744</v>
      </c>
      <c r="M872" s="56" t="s">
        <v>5881</v>
      </c>
      <c r="N872" s="66"/>
      <c r="O872" s="56" t="s">
        <v>5882</v>
      </c>
      <c r="P872" s="56" t="s">
        <v>5883</v>
      </c>
      <c r="Q872" s="66"/>
      <c r="R872" s="66"/>
      <c r="S872" s="26"/>
    </row>
    <row r="873" spans="1:19" ht="28">
      <c r="A873" s="11" t="s">
        <v>18</v>
      </c>
      <c r="B873" s="75">
        <v>45110</v>
      </c>
      <c r="C873" s="56" t="s">
        <v>2703</v>
      </c>
      <c r="D873" s="65" t="s">
        <v>5884</v>
      </c>
      <c r="E873" s="56" t="s">
        <v>5885</v>
      </c>
      <c r="F873" s="56" t="s">
        <v>22</v>
      </c>
      <c r="G873" s="56" t="s">
        <v>5886</v>
      </c>
      <c r="H873" s="56" t="s">
        <v>58</v>
      </c>
      <c r="I873" s="56">
        <v>2023</v>
      </c>
      <c r="J873" s="56" t="s">
        <v>46</v>
      </c>
      <c r="K873" s="56" t="s">
        <v>59</v>
      </c>
      <c r="L873" s="56" t="s">
        <v>5887</v>
      </c>
      <c r="M873" s="56" t="s">
        <v>3172</v>
      </c>
      <c r="N873" s="66"/>
      <c r="O873" s="56" t="s">
        <v>2607</v>
      </c>
      <c r="P873" s="56" t="s">
        <v>3173</v>
      </c>
      <c r="Q873" s="66"/>
      <c r="R873" s="66"/>
      <c r="S873" s="26"/>
    </row>
    <row r="874" spans="1:19" ht="28">
      <c r="A874" s="11" t="s">
        <v>18</v>
      </c>
      <c r="B874" s="75">
        <v>45110</v>
      </c>
      <c r="C874" s="56" t="s">
        <v>463</v>
      </c>
      <c r="D874" s="65" t="s">
        <v>5889</v>
      </c>
      <c r="E874" s="56" t="s">
        <v>5890</v>
      </c>
      <c r="F874" s="56" t="s">
        <v>22</v>
      </c>
      <c r="G874" s="56" t="s">
        <v>5891</v>
      </c>
      <c r="H874" s="56" t="s">
        <v>58</v>
      </c>
      <c r="I874" s="56">
        <v>2023</v>
      </c>
      <c r="J874" s="56" t="s">
        <v>46</v>
      </c>
      <c r="K874" s="56" t="s">
        <v>27</v>
      </c>
      <c r="L874" s="56" t="s">
        <v>4092</v>
      </c>
      <c r="M874" s="56" t="s">
        <v>3535</v>
      </c>
      <c r="N874" s="66"/>
      <c r="O874" s="56" t="s">
        <v>1071</v>
      </c>
      <c r="P874" s="56" t="s">
        <v>3535</v>
      </c>
      <c r="Q874" s="66"/>
      <c r="R874" s="66"/>
      <c r="S874" s="26"/>
    </row>
    <row r="875" spans="1:19" ht="42">
      <c r="A875" s="11" t="s">
        <v>18</v>
      </c>
      <c r="B875" s="75">
        <v>45110</v>
      </c>
      <c r="C875" s="56" t="s">
        <v>5892</v>
      </c>
      <c r="D875" s="65" t="s">
        <v>5893</v>
      </c>
      <c r="E875" s="56" t="s">
        <v>5894</v>
      </c>
      <c r="F875" s="56" t="s">
        <v>22</v>
      </c>
      <c r="G875" s="56" t="s">
        <v>5895</v>
      </c>
      <c r="H875" s="56" t="s">
        <v>832</v>
      </c>
      <c r="I875" s="56">
        <v>2023</v>
      </c>
      <c r="J875" s="56" t="s">
        <v>26</v>
      </c>
      <c r="K875" s="56" t="s">
        <v>27</v>
      </c>
      <c r="L875" s="56" t="s">
        <v>5896</v>
      </c>
      <c r="M875" s="56" t="s">
        <v>977</v>
      </c>
      <c r="N875" s="66"/>
      <c r="O875" s="56" t="s">
        <v>230</v>
      </c>
      <c r="P875" s="56" t="s">
        <v>977</v>
      </c>
      <c r="Q875" s="66"/>
      <c r="R875" s="66"/>
      <c r="S875" s="26"/>
    </row>
    <row r="876" spans="1:19" ht="28">
      <c r="A876" s="11" t="s">
        <v>18</v>
      </c>
      <c r="B876" s="75">
        <v>45110</v>
      </c>
      <c r="C876" s="56" t="s">
        <v>2032</v>
      </c>
      <c r="D876" s="65" t="s">
        <v>5897</v>
      </c>
      <c r="E876" s="56" t="s">
        <v>5898</v>
      </c>
      <c r="F876" s="56" t="s">
        <v>22</v>
      </c>
      <c r="G876" s="56" t="s">
        <v>5899</v>
      </c>
      <c r="H876" s="56" t="s">
        <v>4562</v>
      </c>
      <c r="I876" s="56">
        <v>2023</v>
      </c>
      <c r="J876" s="56" t="s">
        <v>46</v>
      </c>
      <c r="K876" s="66"/>
      <c r="L876" s="56" t="s">
        <v>425</v>
      </c>
      <c r="M876" s="66"/>
      <c r="N876" s="66"/>
      <c r="O876" s="56" t="s">
        <v>5900</v>
      </c>
      <c r="P876" s="66"/>
      <c r="Q876" s="66"/>
      <c r="R876" s="66"/>
      <c r="S876" s="26"/>
    </row>
    <row r="877" spans="1:19" ht="84">
      <c r="A877" s="11" t="s">
        <v>18</v>
      </c>
      <c r="B877" s="75">
        <v>45110</v>
      </c>
      <c r="C877" s="56" t="s">
        <v>5901</v>
      </c>
      <c r="D877" s="65" t="s">
        <v>5902</v>
      </c>
      <c r="E877" s="56" t="s">
        <v>5903</v>
      </c>
      <c r="F877" s="56" t="s">
        <v>22</v>
      </c>
      <c r="G877" s="56" t="s">
        <v>5904</v>
      </c>
      <c r="H877" s="56" t="s">
        <v>517</v>
      </c>
      <c r="I877" s="56">
        <v>2023</v>
      </c>
      <c r="J877" s="56" t="s">
        <v>26</v>
      </c>
      <c r="K877" s="56" t="s">
        <v>27</v>
      </c>
      <c r="L877" s="56" t="s">
        <v>5484</v>
      </c>
      <c r="M877" s="56" t="s">
        <v>814</v>
      </c>
      <c r="N877" s="66"/>
      <c r="O877" s="56" t="s">
        <v>5905</v>
      </c>
      <c r="P877" s="56" t="s">
        <v>2750</v>
      </c>
      <c r="Q877" s="66"/>
      <c r="R877" s="66"/>
      <c r="S877" s="26"/>
    </row>
    <row r="878" spans="1:19" ht="28">
      <c r="A878" s="11" t="s">
        <v>18</v>
      </c>
      <c r="B878" s="75">
        <v>45110</v>
      </c>
      <c r="C878" s="56" t="s">
        <v>2964</v>
      </c>
      <c r="D878" s="65" t="s">
        <v>5906</v>
      </c>
      <c r="E878" s="56" t="s">
        <v>5907</v>
      </c>
      <c r="F878" s="56" t="s">
        <v>22</v>
      </c>
      <c r="G878" s="56" t="s">
        <v>5908</v>
      </c>
      <c r="H878" s="56" t="s">
        <v>208</v>
      </c>
      <c r="I878" s="56">
        <v>2023</v>
      </c>
      <c r="J878" s="56" t="s">
        <v>26</v>
      </c>
      <c r="K878" s="56" t="s">
        <v>27</v>
      </c>
      <c r="L878" s="56" t="s">
        <v>209</v>
      </c>
      <c r="M878" s="66"/>
      <c r="N878" s="66"/>
      <c r="O878" s="56" t="s">
        <v>179</v>
      </c>
      <c r="P878" s="66"/>
      <c r="Q878" s="66"/>
      <c r="R878" s="66"/>
      <c r="S878" s="26"/>
    </row>
    <row r="879" spans="1:19" ht="28">
      <c r="A879" s="11" t="s">
        <v>18</v>
      </c>
      <c r="B879" s="75">
        <v>45110</v>
      </c>
      <c r="C879" s="56" t="s">
        <v>1876</v>
      </c>
      <c r="D879" s="65" t="s">
        <v>5910</v>
      </c>
      <c r="E879" s="66"/>
      <c r="F879" s="56" t="s">
        <v>928</v>
      </c>
      <c r="G879" s="56" t="s">
        <v>5911</v>
      </c>
      <c r="H879" s="56" t="s">
        <v>2992</v>
      </c>
      <c r="I879" s="56">
        <v>2023</v>
      </c>
      <c r="J879" s="56" t="s">
        <v>26</v>
      </c>
      <c r="K879" s="56" t="s">
        <v>27</v>
      </c>
      <c r="L879" s="56" t="s">
        <v>5912</v>
      </c>
      <c r="M879" s="66"/>
      <c r="N879" s="66"/>
      <c r="O879" s="56" t="s">
        <v>5913</v>
      </c>
      <c r="P879" s="66"/>
      <c r="Q879" s="66"/>
      <c r="R879" s="66"/>
      <c r="S879" s="26"/>
    </row>
    <row r="880" spans="1:19" ht="28">
      <c r="A880" s="11" t="s">
        <v>18</v>
      </c>
      <c r="B880" s="75">
        <v>45110</v>
      </c>
      <c r="C880" s="56" t="s">
        <v>1876</v>
      </c>
      <c r="D880" s="65" t="s">
        <v>5916</v>
      </c>
      <c r="E880" s="84" t="s">
        <v>5917</v>
      </c>
      <c r="F880" s="56" t="s">
        <v>488</v>
      </c>
      <c r="G880" s="56" t="s">
        <v>5918</v>
      </c>
      <c r="H880" s="66"/>
      <c r="I880" s="56">
        <v>2023</v>
      </c>
      <c r="J880" s="56" t="s">
        <v>26</v>
      </c>
      <c r="K880" s="56" t="s">
        <v>27</v>
      </c>
      <c r="L880" s="56" t="s">
        <v>5919</v>
      </c>
      <c r="M880" s="56" t="s">
        <v>2212</v>
      </c>
      <c r="N880" s="66"/>
      <c r="O880" s="56" t="s">
        <v>758</v>
      </c>
      <c r="P880" s="56" t="s">
        <v>5920</v>
      </c>
      <c r="Q880" s="66"/>
      <c r="R880" s="66"/>
      <c r="S880" s="26"/>
    </row>
    <row r="881" spans="1:19" ht="56">
      <c r="A881" s="11" t="s">
        <v>18</v>
      </c>
      <c r="B881" s="75">
        <v>45110</v>
      </c>
      <c r="C881" s="56" t="s">
        <v>5921</v>
      </c>
      <c r="D881" s="65" t="s">
        <v>5922</v>
      </c>
      <c r="E881" s="84" t="s">
        <v>5923</v>
      </c>
      <c r="F881" s="56" t="s">
        <v>488</v>
      </c>
      <c r="G881" s="56" t="s">
        <v>5924</v>
      </c>
      <c r="H881" s="66"/>
      <c r="I881" s="56">
        <v>2023</v>
      </c>
      <c r="J881" s="56" t="s">
        <v>46</v>
      </c>
      <c r="K881" s="66"/>
      <c r="L881" s="56" t="s">
        <v>5483</v>
      </c>
      <c r="M881" s="56" t="s">
        <v>5925</v>
      </c>
      <c r="N881" s="66"/>
      <c r="O881" s="56" t="s">
        <v>1201</v>
      </c>
      <c r="P881" s="56" t="s">
        <v>5925</v>
      </c>
      <c r="Q881" s="66"/>
      <c r="R881" s="66"/>
      <c r="S881" s="26"/>
    </row>
    <row r="882" spans="1:19" ht="28">
      <c r="A882" s="11" t="s">
        <v>18</v>
      </c>
      <c r="B882" s="75">
        <v>45139</v>
      </c>
      <c r="C882" s="56" t="s">
        <v>5927</v>
      </c>
      <c r="D882" s="65" t="s">
        <v>5928</v>
      </c>
      <c r="E882" s="56" t="s">
        <v>5929</v>
      </c>
      <c r="F882" s="56" t="s">
        <v>22</v>
      </c>
      <c r="G882" s="56" t="s">
        <v>5930</v>
      </c>
      <c r="H882" s="56" t="s">
        <v>58</v>
      </c>
      <c r="I882" s="56">
        <v>2023</v>
      </c>
      <c r="J882" s="56" t="s">
        <v>26</v>
      </c>
      <c r="K882" s="56" t="s">
        <v>27</v>
      </c>
      <c r="L882" s="56" t="s">
        <v>4019</v>
      </c>
      <c r="M882" s="56" t="s">
        <v>5931</v>
      </c>
      <c r="N882" s="66"/>
      <c r="O882" s="56" t="s">
        <v>2064</v>
      </c>
      <c r="P882" s="56" t="s">
        <v>5932</v>
      </c>
      <c r="Q882" s="66"/>
      <c r="R882" s="82"/>
      <c r="S882" s="26"/>
    </row>
    <row r="883" spans="1:19" ht="42">
      <c r="A883" s="11" t="s">
        <v>18</v>
      </c>
      <c r="B883" s="75">
        <v>45139</v>
      </c>
      <c r="C883" s="56" t="s">
        <v>3560</v>
      </c>
      <c r="D883" s="65" t="s">
        <v>5933</v>
      </c>
      <c r="E883" s="56" t="s">
        <v>5934</v>
      </c>
      <c r="F883" s="56" t="s">
        <v>22</v>
      </c>
      <c r="G883" s="56" t="s">
        <v>5935</v>
      </c>
      <c r="H883" s="56" t="s">
        <v>58</v>
      </c>
      <c r="I883" s="56">
        <v>2023</v>
      </c>
      <c r="J883" s="56" t="s">
        <v>26</v>
      </c>
      <c r="K883" s="56" t="s">
        <v>27</v>
      </c>
      <c r="L883" s="56" t="s">
        <v>4197</v>
      </c>
      <c r="M883" s="56" t="s">
        <v>1776</v>
      </c>
      <c r="N883" s="66"/>
      <c r="O883" s="56" t="s">
        <v>3295</v>
      </c>
      <c r="P883" s="56" t="s">
        <v>4971</v>
      </c>
      <c r="Q883" s="66"/>
      <c r="R883" s="82"/>
      <c r="S883" s="26"/>
    </row>
    <row r="884" spans="1:19" ht="28">
      <c r="A884" s="11" t="s">
        <v>18</v>
      </c>
      <c r="B884" s="75">
        <v>45139</v>
      </c>
      <c r="C884" s="56" t="s">
        <v>1142</v>
      </c>
      <c r="D884" s="65" t="s">
        <v>5936</v>
      </c>
      <c r="E884" s="56" t="s">
        <v>5937</v>
      </c>
      <c r="F884" s="56" t="s">
        <v>22</v>
      </c>
      <c r="G884" s="56" t="s">
        <v>5938</v>
      </c>
      <c r="H884" s="56" t="s">
        <v>58</v>
      </c>
      <c r="I884" s="56">
        <v>2023</v>
      </c>
      <c r="J884" s="56" t="s">
        <v>26</v>
      </c>
      <c r="K884" s="56" t="s">
        <v>59</v>
      </c>
      <c r="L884" s="56" t="s">
        <v>5864</v>
      </c>
      <c r="M884" s="56" t="s">
        <v>5939</v>
      </c>
      <c r="N884" s="66"/>
      <c r="O884" s="56" t="s">
        <v>5940</v>
      </c>
      <c r="P884" s="56" t="s">
        <v>5888</v>
      </c>
      <c r="Q884" s="66"/>
      <c r="R884" s="82"/>
      <c r="S884" s="26"/>
    </row>
    <row r="885" spans="1:19" ht="28">
      <c r="A885" s="11" t="s">
        <v>18</v>
      </c>
      <c r="B885" s="75">
        <v>45139</v>
      </c>
      <c r="C885" s="56" t="s">
        <v>3780</v>
      </c>
      <c r="D885" s="65" t="s">
        <v>5941</v>
      </c>
      <c r="E885" s="56" t="s">
        <v>5942</v>
      </c>
      <c r="F885" s="56" t="s">
        <v>22</v>
      </c>
      <c r="G885" s="56" t="s">
        <v>5943</v>
      </c>
      <c r="H885" s="56" t="s">
        <v>4850</v>
      </c>
      <c r="I885" s="56">
        <v>2023</v>
      </c>
      <c r="J885" s="56" t="s">
        <v>26</v>
      </c>
      <c r="K885" s="56" t="s">
        <v>27</v>
      </c>
      <c r="L885" s="56" t="s">
        <v>5944</v>
      </c>
      <c r="M885" s="56" t="s">
        <v>5945</v>
      </c>
      <c r="N885" s="66"/>
      <c r="O885" s="56" t="s">
        <v>5946</v>
      </c>
      <c r="P885" s="56" t="s">
        <v>870</v>
      </c>
      <c r="Q885" s="66"/>
      <c r="R885" s="82"/>
      <c r="S885" s="26"/>
    </row>
    <row r="886" spans="1:19" ht="28">
      <c r="A886" s="11" t="s">
        <v>18</v>
      </c>
      <c r="B886" s="75">
        <v>45139</v>
      </c>
      <c r="C886" s="56" t="s">
        <v>1876</v>
      </c>
      <c r="D886" s="65" t="s">
        <v>5947</v>
      </c>
      <c r="E886" s="56" t="s">
        <v>5948</v>
      </c>
      <c r="F886" s="56" t="s">
        <v>22</v>
      </c>
      <c r="G886" s="56" t="s">
        <v>5949</v>
      </c>
      <c r="H886" s="56" t="s">
        <v>2992</v>
      </c>
      <c r="I886" s="56">
        <v>2023</v>
      </c>
      <c r="J886" s="56" t="s">
        <v>26</v>
      </c>
      <c r="K886" s="56" t="s">
        <v>27</v>
      </c>
      <c r="L886" s="56" t="s">
        <v>5912</v>
      </c>
      <c r="M886" s="56" t="s">
        <v>5950</v>
      </c>
      <c r="N886" s="66"/>
      <c r="O886" s="56" t="s">
        <v>5913</v>
      </c>
      <c r="P886" s="56" t="s">
        <v>5951</v>
      </c>
      <c r="Q886" s="66"/>
      <c r="R886" s="82"/>
      <c r="S886" s="26"/>
    </row>
    <row r="887" spans="1:19" ht="42">
      <c r="A887" s="11" t="s">
        <v>18</v>
      </c>
      <c r="B887" s="75">
        <v>45139</v>
      </c>
      <c r="C887" s="56" t="s">
        <v>3669</v>
      </c>
      <c r="D887" s="65" t="s">
        <v>5952</v>
      </c>
      <c r="E887" s="56" t="s">
        <v>5953</v>
      </c>
      <c r="F887" s="56" t="s">
        <v>22</v>
      </c>
      <c r="G887" s="56" t="s">
        <v>5954</v>
      </c>
      <c r="H887" s="56" t="s">
        <v>3707</v>
      </c>
      <c r="I887" s="56">
        <v>2023</v>
      </c>
      <c r="J887" s="56" t="s">
        <v>26</v>
      </c>
      <c r="K887" s="56" t="s">
        <v>27</v>
      </c>
      <c r="L887" s="56" t="s">
        <v>5955</v>
      </c>
      <c r="M887" s="56" t="s">
        <v>3670</v>
      </c>
      <c r="N887" s="66"/>
      <c r="O887" s="56" t="s">
        <v>5956</v>
      </c>
      <c r="P887" s="56" t="s">
        <v>5957</v>
      </c>
      <c r="Q887" s="66"/>
      <c r="R887" s="82"/>
      <c r="S887" s="26"/>
    </row>
    <row r="888" spans="1:19" ht="28">
      <c r="A888" s="11" t="s">
        <v>18</v>
      </c>
      <c r="B888" s="75">
        <v>45139</v>
      </c>
      <c r="C888" s="56" t="s">
        <v>4956</v>
      </c>
      <c r="D888" s="65" t="s">
        <v>5958</v>
      </c>
      <c r="E888" s="56" t="s">
        <v>5959</v>
      </c>
      <c r="F888" s="56" t="s">
        <v>22</v>
      </c>
      <c r="G888" s="56" t="s">
        <v>5960</v>
      </c>
      <c r="H888" s="56" t="s">
        <v>265</v>
      </c>
      <c r="I888" s="56">
        <v>2022</v>
      </c>
      <c r="J888" s="56" t="s">
        <v>26</v>
      </c>
      <c r="K888" s="56" t="s">
        <v>27</v>
      </c>
      <c r="L888" s="56" t="s">
        <v>3061</v>
      </c>
      <c r="M888" s="56" t="s">
        <v>5961</v>
      </c>
      <c r="N888" s="66"/>
      <c r="O888" s="56" t="s">
        <v>5962</v>
      </c>
      <c r="P888" s="56" t="s">
        <v>5963</v>
      </c>
      <c r="Q888" s="66"/>
      <c r="R888" s="82"/>
      <c r="S888" s="26"/>
    </row>
    <row r="889" spans="1:19" ht="28">
      <c r="A889" s="11" t="s">
        <v>18</v>
      </c>
      <c r="B889" s="75">
        <v>45139</v>
      </c>
      <c r="C889" s="56" t="s">
        <v>5964</v>
      </c>
      <c r="D889" s="65" t="s">
        <v>5965</v>
      </c>
      <c r="E889" s="56" t="s">
        <v>5966</v>
      </c>
      <c r="F889" s="56" t="s">
        <v>22</v>
      </c>
      <c r="G889" s="56" t="s">
        <v>5967</v>
      </c>
      <c r="H889" s="56" t="s">
        <v>1584</v>
      </c>
      <c r="I889" s="56">
        <v>2023</v>
      </c>
      <c r="J889" s="56" t="s">
        <v>46</v>
      </c>
      <c r="K889" s="66"/>
      <c r="L889" s="56" t="s">
        <v>5968</v>
      </c>
      <c r="M889" s="56" t="s">
        <v>5969</v>
      </c>
      <c r="N889" s="66"/>
      <c r="O889" s="56" t="s">
        <v>4220</v>
      </c>
      <c r="P889" s="56" t="s">
        <v>3365</v>
      </c>
      <c r="Q889" s="66"/>
      <c r="R889" s="82"/>
      <c r="S889" s="26"/>
    </row>
    <row r="890" spans="1:19" ht="28">
      <c r="A890" s="11" t="s">
        <v>18</v>
      </c>
      <c r="B890" s="75">
        <v>45139</v>
      </c>
      <c r="C890" s="56" t="s">
        <v>5970</v>
      </c>
      <c r="D890" s="65" t="s">
        <v>5971</v>
      </c>
      <c r="E890" s="56" t="s">
        <v>5972</v>
      </c>
      <c r="F890" s="56" t="s">
        <v>22</v>
      </c>
      <c r="G890" s="56" t="s">
        <v>5973</v>
      </c>
      <c r="H890" s="56" t="s">
        <v>186</v>
      </c>
      <c r="I890" s="56">
        <v>2023</v>
      </c>
      <c r="J890" s="56" t="s">
        <v>46</v>
      </c>
      <c r="K890" s="66"/>
      <c r="L890" s="56" t="s">
        <v>5483</v>
      </c>
      <c r="M890" s="56" t="s">
        <v>2305</v>
      </c>
      <c r="N890" s="66"/>
      <c r="O890" s="56" t="s">
        <v>5974</v>
      </c>
      <c r="P890" s="56" t="s">
        <v>5852</v>
      </c>
      <c r="Q890" s="66"/>
      <c r="R890" s="82"/>
      <c r="S890" s="26"/>
    </row>
    <row r="891" spans="1:19" ht="28">
      <c r="A891" s="11" t="s">
        <v>18</v>
      </c>
      <c r="B891" s="75">
        <v>45139</v>
      </c>
      <c r="C891" s="56" t="s">
        <v>5977</v>
      </c>
      <c r="D891" s="65" t="s">
        <v>5978</v>
      </c>
      <c r="E891" s="56" t="s">
        <v>5979</v>
      </c>
      <c r="F891" s="56" t="s">
        <v>22</v>
      </c>
      <c r="G891" s="56" t="s">
        <v>5980</v>
      </c>
      <c r="H891" s="56" t="s">
        <v>186</v>
      </c>
      <c r="I891" s="56">
        <v>2023</v>
      </c>
      <c r="J891" s="56" t="s">
        <v>46</v>
      </c>
      <c r="K891" s="56" t="s">
        <v>27</v>
      </c>
      <c r="L891" s="56" t="s">
        <v>5981</v>
      </c>
      <c r="M891" s="56" t="s">
        <v>2449</v>
      </c>
      <c r="N891" s="66"/>
      <c r="O891" s="56" t="s">
        <v>5982</v>
      </c>
      <c r="P891" s="56" t="s">
        <v>5983</v>
      </c>
      <c r="Q891" s="66"/>
      <c r="R891" s="82"/>
      <c r="S891" s="26"/>
    </row>
    <row r="892" spans="1:19" ht="28">
      <c r="A892" s="11" t="s">
        <v>18</v>
      </c>
      <c r="B892" s="75">
        <v>45139</v>
      </c>
      <c r="C892" s="56" t="s">
        <v>3780</v>
      </c>
      <c r="D892" s="65" t="s">
        <v>5984</v>
      </c>
      <c r="E892" s="84" t="s">
        <v>5985</v>
      </c>
      <c r="F892" s="56" t="s">
        <v>488</v>
      </c>
      <c r="G892" s="56" t="s">
        <v>5986</v>
      </c>
      <c r="H892" s="66"/>
      <c r="I892" s="56">
        <v>2023</v>
      </c>
      <c r="J892" s="56" t="s">
        <v>46</v>
      </c>
      <c r="K892" s="66"/>
      <c r="L892" s="56" t="s">
        <v>843</v>
      </c>
      <c r="M892" s="56" t="s">
        <v>5987</v>
      </c>
      <c r="N892" s="66"/>
      <c r="O892" s="56" t="s">
        <v>5988</v>
      </c>
      <c r="P892" s="56" t="s">
        <v>5987</v>
      </c>
      <c r="Q892" s="66"/>
      <c r="R892" s="82"/>
      <c r="S892" s="26"/>
    </row>
    <row r="893" spans="1:19" ht="28">
      <c r="A893" s="11" t="s">
        <v>18</v>
      </c>
      <c r="B893" s="75">
        <v>45139</v>
      </c>
      <c r="C893" s="56" t="s">
        <v>3780</v>
      </c>
      <c r="D893" s="65" t="s">
        <v>5989</v>
      </c>
      <c r="E893" s="84" t="s">
        <v>5990</v>
      </c>
      <c r="F893" s="56" t="s">
        <v>488</v>
      </c>
      <c r="G893" s="56" t="s">
        <v>5991</v>
      </c>
      <c r="H893" s="66"/>
      <c r="I893" s="56">
        <v>2023</v>
      </c>
      <c r="J893" s="56" t="s">
        <v>46</v>
      </c>
      <c r="K893" s="66"/>
      <c r="L893" s="56" t="s">
        <v>5992</v>
      </c>
      <c r="M893" s="66"/>
      <c r="N893" s="66"/>
      <c r="O893" s="56" t="s">
        <v>5491</v>
      </c>
      <c r="P893" s="66"/>
      <c r="Q893" s="66"/>
      <c r="R893" s="82"/>
      <c r="S893" s="26"/>
    </row>
    <row r="894" spans="1:19" ht="42">
      <c r="A894" s="11" t="s">
        <v>18</v>
      </c>
      <c r="B894" s="95">
        <v>45170</v>
      </c>
      <c r="C894" s="91" t="s">
        <v>4771</v>
      </c>
      <c r="D894" s="92" t="s">
        <v>5994</v>
      </c>
      <c r="E894" s="91" t="s">
        <v>5995</v>
      </c>
      <c r="F894" s="91" t="s">
        <v>22</v>
      </c>
      <c r="G894" s="91" t="s">
        <v>5996</v>
      </c>
      <c r="H894" s="93" t="s">
        <v>533</v>
      </c>
      <c r="I894" s="93">
        <v>2023</v>
      </c>
      <c r="J894" s="93" t="s">
        <v>26</v>
      </c>
      <c r="K894" s="93" t="s">
        <v>825</v>
      </c>
      <c r="L894" s="93" t="s">
        <v>5997</v>
      </c>
      <c r="M894" s="93" t="s">
        <v>5998</v>
      </c>
      <c r="N894" s="94"/>
      <c r="O894" s="93" t="s">
        <v>5999</v>
      </c>
      <c r="P894" s="93" t="s">
        <v>1678</v>
      </c>
      <c r="Q894" s="94"/>
      <c r="R894" s="94"/>
      <c r="S894" s="26"/>
    </row>
    <row r="895" spans="1:19" ht="28">
      <c r="A895" s="11" t="s">
        <v>18</v>
      </c>
      <c r="B895" s="95">
        <v>45170</v>
      </c>
      <c r="C895" s="91" t="s">
        <v>1843</v>
      </c>
      <c r="D895" s="92" t="s">
        <v>6000</v>
      </c>
      <c r="E895" s="91" t="s">
        <v>6001</v>
      </c>
      <c r="F895" s="91" t="s">
        <v>22</v>
      </c>
      <c r="G895" s="91" t="s">
        <v>6002</v>
      </c>
      <c r="H895" s="93" t="s">
        <v>3138</v>
      </c>
      <c r="I895" s="93">
        <v>2023</v>
      </c>
      <c r="J895" s="93" t="s">
        <v>26</v>
      </c>
      <c r="K895" s="93" t="s">
        <v>27</v>
      </c>
      <c r="L895" s="93" t="s">
        <v>6003</v>
      </c>
      <c r="M895" s="93" t="s">
        <v>6004</v>
      </c>
      <c r="N895" s="94"/>
      <c r="O895" s="93" t="s">
        <v>3065</v>
      </c>
      <c r="P895" s="93" t="s">
        <v>5517</v>
      </c>
      <c r="Q895" s="94"/>
      <c r="R895" s="94"/>
      <c r="S895" s="26"/>
    </row>
    <row r="896" spans="1:19" ht="28">
      <c r="A896" s="11" t="s">
        <v>18</v>
      </c>
      <c r="B896" s="95">
        <v>45170</v>
      </c>
      <c r="C896" s="91" t="s">
        <v>1843</v>
      </c>
      <c r="D896" s="92" t="s">
        <v>6005</v>
      </c>
      <c r="E896" s="91" t="s">
        <v>6006</v>
      </c>
      <c r="F896" s="91" t="s">
        <v>22</v>
      </c>
      <c r="G896" s="91" t="s">
        <v>6007</v>
      </c>
      <c r="H896" s="93" t="s">
        <v>5719</v>
      </c>
      <c r="I896" s="93">
        <v>2023</v>
      </c>
      <c r="J896" s="93" t="s">
        <v>26</v>
      </c>
      <c r="K896" s="93" t="s">
        <v>59</v>
      </c>
      <c r="L896" s="93" t="s">
        <v>6008</v>
      </c>
      <c r="M896" s="94"/>
      <c r="N896" s="94"/>
      <c r="O896" s="93" t="s">
        <v>1844</v>
      </c>
      <c r="P896" s="94"/>
      <c r="Q896" s="94"/>
      <c r="R896" s="94"/>
      <c r="S896" s="26"/>
    </row>
    <row r="897" spans="1:19" ht="42">
      <c r="A897" s="11" t="s">
        <v>18</v>
      </c>
      <c r="B897" s="95">
        <v>45170</v>
      </c>
      <c r="C897" s="91" t="s">
        <v>3681</v>
      </c>
      <c r="D897" s="92" t="s">
        <v>6009</v>
      </c>
      <c r="E897" s="91" t="s">
        <v>6010</v>
      </c>
      <c r="F897" s="91" t="s">
        <v>22</v>
      </c>
      <c r="G897" s="91" t="s">
        <v>6011</v>
      </c>
      <c r="H897" s="93" t="s">
        <v>6012</v>
      </c>
      <c r="I897" s="93">
        <v>2023</v>
      </c>
      <c r="J897" s="93" t="s">
        <v>46</v>
      </c>
      <c r="K897" s="93" t="s">
        <v>27</v>
      </c>
      <c r="L897" s="93" t="s">
        <v>5993</v>
      </c>
      <c r="M897" s="93" t="s">
        <v>6013</v>
      </c>
      <c r="N897" s="94"/>
      <c r="O897" s="93" t="s">
        <v>4039</v>
      </c>
      <c r="P897" s="93" t="s">
        <v>6014</v>
      </c>
      <c r="Q897" s="94"/>
      <c r="R897" s="94"/>
      <c r="S897" s="26"/>
    </row>
    <row r="898" spans="1:19" ht="42">
      <c r="A898" s="11" t="s">
        <v>18</v>
      </c>
      <c r="B898" s="95">
        <v>45170</v>
      </c>
      <c r="C898" s="91" t="s">
        <v>463</v>
      </c>
      <c r="D898" s="92" t="s">
        <v>6015</v>
      </c>
      <c r="E898" s="91" t="s">
        <v>6016</v>
      </c>
      <c r="F898" s="91" t="s">
        <v>22</v>
      </c>
      <c r="G898" s="91" t="s">
        <v>6017</v>
      </c>
      <c r="H898" s="93" t="s">
        <v>2242</v>
      </c>
      <c r="I898" s="93">
        <v>2023</v>
      </c>
      <c r="J898" s="93" t="s">
        <v>26</v>
      </c>
      <c r="K898" s="93" t="s">
        <v>27</v>
      </c>
      <c r="L898" s="93" t="s">
        <v>6018</v>
      </c>
      <c r="M898" s="94"/>
      <c r="N898" s="94"/>
      <c r="O898" s="93" t="s">
        <v>6019</v>
      </c>
      <c r="P898" s="94"/>
      <c r="Q898" s="94"/>
      <c r="R898" s="94"/>
      <c r="S898" s="26"/>
    </row>
    <row r="899" spans="1:19" ht="28">
      <c r="A899" s="11" t="s">
        <v>18</v>
      </c>
      <c r="B899" s="95">
        <v>45170</v>
      </c>
      <c r="C899" s="91" t="s">
        <v>2964</v>
      </c>
      <c r="D899" s="92" t="s">
        <v>6020</v>
      </c>
      <c r="E899" s="91" t="s">
        <v>6021</v>
      </c>
      <c r="F899" s="91" t="s">
        <v>22</v>
      </c>
      <c r="G899" s="91" t="s">
        <v>6022</v>
      </c>
      <c r="H899" s="93" t="s">
        <v>4850</v>
      </c>
      <c r="I899" s="93">
        <v>2023</v>
      </c>
      <c r="J899" s="93" t="s">
        <v>26</v>
      </c>
      <c r="K899" s="93" t="s">
        <v>27</v>
      </c>
      <c r="L899" s="93" t="s">
        <v>6023</v>
      </c>
      <c r="M899" s="93" t="s">
        <v>1705</v>
      </c>
      <c r="N899" s="94"/>
      <c r="O899" s="93" t="s">
        <v>3323</v>
      </c>
      <c r="P899" s="93" t="s">
        <v>1705</v>
      </c>
      <c r="Q899" s="94"/>
      <c r="R899" s="94"/>
      <c r="S899" s="26"/>
    </row>
    <row r="900" spans="1:19" ht="28">
      <c r="A900" s="11" t="s">
        <v>18</v>
      </c>
      <c r="B900" s="95">
        <v>45170</v>
      </c>
      <c r="C900" s="91" t="s">
        <v>463</v>
      </c>
      <c r="D900" s="92" t="s">
        <v>6024</v>
      </c>
      <c r="E900" s="91" t="s">
        <v>6025</v>
      </c>
      <c r="F900" s="91" t="s">
        <v>22</v>
      </c>
      <c r="G900" s="91" t="s">
        <v>6026</v>
      </c>
      <c r="H900" s="93" t="s">
        <v>3678</v>
      </c>
      <c r="I900" s="93">
        <v>2023</v>
      </c>
      <c r="J900" s="93" t="s">
        <v>26</v>
      </c>
      <c r="K900" s="93" t="s">
        <v>27</v>
      </c>
      <c r="L900" s="93" t="s">
        <v>6027</v>
      </c>
      <c r="M900" s="93" t="s">
        <v>6028</v>
      </c>
      <c r="N900" s="94"/>
      <c r="O900" s="93" t="s">
        <v>6029</v>
      </c>
      <c r="P900" s="93" t="s">
        <v>6030</v>
      </c>
      <c r="Q900" s="94"/>
      <c r="R900" s="94"/>
      <c r="S900" s="26"/>
    </row>
    <row r="901" spans="1:19" ht="28">
      <c r="A901" s="11" t="s">
        <v>18</v>
      </c>
      <c r="B901" s="95">
        <v>45170</v>
      </c>
      <c r="C901" s="91" t="s">
        <v>699</v>
      </c>
      <c r="D901" s="92" t="s">
        <v>6031</v>
      </c>
      <c r="E901" s="91" t="s">
        <v>6032</v>
      </c>
      <c r="F901" s="91" t="s">
        <v>22</v>
      </c>
      <c r="G901" s="91" t="s">
        <v>6033</v>
      </c>
      <c r="H901" s="93" t="s">
        <v>517</v>
      </c>
      <c r="I901" s="93">
        <v>2023</v>
      </c>
      <c r="J901" s="93" t="s">
        <v>26</v>
      </c>
      <c r="K901" s="93" t="s">
        <v>27</v>
      </c>
      <c r="L901" s="93" t="s">
        <v>5026</v>
      </c>
      <c r="M901" s="93" t="s">
        <v>6034</v>
      </c>
      <c r="N901" s="94"/>
      <c r="O901" s="93" t="s">
        <v>2088</v>
      </c>
      <c r="P901" s="93" t="s">
        <v>6034</v>
      </c>
      <c r="Q901" s="94"/>
      <c r="R901" s="94"/>
      <c r="S901" s="26"/>
    </row>
    <row r="902" spans="1:19" ht="28">
      <c r="A902" s="11" t="s">
        <v>18</v>
      </c>
      <c r="B902" s="95">
        <v>45170</v>
      </c>
      <c r="C902" s="91" t="s">
        <v>2438</v>
      </c>
      <c r="D902" s="92" t="s">
        <v>6035</v>
      </c>
      <c r="E902" s="91" t="s">
        <v>6036</v>
      </c>
      <c r="F902" s="91" t="s">
        <v>22</v>
      </c>
      <c r="G902" s="91" t="s">
        <v>6037</v>
      </c>
      <c r="H902" s="93" t="s">
        <v>186</v>
      </c>
      <c r="I902" s="93">
        <v>2023</v>
      </c>
      <c r="J902" s="93" t="s">
        <v>26</v>
      </c>
      <c r="K902" s="93" t="s">
        <v>27</v>
      </c>
      <c r="L902" s="93" t="s">
        <v>6038</v>
      </c>
      <c r="M902" s="93" t="s">
        <v>6039</v>
      </c>
      <c r="N902" s="94"/>
      <c r="O902" s="93" t="s">
        <v>6040</v>
      </c>
      <c r="P902" s="93" t="s">
        <v>270</v>
      </c>
      <c r="Q902" s="94"/>
      <c r="R902" s="94"/>
      <c r="S902" s="26"/>
    </row>
    <row r="903" spans="1:19" ht="28">
      <c r="A903" s="11" t="s">
        <v>18</v>
      </c>
      <c r="B903" s="95">
        <v>45170</v>
      </c>
      <c r="C903" s="91" t="s">
        <v>1876</v>
      </c>
      <c r="D903" s="92" t="s">
        <v>6041</v>
      </c>
      <c r="E903" s="91" t="s">
        <v>6042</v>
      </c>
      <c r="F903" s="91" t="s">
        <v>22</v>
      </c>
      <c r="G903" s="91" t="s">
        <v>6043</v>
      </c>
      <c r="H903" s="93" t="s">
        <v>2024</v>
      </c>
      <c r="I903" s="93">
        <v>2023</v>
      </c>
      <c r="J903" s="93" t="s">
        <v>46</v>
      </c>
      <c r="K903" s="94"/>
      <c r="L903" s="93" t="s">
        <v>6044</v>
      </c>
      <c r="M903" s="93" t="s">
        <v>6045</v>
      </c>
      <c r="N903" s="94"/>
      <c r="O903" s="93" t="s">
        <v>5913</v>
      </c>
      <c r="P903" s="93" t="s">
        <v>6046</v>
      </c>
      <c r="Q903" s="94"/>
      <c r="R903" s="94"/>
      <c r="S903" s="26"/>
    </row>
    <row r="904" spans="1:19" ht="28">
      <c r="A904" s="11" t="s">
        <v>18</v>
      </c>
      <c r="B904" s="95">
        <v>45170</v>
      </c>
      <c r="C904" s="91" t="s">
        <v>6047</v>
      </c>
      <c r="D904" s="92" t="s">
        <v>6048</v>
      </c>
      <c r="E904" s="91" t="s">
        <v>6049</v>
      </c>
      <c r="F904" s="91" t="s">
        <v>22</v>
      </c>
      <c r="G904" s="91" t="s">
        <v>6050</v>
      </c>
      <c r="H904" s="93" t="s">
        <v>1751</v>
      </c>
      <c r="I904" s="93">
        <v>2023</v>
      </c>
      <c r="J904" s="93" t="s">
        <v>46</v>
      </c>
      <c r="K904" s="94"/>
      <c r="L904" s="93" t="s">
        <v>6051</v>
      </c>
      <c r="M904" s="93" t="s">
        <v>3227</v>
      </c>
      <c r="N904" s="94"/>
      <c r="O904" s="93" t="s">
        <v>147</v>
      </c>
      <c r="P904" s="93" t="s">
        <v>2457</v>
      </c>
      <c r="Q904" s="94"/>
      <c r="R904" s="94"/>
      <c r="S904" s="26"/>
    </row>
    <row r="905" spans="1:19" ht="28">
      <c r="A905" s="11" t="s">
        <v>18</v>
      </c>
      <c r="B905" s="95">
        <v>45170</v>
      </c>
      <c r="C905" s="91" t="s">
        <v>5139</v>
      </c>
      <c r="D905" s="92" t="s">
        <v>6052</v>
      </c>
      <c r="E905" s="91" t="s">
        <v>6053</v>
      </c>
      <c r="F905" s="91" t="s">
        <v>488</v>
      </c>
      <c r="G905" s="91" t="s">
        <v>6054</v>
      </c>
      <c r="H905" s="94"/>
      <c r="I905" s="93">
        <v>2023</v>
      </c>
      <c r="J905" s="93" t="s">
        <v>26</v>
      </c>
      <c r="K905" s="93" t="s">
        <v>27</v>
      </c>
      <c r="L905" s="93" t="s">
        <v>6055</v>
      </c>
      <c r="M905" s="93" t="s">
        <v>6056</v>
      </c>
      <c r="N905" s="94"/>
      <c r="O905" s="93" t="s">
        <v>6057</v>
      </c>
      <c r="P905" s="93" t="s">
        <v>6058</v>
      </c>
      <c r="Q905" s="94"/>
      <c r="R905" s="94"/>
      <c r="S905" s="26"/>
    </row>
    <row r="906" spans="1:19" ht="28">
      <c r="A906" s="11" t="s">
        <v>18</v>
      </c>
      <c r="B906" s="75">
        <v>45200</v>
      </c>
      <c r="C906" s="56" t="s">
        <v>1843</v>
      </c>
      <c r="D906" s="65" t="s">
        <v>6059</v>
      </c>
      <c r="E906" s="56" t="s">
        <v>6060</v>
      </c>
      <c r="F906" s="56" t="s">
        <v>22</v>
      </c>
      <c r="G906" s="56" t="s">
        <v>6061</v>
      </c>
      <c r="H906" s="56" t="s">
        <v>6062</v>
      </c>
      <c r="I906" s="56">
        <v>2023</v>
      </c>
      <c r="J906" s="56" t="s">
        <v>26</v>
      </c>
      <c r="K906" s="56" t="s">
        <v>27</v>
      </c>
      <c r="L906" s="56" t="s">
        <v>6063</v>
      </c>
      <c r="M906" s="66"/>
      <c r="N906" s="66"/>
      <c r="O906" s="56" t="s">
        <v>1844</v>
      </c>
      <c r="P906" s="66"/>
      <c r="Q906" s="90"/>
      <c r="R906" s="90"/>
      <c r="S906" s="26"/>
    </row>
    <row r="907" spans="1:19" ht="42">
      <c r="A907" s="11" t="s">
        <v>18</v>
      </c>
      <c r="B907" s="75">
        <v>45200</v>
      </c>
      <c r="C907" s="56" t="s">
        <v>1843</v>
      </c>
      <c r="D907" s="65" t="s">
        <v>6064</v>
      </c>
      <c r="E907" s="56" t="s">
        <v>6065</v>
      </c>
      <c r="F907" s="56" t="s">
        <v>22</v>
      </c>
      <c r="G907" s="56" t="s">
        <v>6066</v>
      </c>
      <c r="H907" s="56" t="s">
        <v>1629</v>
      </c>
      <c r="I907" s="56">
        <v>2023</v>
      </c>
      <c r="J907" s="56" t="s">
        <v>26</v>
      </c>
      <c r="K907" s="56" t="s">
        <v>27</v>
      </c>
      <c r="L907" s="56" t="s">
        <v>6067</v>
      </c>
      <c r="M907" s="56" t="s">
        <v>6068</v>
      </c>
      <c r="N907" s="66"/>
      <c r="O907" s="56" t="s">
        <v>3842</v>
      </c>
      <c r="P907" s="56" t="s">
        <v>6069</v>
      </c>
      <c r="Q907" s="90"/>
      <c r="R907" s="90"/>
      <c r="S907" s="26"/>
    </row>
    <row r="908" spans="1:19" ht="42">
      <c r="A908" s="11" t="s">
        <v>18</v>
      </c>
      <c r="B908" s="75">
        <v>45200</v>
      </c>
      <c r="C908" s="56" t="s">
        <v>6070</v>
      </c>
      <c r="D908" s="65" t="s">
        <v>6071</v>
      </c>
      <c r="E908" s="56" t="s">
        <v>6072</v>
      </c>
      <c r="F908" s="56" t="s">
        <v>22</v>
      </c>
      <c r="G908" s="56" t="s">
        <v>6073</v>
      </c>
      <c r="H908" s="56" t="s">
        <v>5513</v>
      </c>
      <c r="I908" s="56">
        <v>2023</v>
      </c>
      <c r="J908" s="56" t="s">
        <v>26</v>
      </c>
      <c r="K908" s="56" t="s">
        <v>27</v>
      </c>
      <c r="L908" s="56" t="s">
        <v>4622</v>
      </c>
      <c r="M908" s="66"/>
      <c r="N908" s="66"/>
      <c r="O908" s="56" t="s">
        <v>3005</v>
      </c>
      <c r="P908" s="66"/>
      <c r="Q908" s="90"/>
      <c r="R908" s="90"/>
      <c r="S908" s="26"/>
    </row>
    <row r="909" spans="1:19" ht="28">
      <c r="A909" s="11" t="s">
        <v>18</v>
      </c>
      <c r="B909" s="75">
        <v>45200</v>
      </c>
      <c r="C909" s="56" t="s">
        <v>105</v>
      </c>
      <c r="D909" s="65" t="s">
        <v>6074</v>
      </c>
      <c r="E909" s="56" t="s">
        <v>6075</v>
      </c>
      <c r="F909" s="56" t="s">
        <v>22</v>
      </c>
      <c r="G909" s="56" t="s">
        <v>6076</v>
      </c>
      <c r="H909" s="56" t="s">
        <v>4125</v>
      </c>
      <c r="I909" s="56">
        <v>2023</v>
      </c>
      <c r="J909" s="56" t="s">
        <v>26</v>
      </c>
      <c r="K909" s="56" t="s">
        <v>27</v>
      </c>
      <c r="L909" s="56" t="s">
        <v>6077</v>
      </c>
      <c r="M909" s="56" t="s">
        <v>6078</v>
      </c>
      <c r="N909" s="66"/>
      <c r="O909" s="56" t="s">
        <v>6079</v>
      </c>
      <c r="P909" s="56" t="s">
        <v>6080</v>
      </c>
      <c r="Q909" s="90"/>
      <c r="R909" s="90"/>
      <c r="S909" s="26"/>
    </row>
    <row r="910" spans="1:19" ht="28">
      <c r="A910" s="11" t="s">
        <v>18</v>
      </c>
      <c r="B910" s="75">
        <v>45200</v>
      </c>
      <c r="C910" s="56" t="s">
        <v>5310</v>
      </c>
      <c r="D910" s="65" t="s">
        <v>6081</v>
      </c>
      <c r="E910" s="56" t="s">
        <v>6082</v>
      </c>
      <c r="F910" s="56" t="s">
        <v>22</v>
      </c>
      <c r="G910" s="56" t="s">
        <v>6083</v>
      </c>
      <c r="H910" s="56" t="s">
        <v>5909</v>
      </c>
      <c r="I910" s="56">
        <v>2023</v>
      </c>
      <c r="J910" s="56" t="s">
        <v>26</v>
      </c>
      <c r="K910" s="56" t="s">
        <v>27</v>
      </c>
      <c r="L910" s="56" t="s">
        <v>6084</v>
      </c>
      <c r="M910" s="66"/>
      <c r="N910" s="66"/>
      <c r="O910" s="56" t="s">
        <v>69</v>
      </c>
      <c r="P910" s="66"/>
      <c r="Q910" s="90"/>
      <c r="R910" s="90"/>
      <c r="S910" s="26"/>
    </row>
    <row r="911" spans="1:19" ht="28">
      <c r="A911" s="11" t="s">
        <v>18</v>
      </c>
      <c r="B911" s="75">
        <v>45200</v>
      </c>
      <c r="C911" s="56" t="s">
        <v>463</v>
      </c>
      <c r="D911" s="65" t="s">
        <v>6085</v>
      </c>
      <c r="E911" s="56" t="s">
        <v>6086</v>
      </c>
      <c r="F911" s="56" t="s">
        <v>22</v>
      </c>
      <c r="G911" s="56" t="s">
        <v>6087</v>
      </c>
      <c r="H911" s="56" t="s">
        <v>109</v>
      </c>
      <c r="I911" s="56">
        <v>2023</v>
      </c>
      <c r="J911" s="56" t="s">
        <v>26</v>
      </c>
      <c r="K911" s="56" t="s">
        <v>27</v>
      </c>
      <c r="L911" s="56" t="s">
        <v>6088</v>
      </c>
      <c r="M911" s="56" t="s">
        <v>6089</v>
      </c>
      <c r="N911" s="66"/>
      <c r="O911" s="56" t="s">
        <v>6090</v>
      </c>
      <c r="P911" s="56" t="s">
        <v>1983</v>
      </c>
      <c r="Q911" s="90"/>
      <c r="R911" s="90"/>
      <c r="S911" s="26"/>
    </row>
    <row r="912" spans="1:19" ht="28">
      <c r="A912" s="11" t="s">
        <v>18</v>
      </c>
      <c r="B912" s="75">
        <v>45200</v>
      </c>
      <c r="C912" s="56" t="s">
        <v>699</v>
      </c>
      <c r="D912" s="65" t="s">
        <v>6091</v>
      </c>
      <c r="E912" s="56" t="s">
        <v>6092</v>
      </c>
      <c r="F912" s="56" t="s">
        <v>22</v>
      </c>
      <c r="G912" s="56" t="s">
        <v>6093</v>
      </c>
      <c r="H912" s="56" t="s">
        <v>109</v>
      </c>
      <c r="I912" s="56">
        <v>2023</v>
      </c>
      <c r="J912" s="56" t="s">
        <v>26</v>
      </c>
      <c r="K912" s="56" t="s">
        <v>27</v>
      </c>
      <c r="L912" s="56" t="s">
        <v>3789</v>
      </c>
      <c r="M912" s="56" t="s">
        <v>4033</v>
      </c>
      <c r="N912" s="66"/>
      <c r="O912" s="56" t="s">
        <v>2088</v>
      </c>
      <c r="P912" s="56" t="s">
        <v>3790</v>
      </c>
      <c r="Q912" s="90"/>
      <c r="R912" s="90"/>
      <c r="S912" s="26"/>
    </row>
    <row r="913" spans="1:19" ht="28">
      <c r="A913" s="11" t="s">
        <v>18</v>
      </c>
      <c r="B913" s="75">
        <v>45200</v>
      </c>
      <c r="C913" s="56" t="s">
        <v>6094</v>
      </c>
      <c r="D913" s="65" t="s">
        <v>6095</v>
      </c>
      <c r="E913" s="56" t="s">
        <v>6096</v>
      </c>
      <c r="F913" s="56" t="s">
        <v>22</v>
      </c>
      <c r="G913" s="56" t="s">
        <v>6097</v>
      </c>
      <c r="H913" s="56" t="s">
        <v>24</v>
      </c>
      <c r="I913" s="56">
        <v>2023</v>
      </c>
      <c r="J913" s="56" t="s">
        <v>26</v>
      </c>
      <c r="K913" s="56" t="s">
        <v>27</v>
      </c>
      <c r="L913" s="56" t="s">
        <v>6098</v>
      </c>
      <c r="M913" s="56" t="s">
        <v>4955</v>
      </c>
      <c r="N913" s="66"/>
      <c r="O913" s="56" t="s">
        <v>4841</v>
      </c>
      <c r="P913" s="56" t="s">
        <v>4842</v>
      </c>
      <c r="Q913" s="90"/>
      <c r="R913" s="90"/>
      <c r="S913" s="26"/>
    </row>
    <row r="914" spans="1:19" ht="42">
      <c r="A914" s="11" t="s">
        <v>18</v>
      </c>
      <c r="B914" s="75">
        <v>45200</v>
      </c>
      <c r="C914" s="56" t="s">
        <v>5310</v>
      </c>
      <c r="D914" s="65" t="s">
        <v>6099</v>
      </c>
      <c r="E914" s="56" t="s">
        <v>4205</v>
      </c>
      <c r="F914" s="56" t="s">
        <v>22</v>
      </c>
      <c r="G914" s="56" t="s">
        <v>6100</v>
      </c>
      <c r="H914" s="56" t="s">
        <v>6101</v>
      </c>
      <c r="I914" s="56">
        <v>2021</v>
      </c>
      <c r="J914" s="56" t="s">
        <v>26</v>
      </c>
      <c r="K914" s="56" t="s">
        <v>27</v>
      </c>
      <c r="L914" s="56" t="s">
        <v>4206</v>
      </c>
      <c r="M914" s="56" t="s">
        <v>6102</v>
      </c>
      <c r="N914" s="66"/>
      <c r="O914" s="56" t="s">
        <v>4207</v>
      </c>
      <c r="P914" s="56" t="s">
        <v>3499</v>
      </c>
      <c r="Q914" s="90"/>
      <c r="R914" s="90"/>
      <c r="S914" s="26"/>
    </row>
    <row r="915" spans="1:19" ht="28">
      <c r="A915" s="11" t="s">
        <v>18</v>
      </c>
      <c r="B915" s="75">
        <v>45200</v>
      </c>
      <c r="C915" s="56" t="s">
        <v>6103</v>
      </c>
      <c r="D915" s="65" t="s">
        <v>6104</v>
      </c>
      <c r="E915" s="56" t="s">
        <v>6105</v>
      </c>
      <c r="F915" s="56" t="s">
        <v>22</v>
      </c>
      <c r="G915" s="56" t="s">
        <v>6106</v>
      </c>
      <c r="H915" s="56" t="s">
        <v>6101</v>
      </c>
      <c r="I915" s="56">
        <v>2023</v>
      </c>
      <c r="J915" s="56" t="s">
        <v>26</v>
      </c>
      <c r="K915" s="56" t="s">
        <v>27</v>
      </c>
      <c r="L915" s="56" t="s">
        <v>6107</v>
      </c>
      <c r="M915" s="56" t="s">
        <v>6108</v>
      </c>
      <c r="N915" s="66"/>
      <c r="O915" s="56" t="s">
        <v>3568</v>
      </c>
      <c r="P915" s="56" t="s">
        <v>6109</v>
      </c>
      <c r="Q915" s="90"/>
      <c r="R915" s="90"/>
      <c r="S915" s="26"/>
    </row>
    <row r="916" spans="1:19" ht="28">
      <c r="A916" s="11" t="s">
        <v>18</v>
      </c>
      <c r="B916" s="75">
        <v>45200</v>
      </c>
      <c r="C916" s="56" t="s">
        <v>1834</v>
      </c>
      <c r="D916" s="65" t="s">
        <v>6110</v>
      </c>
      <c r="E916" s="56" t="s">
        <v>6111</v>
      </c>
      <c r="F916" s="56" t="s">
        <v>22</v>
      </c>
      <c r="G916" s="56" t="s">
        <v>6112</v>
      </c>
      <c r="H916" s="56" t="s">
        <v>616</v>
      </c>
      <c r="I916" s="56">
        <v>2023</v>
      </c>
      <c r="J916" s="56" t="s">
        <v>46</v>
      </c>
      <c r="K916" s="66"/>
      <c r="L916" s="56" t="s">
        <v>3221</v>
      </c>
      <c r="M916" s="66"/>
      <c r="N916" s="66"/>
      <c r="O916" s="56" t="s">
        <v>2875</v>
      </c>
      <c r="P916" s="66"/>
      <c r="Q916" s="90"/>
      <c r="R916" s="90"/>
      <c r="S916" s="26"/>
    </row>
    <row r="917" spans="1:19" ht="42">
      <c r="A917" s="11" t="s">
        <v>18</v>
      </c>
      <c r="B917" s="75">
        <v>45200</v>
      </c>
      <c r="C917" s="56" t="s">
        <v>5975</v>
      </c>
      <c r="D917" s="65" t="s">
        <v>6113</v>
      </c>
      <c r="E917" s="56" t="s">
        <v>6114</v>
      </c>
      <c r="F917" s="56" t="s">
        <v>22</v>
      </c>
      <c r="G917" s="56" t="s">
        <v>6115</v>
      </c>
      <c r="H917" s="56" t="s">
        <v>365</v>
      </c>
      <c r="I917" s="56">
        <v>2023</v>
      </c>
      <c r="J917" s="56" t="s">
        <v>26</v>
      </c>
      <c r="K917" s="56" t="s">
        <v>27</v>
      </c>
      <c r="L917" s="56" t="s">
        <v>6116</v>
      </c>
      <c r="M917" s="56" t="s">
        <v>6117</v>
      </c>
      <c r="N917" s="66"/>
      <c r="O917" s="56" t="s">
        <v>5976</v>
      </c>
      <c r="P917" s="56" t="s">
        <v>6118</v>
      </c>
      <c r="Q917" s="90"/>
      <c r="R917" s="90"/>
      <c r="S917" s="26"/>
    </row>
    <row r="918" spans="1:19" ht="28">
      <c r="A918" s="11" t="s">
        <v>18</v>
      </c>
      <c r="B918" s="75">
        <v>45200</v>
      </c>
      <c r="C918" s="56" t="s">
        <v>105</v>
      </c>
      <c r="D918" s="65" t="s">
        <v>6119</v>
      </c>
      <c r="E918" s="56" t="s">
        <v>6120</v>
      </c>
      <c r="F918" s="56" t="s">
        <v>22</v>
      </c>
      <c r="G918" s="56" t="s">
        <v>6121</v>
      </c>
      <c r="H918" s="56" t="s">
        <v>58</v>
      </c>
      <c r="I918" s="56">
        <v>2023</v>
      </c>
      <c r="J918" s="56" t="s">
        <v>46</v>
      </c>
      <c r="K918" s="56" t="s">
        <v>27</v>
      </c>
      <c r="L918" s="56" t="s">
        <v>1357</v>
      </c>
      <c r="M918" s="56" t="s">
        <v>1355</v>
      </c>
      <c r="N918" s="66"/>
      <c r="O918" s="56" t="s">
        <v>6122</v>
      </c>
      <c r="P918" s="56" t="s">
        <v>6123</v>
      </c>
      <c r="Q918" s="90"/>
      <c r="R918" s="90"/>
      <c r="S918" s="26"/>
    </row>
    <row r="919" spans="1:19" ht="28">
      <c r="A919" s="11" t="s">
        <v>18</v>
      </c>
      <c r="B919" s="75">
        <v>45200</v>
      </c>
      <c r="C919" s="56" t="s">
        <v>6124</v>
      </c>
      <c r="D919" s="65" t="s">
        <v>6125</v>
      </c>
      <c r="E919" s="56" t="s">
        <v>6126</v>
      </c>
      <c r="F919" s="56" t="s">
        <v>22</v>
      </c>
      <c r="G919" s="56" t="s">
        <v>6127</v>
      </c>
      <c r="H919" s="56" t="s">
        <v>6128</v>
      </c>
      <c r="I919" s="56">
        <v>2023</v>
      </c>
      <c r="J919" s="56" t="s">
        <v>26</v>
      </c>
      <c r="K919" s="56" t="s">
        <v>27</v>
      </c>
      <c r="L919" s="56" t="s">
        <v>6129</v>
      </c>
      <c r="M919" s="56" t="s">
        <v>6130</v>
      </c>
      <c r="N919" s="66"/>
      <c r="O919" s="56" t="s">
        <v>6131</v>
      </c>
      <c r="P919" s="56" t="s">
        <v>6130</v>
      </c>
      <c r="Q919" s="90"/>
      <c r="R919" s="90"/>
      <c r="S919" s="26"/>
    </row>
    <row r="920" spans="1:19" ht="42">
      <c r="A920" s="11" t="s">
        <v>18</v>
      </c>
      <c r="B920" s="75">
        <v>45200</v>
      </c>
      <c r="C920" s="56" t="s">
        <v>4634</v>
      </c>
      <c r="D920" s="65" t="s">
        <v>6132</v>
      </c>
      <c r="E920" s="56" t="s">
        <v>6133</v>
      </c>
      <c r="F920" s="56" t="s">
        <v>22</v>
      </c>
      <c r="G920" s="56" t="s">
        <v>6134</v>
      </c>
      <c r="H920" s="56" t="s">
        <v>2872</v>
      </c>
      <c r="I920" s="56">
        <v>2023</v>
      </c>
      <c r="J920" s="56" t="s">
        <v>26</v>
      </c>
      <c r="K920" s="56" t="s">
        <v>27</v>
      </c>
      <c r="L920" s="56" t="s">
        <v>6135</v>
      </c>
      <c r="M920" s="56" t="s">
        <v>6136</v>
      </c>
      <c r="N920" s="66"/>
      <c r="O920" s="56" t="s">
        <v>6137</v>
      </c>
      <c r="P920" s="56" t="s">
        <v>6138</v>
      </c>
      <c r="Q920" s="90"/>
      <c r="R920" s="90"/>
      <c r="S920" s="26"/>
    </row>
    <row r="921" spans="1:19" ht="28">
      <c r="A921" s="11" t="s">
        <v>18</v>
      </c>
      <c r="B921" s="75">
        <v>45200</v>
      </c>
      <c r="C921" s="56" t="s">
        <v>4634</v>
      </c>
      <c r="D921" s="65" t="s">
        <v>6139</v>
      </c>
      <c r="E921" s="56" t="s">
        <v>6140</v>
      </c>
      <c r="F921" s="56" t="s">
        <v>22</v>
      </c>
      <c r="G921" s="56" t="s">
        <v>6141</v>
      </c>
      <c r="H921" s="56" t="s">
        <v>1381</v>
      </c>
      <c r="I921" s="56">
        <v>2023</v>
      </c>
      <c r="J921" s="56" t="s">
        <v>26</v>
      </c>
      <c r="K921" s="56" t="s">
        <v>27</v>
      </c>
      <c r="L921" s="56" t="s">
        <v>6142</v>
      </c>
      <c r="M921" s="56" t="s">
        <v>6143</v>
      </c>
      <c r="N921" s="66"/>
      <c r="O921" s="56" t="s">
        <v>6144</v>
      </c>
      <c r="P921" s="56" t="s">
        <v>6145</v>
      </c>
      <c r="Q921" s="90"/>
      <c r="R921" s="90"/>
      <c r="S921" s="26"/>
    </row>
    <row r="922" spans="1:19" ht="28">
      <c r="A922" s="11" t="s">
        <v>18</v>
      </c>
      <c r="B922" s="75">
        <v>45200</v>
      </c>
      <c r="C922" s="56" t="s">
        <v>105</v>
      </c>
      <c r="D922" s="65" t="s">
        <v>6146</v>
      </c>
      <c r="E922" s="56" t="s">
        <v>6147</v>
      </c>
      <c r="F922" s="56" t="s">
        <v>22</v>
      </c>
      <c r="G922" s="56" t="s">
        <v>6148</v>
      </c>
      <c r="H922" s="56" t="s">
        <v>6149</v>
      </c>
      <c r="I922" s="56">
        <v>2023</v>
      </c>
      <c r="J922" s="56" t="s">
        <v>46</v>
      </c>
      <c r="K922" s="66"/>
      <c r="L922" s="56" t="s">
        <v>6150</v>
      </c>
      <c r="M922" s="56" t="s">
        <v>6151</v>
      </c>
      <c r="N922" s="66"/>
      <c r="O922" s="56" t="s">
        <v>6152</v>
      </c>
      <c r="P922" s="56" t="s">
        <v>6153</v>
      </c>
      <c r="Q922" s="90"/>
      <c r="R922" s="90"/>
      <c r="S922" s="26"/>
    </row>
    <row r="923" spans="1:19" ht="42">
      <c r="A923" s="11" t="s">
        <v>18</v>
      </c>
      <c r="B923" s="75">
        <v>45200</v>
      </c>
      <c r="C923" s="56" t="s">
        <v>6156</v>
      </c>
      <c r="D923" s="65" t="s">
        <v>6157</v>
      </c>
      <c r="E923" s="56" t="s">
        <v>6158</v>
      </c>
      <c r="F923" s="56" t="s">
        <v>488</v>
      </c>
      <c r="G923" s="56" t="s">
        <v>6159</v>
      </c>
      <c r="H923" s="66"/>
      <c r="I923" s="56">
        <v>2023</v>
      </c>
      <c r="J923" s="56" t="s">
        <v>26</v>
      </c>
      <c r="K923" s="56" t="s">
        <v>825</v>
      </c>
      <c r="L923" s="56" t="s">
        <v>6160</v>
      </c>
      <c r="M923" s="56" t="s">
        <v>707</v>
      </c>
      <c r="N923" s="66"/>
      <c r="O923" s="56" t="s">
        <v>1143</v>
      </c>
      <c r="P923" s="56" t="s">
        <v>6161</v>
      </c>
      <c r="Q923" s="90"/>
      <c r="R923" s="90"/>
      <c r="S923" s="26"/>
    </row>
    <row r="924" spans="1:19" ht="42">
      <c r="A924" s="11" t="s">
        <v>18</v>
      </c>
      <c r="B924" s="75">
        <v>45200</v>
      </c>
      <c r="C924" s="56" t="s">
        <v>6162</v>
      </c>
      <c r="D924" s="65" t="s">
        <v>6163</v>
      </c>
      <c r="E924" s="56" t="s">
        <v>6164</v>
      </c>
      <c r="F924" s="56" t="s">
        <v>488</v>
      </c>
      <c r="G924" s="56" t="s">
        <v>5495</v>
      </c>
      <c r="H924" s="66"/>
      <c r="I924" s="56">
        <v>2023</v>
      </c>
      <c r="J924" s="56" t="s">
        <v>46</v>
      </c>
      <c r="K924" s="56" t="s">
        <v>27</v>
      </c>
      <c r="L924" s="56" t="s">
        <v>187</v>
      </c>
      <c r="M924" s="56" t="s">
        <v>191</v>
      </c>
      <c r="N924" s="66"/>
      <c r="O924" s="56" t="s">
        <v>5484</v>
      </c>
      <c r="P924" s="56" t="s">
        <v>2750</v>
      </c>
      <c r="Q924" s="90"/>
      <c r="R924" s="90"/>
      <c r="S924" s="26"/>
    </row>
    <row r="925" spans="1:19" ht="28">
      <c r="A925" s="11" t="s">
        <v>18</v>
      </c>
      <c r="B925" s="75">
        <v>45200</v>
      </c>
      <c r="C925" s="56" t="s">
        <v>3133</v>
      </c>
      <c r="D925" s="65" t="s">
        <v>6165</v>
      </c>
      <c r="E925" s="84" t="s">
        <v>6166</v>
      </c>
      <c r="F925" s="56" t="s">
        <v>488</v>
      </c>
      <c r="G925" s="56" t="s">
        <v>6167</v>
      </c>
      <c r="H925" s="66"/>
      <c r="I925" s="56">
        <v>2023</v>
      </c>
      <c r="J925" s="56" t="s">
        <v>46</v>
      </c>
      <c r="K925" s="66"/>
      <c r="L925" s="56" t="s">
        <v>2984</v>
      </c>
      <c r="M925" s="66"/>
      <c r="N925" s="66"/>
      <c r="O925" s="56" t="s">
        <v>6168</v>
      </c>
      <c r="P925" s="66"/>
      <c r="Q925" s="90"/>
      <c r="R925" s="90"/>
      <c r="S925" s="26"/>
    </row>
    <row r="926" spans="1:19" ht="42">
      <c r="A926" s="11" t="s">
        <v>18</v>
      </c>
      <c r="B926" s="75">
        <v>45231</v>
      </c>
      <c r="C926" s="56" t="s">
        <v>699</v>
      </c>
      <c r="D926" s="65" t="s">
        <v>6169</v>
      </c>
      <c r="E926" s="56" t="s">
        <v>6170</v>
      </c>
      <c r="F926" s="56" t="s">
        <v>22</v>
      </c>
      <c r="G926" s="56" t="s">
        <v>6171</v>
      </c>
      <c r="H926" s="56" t="s">
        <v>4644</v>
      </c>
      <c r="I926" s="56">
        <v>2023</v>
      </c>
      <c r="J926" s="56" t="s">
        <v>26</v>
      </c>
      <c r="K926" s="56" t="s">
        <v>27</v>
      </c>
      <c r="L926" s="56" t="s">
        <v>6172</v>
      </c>
      <c r="M926" s="56" t="s">
        <v>4645</v>
      </c>
      <c r="N926" s="66"/>
      <c r="O926" s="66"/>
      <c r="P926" s="56" t="s">
        <v>6173</v>
      </c>
      <c r="Q926" s="66"/>
      <c r="R926" s="66"/>
      <c r="S926" s="26"/>
    </row>
    <row r="927" spans="1:19" ht="42">
      <c r="A927" s="11" t="s">
        <v>18</v>
      </c>
      <c r="B927" s="75">
        <v>45231</v>
      </c>
      <c r="C927" s="56" t="s">
        <v>2438</v>
      </c>
      <c r="D927" s="65" t="s">
        <v>6174</v>
      </c>
      <c r="E927" s="56" t="s">
        <v>6175</v>
      </c>
      <c r="F927" s="56" t="s">
        <v>22</v>
      </c>
      <c r="G927" s="56" t="s">
        <v>6176</v>
      </c>
      <c r="H927" s="56" t="s">
        <v>2024</v>
      </c>
      <c r="I927" s="56">
        <v>2023</v>
      </c>
      <c r="J927" s="56" t="s">
        <v>26</v>
      </c>
      <c r="K927" s="56" t="s">
        <v>27</v>
      </c>
      <c r="L927" s="56" t="s">
        <v>6177</v>
      </c>
      <c r="M927" s="56" t="s">
        <v>6178</v>
      </c>
      <c r="N927" s="66"/>
      <c r="O927" s="56" t="s">
        <v>1825</v>
      </c>
      <c r="P927" s="56" t="s">
        <v>6179</v>
      </c>
      <c r="Q927" s="66"/>
      <c r="R927" s="66"/>
      <c r="S927" s="26"/>
    </row>
    <row r="928" spans="1:19" ht="28">
      <c r="A928" s="11" t="s">
        <v>18</v>
      </c>
      <c r="B928" s="75">
        <v>45231</v>
      </c>
      <c r="C928" s="56" t="s">
        <v>463</v>
      </c>
      <c r="D928" s="65" t="s">
        <v>6180</v>
      </c>
      <c r="E928" s="56" t="s">
        <v>6181</v>
      </c>
      <c r="F928" s="56" t="s">
        <v>22</v>
      </c>
      <c r="G928" s="56" t="s">
        <v>6182</v>
      </c>
      <c r="H928" s="56" t="s">
        <v>4946</v>
      </c>
      <c r="I928" s="56">
        <v>2023</v>
      </c>
      <c r="J928" s="56" t="s">
        <v>26</v>
      </c>
      <c r="K928" s="56" t="s">
        <v>27</v>
      </c>
      <c r="L928" s="56" t="s">
        <v>4104</v>
      </c>
      <c r="M928" s="56" t="s">
        <v>5031</v>
      </c>
      <c r="N928" s="66"/>
      <c r="O928" s="56" t="s">
        <v>4105</v>
      </c>
      <c r="P928" s="56" t="s">
        <v>5032</v>
      </c>
      <c r="Q928" s="66"/>
      <c r="R928" s="66"/>
      <c r="S928" s="26"/>
    </row>
    <row r="929" spans="1:19" ht="42">
      <c r="A929" s="11" t="s">
        <v>18</v>
      </c>
      <c r="B929" s="75">
        <v>45231</v>
      </c>
      <c r="C929" s="56" t="s">
        <v>6183</v>
      </c>
      <c r="D929" s="65" t="s">
        <v>6184</v>
      </c>
      <c r="E929" s="56" t="s">
        <v>6185</v>
      </c>
      <c r="F929" s="56" t="s">
        <v>22</v>
      </c>
      <c r="G929" s="56" t="s">
        <v>6186</v>
      </c>
      <c r="H929" s="56" t="s">
        <v>517</v>
      </c>
      <c r="I929" s="56">
        <v>2023</v>
      </c>
      <c r="J929" s="56" t="s">
        <v>26</v>
      </c>
      <c r="K929" s="56" t="s">
        <v>27</v>
      </c>
      <c r="L929" s="56" t="s">
        <v>6154</v>
      </c>
      <c r="M929" s="56" t="s">
        <v>6187</v>
      </c>
      <c r="N929" s="66"/>
      <c r="O929" s="56" t="s">
        <v>6155</v>
      </c>
      <c r="P929" s="56" t="s">
        <v>4899</v>
      </c>
      <c r="Q929" s="66"/>
      <c r="R929" s="66"/>
      <c r="S929" s="26"/>
    </row>
    <row r="930" spans="1:19" ht="42">
      <c r="A930" s="11" t="s">
        <v>18</v>
      </c>
      <c r="B930" s="75">
        <v>45231</v>
      </c>
      <c r="C930" s="56" t="s">
        <v>6188</v>
      </c>
      <c r="D930" s="65" t="s">
        <v>6189</v>
      </c>
      <c r="E930" s="56" t="s">
        <v>6190</v>
      </c>
      <c r="F930" s="56" t="s">
        <v>22</v>
      </c>
      <c r="G930" s="56" t="s">
        <v>6191</v>
      </c>
      <c r="H930" s="56" t="s">
        <v>458</v>
      </c>
      <c r="I930" s="56">
        <v>2023</v>
      </c>
      <c r="J930" s="56" t="s">
        <v>26</v>
      </c>
      <c r="K930" s="56" t="s">
        <v>27</v>
      </c>
      <c r="L930" s="56" t="s">
        <v>6192</v>
      </c>
      <c r="M930" s="56" t="s">
        <v>2787</v>
      </c>
      <c r="N930" s="66"/>
      <c r="O930" s="56" t="s">
        <v>640</v>
      </c>
      <c r="P930" s="56" t="s">
        <v>638</v>
      </c>
      <c r="Q930" s="66"/>
      <c r="R930" s="66"/>
      <c r="S930" s="26"/>
    </row>
    <row r="931" spans="1:19" ht="28">
      <c r="A931" s="11" t="s">
        <v>18</v>
      </c>
      <c r="B931" s="75">
        <v>45231</v>
      </c>
      <c r="C931" s="56" t="s">
        <v>463</v>
      </c>
      <c r="D931" s="65" t="s">
        <v>6193</v>
      </c>
      <c r="E931" s="56" t="s">
        <v>6194</v>
      </c>
      <c r="F931" s="56" t="s">
        <v>22</v>
      </c>
      <c r="G931" s="56" t="s">
        <v>6195</v>
      </c>
      <c r="H931" s="56" t="s">
        <v>1918</v>
      </c>
      <c r="I931" s="56">
        <v>2023</v>
      </c>
      <c r="J931" s="56" t="s">
        <v>26</v>
      </c>
      <c r="K931" s="56" t="s">
        <v>27</v>
      </c>
      <c r="L931" s="56" t="s">
        <v>6090</v>
      </c>
      <c r="M931" s="56" t="s">
        <v>6196</v>
      </c>
      <c r="N931" s="66"/>
      <c r="O931" s="56" t="s">
        <v>6197</v>
      </c>
      <c r="P931" s="56" t="s">
        <v>6198</v>
      </c>
      <c r="Q931" s="66"/>
      <c r="R931" s="66"/>
      <c r="S931" s="26"/>
    </row>
    <row r="932" spans="1:19" ht="28">
      <c r="A932" s="11" t="s">
        <v>18</v>
      </c>
      <c r="B932" s="75">
        <v>45231</v>
      </c>
      <c r="C932" s="56" t="s">
        <v>1142</v>
      </c>
      <c r="D932" s="65" t="s">
        <v>6199</v>
      </c>
      <c r="E932" s="56" t="s">
        <v>6200</v>
      </c>
      <c r="F932" s="56" t="s">
        <v>22</v>
      </c>
      <c r="G932" s="56" t="s">
        <v>6201</v>
      </c>
      <c r="H932" s="56" t="s">
        <v>365</v>
      </c>
      <c r="I932" s="56">
        <v>2023</v>
      </c>
      <c r="J932" s="56" t="s">
        <v>26</v>
      </c>
      <c r="K932" s="56" t="s">
        <v>27</v>
      </c>
      <c r="L932" s="56" t="s">
        <v>6202</v>
      </c>
      <c r="M932" s="56" t="s">
        <v>6203</v>
      </c>
      <c r="N932" s="66"/>
      <c r="O932" s="56" t="s">
        <v>6204</v>
      </c>
      <c r="P932" s="56" t="s">
        <v>4987</v>
      </c>
      <c r="Q932" s="66"/>
      <c r="R932" s="66"/>
      <c r="S932" s="26"/>
    </row>
    <row r="933" spans="1:19" ht="28">
      <c r="A933" s="11" t="s">
        <v>18</v>
      </c>
      <c r="B933" s="75">
        <v>45231</v>
      </c>
      <c r="C933" s="56" t="s">
        <v>281</v>
      </c>
      <c r="D933" s="65" t="s">
        <v>6205</v>
      </c>
      <c r="E933" s="56" t="s">
        <v>6206</v>
      </c>
      <c r="F933" s="56" t="s">
        <v>22</v>
      </c>
      <c r="G933" s="56" t="s">
        <v>6207</v>
      </c>
      <c r="H933" s="56" t="s">
        <v>3196</v>
      </c>
      <c r="I933" s="56">
        <v>2023</v>
      </c>
      <c r="J933" s="56" t="s">
        <v>26</v>
      </c>
      <c r="K933" s="56" t="s">
        <v>27</v>
      </c>
      <c r="L933" s="56" t="s">
        <v>5547</v>
      </c>
      <c r="M933" s="56" t="s">
        <v>6208</v>
      </c>
      <c r="N933" s="66"/>
      <c r="O933" s="56" t="s">
        <v>4770</v>
      </c>
      <c r="P933" s="56" t="s">
        <v>6209</v>
      </c>
      <c r="Q933" s="66"/>
      <c r="R933" s="66"/>
      <c r="S933" s="26"/>
    </row>
    <row r="934" spans="1:19" ht="168">
      <c r="A934" s="11" t="s">
        <v>18</v>
      </c>
      <c r="B934" s="75">
        <v>45231</v>
      </c>
      <c r="C934" s="56" t="s">
        <v>6210</v>
      </c>
      <c r="D934" s="65" t="s">
        <v>6211</v>
      </c>
      <c r="E934" s="56" t="s">
        <v>6212</v>
      </c>
      <c r="F934" s="56" t="s">
        <v>22</v>
      </c>
      <c r="G934" s="56" t="s">
        <v>6213</v>
      </c>
      <c r="H934" s="56" t="s">
        <v>124</v>
      </c>
      <c r="I934" s="56">
        <v>2021</v>
      </c>
      <c r="J934" s="56" t="s">
        <v>26</v>
      </c>
      <c r="K934" s="56" t="s">
        <v>27</v>
      </c>
      <c r="L934" s="56" t="s">
        <v>3473</v>
      </c>
      <c r="M934" s="56" t="s">
        <v>6214</v>
      </c>
      <c r="N934" s="66"/>
      <c r="O934" s="56" t="s">
        <v>4354</v>
      </c>
      <c r="P934" s="56" t="s">
        <v>6215</v>
      </c>
      <c r="Q934" s="66"/>
      <c r="R934" s="66"/>
      <c r="S934" s="26"/>
    </row>
    <row r="935" spans="1:19" ht="28">
      <c r="A935" s="11" t="s">
        <v>18</v>
      </c>
      <c r="B935" s="75">
        <v>45231</v>
      </c>
      <c r="C935" s="56" t="s">
        <v>5835</v>
      </c>
      <c r="D935" s="65" t="s">
        <v>6216</v>
      </c>
      <c r="E935" s="56" t="s">
        <v>6217</v>
      </c>
      <c r="F935" s="56" t="s">
        <v>22</v>
      </c>
      <c r="G935" s="56" t="s">
        <v>6218</v>
      </c>
      <c r="H935" s="56" t="s">
        <v>265</v>
      </c>
      <c r="I935" s="56">
        <v>2022</v>
      </c>
      <c r="J935" s="56" t="s">
        <v>26</v>
      </c>
      <c r="K935" s="56" t="s">
        <v>27</v>
      </c>
      <c r="L935" s="56" t="s">
        <v>2419</v>
      </c>
      <c r="M935" s="56" t="s">
        <v>4111</v>
      </c>
      <c r="N935" s="66"/>
      <c r="O935" s="56" t="s">
        <v>6219</v>
      </c>
      <c r="P935" s="56" t="s">
        <v>4112</v>
      </c>
      <c r="Q935" s="66"/>
      <c r="R935" s="66"/>
      <c r="S935" s="26"/>
    </row>
    <row r="936" spans="1:19" ht="28">
      <c r="A936" s="11" t="s">
        <v>18</v>
      </c>
      <c r="B936" s="75">
        <v>45231</v>
      </c>
      <c r="C936" s="56" t="s">
        <v>6220</v>
      </c>
      <c r="D936" s="65" t="s">
        <v>6221</v>
      </c>
      <c r="E936" s="56" t="s">
        <v>6222</v>
      </c>
      <c r="F936" s="56" t="s">
        <v>22</v>
      </c>
      <c r="G936" s="56" t="s">
        <v>6223</v>
      </c>
      <c r="H936" s="56" t="s">
        <v>58</v>
      </c>
      <c r="I936" s="56">
        <v>2023</v>
      </c>
      <c r="J936" s="56" t="s">
        <v>46</v>
      </c>
      <c r="K936" s="56" t="s">
        <v>27</v>
      </c>
      <c r="L936" s="56" t="s">
        <v>6224</v>
      </c>
      <c r="M936" s="56" t="s">
        <v>2815</v>
      </c>
      <c r="N936" s="66"/>
      <c r="O936" s="56" t="s">
        <v>6225</v>
      </c>
      <c r="P936" s="56" t="s">
        <v>5560</v>
      </c>
      <c r="Q936" s="66"/>
      <c r="R936" s="66"/>
      <c r="S936" s="26"/>
    </row>
    <row r="937" spans="1:19" ht="14">
      <c r="A937" s="11" t="s">
        <v>18</v>
      </c>
      <c r="B937" s="75">
        <v>45231</v>
      </c>
      <c r="C937" s="56" t="s">
        <v>1142</v>
      </c>
      <c r="D937" s="65" t="s">
        <v>6226</v>
      </c>
      <c r="E937" s="56" t="s">
        <v>6227</v>
      </c>
      <c r="F937" s="56" t="s">
        <v>22</v>
      </c>
      <c r="G937" s="56" t="s">
        <v>6228</v>
      </c>
      <c r="H937" s="56" t="s">
        <v>24</v>
      </c>
      <c r="I937" s="56">
        <v>2023</v>
      </c>
      <c r="J937" s="56" t="s">
        <v>26</v>
      </c>
      <c r="K937" s="56" t="s">
        <v>27</v>
      </c>
      <c r="L937" s="56" t="s">
        <v>6229</v>
      </c>
      <c r="M937" s="66"/>
      <c r="N937" s="66"/>
      <c r="O937" s="56" t="s">
        <v>6230</v>
      </c>
      <c r="P937" s="66"/>
      <c r="Q937" s="66"/>
      <c r="R937" s="66"/>
      <c r="S937" s="26"/>
    </row>
    <row r="938" spans="1:19" ht="42">
      <c r="A938" s="11" t="s">
        <v>18</v>
      </c>
      <c r="B938" s="75">
        <v>45231</v>
      </c>
      <c r="C938" s="56" t="s">
        <v>6231</v>
      </c>
      <c r="D938" s="65" t="s">
        <v>6232</v>
      </c>
      <c r="E938" s="56" t="s">
        <v>6233</v>
      </c>
      <c r="F938" s="56" t="s">
        <v>22</v>
      </c>
      <c r="G938" s="56" t="s">
        <v>6234</v>
      </c>
      <c r="H938" s="56" t="s">
        <v>6235</v>
      </c>
      <c r="I938" s="56">
        <v>2023</v>
      </c>
      <c r="J938" s="56" t="s">
        <v>26</v>
      </c>
      <c r="K938" s="56" t="s">
        <v>27</v>
      </c>
      <c r="L938" s="56" t="s">
        <v>6236</v>
      </c>
      <c r="M938" s="66"/>
      <c r="N938" s="66"/>
      <c r="O938" s="66"/>
      <c r="P938" s="66"/>
      <c r="Q938" s="66"/>
      <c r="R938" s="66"/>
      <c r="S938" s="26"/>
    </row>
    <row r="939" spans="1:19" ht="28">
      <c r="A939" s="11" t="s">
        <v>18</v>
      </c>
      <c r="B939" s="75">
        <v>45231</v>
      </c>
      <c r="C939" s="56" t="s">
        <v>3898</v>
      </c>
      <c r="D939" s="65" t="s">
        <v>6237</v>
      </c>
      <c r="E939" s="56" t="s">
        <v>6238</v>
      </c>
      <c r="F939" s="56" t="s">
        <v>22</v>
      </c>
      <c r="G939" s="56" t="s">
        <v>6239</v>
      </c>
      <c r="H939" s="56" t="s">
        <v>3053</v>
      </c>
      <c r="I939" s="56">
        <v>2023</v>
      </c>
      <c r="J939" s="56" t="s">
        <v>26</v>
      </c>
      <c r="K939" s="56" t="s">
        <v>27</v>
      </c>
      <c r="L939" s="56" t="s">
        <v>6240</v>
      </c>
      <c r="M939" s="56" t="s">
        <v>2126</v>
      </c>
      <c r="N939" s="66"/>
      <c r="O939" s="56" t="s">
        <v>3554</v>
      </c>
      <c r="P939" s="56" t="s">
        <v>2126</v>
      </c>
      <c r="Q939" s="66"/>
      <c r="R939" s="66"/>
      <c r="S939" s="26"/>
    </row>
    <row r="940" spans="1:19" ht="28">
      <c r="A940" s="11" t="s">
        <v>18</v>
      </c>
      <c r="B940" s="75">
        <v>45231</v>
      </c>
      <c r="C940" s="56" t="s">
        <v>1876</v>
      </c>
      <c r="D940" s="65" t="s">
        <v>6241</v>
      </c>
      <c r="E940" s="56" t="s">
        <v>6242</v>
      </c>
      <c r="F940" s="56" t="s">
        <v>22</v>
      </c>
      <c r="G940" s="56" t="s">
        <v>6243</v>
      </c>
      <c r="H940" s="56" t="s">
        <v>51</v>
      </c>
      <c r="I940" s="56">
        <v>2023</v>
      </c>
      <c r="J940" s="56" t="s">
        <v>26</v>
      </c>
      <c r="K940" s="56" t="s">
        <v>27</v>
      </c>
      <c r="L940" s="56" t="s">
        <v>5919</v>
      </c>
      <c r="M940" s="56" t="s">
        <v>2212</v>
      </c>
      <c r="N940" s="66"/>
      <c r="O940" s="56" t="s">
        <v>758</v>
      </c>
      <c r="P940" s="56" t="s">
        <v>3365</v>
      </c>
      <c r="Q940" s="66"/>
      <c r="R940" s="66"/>
      <c r="S940" s="26"/>
    </row>
    <row r="941" spans="1:19" ht="28">
      <c r="A941" s="11" t="s">
        <v>18</v>
      </c>
      <c r="B941" s="75">
        <v>45231</v>
      </c>
      <c r="C941" s="56" t="s">
        <v>6244</v>
      </c>
      <c r="D941" s="65" t="s">
        <v>6245</v>
      </c>
      <c r="E941" s="56" t="s">
        <v>6246</v>
      </c>
      <c r="F941" s="56" t="s">
        <v>22</v>
      </c>
      <c r="G941" s="56" t="s">
        <v>6247</v>
      </c>
      <c r="H941" s="56" t="s">
        <v>375</v>
      </c>
      <c r="I941" s="56">
        <v>2023</v>
      </c>
      <c r="J941" s="56" t="s">
        <v>46</v>
      </c>
      <c r="K941" s="66"/>
      <c r="L941" s="56" t="s">
        <v>6248</v>
      </c>
      <c r="M941" s="56" t="s">
        <v>6249</v>
      </c>
      <c r="N941" s="66"/>
      <c r="O941" s="56" t="s">
        <v>6250</v>
      </c>
      <c r="P941" s="56" t="s">
        <v>3872</v>
      </c>
      <c r="Q941" s="66"/>
      <c r="R941" s="66"/>
      <c r="S941" s="26"/>
    </row>
    <row r="942" spans="1:19" ht="28">
      <c r="A942" s="11" t="s">
        <v>18</v>
      </c>
      <c r="B942" s="75">
        <v>45231</v>
      </c>
      <c r="C942" s="56" t="s">
        <v>5322</v>
      </c>
      <c r="D942" s="65" t="s">
        <v>6251</v>
      </c>
      <c r="E942" s="56" t="s">
        <v>6252</v>
      </c>
      <c r="F942" s="56" t="s">
        <v>488</v>
      </c>
      <c r="G942" s="56" t="s">
        <v>6253</v>
      </c>
      <c r="H942" s="66"/>
      <c r="I942" s="56">
        <v>2023</v>
      </c>
      <c r="J942" s="56" t="s">
        <v>26</v>
      </c>
      <c r="K942" s="56" t="s">
        <v>27</v>
      </c>
      <c r="L942" s="56" t="s">
        <v>6254</v>
      </c>
      <c r="M942" s="56" t="s">
        <v>5177</v>
      </c>
      <c r="N942" s="66"/>
      <c r="O942" s="56" t="s">
        <v>6255</v>
      </c>
      <c r="P942" s="56" t="s">
        <v>5178</v>
      </c>
      <c r="Q942" s="66"/>
      <c r="R942" s="66"/>
      <c r="S942" s="26"/>
    </row>
    <row r="943" spans="1:19" ht="28">
      <c r="A943" s="11" t="s">
        <v>18</v>
      </c>
      <c r="B943" s="75">
        <v>45231</v>
      </c>
      <c r="C943" s="56" t="s">
        <v>5245</v>
      </c>
      <c r="D943" s="65" t="s">
        <v>6256</v>
      </c>
      <c r="E943" s="56" t="s">
        <v>6257</v>
      </c>
      <c r="F943" s="56" t="s">
        <v>488</v>
      </c>
      <c r="G943" s="56" t="s">
        <v>6258</v>
      </c>
      <c r="H943" s="66"/>
      <c r="I943" s="56">
        <v>2023</v>
      </c>
      <c r="J943" s="56" t="s">
        <v>46</v>
      </c>
      <c r="K943" s="66"/>
      <c r="L943" s="56" t="s">
        <v>6259</v>
      </c>
      <c r="M943" s="56" t="s">
        <v>6260</v>
      </c>
      <c r="N943" s="66"/>
      <c r="O943" s="56" t="s">
        <v>6261</v>
      </c>
      <c r="P943" s="56" t="s">
        <v>6262</v>
      </c>
      <c r="Q943" s="66"/>
      <c r="R943" s="66"/>
      <c r="S943" s="26"/>
    </row>
    <row r="944" spans="1:19" ht="42">
      <c r="A944" s="11" t="s">
        <v>18</v>
      </c>
      <c r="B944" s="75">
        <v>45261</v>
      </c>
      <c r="C944" s="81" t="s">
        <v>6264</v>
      </c>
      <c r="D944" s="97" t="s">
        <v>6265</v>
      </c>
      <c r="E944" s="81" t="s">
        <v>6266</v>
      </c>
      <c r="F944" s="81" t="s">
        <v>22</v>
      </c>
      <c r="G944" s="81" t="s">
        <v>6267</v>
      </c>
      <c r="H944" s="81" t="s">
        <v>5516</v>
      </c>
      <c r="I944" s="81">
        <v>2023</v>
      </c>
      <c r="J944" s="81" t="s">
        <v>46</v>
      </c>
      <c r="K944" s="66"/>
      <c r="L944" s="81" t="s">
        <v>6055</v>
      </c>
      <c r="M944" s="81" t="s">
        <v>6268</v>
      </c>
      <c r="N944" s="66"/>
      <c r="O944" s="81" t="s">
        <v>6057</v>
      </c>
      <c r="P944" s="81" t="s">
        <v>6269</v>
      </c>
      <c r="Q944" s="66"/>
      <c r="R944" s="66"/>
      <c r="S944" s="26"/>
    </row>
    <row r="945" spans="1:19" ht="42">
      <c r="A945" s="11" t="s">
        <v>18</v>
      </c>
      <c r="B945" s="75">
        <v>45261</v>
      </c>
      <c r="C945" s="81" t="s">
        <v>3772</v>
      </c>
      <c r="D945" s="97" t="s">
        <v>6270</v>
      </c>
      <c r="E945" s="81" t="s">
        <v>6271</v>
      </c>
      <c r="F945" s="81" t="s">
        <v>22</v>
      </c>
      <c r="G945" s="81" t="s">
        <v>6272</v>
      </c>
      <c r="H945" s="81" t="s">
        <v>1782</v>
      </c>
      <c r="I945" s="81">
        <v>2023</v>
      </c>
      <c r="J945" s="81" t="s">
        <v>26</v>
      </c>
      <c r="K945" s="81" t="s">
        <v>27</v>
      </c>
      <c r="L945" s="81" t="s">
        <v>6273</v>
      </c>
      <c r="M945" s="81" t="s">
        <v>5450</v>
      </c>
      <c r="N945" s="66"/>
      <c r="O945" s="81" t="s">
        <v>4010</v>
      </c>
      <c r="P945" s="81" t="s">
        <v>4009</v>
      </c>
      <c r="Q945" s="66"/>
      <c r="R945" s="66"/>
      <c r="S945" s="26"/>
    </row>
    <row r="946" spans="1:19" ht="28">
      <c r="A946" s="11" t="s">
        <v>18</v>
      </c>
      <c r="B946" s="75">
        <v>45261</v>
      </c>
      <c r="C946" s="81" t="s">
        <v>5322</v>
      </c>
      <c r="D946" s="97" t="s">
        <v>6274</v>
      </c>
      <c r="E946" s="81" t="s">
        <v>6275</v>
      </c>
      <c r="F946" s="81" t="s">
        <v>22</v>
      </c>
      <c r="G946" s="81" t="s">
        <v>6276</v>
      </c>
      <c r="H946" s="81" t="s">
        <v>1782</v>
      </c>
      <c r="I946" s="81">
        <v>2023</v>
      </c>
      <c r="J946" s="81" t="s">
        <v>26</v>
      </c>
      <c r="K946" s="81" t="s">
        <v>27</v>
      </c>
      <c r="L946" s="81" t="s">
        <v>6277</v>
      </c>
      <c r="M946" s="81" t="s">
        <v>6278</v>
      </c>
      <c r="N946" s="66"/>
      <c r="O946" s="81" t="s">
        <v>6279</v>
      </c>
      <c r="P946" s="81" t="s">
        <v>1794</v>
      </c>
      <c r="Q946" s="66"/>
      <c r="R946" s="66"/>
      <c r="S946" s="26"/>
    </row>
    <row r="947" spans="1:19" ht="28">
      <c r="A947" s="11" t="s">
        <v>18</v>
      </c>
      <c r="B947" s="75">
        <v>45261</v>
      </c>
      <c r="C947" s="81" t="s">
        <v>5975</v>
      </c>
      <c r="D947" s="97" t="s">
        <v>6280</v>
      </c>
      <c r="E947" s="81" t="s">
        <v>6281</v>
      </c>
      <c r="F947" s="81" t="s">
        <v>22</v>
      </c>
      <c r="G947" s="81" t="s">
        <v>6282</v>
      </c>
      <c r="H947" s="81" t="s">
        <v>257</v>
      </c>
      <c r="I947" s="81">
        <v>2023</v>
      </c>
      <c r="J947" s="81" t="s">
        <v>26</v>
      </c>
      <c r="K947" s="81" t="s">
        <v>27</v>
      </c>
      <c r="L947" s="81" t="s">
        <v>6283</v>
      </c>
      <c r="M947" s="66"/>
      <c r="N947" s="66"/>
      <c r="O947" s="81" t="s">
        <v>5976</v>
      </c>
      <c r="P947" s="66"/>
      <c r="Q947" s="66"/>
      <c r="R947" s="66"/>
      <c r="S947" s="26"/>
    </row>
    <row r="948" spans="1:19" ht="28">
      <c r="A948" s="11" t="s">
        <v>18</v>
      </c>
      <c r="B948" s="75">
        <v>45261</v>
      </c>
      <c r="C948" s="81" t="s">
        <v>105</v>
      </c>
      <c r="D948" s="97" t="s">
        <v>6284</v>
      </c>
      <c r="E948" s="81" t="s">
        <v>6285</v>
      </c>
      <c r="F948" s="81" t="s">
        <v>22</v>
      </c>
      <c r="G948" s="81" t="s">
        <v>6286</v>
      </c>
      <c r="H948" s="81" t="s">
        <v>208</v>
      </c>
      <c r="I948" s="81">
        <v>2023</v>
      </c>
      <c r="J948" s="81" t="s">
        <v>26</v>
      </c>
      <c r="K948" s="81" t="s">
        <v>27</v>
      </c>
      <c r="L948" s="81" t="s">
        <v>6287</v>
      </c>
      <c r="M948" s="66"/>
      <c r="N948" s="66"/>
      <c r="O948" s="81" t="s">
        <v>3858</v>
      </c>
      <c r="P948" s="66"/>
      <c r="Q948" s="66"/>
      <c r="R948" s="66"/>
      <c r="S948" s="26"/>
    </row>
    <row r="949" spans="1:19" ht="56">
      <c r="A949" s="11" t="s">
        <v>18</v>
      </c>
      <c r="B949" s="75">
        <v>45261</v>
      </c>
      <c r="C949" s="81" t="s">
        <v>105</v>
      </c>
      <c r="D949" s="97" t="s">
        <v>6288</v>
      </c>
      <c r="E949" s="81" t="s">
        <v>6289</v>
      </c>
      <c r="F949" s="81" t="s">
        <v>22</v>
      </c>
      <c r="G949" s="81" t="s">
        <v>6290</v>
      </c>
      <c r="H949" s="81" t="s">
        <v>3447</v>
      </c>
      <c r="I949" s="81">
        <v>2023</v>
      </c>
      <c r="J949" s="81" t="s">
        <v>26</v>
      </c>
      <c r="K949" s="81" t="s">
        <v>825</v>
      </c>
      <c r="L949" s="81" t="s">
        <v>6291</v>
      </c>
      <c r="M949" s="66"/>
      <c r="N949" s="66"/>
      <c r="O949" s="81" t="s">
        <v>6292</v>
      </c>
      <c r="P949" s="66"/>
      <c r="Q949" s="66"/>
      <c r="R949" s="66"/>
      <c r="S949" s="26"/>
    </row>
    <row r="950" spans="1:19" ht="28">
      <c r="A950" s="11" t="s">
        <v>18</v>
      </c>
      <c r="B950" s="75">
        <v>45261</v>
      </c>
      <c r="C950" s="81" t="s">
        <v>2032</v>
      </c>
      <c r="D950" s="97" t="s">
        <v>6293</v>
      </c>
      <c r="E950" s="81" t="s">
        <v>6294</v>
      </c>
      <c r="F950" s="81" t="s">
        <v>22</v>
      </c>
      <c r="G950" s="81" t="s">
        <v>6295</v>
      </c>
      <c r="H950" s="81" t="s">
        <v>58</v>
      </c>
      <c r="I950" s="81">
        <v>2023</v>
      </c>
      <c r="J950" s="81" t="s">
        <v>46</v>
      </c>
      <c r="K950" s="81" t="s">
        <v>27</v>
      </c>
      <c r="L950" s="81" t="s">
        <v>6296</v>
      </c>
      <c r="M950" s="81" t="s">
        <v>6297</v>
      </c>
      <c r="N950" s="66"/>
      <c r="O950" s="81" t="s">
        <v>1445</v>
      </c>
      <c r="P950" s="81" t="s">
        <v>3536</v>
      </c>
      <c r="Q950" s="66"/>
      <c r="R950" s="66"/>
      <c r="S950" s="26"/>
    </row>
    <row r="951" spans="1:19" ht="42">
      <c r="A951" s="11" t="s">
        <v>18</v>
      </c>
      <c r="B951" s="75">
        <v>45261</v>
      </c>
      <c r="C951" s="81" t="s">
        <v>2856</v>
      </c>
      <c r="D951" s="97" t="s">
        <v>6298</v>
      </c>
      <c r="E951" s="81" t="s">
        <v>6299</v>
      </c>
      <c r="F951" s="81" t="s">
        <v>22</v>
      </c>
      <c r="G951" s="81" t="s">
        <v>6300</v>
      </c>
      <c r="H951" s="81" t="s">
        <v>517</v>
      </c>
      <c r="I951" s="81">
        <v>2023</v>
      </c>
      <c r="J951" s="81" t="s">
        <v>26</v>
      </c>
      <c r="K951" s="81" t="s">
        <v>27</v>
      </c>
      <c r="L951" s="81" t="s">
        <v>6301</v>
      </c>
      <c r="M951" s="81" t="s">
        <v>3277</v>
      </c>
      <c r="N951" s="66"/>
      <c r="O951" s="81" t="s">
        <v>2330</v>
      </c>
      <c r="P951" s="81" t="s">
        <v>6302</v>
      </c>
      <c r="Q951" s="66"/>
      <c r="R951" s="66"/>
      <c r="S951" s="26"/>
    </row>
    <row r="952" spans="1:19" ht="28">
      <c r="A952" s="11" t="s">
        <v>18</v>
      </c>
      <c r="B952" s="75">
        <v>45261</v>
      </c>
      <c r="C952" s="81" t="s">
        <v>699</v>
      </c>
      <c r="D952" s="97" t="s">
        <v>6303</v>
      </c>
      <c r="E952" s="81" t="s">
        <v>6304</v>
      </c>
      <c r="F952" s="81" t="s">
        <v>22</v>
      </c>
      <c r="G952" s="81" t="s">
        <v>6305</v>
      </c>
      <c r="H952" s="81" t="s">
        <v>5574</v>
      </c>
      <c r="I952" s="81">
        <v>2022</v>
      </c>
      <c r="J952" s="81" t="s">
        <v>26</v>
      </c>
      <c r="K952" s="81" t="s">
        <v>27</v>
      </c>
      <c r="L952" s="81" t="s">
        <v>5575</v>
      </c>
      <c r="M952" s="81" t="s">
        <v>4645</v>
      </c>
      <c r="N952" s="66"/>
      <c r="O952" s="81" t="s">
        <v>2088</v>
      </c>
      <c r="P952" s="81" t="s">
        <v>4480</v>
      </c>
      <c r="Q952" s="66"/>
      <c r="R952" s="66"/>
      <c r="S952" s="26"/>
    </row>
    <row r="953" spans="1:19" ht="28">
      <c r="A953" s="11" t="s">
        <v>18</v>
      </c>
      <c r="B953" s="75">
        <v>45261</v>
      </c>
      <c r="C953" s="81" t="s">
        <v>6306</v>
      </c>
      <c r="D953" s="97" t="s">
        <v>6307</v>
      </c>
      <c r="E953" s="81" t="s">
        <v>6308</v>
      </c>
      <c r="F953" s="81" t="s">
        <v>22</v>
      </c>
      <c r="G953" s="81" t="s">
        <v>6309</v>
      </c>
      <c r="H953" s="81" t="s">
        <v>58</v>
      </c>
      <c r="I953" s="81">
        <v>2023</v>
      </c>
      <c r="J953" s="81" t="s">
        <v>46</v>
      </c>
      <c r="K953" s="81" t="s">
        <v>27</v>
      </c>
      <c r="L953" s="81" t="s">
        <v>6310</v>
      </c>
      <c r="M953" s="81" t="s">
        <v>4117</v>
      </c>
      <c r="N953" s="66"/>
      <c r="O953" s="81" t="s">
        <v>4118</v>
      </c>
      <c r="P953" s="81" t="s">
        <v>6311</v>
      </c>
      <c r="Q953" s="66"/>
      <c r="R953" s="66"/>
      <c r="S953" s="26"/>
    </row>
    <row r="954" spans="1:19" ht="42">
      <c r="A954" s="11" t="s">
        <v>18</v>
      </c>
      <c r="B954" s="75">
        <v>45261</v>
      </c>
      <c r="C954" s="81" t="s">
        <v>751</v>
      </c>
      <c r="D954" s="97" t="s">
        <v>6312</v>
      </c>
      <c r="E954" s="81" t="s">
        <v>6313</v>
      </c>
      <c r="F954" s="81" t="s">
        <v>22</v>
      </c>
      <c r="G954" s="81" t="s">
        <v>6314</v>
      </c>
      <c r="H954" s="81" t="s">
        <v>3451</v>
      </c>
      <c r="I954" s="81">
        <v>2023</v>
      </c>
      <c r="J954" s="81" t="s">
        <v>26</v>
      </c>
      <c r="K954" s="81" t="s">
        <v>27</v>
      </c>
      <c r="L954" s="81" t="s">
        <v>6315</v>
      </c>
      <c r="M954" s="81" t="s">
        <v>6316</v>
      </c>
      <c r="N954" s="66"/>
      <c r="O954" s="81" t="s">
        <v>3092</v>
      </c>
      <c r="P954" s="81" t="s">
        <v>4273</v>
      </c>
      <c r="Q954" s="66"/>
      <c r="R954" s="66"/>
      <c r="S954" s="26"/>
    </row>
    <row r="955" spans="1:19" ht="42">
      <c r="A955" s="11" t="s">
        <v>18</v>
      </c>
      <c r="B955" s="75">
        <v>45261</v>
      </c>
      <c r="C955" s="81" t="s">
        <v>6317</v>
      </c>
      <c r="D955" s="97" t="s">
        <v>6318</v>
      </c>
      <c r="E955" s="81" t="s">
        <v>6319</v>
      </c>
      <c r="F955" s="81" t="s">
        <v>22</v>
      </c>
      <c r="G955" s="81" t="s">
        <v>6320</v>
      </c>
      <c r="H955" s="81" t="s">
        <v>175</v>
      </c>
      <c r="I955" s="81">
        <v>2023</v>
      </c>
      <c r="J955" s="81" t="s">
        <v>26</v>
      </c>
      <c r="K955" s="81" t="s">
        <v>27</v>
      </c>
      <c r="L955" s="81" t="s">
        <v>6321</v>
      </c>
      <c r="M955" s="81" t="s">
        <v>6322</v>
      </c>
      <c r="N955" s="66"/>
      <c r="O955" s="81" t="s">
        <v>6323</v>
      </c>
      <c r="P955" s="81" t="s">
        <v>6324</v>
      </c>
      <c r="Q955" s="66"/>
      <c r="R955" s="66"/>
      <c r="S955" s="26"/>
    </row>
    <row r="956" spans="1:19" ht="42">
      <c r="A956" s="11" t="s">
        <v>18</v>
      </c>
      <c r="B956" s="75">
        <v>45261</v>
      </c>
      <c r="C956" s="81" t="s">
        <v>1843</v>
      </c>
      <c r="D956" s="97" t="s">
        <v>6325</v>
      </c>
      <c r="E956" s="81" t="s">
        <v>6326</v>
      </c>
      <c r="F956" s="81" t="s">
        <v>22</v>
      </c>
      <c r="G956" s="81" t="s">
        <v>6327</v>
      </c>
      <c r="H956" s="81" t="s">
        <v>257</v>
      </c>
      <c r="I956" s="81">
        <v>2023</v>
      </c>
      <c r="J956" s="81" t="s">
        <v>26</v>
      </c>
      <c r="K956" s="81" t="s">
        <v>27</v>
      </c>
      <c r="L956" s="81" t="s">
        <v>6328</v>
      </c>
      <c r="M956" s="66"/>
      <c r="N956" s="66"/>
      <c r="O956" s="81" t="s">
        <v>6329</v>
      </c>
      <c r="P956" s="66"/>
      <c r="Q956" s="66"/>
      <c r="R956" s="66"/>
      <c r="S956" s="26"/>
    </row>
    <row r="957" spans="1:19" ht="28">
      <c r="A957" s="11" t="s">
        <v>18</v>
      </c>
      <c r="B957" s="75">
        <v>45261</v>
      </c>
      <c r="C957" s="81" t="s">
        <v>6330</v>
      </c>
      <c r="D957" s="97" t="s">
        <v>6331</v>
      </c>
      <c r="E957" s="81" t="s">
        <v>6332</v>
      </c>
      <c r="F957" s="81" t="s">
        <v>22</v>
      </c>
      <c r="G957" s="81" t="s">
        <v>6333</v>
      </c>
      <c r="H957" s="81" t="s">
        <v>58</v>
      </c>
      <c r="I957" s="81">
        <v>2023</v>
      </c>
      <c r="J957" s="81" t="s">
        <v>46</v>
      </c>
      <c r="K957" s="81" t="s">
        <v>27</v>
      </c>
      <c r="L957" s="81" t="s">
        <v>1228</v>
      </c>
      <c r="M957" s="81" t="s">
        <v>6334</v>
      </c>
      <c r="N957" s="66"/>
      <c r="O957" s="81" t="s">
        <v>2822</v>
      </c>
      <c r="P957" s="81" t="s">
        <v>4394</v>
      </c>
      <c r="Q957" s="66"/>
      <c r="R957" s="66"/>
      <c r="S957" s="26"/>
    </row>
    <row r="958" spans="1:19" ht="84">
      <c r="A958" s="11" t="s">
        <v>18</v>
      </c>
      <c r="B958" s="75">
        <v>45261</v>
      </c>
      <c r="C958" s="81" t="s">
        <v>6335</v>
      </c>
      <c r="D958" s="97" t="s">
        <v>6336</v>
      </c>
      <c r="E958" s="81" t="s">
        <v>6337</v>
      </c>
      <c r="F958" s="81" t="s">
        <v>22</v>
      </c>
      <c r="G958" s="81" t="s">
        <v>6338</v>
      </c>
      <c r="H958" s="81" t="s">
        <v>58</v>
      </c>
      <c r="I958" s="81">
        <v>2023</v>
      </c>
      <c r="J958" s="81" t="s">
        <v>46</v>
      </c>
      <c r="K958" s="81" t="s">
        <v>27</v>
      </c>
      <c r="L958" s="81" t="s">
        <v>6339</v>
      </c>
      <c r="M958" s="81" t="s">
        <v>6340</v>
      </c>
      <c r="N958" s="66"/>
      <c r="O958" s="81" t="s">
        <v>927</v>
      </c>
      <c r="P958" s="81" t="s">
        <v>6341</v>
      </c>
      <c r="Q958" s="66"/>
      <c r="R958" s="66"/>
      <c r="S958" s="26"/>
    </row>
    <row r="959" spans="1:19" ht="42">
      <c r="A959" s="11" t="s">
        <v>18</v>
      </c>
      <c r="B959" s="75">
        <v>45261</v>
      </c>
      <c r="C959" s="81" t="s">
        <v>6342</v>
      </c>
      <c r="D959" s="97" t="s">
        <v>6343</v>
      </c>
      <c r="E959" s="81" t="s">
        <v>6344</v>
      </c>
      <c r="F959" s="81" t="s">
        <v>22</v>
      </c>
      <c r="G959" s="81" t="s">
        <v>6345</v>
      </c>
      <c r="H959" s="81" t="s">
        <v>58</v>
      </c>
      <c r="I959" s="81">
        <v>2023</v>
      </c>
      <c r="J959" s="81" t="s">
        <v>46</v>
      </c>
      <c r="K959" s="81" t="s">
        <v>27</v>
      </c>
      <c r="L959" s="81" t="s">
        <v>6346</v>
      </c>
      <c r="M959" s="81" t="s">
        <v>6347</v>
      </c>
      <c r="N959" s="66"/>
      <c r="O959" s="81" t="s">
        <v>2051</v>
      </c>
      <c r="P959" s="81" t="s">
        <v>6348</v>
      </c>
      <c r="Q959" s="66"/>
      <c r="R959" s="66"/>
      <c r="S959" s="26"/>
    </row>
    <row r="960" spans="1:19" ht="56">
      <c r="A960" s="11" t="s">
        <v>18</v>
      </c>
      <c r="B960" s="75">
        <v>45261</v>
      </c>
      <c r="C960" s="81" t="s">
        <v>6349</v>
      </c>
      <c r="D960" s="97" t="s">
        <v>6350</v>
      </c>
      <c r="E960" s="81" t="s">
        <v>6351</v>
      </c>
      <c r="F960" s="81" t="s">
        <v>22</v>
      </c>
      <c r="G960" s="81" t="s">
        <v>6352</v>
      </c>
      <c r="H960" s="81" t="s">
        <v>2612</v>
      </c>
      <c r="I960" s="81">
        <v>2023</v>
      </c>
      <c r="J960" s="81" t="s">
        <v>46</v>
      </c>
      <c r="K960" s="81" t="s">
        <v>27</v>
      </c>
      <c r="L960" s="81" t="s">
        <v>5455</v>
      </c>
      <c r="M960" s="81" t="s">
        <v>6353</v>
      </c>
      <c r="N960" s="66"/>
      <c r="O960" s="81" t="s">
        <v>4781</v>
      </c>
      <c r="P960" s="81" t="s">
        <v>6354</v>
      </c>
      <c r="Q960" s="66"/>
      <c r="R960" s="66"/>
      <c r="S960" s="26"/>
    </row>
    <row r="961" spans="1:19" ht="42">
      <c r="A961" s="11" t="s">
        <v>18</v>
      </c>
      <c r="B961" s="75">
        <v>45261</v>
      </c>
      <c r="C961" s="81" t="s">
        <v>5322</v>
      </c>
      <c r="D961" s="97" t="s">
        <v>6355</v>
      </c>
      <c r="E961" s="81" t="s">
        <v>6263</v>
      </c>
      <c r="F961" s="81" t="s">
        <v>22</v>
      </c>
      <c r="G961" s="81" t="s">
        <v>6356</v>
      </c>
      <c r="H961" s="81" t="s">
        <v>6101</v>
      </c>
      <c r="I961" s="81">
        <v>2023</v>
      </c>
      <c r="J961" s="81" t="s">
        <v>26</v>
      </c>
      <c r="K961" s="81" t="s">
        <v>27</v>
      </c>
      <c r="L961" s="81" t="s">
        <v>890</v>
      </c>
      <c r="M961" s="81" t="s">
        <v>6357</v>
      </c>
      <c r="N961" s="66"/>
      <c r="O961" s="81" t="s">
        <v>5926</v>
      </c>
      <c r="P961" s="81" t="s">
        <v>1064</v>
      </c>
      <c r="Q961" s="66"/>
      <c r="R961" s="66"/>
      <c r="S961" s="26"/>
    </row>
    <row r="962" spans="1:19" ht="28">
      <c r="A962" s="11" t="s">
        <v>18</v>
      </c>
      <c r="B962" s="75">
        <v>45261</v>
      </c>
      <c r="C962" s="81" t="s">
        <v>6358</v>
      </c>
      <c r="D962" s="97" t="s">
        <v>6359</v>
      </c>
      <c r="E962" s="81" t="s">
        <v>6360</v>
      </c>
      <c r="F962" s="81" t="s">
        <v>22</v>
      </c>
      <c r="G962" s="81" t="s">
        <v>6361</v>
      </c>
      <c r="H962" s="81" t="s">
        <v>58</v>
      </c>
      <c r="I962" s="81">
        <v>2023</v>
      </c>
      <c r="J962" s="81" t="s">
        <v>46</v>
      </c>
      <c r="K962" s="81" t="s">
        <v>27</v>
      </c>
      <c r="L962" s="81" t="s">
        <v>6362</v>
      </c>
      <c r="M962" s="81" t="s">
        <v>6363</v>
      </c>
      <c r="N962" s="66"/>
      <c r="O962" s="81" t="s">
        <v>6364</v>
      </c>
      <c r="P962" s="81" t="s">
        <v>6365</v>
      </c>
      <c r="Q962" s="66"/>
      <c r="R962" s="66"/>
      <c r="S962" s="26"/>
    </row>
    <row r="963" spans="1:19" ht="42">
      <c r="A963" s="11" t="s">
        <v>18</v>
      </c>
      <c r="B963" s="75">
        <v>45261</v>
      </c>
      <c r="C963" s="81" t="s">
        <v>1843</v>
      </c>
      <c r="D963" s="97" t="s">
        <v>6366</v>
      </c>
      <c r="E963" s="81" t="s">
        <v>6367</v>
      </c>
      <c r="F963" s="81" t="s">
        <v>22</v>
      </c>
      <c r="G963" s="81" t="s">
        <v>6368</v>
      </c>
      <c r="H963" s="81" t="s">
        <v>5784</v>
      </c>
      <c r="I963" s="81">
        <v>2023</v>
      </c>
      <c r="J963" s="81" t="s">
        <v>46</v>
      </c>
      <c r="K963" s="81" t="s">
        <v>825</v>
      </c>
      <c r="L963" s="81" t="s">
        <v>6369</v>
      </c>
      <c r="M963" s="81" t="s">
        <v>3078</v>
      </c>
      <c r="N963" s="66"/>
      <c r="O963" s="81" t="s">
        <v>3065</v>
      </c>
      <c r="P963" s="81" t="s">
        <v>5741</v>
      </c>
      <c r="Q963" s="66"/>
      <c r="R963" s="66"/>
      <c r="S963" s="26"/>
    </row>
    <row r="964" spans="1:19" ht="28">
      <c r="A964" s="11" t="s">
        <v>18</v>
      </c>
      <c r="B964" s="75">
        <v>45261</v>
      </c>
      <c r="C964" s="81" t="s">
        <v>3093</v>
      </c>
      <c r="D964" s="97" t="s">
        <v>6370</v>
      </c>
      <c r="E964" s="81" t="s">
        <v>6371</v>
      </c>
      <c r="F964" s="81" t="s">
        <v>22</v>
      </c>
      <c r="G964" s="81" t="s">
        <v>6372</v>
      </c>
      <c r="H964" s="81" t="s">
        <v>98</v>
      </c>
      <c r="I964" s="81">
        <v>2023</v>
      </c>
      <c r="J964" s="81" t="s">
        <v>46</v>
      </c>
      <c r="K964" s="66"/>
      <c r="L964" s="81" t="s">
        <v>6373</v>
      </c>
      <c r="M964" s="81" t="s">
        <v>6374</v>
      </c>
      <c r="N964" s="66"/>
      <c r="O964" s="81" t="s">
        <v>497</v>
      </c>
      <c r="P964" s="81" t="s">
        <v>6375</v>
      </c>
      <c r="Q964" s="66"/>
      <c r="R964" s="66"/>
      <c r="S964" s="26"/>
    </row>
    <row r="965" spans="1:19" ht="28">
      <c r="A965" s="11" t="s">
        <v>18</v>
      </c>
      <c r="B965" s="75">
        <v>45261</v>
      </c>
      <c r="C965" s="81" t="s">
        <v>699</v>
      </c>
      <c r="D965" s="97" t="s">
        <v>6376</v>
      </c>
      <c r="E965" s="81" t="s">
        <v>6377</v>
      </c>
      <c r="F965" s="81" t="s">
        <v>22</v>
      </c>
      <c r="G965" s="81" t="s">
        <v>6378</v>
      </c>
      <c r="H965" s="81" t="s">
        <v>257</v>
      </c>
      <c r="I965" s="81">
        <v>2023</v>
      </c>
      <c r="J965" s="81" t="s">
        <v>26</v>
      </c>
      <c r="K965" s="81" t="s">
        <v>27</v>
      </c>
      <c r="L965" s="81" t="s">
        <v>6379</v>
      </c>
      <c r="M965" s="66"/>
      <c r="N965" s="66"/>
      <c r="O965" s="81" t="s">
        <v>2088</v>
      </c>
      <c r="P965" s="66"/>
      <c r="Q965" s="66"/>
      <c r="R965" s="66"/>
      <c r="S965" s="26"/>
    </row>
    <row r="966" spans="1:19" ht="84">
      <c r="A966" s="11" t="s">
        <v>18</v>
      </c>
      <c r="B966" s="75">
        <v>45261</v>
      </c>
      <c r="C966" s="81" t="s">
        <v>5322</v>
      </c>
      <c r="D966" s="97" t="s">
        <v>6380</v>
      </c>
      <c r="E966" s="81" t="s">
        <v>6381</v>
      </c>
      <c r="F966" s="81" t="s">
        <v>22</v>
      </c>
      <c r="G966" s="81" t="s">
        <v>6382</v>
      </c>
      <c r="H966" s="81" t="s">
        <v>1381</v>
      </c>
      <c r="I966" s="81">
        <v>2023</v>
      </c>
      <c r="J966" s="81" t="s">
        <v>26</v>
      </c>
      <c r="K966" s="81" t="s">
        <v>27</v>
      </c>
      <c r="L966" s="81" t="s">
        <v>6383</v>
      </c>
      <c r="M966" s="81" t="s">
        <v>6278</v>
      </c>
      <c r="N966" s="66"/>
      <c r="O966" s="81" t="s">
        <v>6384</v>
      </c>
      <c r="P966" s="81" t="s">
        <v>6385</v>
      </c>
      <c r="Q966" s="66"/>
      <c r="R966" s="66"/>
      <c r="S966" s="26"/>
    </row>
    <row r="967" spans="1:19" ht="14">
      <c r="A967" s="11" t="s">
        <v>18</v>
      </c>
      <c r="B967" s="75">
        <v>45261</v>
      </c>
      <c r="C967" s="81" t="s">
        <v>4956</v>
      </c>
      <c r="D967" s="97" t="s">
        <v>6386</v>
      </c>
      <c r="E967" s="81" t="s">
        <v>6387</v>
      </c>
      <c r="F967" s="81" t="s">
        <v>22</v>
      </c>
      <c r="G967" s="81" t="s">
        <v>6388</v>
      </c>
      <c r="H967" s="81" t="s">
        <v>24</v>
      </c>
      <c r="I967" s="81">
        <v>2023</v>
      </c>
      <c r="J967" s="81" t="s">
        <v>46</v>
      </c>
      <c r="K967" s="81" t="s">
        <v>27</v>
      </c>
      <c r="L967" s="81" t="s">
        <v>5182</v>
      </c>
      <c r="M967" s="66"/>
      <c r="N967" s="66"/>
      <c r="O967" s="81" t="s">
        <v>2520</v>
      </c>
      <c r="P967" s="66"/>
      <c r="Q967" s="66"/>
      <c r="R967" s="66"/>
      <c r="S967" s="26"/>
    </row>
    <row r="968" spans="1:19" ht="56">
      <c r="A968" s="11" t="s">
        <v>18</v>
      </c>
      <c r="B968" s="75">
        <v>45261</v>
      </c>
      <c r="C968" s="81" t="s">
        <v>6389</v>
      </c>
      <c r="D968" s="97" t="s">
        <v>6390</v>
      </c>
      <c r="E968" s="66"/>
      <c r="F968" s="81" t="s">
        <v>928</v>
      </c>
      <c r="G968" s="81" t="s">
        <v>6391</v>
      </c>
      <c r="H968" s="81" t="s">
        <v>5513</v>
      </c>
      <c r="I968" s="81">
        <v>2023</v>
      </c>
      <c r="J968" s="81" t="s">
        <v>26</v>
      </c>
      <c r="K968" s="81" t="s">
        <v>27</v>
      </c>
      <c r="L968" s="81" t="s">
        <v>6392</v>
      </c>
      <c r="M968" s="66"/>
      <c r="N968" s="66"/>
      <c r="O968" s="81" t="s">
        <v>3778</v>
      </c>
      <c r="P968" s="66"/>
      <c r="Q968" s="66"/>
      <c r="R968" s="66"/>
      <c r="S968" s="26"/>
    </row>
    <row r="969" spans="1:19" ht="84">
      <c r="A969" s="11" t="s">
        <v>18</v>
      </c>
      <c r="B969" s="75">
        <v>45261</v>
      </c>
      <c r="C969" s="81" t="s">
        <v>6393</v>
      </c>
      <c r="D969" s="97" t="s">
        <v>6394</v>
      </c>
      <c r="E969" s="81" t="s">
        <v>6395</v>
      </c>
      <c r="F969" s="81" t="s">
        <v>488</v>
      </c>
      <c r="G969" s="81" t="s">
        <v>6396</v>
      </c>
      <c r="H969" s="66"/>
      <c r="I969" s="81">
        <v>2023</v>
      </c>
      <c r="J969" s="81" t="s">
        <v>26</v>
      </c>
      <c r="K969" s="81" t="s">
        <v>27</v>
      </c>
      <c r="L969" s="81" t="s">
        <v>6397</v>
      </c>
      <c r="M969" s="81" t="s">
        <v>6398</v>
      </c>
      <c r="N969" s="66"/>
      <c r="O969" s="81" t="s">
        <v>6399</v>
      </c>
      <c r="P969" s="81" t="s">
        <v>1014</v>
      </c>
      <c r="Q969" s="66"/>
      <c r="R969" s="66"/>
      <c r="S969" s="26"/>
    </row>
    <row r="970" spans="1:19" ht="42">
      <c r="A970" s="11" t="s">
        <v>18</v>
      </c>
      <c r="B970" s="75">
        <v>45261</v>
      </c>
      <c r="C970" s="81" t="s">
        <v>6400</v>
      </c>
      <c r="D970" s="97" t="s">
        <v>6401</v>
      </c>
      <c r="E970" s="81" t="s">
        <v>6402</v>
      </c>
      <c r="F970" s="81" t="s">
        <v>488</v>
      </c>
      <c r="G970" s="81" t="s">
        <v>6403</v>
      </c>
      <c r="H970" s="66"/>
      <c r="I970" s="81">
        <v>2023</v>
      </c>
      <c r="J970" s="81" t="s">
        <v>46</v>
      </c>
      <c r="K970" s="66"/>
      <c r="L970" s="81" t="s">
        <v>6404</v>
      </c>
      <c r="M970" s="66"/>
      <c r="N970" s="66"/>
      <c r="O970" s="81" t="s">
        <v>6405</v>
      </c>
      <c r="P970" s="66"/>
      <c r="Q970" s="66"/>
      <c r="R970" s="66"/>
      <c r="S970" s="26"/>
    </row>
    <row r="971" spans="1:19" ht="28">
      <c r="A971" s="11" t="s">
        <v>18</v>
      </c>
      <c r="B971" s="75">
        <v>45293</v>
      </c>
      <c r="C971" s="56" t="s">
        <v>2628</v>
      </c>
      <c r="D971" s="65" t="s">
        <v>6407</v>
      </c>
      <c r="E971" s="56" t="s">
        <v>6408</v>
      </c>
      <c r="F971" s="56" t="s">
        <v>22</v>
      </c>
      <c r="G971" s="56" t="s">
        <v>6409</v>
      </c>
      <c r="H971" s="56" t="s">
        <v>6410</v>
      </c>
      <c r="I971" s="56">
        <v>2023</v>
      </c>
      <c r="J971" s="56" t="s">
        <v>26</v>
      </c>
      <c r="K971" s="56" t="s">
        <v>59</v>
      </c>
      <c r="L971" s="56" t="s">
        <v>6411</v>
      </c>
      <c r="M971" s="56" t="s">
        <v>6412</v>
      </c>
      <c r="N971" s="66"/>
      <c r="O971" s="56" t="s">
        <v>6413</v>
      </c>
      <c r="P971" s="56" t="s">
        <v>6414</v>
      </c>
      <c r="Q971" s="66"/>
      <c r="R971" s="66"/>
      <c r="S971" s="26"/>
    </row>
    <row r="972" spans="1:19" ht="28">
      <c r="A972" s="11" t="s">
        <v>18</v>
      </c>
      <c r="B972" s="75">
        <v>45293</v>
      </c>
      <c r="C972" s="56" t="s">
        <v>3133</v>
      </c>
      <c r="D972" s="65" t="s">
        <v>6415</v>
      </c>
      <c r="E972" s="56" t="s">
        <v>6416</v>
      </c>
      <c r="F972" s="56" t="s">
        <v>22</v>
      </c>
      <c r="G972" s="56" t="s">
        <v>6417</v>
      </c>
      <c r="H972" s="56" t="s">
        <v>6418</v>
      </c>
      <c r="I972" s="56">
        <v>2023</v>
      </c>
      <c r="J972" s="56" t="s">
        <v>26</v>
      </c>
      <c r="K972" s="56" t="s">
        <v>59</v>
      </c>
      <c r="L972" s="56" t="s">
        <v>6419</v>
      </c>
      <c r="M972" s="56" t="s">
        <v>6420</v>
      </c>
      <c r="N972" s="66"/>
      <c r="O972" s="56" t="s">
        <v>6421</v>
      </c>
      <c r="P972" s="56" t="s">
        <v>569</v>
      </c>
      <c r="Q972" s="66"/>
      <c r="R972" s="66"/>
      <c r="S972" s="26"/>
    </row>
    <row r="973" spans="1:19" ht="84">
      <c r="A973" s="11" t="s">
        <v>18</v>
      </c>
      <c r="B973" s="75">
        <v>45293</v>
      </c>
      <c r="C973" s="56" t="s">
        <v>2033</v>
      </c>
      <c r="D973" s="65" t="s">
        <v>6422</v>
      </c>
      <c r="E973" s="56" t="s">
        <v>6423</v>
      </c>
      <c r="F973" s="56" t="s">
        <v>22</v>
      </c>
      <c r="G973" s="56" t="s">
        <v>6424</v>
      </c>
      <c r="H973" s="56" t="s">
        <v>5275</v>
      </c>
      <c r="I973" s="56">
        <v>2023</v>
      </c>
      <c r="J973" s="56" t="s">
        <v>46</v>
      </c>
      <c r="K973" s="56" t="s">
        <v>27</v>
      </c>
      <c r="L973" s="56" t="s">
        <v>6425</v>
      </c>
      <c r="M973" s="56" t="s">
        <v>6426</v>
      </c>
      <c r="N973" s="66"/>
      <c r="O973" s="56" t="s">
        <v>3554</v>
      </c>
      <c r="P973" s="56" t="s">
        <v>6427</v>
      </c>
      <c r="Q973" s="66"/>
      <c r="R973" s="66"/>
      <c r="S973" s="26"/>
    </row>
    <row r="974" spans="1:19" ht="42">
      <c r="A974" s="11" t="s">
        <v>18</v>
      </c>
      <c r="B974" s="75">
        <v>45293</v>
      </c>
      <c r="C974" s="56" t="s">
        <v>6428</v>
      </c>
      <c r="D974" s="65" t="s">
        <v>6429</v>
      </c>
      <c r="E974" s="56" t="s">
        <v>6430</v>
      </c>
      <c r="F974" s="56" t="s">
        <v>22</v>
      </c>
      <c r="G974" s="56" t="s">
        <v>6431</v>
      </c>
      <c r="H974" s="56" t="s">
        <v>5513</v>
      </c>
      <c r="I974" s="56">
        <v>2023</v>
      </c>
      <c r="J974" s="56" t="s">
        <v>26</v>
      </c>
      <c r="K974" s="56" t="s">
        <v>27</v>
      </c>
      <c r="L974" s="56" t="s">
        <v>3618</v>
      </c>
      <c r="M974" s="66"/>
      <c r="N974" s="66"/>
      <c r="O974" s="56" t="s">
        <v>3778</v>
      </c>
      <c r="P974" s="66"/>
      <c r="Q974" s="66"/>
      <c r="R974" s="66"/>
      <c r="S974" s="26"/>
    </row>
    <row r="975" spans="1:19" ht="28">
      <c r="A975" s="11" t="s">
        <v>18</v>
      </c>
      <c r="B975" s="75">
        <v>45293</v>
      </c>
      <c r="C975" s="56" t="s">
        <v>105</v>
      </c>
      <c r="D975" s="65" t="s">
        <v>6432</v>
      </c>
      <c r="E975" s="56" t="s">
        <v>6433</v>
      </c>
      <c r="F975" s="56" t="s">
        <v>22</v>
      </c>
      <c r="G975" s="56" t="s">
        <v>6434</v>
      </c>
      <c r="H975" s="56" t="s">
        <v>186</v>
      </c>
      <c r="I975" s="56">
        <v>2023</v>
      </c>
      <c r="J975" s="56" t="s">
        <v>26</v>
      </c>
      <c r="K975" s="56" t="s">
        <v>27</v>
      </c>
      <c r="L975" s="56" t="s">
        <v>5914</v>
      </c>
      <c r="M975" s="56" t="s">
        <v>5915</v>
      </c>
      <c r="N975" s="66"/>
      <c r="O975" s="56" t="s">
        <v>66</v>
      </c>
      <c r="P975" s="56" t="s">
        <v>418</v>
      </c>
      <c r="Q975" s="66"/>
      <c r="R975" s="66"/>
      <c r="S975" s="26"/>
    </row>
    <row r="976" spans="1:19" ht="56">
      <c r="A976" s="11" t="s">
        <v>18</v>
      </c>
      <c r="B976" s="75">
        <v>45293</v>
      </c>
      <c r="C976" s="56" t="s">
        <v>6435</v>
      </c>
      <c r="D976" s="65" t="s">
        <v>6436</v>
      </c>
      <c r="E976" s="66"/>
      <c r="F976" s="56" t="s">
        <v>928</v>
      </c>
      <c r="G976" s="56" t="s">
        <v>6437</v>
      </c>
      <c r="H976" s="56" t="s">
        <v>4069</v>
      </c>
      <c r="I976" s="56">
        <v>2023</v>
      </c>
      <c r="J976" s="56" t="s">
        <v>26</v>
      </c>
      <c r="K976" s="56" t="s">
        <v>27</v>
      </c>
      <c r="L976" s="56" t="s">
        <v>5839</v>
      </c>
      <c r="M976" s="66"/>
      <c r="N976" s="66"/>
      <c r="O976" s="56" t="s">
        <v>672</v>
      </c>
      <c r="P976" s="66"/>
      <c r="Q976" s="66"/>
      <c r="R976" s="66"/>
      <c r="S976" s="26"/>
    </row>
    <row r="977" spans="1:19" ht="28">
      <c r="A977" s="11" t="s">
        <v>18</v>
      </c>
      <c r="B977" s="75">
        <v>45293</v>
      </c>
      <c r="C977" s="56" t="s">
        <v>6438</v>
      </c>
      <c r="D977" s="65" t="s">
        <v>6439</v>
      </c>
      <c r="E977" s="66"/>
      <c r="F977" s="56" t="s">
        <v>928</v>
      </c>
      <c r="G977" s="56" t="s">
        <v>6440</v>
      </c>
      <c r="H977" s="56" t="s">
        <v>265</v>
      </c>
      <c r="I977" s="56">
        <v>2023</v>
      </c>
      <c r="J977" s="56" t="s">
        <v>26</v>
      </c>
      <c r="K977" s="56" t="s">
        <v>27</v>
      </c>
      <c r="L977" s="66"/>
      <c r="M977" s="66"/>
      <c r="N977" s="66"/>
      <c r="O977" s="66"/>
      <c r="P977" s="66"/>
      <c r="Q977" s="66"/>
      <c r="R977" s="66"/>
      <c r="S977" s="26"/>
    </row>
    <row r="978" spans="1:19" ht="28">
      <c r="A978" s="11" t="s">
        <v>18</v>
      </c>
      <c r="B978" s="75">
        <v>45293</v>
      </c>
      <c r="C978" s="56" t="s">
        <v>4771</v>
      </c>
      <c r="D978" s="65" t="s">
        <v>6441</v>
      </c>
      <c r="E978" s="66"/>
      <c r="F978" s="56" t="s">
        <v>928</v>
      </c>
      <c r="G978" s="56" t="s">
        <v>6442</v>
      </c>
      <c r="H978" s="56" t="s">
        <v>175</v>
      </c>
      <c r="I978" s="56">
        <v>2023</v>
      </c>
      <c r="J978" s="56" t="s">
        <v>26</v>
      </c>
      <c r="K978" s="56" t="s">
        <v>27</v>
      </c>
      <c r="L978" s="56" t="s">
        <v>4839</v>
      </c>
      <c r="M978" s="66"/>
      <c r="N978" s="66"/>
      <c r="O978" s="56" t="s">
        <v>4841</v>
      </c>
      <c r="P978" s="66"/>
      <c r="Q978" s="66"/>
      <c r="R978" s="66"/>
      <c r="S978" s="26"/>
    </row>
    <row r="979" spans="1:19" ht="42">
      <c r="A979" s="11" t="s">
        <v>18</v>
      </c>
      <c r="B979" s="75">
        <v>45293</v>
      </c>
      <c r="C979" s="56" t="s">
        <v>6443</v>
      </c>
      <c r="D979" s="65" t="s">
        <v>6444</v>
      </c>
      <c r="E979" s="56" t="s">
        <v>704</v>
      </c>
      <c r="F979" s="56" t="s">
        <v>488</v>
      </c>
      <c r="G979" s="56" t="s">
        <v>6445</v>
      </c>
      <c r="H979" s="66"/>
      <c r="I979" s="56">
        <v>2017</v>
      </c>
      <c r="J979" s="56" t="s">
        <v>46</v>
      </c>
      <c r="K979" s="56" t="s">
        <v>27</v>
      </c>
      <c r="L979" s="56" t="s">
        <v>706</v>
      </c>
      <c r="M979" s="66"/>
      <c r="N979" s="66"/>
      <c r="O979" s="56" t="s">
        <v>709</v>
      </c>
      <c r="P979" s="66"/>
      <c r="Q979" s="66"/>
      <c r="R979" s="66"/>
      <c r="S979" s="26"/>
    </row>
    <row r="980" spans="1:19" ht="42">
      <c r="A980" s="11" t="s">
        <v>18</v>
      </c>
      <c r="B980" s="75">
        <v>45293</v>
      </c>
      <c r="C980" s="56" t="s">
        <v>4458</v>
      </c>
      <c r="D980" s="65" t="s">
        <v>6446</v>
      </c>
      <c r="E980" s="84" t="s">
        <v>6447</v>
      </c>
      <c r="F980" s="56" t="s">
        <v>488</v>
      </c>
      <c r="G980" s="56" t="s">
        <v>6448</v>
      </c>
      <c r="H980" s="66"/>
      <c r="I980" s="56">
        <v>2023</v>
      </c>
      <c r="J980" s="56" t="s">
        <v>46</v>
      </c>
      <c r="K980" s="66"/>
      <c r="L980" s="56" t="s">
        <v>6406</v>
      </c>
      <c r="M980" s="56" t="s">
        <v>694</v>
      </c>
      <c r="N980" s="66"/>
      <c r="O980" s="56" t="s">
        <v>6449</v>
      </c>
      <c r="P980" s="56" t="s">
        <v>6450</v>
      </c>
      <c r="Q980" s="66"/>
      <c r="R980" s="66"/>
      <c r="S980" s="26"/>
    </row>
    <row r="981" spans="1:19" ht="42">
      <c r="A981" s="11" t="s">
        <v>18</v>
      </c>
      <c r="B981" s="75">
        <v>45293</v>
      </c>
      <c r="C981" s="56" t="s">
        <v>6451</v>
      </c>
      <c r="D981" s="65" t="s">
        <v>6452</v>
      </c>
      <c r="E981" s="56" t="s">
        <v>6453</v>
      </c>
      <c r="F981" s="56" t="s">
        <v>488</v>
      </c>
      <c r="G981" s="56" t="s">
        <v>6454</v>
      </c>
      <c r="H981" s="66"/>
      <c r="I981" s="56">
        <v>2023</v>
      </c>
      <c r="J981" s="56" t="s">
        <v>46</v>
      </c>
      <c r="K981" s="56" t="s">
        <v>27</v>
      </c>
      <c r="L981" s="56" t="s">
        <v>5839</v>
      </c>
      <c r="M981" s="56" t="s">
        <v>5925</v>
      </c>
      <c r="N981" s="66"/>
      <c r="O981" s="66"/>
      <c r="P981" s="56" t="s">
        <v>6455</v>
      </c>
      <c r="Q981" s="66"/>
      <c r="R981" s="66"/>
      <c r="S981" s="26"/>
    </row>
    <row r="982" spans="1:19" ht="28">
      <c r="A982" s="11" t="s">
        <v>18</v>
      </c>
      <c r="B982" s="75">
        <v>45323</v>
      </c>
      <c r="C982" s="56" t="s">
        <v>2628</v>
      </c>
      <c r="D982" s="65" t="s">
        <v>6456</v>
      </c>
      <c r="E982" s="56" t="s">
        <v>6457</v>
      </c>
      <c r="F982" s="56" t="s">
        <v>22</v>
      </c>
      <c r="G982" s="56" t="s">
        <v>6458</v>
      </c>
      <c r="H982" s="58" t="s">
        <v>58</v>
      </c>
      <c r="I982" s="58">
        <v>2021</v>
      </c>
      <c r="J982" s="58" t="s">
        <v>26</v>
      </c>
      <c r="K982" s="58" t="s">
        <v>59</v>
      </c>
      <c r="L982" s="58" t="s">
        <v>6459</v>
      </c>
      <c r="M982" s="58" t="s">
        <v>2601</v>
      </c>
      <c r="N982" s="59"/>
      <c r="O982" s="58" t="s">
        <v>2603</v>
      </c>
      <c r="P982" s="58" t="s">
        <v>3630</v>
      </c>
      <c r="Q982" s="59"/>
      <c r="R982" s="59"/>
      <c r="S982" s="26"/>
    </row>
    <row r="983" spans="1:19" ht="28">
      <c r="A983" s="11" t="s">
        <v>18</v>
      </c>
      <c r="B983" s="75">
        <v>45323</v>
      </c>
      <c r="C983" s="56" t="s">
        <v>6460</v>
      </c>
      <c r="D983" s="65" t="s">
        <v>6461</v>
      </c>
      <c r="E983" s="56" t="s">
        <v>6462</v>
      </c>
      <c r="F983" s="56" t="s">
        <v>22</v>
      </c>
      <c r="G983" s="56" t="s">
        <v>6463</v>
      </c>
      <c r="H983" s="58" t="s">
        <v>2559</v>
      </c>
      <c r="I983" s="58">
        <v>2023</v>
      </c>
      <c r="J983" s="58" t="s">
        <v>26</v>
      </c>
      <c r="K983" s="58" t="s">
        <v>27</v>
      </c>
      <c r="L983" s="58" t="s">
        <v>6464</v>
      </c>
      <c r="M983" s="59"/>
      <c r="N983" s="59"/>
      <c r="O983" s="58" t="s">
        <v>4646</v>
      </c>
      <c r="P983" s="59"/>
      <c r="Q983" s="59"/>
      <c r="R983" s="59"/>
      <c r="S983" s="26"/>
    </row>
    <row r="984" spans="1:19" ht="28">
      <c r="A984" s="11" t="s">
        <v>18</v>
      </c>
      <c r="B984" s="75">
        <v>45323</v>
      </c>
      <c r="C984" s="56" t="s">
        <v>4771</v>
      </c>
      <c r="D984" s="65" t="s">
        <v>6465</v>
      </c>
      <c r="E984" s="56" t="s">
        <v>6466</v>
      </c>
      <c r="F984" s="56" t="s">
        <v>22</v>
      </c>
      <c r="G984" s="56" t="s">
        <v>6467</v>
      </c>
      <c r="H984" s="58" t="s">
        <v>175</v>
      </c>
      <c r="I984" s="58">
        <v>2023</v>
      </c>
      <c r="J984" s="58" t="s">
        <v>26</v>
      </c>
      <c r="K984" s="58" t="s">
        <v>27</v>
      </c>
      <c r="L984" s="58" t="s">
        <v>4839</v>
      </c>
      <c r="M984" s="58" t="s">
        <v>6468</v>
      </c>
      <c r="N984" s="59"/>
      <c r="O984" s="58" t="s">
        <v>4841</v>
      </c>
      <c r="P984" s="58" t="s">
        <v>4842</v>
      </c>
      <c r="Q984" s="59"/>
      <c r="R984" s="59"/>
      <c r="S984" s="26"/>
    </row>
    <row r="985" spans="1:19" ht="28">
      <c r="A985" s="11" t="s">
        <v>18</v>
      </c>
      <c r="B985" s="75">
        <v>45323</v>
      </c>
      <c r="C985" s="56" t="s">
        <v>19</v>
      </c>
      <c r="D985" s="65" t="s">
        <v>6469</v>
      </c>
      <c r="E985" s="56" t="s">
        <v>1330</v>
      </c>
      <c r="F985" s="56" t="s">
        <v>488</v>
      </c>
      <c r="G985" s="56" t="s">
        <v>6470</v>
      </c>
      <c r="H985" s="59"/>
      <c r="I985" s="58">
        <v>2017</v>
      </c>
      <c r="J985" s="58" t="s">
        <v>46</v>
      </c>
      <c r="K985" s="58" t="s">
        <v>27</v>
      </c>
      <c r="L985" s="58" t="s">
        <v>1333</v>
      </c>
      <c r="M985" s="59"/>
      <c r="N985" s="59"/>
      <c r="O985" s="58" t="s">
        <v>1291</v>
      </c>
      <c r="P985" s="59"/>
      <c r="Q985" s="59"/>
      <c r="R985" s="59"/>
      <c r="S985" s="26"/>
    </row>
    <row r="986" spans="1:19" ht="28">
      <c r="A986" s="11" t="s">
        <v>18</v>
      </c>
      <c r="B986" s="75">
        <v>45323</v>
      </c>
      <c r="C986" s="56" t="s">
        <v>1428</v>
      </c>
      <c r="D986" s="65" t="s">
        <v>6471</v>
      </c>
      <c r="E986" s="84" t="s">
        <v>6472</v>
      </c>
      <c r="F986" s="56" t="s">
        <v>488</v>
      </c>
      <c r="G986" s="56" t="s">
        <v>6473</v>
      </c>
      <c r="H986" s="59"/>
      <c r="I986" s="58">
        <v>2023</v>
      </c>
      <c r="J986" s="58" t="s">
        <v>26</v>
      </c>
      <c r="K986" s="58" t="s">
        <v>27</v>
      </c>
      <c r="L986" s="58" t="s">
        <v>6474</v>
      </c>
      <c r="M986" s="58" t="s">
        <v>6475</v>
      </c>
      <c r="N986" s="59"/>
      <c r="O986" s="58" t="s">
        <v>6476</v>
      </c>
      <c r="P986" s="58" t="s">
        <v>6477</v>
      </c>
      <c r="Q986" s="59"/>
      <c r="R986" s="59"/>
      <c r="S986" s="26"/>
    </row>
    <row r="987" spans="1:19" ht="112">
      <c r="A987" s="11" t="s">
        <v>18</v>
      </c>
      <c r="B987" s="75">
        <v>45352</v>
      </c>
      <c r="C987" s="91" t="s">
        <v>6478</v>
      </c>
      <c r="D987" s="92" t="s">
        <v>6479</v>
      </c>
      <c r="E987" s="91" t="s">
        <v>6164</v>
      </c>
      <c r="F987" s="91" t="s">
        <v>22</v>
      </c>
      <c r="G987" s="91" t="s">
        <v>6480</v>
      </c>
      <c r="H987" s="91" t="s">
        <v>6101</v>
      </c>
      <c r="I987" s="91">
        <v>2022</v>
      </c>
      <c r="J987" s="91" t="s">
        <v>26</v>
      </c>
      <c r="K987" s="91" t="s">
        <v>27</v>
      </c>
      <c r="L987" s="91" t="s">
        <v>187</v>
      </c>
      <c r="M987" s="91" t="s">
        <v>2305</v>
      </c>
      <c r="N987" s="96"/>
      <c r="O987" s="91" t="s">
        <v>5484</v>
      </c>
      <c r="P987" s="91" t="s">
        <v>3499</v>
      </c>
      <c r="Q987" s="96"/>
      <c r="R987" s="96"/>
      <c r="S987" s="26"/>
    </row>
    <row r="988" spans="1:19" ht="84">
      <c r="A988" s="11" t="s">
        <v>18</v>
      </c>
      <c r="B988" s="75">
        <v>45352</v>
      </c>
      <c r="C988" s="91" t="s">
        <v>6481</v>
      </c>
      <c r="D988" s="92" t="s">
        <v>6482</v>
      </c>
      <c r="E988" s="96"/>
      <c r="F988" s="91" t="s">
        <v>928</v>
      </c>
      <c r="G988" s="91" t="s">
        <v>6483</v>
      </c>
      <c r="H988" s="91" t="s">
        <v>1725</v>
      </c>
      <c r="I988" s="91">
        <v>2023</v>
      </c>
      <c r="J988" s="91" t="s">
        <v>26</v>
      </c>
      <c r="K988" s="91" t="s">
        <v>27</v>
      </c>
      <c r="L988" s="91" t="s">
        <v>2946</v>
      </c>
      <c r="M988" s="96"/>
      <c r="N988" s="96"/>
      <c r="O988" s="91" t="s">
        <v>6484</v>
      </c>
      <c r="P988" s="96"/>
      <c r="Q988" s="96"/>
      <c r="R988" s="96"/>
      <c r="S988" s="26"/>
    </row>
    <row r="989" spans="1:19" ht="28">
      <c r="A989" s="11" t="s">
        <v>18</v>
      </c>
      <c r="B989" s="75">
        <v>45383</v>
      </c>
      <c r="C989" s="56" t="s">
        <v>487</v>
      </c>
      <c r="D989" s="65" t="s">
        <v>6485</v>
      </c>
      <c r="E989" s="56" t="s">
        <v>6486</v>
      </c>
      <c r="F989" s="56" t="s">
        <v>22</v>
      </c>
      <c r="G989" s="56" t="s">
        <v>6487</v>
      </c>
      <c r="H989" s="56" t="s">
        <v>124</v>
      </c>
      <c r="I989" s="56">
        <v>2023</v>
      </c>
      <c r="J989" s="56" t="s">
        <v>46</v>
      </c>
      <c r="K989" s="66"/>
      <c r="L989" s="56" t="s">
        <v>6488</v>
      </c>
      <c r="M989" s="56" t="s">
        <v>70</v>
      </c>
      <c r="N989" s="66"/>
      <c r="O989" s="56" t="s">
        <v>69</v>
      </c>
      <c r="P989" s="56" t="s">
        <v>6489</v>
      </c>
      <c r="Q989" s="66"/>
      <c r="R989" s="66"/>
      <c r="S989" s="26"/>
    </row>
    <row r="990" spans="1:19" ht="196">
      <c r="A990" s="11" t="s">
        <v>18</v>
      </c>
      <c r="B990" s="75">
        <v>45444</v>
      </c>
      <c r="C990" s="56" t="s">
        <v>6491</v>
      </c>
      <c r="D990" s="65" t="s">
        <v>6492</v>
      </c>
      <c r="E990" s="66" t="s">
        <v>6490</v>
      </c>
      <c r="F990" s="56" t="s">
        <v>928</v>
      </c>
      <c r="G990" s="56" t="s">
        <v>6493</v>
      </c>
      <c r="H990" s="56" t="s">
        <v>124</v>
      </c>
      <c r="I990" s="56">
        <v>2023</v>
      </c>
      <c r="J990" s="56" t="s">
        <v>26</v>
      </c>
      <c r="K990" s="56" t="s">
        <v>27</v>
      </c>
      <c r="L990" s="56" t="s">
        <v>5161</v>
      </c>
      <c r="M990" s="66"/>
      <c r="N990" s="66"/>
      <c r="O990" s="56" t="s">
        <v>5865</v>
      </c>
      <c r="P990" s="66"/>
      <c r="Q990" s="66"/>
      <c r="R990" s="66"/>
      <c r="S990" s="26"/>
    </row>
  </sheetData>
  <customSheetViews>
    <customSheetView guid="{4835A692-5741-4A76-846F-B3E516D8D6FB}" filter="1" showAutoFilter="1">
      <pageMargins left="0.7" right="0.7" top="0.75" bottom="0.75" header="0.3" footer="0.3"/>
      <autoFilter ref="A1:S2306" xr:uid="{072761EF-DA53-F94A-979C-CA57A7674DE8}">
        <filterColumn colId="0">
          <filters>
            <filter val="Fine/Probably Fine"/>
          </filters>
        </filterColumn>
      </autoFilter>
    </customSheetView>
  </customSheetViews>
  <mergeCells count="30">
    <mergeCell ref="Q317:R317"/>
    <mergeCell ref="M353:N353"/>
    <mergeCell ref="M352:N352"/>
    <mergeCell ref="P352:Q352"/>
    <mergeCell ref="P353:Q353"/>
    <mergeCell ref="Q343:R343"/>
    <mergeCell ref="Q344:R344"/>
    <mergeCell ref="Q345:R345"/>
    <mergeCell ref="Q301:R301"/>
    <mergeCell ref="Q302:R302"/>
    <mergeCell ref="Q298:R298"/>
    <mergeCell ref="Q294:R294"/>
    <mergeCell ref="M290:N290"/>
    <mergeCell ref="P290:Q290"/>
    <mergeCell ref="L340:M340"/>
    <mergeCell ref="O340:P340"/>
    <mergeCell ref="L346:M346"/>
    <mergeCell ref="Q347:R347"/>
    <mergeCell ref="Q303:R303"/>
    <mergeCell ref="Q329:R329"/>
    <mergeCell ref="N332:O332"/>
    <mergeCell ref="P332:Q332"/>
    <mergeCell ref="Q339:R339"/>
    <mergeCell ref="Q326:R326"/>
    <mergeCell ref="Q327:R327"/>
    <mergeCell ref="Q342:R342"/>
    <mergeCell ref="N314:O314"/>
    <mergeCell ref="P314:Q314"/>
    <mergeCell ref="O318:P318"/>
    <mergeCell ref="Q313:R313"/>
  </mergeCells>
  <conditionalFormatting sqref="A1:A990">
    <cfRule type="cellIs" dxfId="6" priority="2" operator="equal">
      <formula>"Fine/Probably Fine"</formula>
    </cfRule>
    <cfRule type="cellIs" dxfId="5" priority="3" operator="equal">
      <formula>"False Positive"</formula>
    </cfRule>
    <cfRule type="cellIs" dxfId="4" priority="4" operator="equal">
      <formula>"Unsure"</formula>
    </cfRule>
    <cfRule type="cellIs" dxfId="3" priority="5" operator="equal">
      <formula>"Uncurated"</formula>
    </cfRule>
    <cfRule type="cellIs" dxfId="2" priority="7" operator="equal">
      <formula>"RI supported"</formula>
    </cfRule>
  </conditionalFormatting>
  <conditionalFormatting sqref="R361">
    <cfRule type="notContainsBlanks" dxfId="1" priority="6">
      <formula>LEN(TRIM(R361))&gt;0</formula>
    </cfRule>
  </conditionalFormatting>
  <conditionalFormatting sqref="R1:S1">
    <cfRule type="containsText" dxfId="0" priority="1" operator="containsText" text="Elixir">
      <formula>NOT(ISERROR(SEARCH(("Elixir"),(R1))))</formula>
    </cfRule>
  </conditionalFormatting>
  <dataValidations count="2">
    <dataValidation type="list" allowBlank="1" showErrorMessage="1" sqref="A2:A560" xr:uid="{00000000-0002-0000-0000-000000000000}">
      <formula1>"Fine/Probably Fine,False Positive,Unsure,Uncurated"</formula1>
    </dataValidation>
    <dataValidation type="list" allowBlank="1" showErrorMessage="1" sqref="A561:A990" xr:uid="{00000000-0002-0000-0000-000001000000}">
      <formula1>"Fine/Probably Fine,False Positive,Unsure,Uncurated,RI supported"</formula1>
    </dataValidation>
  </dataValidations>
  <hyperlinks>
    <hyperlink ref="Q219" r:id="rId1" xr:uid="{00000000-0004-0000-0000-000001000000}"/>
    <hyperlink ref="N222" r:id="rId2" xr:uid="{00000000-0004-0000-0000-000002000000}"/>
    <hyperlink ref="N227" r:id="rId3" xr:uid="{00000000-0004-0000-0000-000003000000}"/>
    <hyperlink ref="Q227" r:id="rId4" xr:uid="{00000000-0004-0000-0000-000004000000}"/>
    <hyperlink ref="N228" r:id="rId5" xr:uid="{00000000-0004-0000-0000-000005000000}"/>
    <hyperlink ref="N230" r:id="rId6" xr:uid="{00000000-0004-0000-0000-000007000000}"/>
    <hyperlink ref="N240" r:id="rId7" xr:uid="{00000000-0004-0000-0000-000010000000}"/>
    <hyperlink ref="Q240" r:id="rId8" xr:uid="{00000000-0004-0000-0000-000011000000}"/>
    <hyperlink ref="Q243" r:id="rId9" xr:uid="{00000000-0004-0000-0000-000015000000}"/>
    <hyperlink ref="Q245" r:id="rId10" xr:uid="{00000000-0004-0000-0000-000016000000}"/>
    <hyperlink ref="Q246" r:id="rId11" xr:uid="{00000000-0004-0000-0000-000017000000}"/>
    <hyperlink ref="N247" r:id="rId12" xr:uid="{00000000-0004-0000-0000-000018000000}"/>
    <hyperlink ref="Q247" r:id="rId13" xr:uid="{00000000-0004-0000-0000-000019000000}"/>
    <hyperlink ref="N249" r:id="rId14" xr:uid="{00000000-0004-0000-0000-00001A000000}"/>
    <hyperlink ref="Q250" r:id="rId15" xr:uid="{00000000-0004-0000-0000-00001B000000}"/>
    <hyperlink ref="Q251" r:id="rId16" xr:uid="{00000000-0004-0000-0000-00001C000000}"/>
    <hyperlink ref="Q254" r:id="rId17" xr:uid="{00000000-0004-0000-0000-00001D000000}"/>
    <hyperlink ref="N255" r:id="rId18" xr:uid="{00000000-0004-0000-0000-00001E000000}"/>
    <hyperlink ref="Q255" r:id="rId19" xr:uid="{00000000-0004-0000-0000-00001F000000}"/>
    <hyperlink ref="N261" r:id="rId20" xr:uid="{00000000-0004-0000-0000-000024000000}"/>
    <hyperlink ref="Q261" r:id="rId21" xr:uid="{00000000-0004-0000-0000-000025000000}"/>
    <hyperlink ref="Q268" r:id="rId22" xr:uid="{00000000-0004-0000-0000-00002B000000}"/>
    <hyperlink ref="N272" r:id="rId23" xr:uid="{00000000-0004-0000-0000-00002F000000}"/>
    <hyperlink ref="N273" r:id="rId24" xr:uid="{00000000-0004-0000-0000-000030000000}"/>
    <hyperlink ref="Q273" r:id="rId25" xr:uid="{00000000-0004-0000-0000-000031000000}"/>
    <hyperlink ref="Q274" r:id="rId26" xr:uid="{00000000-0004-0000-0000-000032000000}"/>
    <hyperlink ref="Q275" r:id="rId27" xr:uid="{00000000-0004-0000-0000-000033000000}"/>
    <hyperlink ref="N277" r:id="rId28" xr:uid="{00000000-0004-0000-0000-000035000000}"/>
    <hyperlink ref="Q278" r:id="rId29" xr:uid="{00000000-0004-0000-0000-000036000000}"/>
    <hyperlink ref="N279" r:id="rId30" xr:uid="{00000000-0004-0000-0000-000037000000}"/>
    <hyperlink ref="Q279" r:id="rId31" xr:uid="{00000000-0004-0000-0000-000038000000}"/>
    <hyperlink ref="N281" r:id="rId32" xr:uid="{00000000-0004-0000-0000-000039000000}"/>
    <hyperlink ref="Q286" r:id="rId33" xr:uid="{00000000-0004-0000-0000-00003B000000}"/>
    <hyperlink ref="N291" r:id="rId34" xr:uid="{00000000-0004-0000-0000-000042000000}"/>
    <hyperlink ref="Q291" r:id="rId35" xr:uid="{00000000-0004-0000-0000-000043000000}"/>
    <hyperlink ref="N292" r:id="rId36" xr:uid="{00000000-0004-0000-0000-000051000000}"/>
    <hyperlink ref="Q292" r:id="rId37" xr:uid="{00000000-0004-0000-0000-000052000000}"/>
    <hyperlink ref="Q293" r:id="rId38" xr:uid="{00000000-0004-0000-0000-000055000000}"/>
    <hyperlink ref="N295" r:id="rId39" xr:uid="{00000000-0004-0000-0000-00005C000000}"/>
    <hyperlink ref="Q297" r:id="rId40" xr:uid="{00000000-0004-0000-0000-00005E000000}"/>
    <hyperlink ref="Q302" r:id="rId41" xr:uid="{00000000-0004-0000-0000-000066000000}"/>
    <hyperlink ref="Q303" r:id="rId42" xr:uid="{00000000-0004-0000-0000-00006C000000}"/>
    <hyperlink ref="Q304" r:id="rId43" xr:uid="{00000000-0004-0000-0000-000072000000}"/>
    <hyperlink ref="R306" r:id="rId44" xr:uid="{00000000-0004-0000-0000-000073000000}"/>
    <hyperlink ref="Q309" r:id="rId45" xr:uid="{00000000-0004-0000-0000-00007F000000}"/>
    <hyperlink ref="Q311" r:id="rId46" xr:uid="{00000000-0004-0000-0000-000087000000}"/>
    <hyperlink ref="Q313" r:id="rId47" xr:uid="{00000000-0004-0000-0000-00008D000000}"/>
    <hyperlink ref="N315" r:id="rId48" xr:uid="{00000000-0004-0000-0000-00008F000000}"/>
    <hyperlink ref="Q315" r:id="rId49" xr:uid="{00000000-0004-0000-0000-000090000000}"/>
    <hyperlink ref="Q321" r:id="rId50" xr:uid="{00000000-0004-0000-0000-00009A000000}"/>
    <hyperlink ref="N323" r:id="rId51" xr:uid="{00000000-0004-0000-0000-0000A2000000}"/>
    <hyperlink ref="Q324" r:id="rId52" xr:uid="{00000000-0004-0000-0000-0000AC000000}"/>
    <hyperlink ref="Q327" r:id="rId53" xr:uid="{00000000-0004-0000-0000-0000B8000000}"/>
    <hyperlink ref="Q328" r:id="rId54" xr:uid="{00000000-0004-0000-0000-0000BC000000}"/>
    <hyperlink ref="Q329" r:id="rId55" xr:uid="{00000000-0004-0000-0000-0000C0000000}"/>
    <hyperlink ref="N333" r:id="rId56" xr:uid="{00000000-0004-0000-0000-0000C1000000}"/>
    <hyperlink ref="Q333" r:id="rId57" xr:uid="{00000000-0004-0000-0000-0000C2000000}"/>
    <hyperlink ref="Q345" r:id="rId58" xr:uid="{00000000-0004-0000-0000-0000CB000000}"/>
    <hyperlink ref="Q351" r:id="rId59" xr:uid="{00000000-0004-0000-0000-0000D2000000}"/>
    <hyperlink ref="E416" r:id="rId60" xr:uid="{00000000-0004-0000-0000-0000D7000000}"/>
    <hyperlink ref="G421" r:id="rId61" xr:uid="{00000000-0004-0000-0000-0000DA000000}"/>
    <hyperlink ref="E467" r:id="rId62" xr:uid="{00000000-0004-0000-0000-0000DC000000}"/>
    <hyperlink ref="E468" r:id="rId63" xr:uid="{00000000-0004-0000-0000-0000DD000000}"/>
    <hyperlink ref="E469" r:id="rId64" xr:uid="{00000000-0004-0000-0000-0000DE000000}"/>
    <hyperlink ref="E470" r:id="rId65" xr:uid="{00000000-0004-0000-0000-0000DF000000}"/>
    <hyperlink ref="E471" r:id="rId66" xr:uid="{00000000-0004-0000-0000-0000E0000000}"/>
    <hyperlink ref="E478" r:id="rId67" xr:uid="{00000000-0004-0000-0000-0000E2000000}"/>
    <hyperlink ref="E490" r:id="rId68" xr:uid="{00000000-0004-0000-0000-0000E3000000}"/>
    <hyperlink ref="E523" r:id="rId69" xr:uid="{00000000-0004-0000-0000-0000E5000000}"/>
    <hyperlink ref="E555" r:id="rId70" xr:uid="{00000000-0004-0000-0000-0000EB000000}"/>
    <hyperlink ref="E556" r:id="rId71" xr:uid="{00000000-0004-0000-0000-0000EC000000}"/>
    <hyperlink ref="E595" r:id="rId72" xr:uid="{00000000-0004-0000-0000-0000EE000000}"/>
    <hyperlink ref="E612" r:id="rId73" xr:uid="{00000000-0004-0000-0000-0000EF000000}"/>
    <hyperlink ref="E645" r:id="rId74" xr:uid="{00000000-0004-0000-0000-0000F0000000}"/>
    <hyperlink ref="E646" r:id="rId75" xr:uid="{00000000-0004-0000-0000-0000F1000000}"/>
    <hyperlink ref="E647" r:id="rId76" xr:uid="{00000000-0004-0000-0000-0000F2000000}"/>
    <hyperlink ref="E648" r:id="rId77" xr:uid="{00000000-0004-0000-0000-0000F3000000}"/>
    <hyperlink ref="E680" r:id="rId78" xr:uid="{00000000-0004-0000-0000-0000F4000000}"/>
    <hyperlink ref="E699" r:id="rId79" xr:uid="{00000000-0004-0000-0000-0000F5000000}"/>
    <hyperlink ref="E774" r:id="rId80" xr:uid="{00000000-0004-0000-0000-0000F7000000}"/>
    <hyperlink ref="E775" r:id="rId81" xr:uid="{00000000-0004-0000-0000-0000F8000000}"/>
    <hyperlink ref="E797" r:id="rId82" xr:uid="{00000000-0004-0000-0000-0000F9000000}"/>
    <hyperlink ref="E799" r:id="rId83" xr:uid="{00000000-0004-0000-0000-0000FA000000}"/>
    <hyperlink ref="E816" r:id="rId84" xr:uid="{00000000-0004-0000-0000-0000FC000000}"/>
    <hyperlink ref="E835" r:id="rId85" xr:uid="{00000000-0004-0000-0000-0000FE000000}"/>
    <hyperlink ref="E836" r:id="rId86" xr:uid="{00000000-0004-0000-0000-0000FF000000}"/>
    <hyperlink ref="E837" r:id="rId87" xr:uid="{00000000-0004-0000-0000-000000010000}"/>
    <hyperlink ref="E838" r:id="rId88" xr:uid="{00000000-0004-0000-0000-000001010000}"/>
    <hyperlink ref="E839" r:id="rId89" xr:uid="{00000000-0004-0000-0000-000002010000}"/>
    <hyperlink ref="E858" r:id="rId90" xr:uid="{00000000-0004-0000-0000-000004010000}"/>
    <hyperlink ref="E859" r:id="rId91" xr:uid="{00000000-0004-0000-0000-000005010000}"/>
    <hyperlink ref="E880" r:id="rId92" xr:uid="{00000000-0004-0000-0000-000007010000}"/>
    <hyperlink ref="E881" r:id="rId93" xr:uid="{00000000-0004-0000-0000-000008010000}"/>
    <hyperlink ref="E892" r:id="rId94" xr:uid="{00000000-0004-0000-0000-00000B010000}"/>
    <hyperlink ref="E893" r:id="rId95" xr:uid="{00000000-0004-0000-0000-00000C010000}"/>
    <hyperlink ref="E925" r:id="rId96" xr:uid="{00000000-0004-0000-0000-00000E010000}"/>
    <hyperlink ref="E980" r:id="rId97" xr:uid="{00000000-0004-0000-0000-000013010000}"/>
    <hyperlink ref="E986" r:id="rId98" xr:uid="{00000000-0004-0000-0000-000015010000}"/>
  </hyperlinks>
  <pageMargins left="0.7" right="0.7" top="0.75" bottom="0.75" header="0.3" footer="0.3"/>
  <legacyDrawing r:id="rId99"/>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Articles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Erika Balsyte</cp:lastModifiedBy>
  <dcterms:created xsi:type="dcterms:W3CDTF">2024-11-13T13:20:39Z</dcterms:created>
  <dcterms:modified xsi:type="dcterms:W3CDTF">2024-11-13T13:23:05Z</dcterms:modified>
</cp:coreProperties>
</file>