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8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3020" tabRatio="906"/>
  </bookViews>
  <sheets>
    <sheet name="Prestressing loss" sheetId="5" r:id="rId1"/>
    <sheet name="Remaining life" sheetId="10" r:id="rId2"/>
  </sheets>
  <externalReferences>
    <externalReference r:id="rId3"/>
  </externalReferences>
  <calcPr calcId="152511"/>
</workbook>
</file>

<file path=xl/calcChain.xml><?xml version="1.0" encoding="utf-8"?>
<calcChain xmlns="http://schemas.openxmlformats.org/spreadsheetml/2006/main">
  <c r="E25" i="5" l="1"/>
  <c r="F25" i="5"/>
  <c r="G25" i="5"/>
  <c r="H25" i="5"/>
  <c r="I25" i="5"/>
  <c r="J25" i="5"/>
  <c r="K25" i="5"/>
  <c r="L25" i="5"/>
  <c r="M25" i="5"/>
  <c r="N25" i="5"/>
  <c r="O25" i="5"/>
  <c r="P25" i="5"/>
  <c r="Q25" i="5"/>
  <c r="R25" i="5"/>
  <c r="S25" i="5"/>
  <c r="T25" i="5"/>
  <c r="U25" i="5"/>
  <c r="V25" i="5"/>
  <c r="W25" i="5"/>
  <c r="X25" i="5"/>
  <c r="E26" i="5"/>
  <c r="F26" i="5"/>
  <c r="G26" i="5"/>
  <c r="H26" i="5"/>
  <c r="I26" i="5"/>
  <c r="J26" i="5"/>
  <c r="K26" i="5"/>
  <c r="L26" i="5"/>
  <c r="M26" i="5"/>
  <c r="N26" i="5"/>
  <c r="O26" i="5"/>
  <c r="P26" i="5"/>
  <c r="Q26" i="5"/>
  <c r="R26" i="5"/>
  <c r="S26" i="5"/>
  <c r="T26" i="5"/>
  <c r="U26" i="5"/>
  <c r="V26" i="5"/>
  <c r="W26" i="5"/>
  <c r="X26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S27" i="5"/>
  <c r="T27" i="5"/>
  <c r="U27" i="5"/>
  <c r="V27" i="5"/>
  <c r="W27" i="5"/>
  <c r="X27" i="5"/>
  <c r="E28" i="5"/>
  <c r="F28" i="5"/>
  <c r="G28" i="5"/>
  <c r="H28" i="5"/>
  <c r="I28" i="5"/>
  <c r="J28" i="5"/>
  <c r="K28" i="5"/>
  <c r="L28" i="5"/>
  <c r="M28" i="5"/>
  <c r="N28" i="5"/>
  <c r="O28" i="5"/>
  <c r="P28" i="5"/>
  <c r="Q28" i="5"/>
  <c r="R28" i="5"/>
  <c r="S28" i="5"/>
  <c r="T28" i="5"/>
  <c r="U28" i="5"/>
  <c r="V28" i="5"/>
  <c r="W28" i="5"/>
  <c r="X28" i="5"/>
  <c r="E29" i="5"/>
  <c r="F29" i="5"/>
  <c r="G29" i="5"/>
  <c r="H29" i="5"/>
  <c r="I29" i="5"/>
  <c r="J29" i="5"/>
  <c r="K29" i="5"/>
  <c r="L29" i="5"/>
  <c r="M29" i="5"/>
  <c r="N29" i="5"/>
  <c r="O29" i="5"/>
  <c r="P29" i="5"/>
  <c r="Q29" i="5"/>
  <c r="R29" i="5"/>
  <c r="S29" i="5"/>
  <c r="T29" i="5"/>
  <c r="U29" i="5"/>
  <c r="V29" i="5"/>
  <c r="W29" i="5"/>
  <c r="X29" i="5"/>
  <c r="D26" i="5"/>
  <c r="D27" i="5"/>
  <c r="D28" i="5"/>
  <c r="D29" i="5"/>
  <c r="D25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Q14" i="5"/>
  <c r="R14" i="5"/>
  <c r="S14" i="5"/>
  <c r="T14" i="5"/>
  <c r="U14" i="5"/>
  <c r="V14" i="5"/>
  <c r="W14" i="5"/>
  <c r="X14" i="5"/>
  <c r="D15" i="5"/>
  <c r="E15" i="5"/>
  <c r="F15" i="5"/>
  <c r="G15" i="5"/>
  <c r="H15" i="5"/>
  <c r="I15" i="5"/>
  <c r="J15" i="5"/>
  <c r="K15" i="5"/>
  <c r="L15" i="5"/>
  <c r="M15" i="5"/>
  <c r="N15" i="5"/>
  <c r="O15" i="5"/>
  <c r="P15" i="5"/>
  <c r="Q15" i="5"/>
  <c r="R15" i="5"/>
  <c r="S15" i="5"/>
  <c r="T15" i="5"/>
  <c r="U15" i="5"/>
  <c r="V15" i="5"/>
  <c r="W15" i="5"/>
  <c r="X15" i="5"/>
  <c r="D16" i="5"/>
  <c r="E16" i="5"/>
  <c r="F16" i="5"/>
  <c r="G16" i="5"/>
  <c r="H16" i="5"/>
  <c r="I16" i="5"/>
  <c r="J16" i="5"/>
  <c r="K16" i="5"/>
  <c r="L16" i="5"/>
  <c r="M16" i="5"/>
  <c r="N16" i="5"/>
  <c r="O16" i="5"/>
  <c r="P16" i="5"/>
  <c r="Q16" i="5"/>
  <c r="R16" i="5"/>
  <c r="S16" i="5"/>
  <c r="T16" i="5"/>
  <c r="U16" i="5"/>
  <c r="V16" i="5"/>
  <c r="W16" i="5"/>
  <c r="X16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Q17" i="5"/>
  <c r="R17" i="5"/>
  <c r="S17" i="5"/>
  <c r="T17" i="5"/>
  <c r="U17" i="5"/>
  <c r="V17" i="5"/>
  <c r="W17" i="5"/>
  <c r="X17" i="5"/>
  <c r="E13" i="5"/>
  <c r="F13" i="5"/>
  <c r="G13" i="5"/>
  <c r="H13" i="5"/>
  <c r="I13" i="5"/>
  <c r="J13" i="5"/>
  <c r="K13" i="5"/>
  <c r="L13" i="5"/>
  <c r="M13" i="5"/>
  <c r="N13" i="5"/>
  <c r="O13" i="5"/>
  <c r="P13" i="5"/>
  <c r="Q13" i="5"/>
  <c r="R13" i="5"/>
  <c r="S13" i="5"/>
  <c r="T13" i="5"/>
  <c r="U13" i="5"/>
  <c r="V13" i="5"/>
  <c r="W13" i="5"/>
  <c r="X13" i="5"/>
  <c r="D13" i="5"/>
  <c r="X12" i="5"/>
  <c r="W12" i="5"/>
  <c r="V12" i="5"/>
  <c r="U12" i="5"/>
  <c r="T12" i="5"/>
  <c r="S12" i="5"/>
  <c r="R12" i="5"/>
  <c r="Q12" i="5"/>
  <c r="P12" i="5"/>
  <c r="O12" i="5"/>
  <c r="N12" i="5"/>
  <c r="M12" i="5"/>
  <c r="L12" i="5"/>
  <c r="E42" i="5"/>
  <c r="F42" i="5"/>
  <c r="G42" i="5"/>
  <c r="H42" i="5"/>
  <c r="I42" i="5"/>
  <c r="J42" i="5"/>
  <c r="K42" i="5"/>
  <c r="L42" i="5"/>
  <c r="M42" i="5"/>
  <c r="N42" i="5"/>
  <c r="O42" i="5"/>
  <c r="P42" i="5"/>
  <c r="Q42" i="5"/>
  <c r="R42" i="5"/>
  <c r="S42" i="5"/>
  <c r="T42" i="5"/>
  <c r="U42" i="5"/>
  <c r="V42" i="5"/>
  <c r="W42" i="5"/>
  <c r="X42" i="5"/>
  <c r="D42" i="5"/>
  <c r="L4" i="10" l="1"/>
  <c r="L5" i="10" s="1"/>
  <c r="L6" i="10" s="1"/>
  <c r="L7" i="10" s="1"/>
  <c r="L8" i="10" s="1"/>
  <c r="L9" i="10" s="1"/>
  <c r="L10" i="10" s="1"/>
  <c r="L11" i="10" s="1"/>
  <c r="L12" i="10" s="1"/>
  <c r="L13" i="10" s="1"/>
  <c r="L14" i="10" s="1"/>
  <c r="L15" i="10" s="1"/>
  <c r="L16" i="10" s="1"/>
  <c r="L17" i="10" s="1"/>
  <c r="L18" i="10" s="1"/>
  <c r="L19" i="10" s="1"/>
  <c r="L20" i="10" s="1"/>
  <c r="L21" i="10" s="1"/>
  <c r="L22" i="10" s="1"/>
  <c r="L23" i="10" s="1"/>
  <c r="L24" i="10" s="1"/>
  <c r="L25" i="10" s="1"/>
  <c r="L26" i="10" s="1"/>
  <c r="L27" i="10" s="1"/>
  <c r="L28" i="10" s="1"/>
  <c r="L29" i="10" s="1"/>
  <c r="L30" i="10" s="1"/>
  <c r="L31" i="10" s="1"/>
  <c r="L32" i="10" s="1"/>
  <c r="L33" i="10" s="1"/>
  <c r="L34" i="10" s="1"/>
  <c r="L35" i="10" s="1"/>
  <c r="L36" i="10" s="1"/>
  <c r="L37" i="10" s="1"/>
  <c r="L38" i="10" s="1"/>
  <c r="L39" i="10" s="1"/>
  <c r="L40" i="10" s="1"/>
  <c r="L41" i="10" s="1"/>
  <c r="L42" i="10" s="1"/>
  <c r="L43" i="10" s="1"/>
  <c r="L44" i="10" s="1"/>
  <c r="L45" i="10" s="1"/>
  <c r="L46" i="10" s="1"/>
  <c r="L47" i="10" s="1"/>
  <c r="L48" i="10" s="1"/>
  <c r="L49" i="10" s="1"/>
  <c r="L50" i="10" s="1"/>
  <c r="L51" i="10" s="1"/>
  <c r="L52" i="10" s="1"/>
  <c r="L53" i="10" s="1"/>
  <c r="L54" i="10" s="1"/>
  <c r="L55" i="10" s="1"/>
  <c r="L56" i="10" s="1"/>
  <c r="L57" i="10" s="1"/>
  <c r="L58" i="10" s="1"/>
  <c r="L59" i="10" s="1"/>
  <c r="L60" i="10" s="1"/>
  <c r="L61" i="10" s="1"/>
  <c r="L62" i="10" s="1"/>
  <c r="L63" i="10" s="1"/>
  <c r="K4" i="10"/>
  <c r="K5" i="10" s="1"/>
  <c r="K6" i="10" s="1"/>
  <c r="K7" i="10" s="1"/>
  <c r="K8" i="10" s="1"/>
  <c r="K9" i="10" s="1"/>
  <c r="K10" i="10" s="1"/>
  <c r="K11" i="10" s="1"/>
  <c r="K12" i="10" s="1"/>
  <c r="K13" i="10" s="1"/>
  <c r="K14" i="10" s="1"/>
  <c r="K15" i="10" s="1"/>
  <c r="K16" i="10" s="1"/>
  <c r="K17" i="10" s="1"/>
  <c r="K18" i="10" s="1"/>
  <c r="K19" i="10" s="1"/>
  <c r="K20" i="10" s="1"/>
  <c r="K21" i="10" s="1"/>
  <c r="K22" i="10" s="1"/>
  <c r="K23" i="10" s="1"/>
  <c r="K24" i="10" s="1"/>
  <c r="K25" i="10" s="1"/>
  <c r="K26" i="10" s="1"/>
  <c r="K27" i="10" s="1"/>
  <c r="K28" i="10" s="1"/>
  <c r="K29" i="10" s="1"/>
  <c r="K30" i="10" s="1"/>
  <c r="K31" i="10" s="1"/>
  <c r="K32" i="10" s="1"/>
  <c r="K33" i="10" s="1"/>
  <c r="K34" i="10" s="1"/>
  <c r="K35" i="10" s="1"/>
  <c r="K36" i="10" s="1"/>
  <c r="K37" i="10" s="1"/>
  <c r="K38" i="10" s="1"/>
  <c r="K39" i="10" s="1"/>
  <c r="K40" i="10" s="1"/>
  <c r="K41" i="10" s="1"/>
  <c r="K42" i="10" s="1"/>
  <c r="K43" i="10" s="1"/>
  <c r="K44" i="10" s="1"/>
  <c r="K45" i="10" s="1"/>
  <c r="K46" i="10" s="1"/>
  <c r="K47" i="10" s="1"/>
  <c r="K48" i="10" s="1"/>
  <c r="K49" i="10" s="1"/>
  <c r="K50" i="10" s="1"/>
  <c r="K51" i="10" s="1"/>
  <c r="K52" i="10" s="1"/>
  <c r="K53" i="10" s="1"/>
  <c r="K54" i="10" s="1"/>
  <c r="K55" i="10" s="1"/>
  <c r="K56" i="10" s="1"/>
  <c r="M3" i="10"/>
  <c r="M4" i="10" s="1"/>
  <c r="M5" i="10" s="1"/>
  <c r="M6" i="10" s="1"/>
  <c r="M7" i="10" s="1"/>
  <c r="M8" i="10" s="1"/>
  <c r="M9" i="10" s="1"/>
  <c r="M10" i="10" s="1"/>
  <c r="M11" i="10" s="1"/>
  <c r="M12" i="10" s="1"/>
  <c r="M13" i="10" s="1"/>
  <c r="M14" i="10" s="1"/>
  <c r="M15" i="10" s="1"/>
  <c r="M16" i="10" s="1"/>
  <c r="M17" i="10" s="1"/>
  <c r="M18" i="10" s="1"/>
  <c r="M19" i="10" s="1"/>
  <c r="M20" i="10" s="1"/>
  <c r="M21" i="10" s="1"/>
  <c r="M22" i="10" s="1"/>
  <c r="M23" i="10" s="1"/>
  <c r="M24" i="10" s="1"/>
  <c r="M25" i="10" s="1"/>
  <c r="M26" i="10" s="1"/>
  <c r="M27" i="10" s="1"/>
  <c r="M28" i="10" s="1"/>
  <c r="M29" i="10" s="1"/>
  <c r="M30" i="10" s="1"/>
  <c r="M31" i="10" s="1"/>
  <c r="M32" i="10" s="1"/>
  <c r="M33" i="10" s="1"/>
  <c r="M34" i="10" s="1"/>
  <c r="M35" i="10" s="1"/>
  <c r="M36" i="10" s="1"/>
  <c r="M37" i="10" s="1"/>
  <c r="M38" i="10" s="1"/>
  <c r="M39" i="10" s="1"/>
  <c r="M40" i="10" s="1"/>
  <c r="M41" i="10" s="1"/>
  <c r="M42" i="10" s="1"/>
  <c r="M43" i="10" s="1"/>
  <c r="M44" i="10" s="1"/>
  <c r="M45" i="10" s="1"/>
  <c r="M46" i="10" s="1"/>
  <c r="M47" i="10" s="1"/>
  <c r="M48" i="10" s="1"/>
  <c r="M49" i="10" s="1"/>
  <c r="M50" i="10" s="1"/>
  <c r="M51" i="10" s="1"/>
  <c r="M52" i="10" s="1"/>
  <c r="M53" i="10" s="1"/>
  <c r="M54" i="10" s="1"/>
  <c r="M55" i="10" s="1"/>
  <c r="M56" i="10" s="1"/>
  <c r="M57" i="10" s="1"/>
  <c r="M58" i="10" s="1"/>
  <c r="M59" i="10" s="1"/>
  <c r="M60" i="10" s="1"/>
  <c r="M61" i="10" s="1"/>
  <c r="M62" i="10" s="1"/>
  <c r="M63" i="10" s="1"/>
  <c r="M64" i="10" s="1"/>
  <c r="L3" i="10"/>
  <c r="K3" i="10"/>
  <c r="J3" i="10" l="1"/>
  <c r="J4" i="10" s="1"/>
  <c r="J5" i="10" s="1"/>
  <c r="J6" i="10" s="1"/>
  <c r="J7" i="10" s="1"/>
  <c r="J8" i="10" s="1"/>
  <c r="J9" i="10" s="1"/>
  <c r="J10" i="10" s="1"/>
  <c r="J11" i="10" s="1"/>
  <c r="J12" i="10" s="1"/>
  <c r="J13" i="10" s="1"/>
  <c r="J14" i="10" s="1"/>
  <c r="J15" i="10" s="1"/>
  <c r="J16" i="10" s="1"/>
  <c r="J17" i="10" s="1"/>
  <c r="J18" i="10" s="1"/>
  <c r="J19" i="10" s="1"/>
  <c r="J20" i="10" s="1"/>
  <c r="J21" i="10" s="1"/>
  <c r="J22" i="10" s="1"/>
  <c r="J23" i="10" s="1"/>
  <c r="J24" i="10" s="1"/>
  <c r="J25" i="10" s="1"/>
  <c r="J26" i="10" s="1"/>
  <c r="J27" i="10" s="1"/>
  <c r="J28" i="10" s="1"/>
  <c r="J29" i="10" s="1"/>
  <c r="J30" i="10" s="1"/>
  <c r="J31" i="10" s="1"/>
  <c r="J32" i="10" s="1"/>
  <c r="J33" i="10" s="1"/>
  <c r="J34" i="10" s="1"/>
  <c r="J35" i="10" s="1"/>
  <c r="J36" i="10" s="1"/>
  <c r="T34" i="5" l="1"/>
  <c r="CU94" i="5" l="1"/>
  <c r="CR93" i="5"/>
  <c r="CO92" i="5"/>
  <c r="CL91" i="5"/>
  <c r="CI90" i="5"/>
  <c r="CF89" i="5"/>
  <c r="CC88" i="5"/>
  <c r="BZ87" i="5"/>
  <c r="BW86" i="5"/>
  <c r="BT85" i="5"/>
  <c r="BQ84" i="5"/>
  <c r="BN83" i="5"/>
  <c r="BK82" i="5"/>
  <c r="BH81" i="5"/>
  <c r="BE80" i="5"/>
  <c r="BB79" i="5"/>
  <c r="AY78" i="5"/>
  <c r="AV77" i="5"/>
  <c r="AS76" i="5"/>
  <c r="AP75" i="5"/>
  <c r="AM74" i="5"/>
  <c r="AJ73" i="5"/>
  <c r="AG72" i="5"/>
  <c r="AD71" i="5"/>
  <c r="AA70" i="5"/>
  <c r="X69" i="5"/>
  <c r="U68" i="5"/>
  <c r="R67" i="5"/>
  <c r="O66" i="5"/>
  <c r="F63" i="5"/>
  <c r="I64" i="5"/>
  <c r="L65" i="5"/>
  <c r="CU62" i="5"/>
  <c r="CR62" i="5"/>
  <c r="CO62" i="5"/>
  <c r="CL62" i="5"/>
  <c r="CI62" i="5"/>
  <c r="CF62" i="5"/>
  <c r="CC62" i="5"/>
  <c r="BZ62" i="5"/>
  <c r="BW62" i="5"/>
  <c r="BT62" i="5"/>
  <c r="BQ62" i="5"/>
  <c r="BN62" i="5"/>
  <c r="BK62" i="5"/>
  <c r="BH62" i="5"/>
  <c r="BE62" i="5"/>
  <c r="BB62" i="5"/>
  <c r="AY62" i="5"/>
  <c r="AV62" i="5"/>
  <c r="AS62" i="5"/>
  <c r="AP62" i="5"/>
  <c r="AM62" i="5"/>
  <c r="AJ62" i="5"/>
  <c r="AG62" i="5"/>
  <c r="AD62" i="5"/>
  <c r="AA62" i="5"/>
  <c r="X62" i="5"/>
  <c r="U62" i="5"/>
  <c r="R62" i="5"/>
  <c r="O62" i="5"/>
  <c r="I62" i="5"/>
  <c r="F62" i="5"/>
  <c r="L62" i="5"/>
  <c r="C95" i="5"/>
  <c r="BR94" i="5" s="1"/>
  <c r="P34" i="5"/>
  <c r="U34" i="5"/>
  <c r="X34" i="5"/>
  <c r="W34" i="5"/>
  <c r="V34" i="5"/>
  <c r="S34" i="5"/>
  <c r="R34" i="5"/>
  <c r="Q34" i="5"/>
  <c r="O34" i="5"/>
  <c r="N34" i="5"/>
  <c r="M34" i="5"/>
  <c r="L34" i="5"/>
  <c r="D5" i="5"/>
  <c r="D3" i="5"/>
  <c r="CP86" i="5" l="1"/>
  <c r="AT62" i="5"/>
  <c r="AU62" i="5" s="1"/>
  <c r="D78" i="5"/>
  <c r="CJ74" i="5"/>
  <c r="CM87" i="5"/>
  <c r="CS64" i="5"/>
  <c r="CV71" i="5"/>
  <c r="CJ63" i="5"/>
  <c r="CV63" i="5"/>
  <c r="CP92" i="5"/>
  <c r="CJ84" i="5"/>
  <c r="CP65" i="5"/>
  <c r="CS75" i="5"/>
  <c r="CV79" i="5"/>
  <c r="CM77" i="5"/>
  <c r="CP62" i="5"/>
  <c r="CQ62" i="5" s="1"/>
  <c r="P92" i="5"/>
  <c r="CM66" i="5"/>
  <c r="CP76" i="5"/>
  <c r="CS85" i="5"/>
  <c r="CV87" i="5"/>
  <c r="D63" i="5"/>
  <c r="CJ67" i="5"/>
  <c r="CJ78" i="5"/>
  <c r="CJ88" i="5"/>
  <c r="CM67" i="5"/>
  <c r="CM78" i="5"/>
  <c r="CM89" i="5"/>
  <c r="CP66" i="5"/>
  <c r="CP77" i="5"/>
  <c r="CP88" i="5"/>
  <c r="CS65" i="5"/>
  <c r="CS76" i="5"/>
  <c r="CS87" i="5"/>
  <c r="CV64" i="5"/>
  <c r="CV72" i="5"/>
  <c r="CV80" i="5"/>
  <c r="CV88" i="5"/>
  <c r="CG63" i="5"/>
  <c r="CJ68" i="5"/>
  <c r="CJ79" i="5"/>
  <c r="CJ90" i="5"/>
  <c r="CM71" i="5"/>
  <c r="CM82" i="5"/>
  <c r="CM93" i="5"/>
  <c r="CP70" i="5"/>
  <c r="CP81" i="5"/>
  <c r="CS69" i="5"/>
  <c r="CS80" i="5"/>
  <c r="CS91" i="5"/>
  <c r="CV67" i="5"/>
  <c r="CV75" i="5"/>
  <c r="CV83" i="5"/>
  <c r="CV91" i="5"/>
  <c r="J82" i="5"/>
  <c r="CJ62" i="5"/>
  <c r="CK62" i="5" s="1"/>
  <c r="CJ72" i="5"/>
  <c r="CJ83" i="5"/>
  <c r="CJ94" i="5"/>
  <c r="CM73" i="5"/>
  <c r="CM83" i="5"/>
  <c r="CM94" i="5"/>
  <c r="CP72" i="5"/>
  <c r="CP82" i="5"/>
  <c r="CP93" i="5"/>
  <c r="CS71" i="5"/>
  <c r="CS81" i="5"/>
  <c r="CS92" i="5"/>
  <c r="CV68" i="5"/>
  <c r="CV76" i="5"/>
  <c r="CV84" i="5"/>
  <c r="CV92" i="5"/>
  <c r="CM62" i="5"/>
  <c r="CN62" i="5" s="1"/>
  <c r="CM91" i="5"/>
  <c r="V86" i="5"/>
  <c r="BC67" i="5"/>
  <c r="CJ64" i="5"/>
  <c r="CJ70" i="5"/>
  <c r="CJ75" i="5"/>
  <c r="CJ80" i="5"/>
  <c r="CJ86" i="5"/>
  <c r="CJ91" i="5"/>
  <c r="CM63" i="5"/>
  <c r="CM69" i="5"/>
  <c r="CM74" i="5"/>
  <c r="CM79" i="5"/>
  <c r="CM85" i="5"/>
  <c r="CM90" i="5"/>
  <c r="CP68" i="5"/>
  <c r="CP73" i="5"/>
  <c r="CP78" i="5"/>
  <c r="CP84" i="5"/>
  <c r="CP89" i="5"/>
  <c r="CP94" i="5"/>
  <c r="CS67" i="5"/>
  <c r="CS72" i="5"/>
  <c r="CS77" i="5"/>
  <c r="CS83" i="5"/>
  <c r="CS88" i="5"/>
  <c r="CS93" i="5"/>
  <c r="CV65" i="5"/>
  <c r="CV69" i="5"/>
  <c r="CV73" i="5"/>
  <c r="CV77" i="5"/>
  <c r="CV81" i="5"/>
  <c r="CV85" i="5"/>
  <c r="CV89" i="5"/>
  <c r="CV93" i="5"/>
  <c r="J67" i="5"/>
  <c r="AK66" i="5"/>
  <c r="BX79" i="5"/>
  <c r="CJ66" i="5"/>
  <c r="CJ71" i="5"/>
  <c r="CJ76" i="5"/>
  <c r="CJ82" i="5"/>
  <c r="CJ87" i="5"/>
  <c r="CJ92" i="5"/>
  <c r="CM65" i="5"/>
  <c r="CM70" i="5"/>
  <c r="CM75" i="5"/>
  <c r="CM81" i="5"/>
  <c r="CM86" i="5"/>
  <c r="CP64" i="5"/>
  <c r="CP69" i="5"/>
  <c r="CP74" i="5"/>
  <c r="CP80" i="5"/>
  <c r="CP85" i="5"/>
  <c r="CP90" i="5"/>
  <c r="CS63" i="5"/>
  <c r="CS68" i="5"/>
  <c r="CS73" i="5"/>
  <c r="CS79" i="5"/>
  <c r="CS84" i="5"/>
  <c r="CS89" i="5"/>
  <c r="CV62" i="5"/>
  <c r="CV66" i="5"/>
  <c r="CV70" i="5"/>
  <c r="CV74" i="5"/>
  <c r="CV78" i="5"/>
  <c r="CV82" i="5"/>
  <c r="CV86" i="5"/>
  <c r="CV90" i="5"/>
  <c r="CV94" i="5"/>
  <c r="S77" i="5"/>
  <c r="AN72" i="5"/>
  <c r="CD83" i="5"/>
  <c r="CJ65" i="5"/>
  <c r="CJ69" i="5"/>
  <c r="CJ73" i="5"/>
  <c r="CJ77" i="5"/>
  <c r="CJ81" i="5"/>
  <c r="CJ85" i="5"/>
  <c r="CJ89" i="5"/>
  <c r="CJ93" i="5"/>
  <c r="CM64" i="5"/>
  <c r="CM68" i="5"/>
  <c r="CM72" i="5"/>
  <c r="CM76" i="5"/>
  <c r="CM80" i="5"/>
  <c r="CM84" i="5"/>
  <c r="CM88" i="5"/>
  <c r="CM92" i="5"/>
  <c r="CP63" i="5"/>
  <c r="CP67" i="5"/>
  <c r="CP71" i="5"/>
  <c r="CP75" i="5"/>
  <c r="CP79" i="5"/>
  <c r="CP83" i="5"/>
  <c r="CP87" i="5"/>
  <c r="CP91" i="5"/>
  <c r="CS62" i="5"/>
  <c r="CS66" i="5"/>
  <c r="CS70" i="5"/>
  <c r="CS74" i="5"/>
  <c r="CS78" i="5"/>
  <c r="CS82" i="5"/>
  <c r="CS86" i="5"/>
  <c r="CS90" i="5"/>
  <c r="CS94" i="5"/>
  <c r="L95" i="5"/>
  <c r="M76" i="5"/>
  <c r="G72" i="5"/>
  <c r="P64" i="5"/>
  <c r="S94" i="5"/>
  <c r="AK76" i="5"/>
  <c r="AT81" i="5"/>
  <c r="BF71" i="5"/>
  <c r="BC88" i="5"/>
  <c r="D91" i="5"/>
  <c r="M90" i="5"/>
  <c r="G87" i="5"/>
  <c r="P77" i="5"/>
  <c r="V71" i="5"/>
  <c r="AB86" i="5"/>
  <c r="AW90" i="5"/>
  <c r="BR75" i="5"/>
  <c r="BL92" i="5"/>
  <c r="D85" i="5"/>
  <c r="M68" i="5"/>
  <c r="G79" i="5"/>
  <c r="J75" i="5"/>
  <c r="P70" i="5"/>
  <c r="S66" i="5"/>
  <c r="Y66" i="5"/>
  <c r="AH62" i="5"/>
  <c r="AI62" i="5" s="1"/>
  <c r="AB81" i="5"/>
  <c r="AN67" i="5"/>
  <c r="AT86" i="5"/>
  <c r="BL65" i="5"/>
  <c r="BL73" i="5"/>
  <c r="CD81" i="5"/>
  <c r="BF90" i="5"/>
  <c r="D70" i="5"/>
  <c r="M83" i="5"/>
  <c r="G66" i="5"/>
  <c r="G94" i="5"/>
  <c r="J89" i="5"/>
  <c r="P85" i="5"/>
  <c r="S85" i="5"/>
  <c r="V77" i="5"/>
  <c r="AK71" i="5"/>
  <c r="AK90" i="5"/>
  <c r="AT76" i="5"/>
  <c r="BO62" i="5"/>
  <c r="BP62" i="5" s="1"/>
  <c r="BF69" i="5"/>
  <c r="BO77" i="5"/>
  <c r="BC86" i="5"/>
  <c r="BL94" i="5"/>
  <c r="BO93" i="5"/>
  <c r="CA92" i="5"/>
  <c r="AZ92" i="5"/>
  <c r="BC91" i="5"/>
  <c r="BL90" i="5"/>
  <c r="BX89" i="5"/>
  <c r="CA88" i="5"/>
  <c r="AZ88" i="5"/>
  <c r="BF87" i="5"/>
  <c r="BL86" i="5"/>
  <c r="BX85" i="5"/>
  <c r="CD84" i="5"/>
  <c r="AZ84" i="5"/>
  <c r="BF83" i="5"/>
  <c r="BR82" i="5"/>
  <c r="BX81" i="5"/>
  <c r="CD80" i="5"/>
  <c r="BC80" i="5"/>
  <c r="BF79" i="5"/>
  <c r="BR78" i="5"/>
  <c r="CA77" i="5"/>
  <c r="CD76" i="5"/>
  <c r="BC76" i="5"/>
  <c r="BO75" i="5"/>
  <c r="BR74" i="5"/>
  <c r="CA73" i="5"/>
  <c r="AZ73" i="5"/>
  <c r="BC72" i="5"/>
  <c r="BO71" i="5"/>
  <c r="BX70" i="5"/>
  <c r="CA69" i="5"/>
  <c r="AZ69" i="5"/>
  <c r="BL68" i="5"/>
  <c r="BO67" i="5"/>
  <c r="BX66" i="5"/>
  <c r="BC66" i="5"/>
  <c r="BO65" i="5"/>
  <c r="CG64" i="5"/>
  <c r="BL64" i="5"/>
  <c r="BX63" i="5"/>
  <c r="BC63" i="5"/>
  <c r="BU62" i="5"/>
  <c r="BV62" i="5" s="1"/>
  <c r="AW94" i="5"/>
  <c r="AN93" i="5"/>
  <c r="AN91" i="5"/>
  <c r="AT89" i="5"/>
  <c r="AW87" i="5"/>
  <c r="AW85" i="5"/>
  <c r="AN84" i="5"/>
  <c r="AT82" i="5"/>
  <c r="AT80" i="5"/>
  <c r="AW78" i="5"/>
  <c r="AN77" i="5"/>
  <c r="AN75" i="5"/>
  <c r="AT73" i="5"/>
  <c r="AW71" i="5"/>
  <c r="AW69" i="5"/>
  <c r="AN68" i="5"/>
  <c r="AT66" i="5"/>
  <c r="AT64" i="5"/>
  <c r="AW62" i="5"/>
  <c r="AX62" i="5" s="1"/>
  <c r="AB94" i="5"/>
  <c r="AB92" i="5"/>
  <c r="AH90" i="5"/>
  <c r="AK88" i="5"/>
  <c r="AK86" i="5"/>
  <c r="AB85" i="5"/>
  <c r="AH83" i="5"/>
  <c r="AH81" i="5"/>
  <c r="AK79" i="5"/>
  <c r="AB78" i="5"/>
  <c r="AB76" i="5"/>
  <c r="AH74" i="5"/>
  <c r="AK72" i="5"/>
  <c r="AK70" i="5"/>
  <c r="AB69" i="5"/>
  <c r="AH67" i="5"/>
  <c r="AH65" i="5"/>
  <c r="AK63" i="5"/>
  <c r="AB62" i="5"/>
  <c r="AC62" i="5" s="1"/>
  <c r="V91" i="5"/>
  <c r="V88" i="5"/>
  <c r="Y84" i="5"/>
  <c r="Y80" i="5"/>
  <c r="BC94" i="5"/>
  <c r="BF93" i="5"/>
  <c r="BC92" i="5"/>
  <c r="AZ91" i="5"/>
  <c r="CD89" i="5"/>
  <c r="AZ89" i="5"/>
  <c r="CD87" i="5"/>
  <c r="CA86" i="5"/>
  <c r="CA85" i="5"/>
  <c r="BR84" i="5"/>
  <c r="BX83" i="5"/>
  <c r="BX82" i="5"/>
  <c r="BO81" i="5"/>
  <c r="BO80" i="5"/>
  <c r="BR79" i="5"/>
  <c r="BL78" i="5"/>
  <c r="BL77" i="5"/>
  <c r="BL76" i="5"/>
  <c r="BC75" i="5"/>
  <c r="BF74" i="5"/>
  <c r="BF73" i="5"/>
  <c r="AZ72" i="5"/>
  <c r="AZ71" i="5"/>
  <c r="BC70" i="5"/>
  <c r="CD68" i="5"/>
  <c r="CD67" i="5"/>
  <c r="CA66" i="5"/>
  <c r="CG65" i="5"/>
  <c r="BI65" i="5"/>
  <c r="BO64" i="5"/>
  <c r="BU63" i="5"/>
  <c r="CD62" i="5"/>
  <c r="CE62" i="5" s="1"/>
  <c r="BF62" i="5"/>
  <c r="BG62" i="5" s="1"/>
  <c r="AT92" i="5"/>
  <c r="AT90" i="5"/>
  <c r="AN88" i="5"/>
  <c r="AT85" i="5"/>
  <c r="AN83" i="5"/>
  <c r="AN81" i="5"/>
  <c r="AT78" i="5"/>
  <c r="AN76" i="5"/>
  <c r="AW73" i="5"/>
  <c r="AN71" i="5"/>
  <c r="AN69" i="5"/>
  <c r="AW66" i="5"/>
  <c r="AN64" i="5"/>
  <c r="AK94" i="5"/>
  <c r="AK92" i="5"/>
  <c r="AB90" i="5"/>
  <c r="AK87" i="5"/>
  <c r="AH85" i="5"/>
  <c r="AK82" i="5"/>
  <c r="AK80" i="5"/>
  <c r="AH78" i="5"/>
  <c r="AK75" i="5"/>
  <c r="AH73" i="5"/>
  <c r="AH71" i="5"/>
  <c r="AK68" i="5"/>
  <c r="AH66" i="5"/>
  <c r="AB64" i="5"/>
  <c r="V94" i="5"/>
  <c r="V90" i="5"/>
  <c r="V85" i="5"/>
  <c r="V80" i="5"/>
  <c r="Y76" i="5"/>
  <c r="Y72" i="5"/>
  <c r="V69" i="5"/>
  <c r="V66" i="5"/>
  <c r="Y62" i="5"/>
  <c r="Z62" i="5" s="1"/>
  <c r="S89" i="5"/>
  <c r="S82" i="5"/>
  <c r="S74" i="5"/>
  <c r="S68" i="5"/>
  <c r="P94" i="5"/>
  <c r="P89" i="5"/>
  <c r="P84" i="5"/>
  <c r="P78" i="5"/>
  <c r="P73" i="5"/>
  <c r="P68" i="5"/>
  <c r="P62" i="5"/>
  <c r="Q62" i="5" s="1"/>
  <c r="J90" i="5"/>
  <c r="J85" i="5"/>
  <c r="J79" i="5"/>
  <c r="J74" i="5"/>
  <c r="J69" i="5"/>
  <c r="J63" i="5"/>
  <c r="G91" i="5"/>
  <c r="G86" i="5"/>
  <c r="G80" i="5"/>
  <c r="G75" i="5"/>
  <c r="G70" i="5"/>
  <c r="G64" i="5"/>
  <c r="M91" i="5"/>
  <c r="M86" i="5"/>
  <c r="M80" i="5"/>
  <c r="M75" i="5"/>
  <c r="M70" i="5"/>
  <c r="M63" i="5"/>
  <c r="D66" i="5"/>
  <c r="D71" i="5"/>
  <c r="D77" i="5"/>
  <c r="D82" i="5"/>
  <c r="D87" i="5"/>
  <c r="D93" i="5"/>
  <c r="CD93" i="5"/>
  <c r="CD92" i="5"/>
  <c r="BX91" i="5"/>
  <c r="CA90" i="5"/>
  <c r="CA89" i="5"/>
  <c r="BR88" i="5"/>
  <c r="BR87" i="5"/>
  <c r="BX86" i="5"/>
  <c r="BO85" i="5"/>
  <c r="BO84" i="5"/>
  <c r="BO83" i="5"/>
  <c r="BF82" i="5"/>
  <c r="BL81" i="5"/>
  <c r="BL80" i="5"/>
  <c r="BC79" i="5"/>
  <c r="BC78" i="5"/>
  <c r="BF77" i="5"/>
  <c r="AZ76" i="5"/>
  <c r="AZ75" i="5"/>
  <c r="CD73" i="5"/>
  <c r="CA72" i="5"/>
  <c r="CD71" i="5"/>
  <c r="CA70" i="5"/>
  <c r="BX69" i="5"/>
  <c r="BR68" i="5"/>
  <c r="BX67" i="5"/>
  <c r="BU66" i="5"/>
  <c r="CA65" i="5"/>
  <c r="AZ65" i="5"/>
  <c r="BC64" i="5"/>
  <c r="BO63" i="5"/>
  <c r="CA62" i="5"/>
  <c r="CB62" i="5" s="1"/>
  <c r="AT94" i="5"/>
  <c r="AN92" i="5"/>
  <c r="AW89" i="5"/>
  <c r="AN87" i="5"/>
  <c r="AN85" i="5"/>
  <c r="AW82" i="5"/>
  <c r="AN80" i="5"/>
  <c r="AW77" i="5"/>
  <c r="AW75" i="5"/>
  <c r="AN73" i="5"/>
  <c r="AW70" i="5"/>
  <c r="AT68" i="5"/>
  <c r="AW65" i="5"/>
  <c r="AW63" i="5"/>
  <c r="AH94" i="5"/>
  <c r="AK91" i="5"/>
  <c r="AH89" i="5"/>
  <c r="AH87" i="5"/>
  <c r="AK84" i="5"/>
  <c r="AH82" i="5"/>
  <c r="AB80" i="5"/>
  <c r="AH77" i="5"/>
  <c r="AH75" i="5"/>
  <c r="AB73" i="5"/>
  <c r="AH70" i="5"/>
  <c r="AB68" i="5"/>
  <c r="AB66" i="5"/>
  <c r="AH63" i="5"/>
  <c r="V93" i="5"/>
  <c r="Y88" i="5"/>
  <c r="V83" i="5"/>
  <c r="V79" i="5"/>
  <c r="V75" i="5"/>
  <c r="D90" i="5"/>
  <c r="D83" i="5"/>
  <c r="D75" i="5"/>
  <c r="D69" i="5"/>
  <c r="M62" i="5"/>
  <c r="N62" i="5" s="1"/>
  <c r="N63" i="5" s="1"/>
  <c r="M71" i="5"/>
  <c r="M78" i="5"/>
  <c r="M84" i="5"/>
  <c r="M92" i="5"/>
  <c r="G67" i="5"/>
  <c r="G74" i="5"/>
  <c r="G82" i="5"/>
  <c r="G88" i="5"/>
  <c r="J62" i="5"/>
  <c r="K62" i="5" s="1"/>
  <c r="J70" i="5"/>
  <c r="J77" i="5"/>
  <c r="J83" i="5"/>
  <c r="J91" i="5"/>
  <c r="P65" i="5"/>
  <c r="P72" i="5"/>
  <c r="P80" i="5"/>
  <c r="P86" i="5"/>
  <c r="P93" i="5"/>
  <c r="S69" i="5"/>
  <c r="S78" i="5"/>
  <c r="S88" i="5"/>
  <c r="V63" i="5"/>
  <c r="V67" i="5"/>
  <c r="V72" i="5"/>
  <c r="V78" i="5"/>
  <c r="V87" i="5"/>
  <c r="AK62" i="5"/>
  <c r="AL62" i="5" s="1"/>
  <c r="AK67" i="5"/>
  <c r="AB72" i="5"/>
  <c r="AB77" i="5"/>
  <c r="AB82" i="5"/>
  <c r="AH86" i="5"/>
  <c r="AH91" i="5"/>
  <c r="AN63" i="5"/>
  <c r="AW67" i="5"/>
  <c r="AT72" i="5"/>
  <c r="AT77" i="5"/>
  <c r="AW81" i="5"/>
  <c r="AW86" i="5"/>
  <c r="AW91" i="5"/>
  <c r="BR62" i="5"/>
  <c r="BS62" i="5" s="1"/>
  <c r="AZ64" i="5"/>
  <c r="BX65" i="5"/>
  <c r="BF67" i="5"/>
  <c r="BO69" i="5"/>
  <c r="BR71" i="5"/>
  <c r="BX73" i="5"/>
  <c r="BX75" i="5"/>
  <c r="CD77" i="5"/>
  <c r="CD79" i="5"/>
  <c r="BC82" i="5"/>
  <c r="BL84" i="5"/>
  <c r="BF86" i="5"/>
  <c r="BO88" i="5"/>
  <c r="BR90" i="5"/>
  <c r="BR92" i="5"/>
  <c r="BX94" i="5"/>
  <c r="D62" i="5"/>
  <c r="E62" i="5" s="1"/>
  <c r="D89" i="5"/>
  <c r="D81" i="5"/>
  <c r="D74" i="5"/>
  <c r="D67" i="5"/>
  <c r="M66" i="5"/>
  <c r="M72" i="5"/>
  <c r="M79" i="5"/>
  <c r="M87" i="5"/>
  <c r="M94" i="5"/>
  <c r="G62" i="5"/>
  <c r="H62" i="5" s="1"/>
  <c r="G68" i="5"/>
  <c r="G76" i="5"/>
  <c r="G83" i="5"/>
  <c r="G90" i="5"/>
  <c r="J65" i="5"/>
  <c r="J71" i="5"/>
  <c r="J78" i="5"/>
  <c r="J86" i="5"/>
  <c r="J93" i="5"/>
  <c r="P66" i="5"/>
  <c r="P74" i="5"/>
  <c r="P81" i="5"/>
  <c r="P88" i="5"/>
  <c r="S63" i="5"/>
  <c r="S72" i="5"/>
  <c r="S80" i="5"/>
  <c r="S90" i="5"/>
  <c r="V64" i="5"/>
  <c r="Y68" i="5"/>
  <c r="V74" i="5"/>
  <c r="V82" i="5"/>
  <c r="Y90" i="5"/>
  <c r="AK64" i="5"/>
  <c r="AH69" i="5"/>
  <c r="AB74" i="5"/>
  <c r="AK78" i="5"/>
  <c r="AK83" i="5"/>
  <c r="AB88" i="5"/>
  <c r="AB93" i="5"/>
  <c r="AN65" i="5"/>
  <c r="AT69" i="5"/>
  <c r="AT74" i="5"/>
  <c r="AN79" i="5"/>
  <c r="AW83" i="5"/>
  <c r="AT88" i="5"/>
  <c r="AT93" i="5"/>
  <c r="AZ63" i="5"/>
  <c r="BU64" i="5"/>
  <c r="BI66" i="5"/>
  <c r="AZ68" i="5"/>
  <c r="BF70" i="5"/>
  <c r="BO72" i="5"/>
  <c r="BL74" i="5"/>
  <c r="BR76" i="5"/>
  <c r="BX78" i="5"/>
  <c r="CA80" i="5"/>
  <c r="CA82" i="5"/>
  <c r="AZ85" i="5"/>
  <c r="AZ87" i="5"/>
  <c r="BF89" i="5"/>
  <c r="BO91" i="5"/>
  <c r="BL93" i="5"/>
  <c r="D94" i="5"/>
  <c r="D86" i="5"/>
  <c r="D79" i="5"/>
  <c r="D73" i="5"/>
  <c r="D65" i="5"/>
  <c r="M67" i="5"/>
  <c r="M74" i="5"/>
  <c r="M82" i="5"/>
  <c r="M88" i="5"/>
  <c r="G63" i="5"/>
  <c r="G71" i="5"/>
  <c r="G78" i="5"/>
  <c r="G84" i="5"/>
  <c r="G92" i="5"/>
  <c r="J66" i="5"/>
  <c r="J73" i="5"/>
  <c r="J81" i="5"/>
  <c r="J87" i="5"/>
  <c r="J94" i="5"/>
  <c r="P69" i="5"/>
  <c r="P76" i="5"/>
  <c r="P82" i="5"/>
  <c r="P90" i="5"/>
  <c r="S64" i="5"/>
  <c r="S73" i="5"/>
  <c r="S84" i="5"/>
  <c r="S93" i="5"/>
  <c r="Y64" i="5"/>
  <c r="V70" i="5"/>
  <c r="Y74" i="5"/>
  <c r="Y82" i="5"/>
  <c r="Y92" i="5"/>
  <c r="AB65" i="5"/>
  <c r="AB70" i="5"/>
  <c r="AK74" i="5"/>
  <c r="AH79" i="5"/>
  <c r="AB84" i="5"/>
  <c r="AB89" i="5"/>
  <c r="AH93" i="5"/>
  <c r="AT65" i="5"/>
  <c r="AT70" i="5"/>
  <c r="AW74" i="5"/>
  <c r="AW79" i="5"/>
  <c r="AT84" i="5"/>
  <c r="AN89" i="5"/>
  <c r="AW93" i="5"/>
  <c r="BI63" i="5"/>
  <c r="CA64" i="5"/>
  <c r="BL66" i="5"/>
  <c r="BO68" i="5"/>
  <c r="BL70" i="5"/>
  <c r="BR72" i="5"/>
  <c r="CA74" i="5"/>
  <c r="CA76" i="5"/>
  <c r="AZ79" i="5"/>
  <c r="AZ81" i="5"/>
  <c r="BC83" i="5"/>
  <c r="BF85" i="5"/>
  <c r="BO87" i="5"/>
  <c r="BL89" i="5"/>
  <c r="BR91" i="5"/>
  <c r="CA93" i="5"/>
  <c r="M65" i="5"/>
  <c r="CG94" i="5"/>
  <c r="BU94" i="5"/>
  <c r="BI94" i="5"/>
  <c r="CG93" i="5"/>
  <c r="BU93" i="5"/>
  <c r="BI93" i="5"/>
  <c r="CG92" i="5"/>
  <c r="BU92" i="5"/>
  <c r="BI92" i="5"/>
  <c r="CG91" i="5"/>
  <c r="BU91" i="5"/>
  <c r="BI91" i="5"/>
  <c r="CG90" i="5"/>
  <c r="BU90" i="5"/>
  <c r="BI90" i="5"/>
  <c r="CG89" i="5"/>
  <c r="BU89" i="5"/>
  <c r="BI89" i="5"/>
  <c r="CG88" i="5"/>
  <c r="BU88" i="5"/>
  <c r="BI88" i="5"/>
  <c r="CG87" i="5"/>
  <c r="BU87" i="5"/>
  <c r="BI87" i="5"/>
  <c r="CG86" i="5"/>
  <c r="BU86" i="5"/>
  <c r="BI86" i="5"/>
  <c r="CG85" i="5"/>
  <c r="BU85" i="5"/>
  <c r="BI85" i="5"/>
  <c r="CG84" i="5"/>
  <c r="BU84" i="5"/>
  <c r="BI84" i="5"/>
  <c r="CG83" i="5"/>
  <c r="BU83" i="5"/>
  <c r="BI83" i="5"/>
  <c r="CG82" i="5"/>
  <c r="BU82" i="5"/>
  <c r="BI82" i="5"/>
  <c r="CG81" i="5"/>
  <c r="BU81" i="5"/>
  <c r="BI81" i="5"/>
  <c r="CG80" i="5"/>
  <c r="BU80" i="5"/>
  <c r="BI80" i="5"/>
  <c r="CG79" i="5"/>
  <c r="BU79" i="5"/>
  <c r="BI79" i="5"/>
  <c r="CG78" i="5"/>
  <c r="BU78" i="5"/>
  <c r="BI78" i="5"/>
  <c r="CG77" i="5"/>
  <c r="BU77" i="5"/>
  <c r="BI77" i="5"/>
  <c r="CG76" i="5"/>
  <c r="BU76" i="5"/>
  <c r="BI76" i="5"/>
  <c r="CG75" i="5"/>
  <c r="BU75" i="5"/>
  <c r="BI75" i="5"/>
  <c r="CG74" i="5"/>
  <c r="BU74" i="5"/>
  <c r="BI74" i="5"/>
  <c r="CG73" i="5"/>
  <c r="BU73" i="5"/>
  <c r="BI73" i="5"/>
  <c r="CG72" i="5"/>
  <c r="BU72" i="5"/>
  <c r="BI72" i="5"/>
  <c r="CG71" i="5"/>
  <c r="BU71" i="5"/>
  <c r="BI71" i="5"/>
  <c r="CG70" i="5"/>
  <c r="BU70" i="5"/>
  <c r="BI70" i="5"/>
  <c r="CG69" i="5"/>
  <c r="BU69" i="5"/>
  <c r="BI69" i="5"/>
  <c r="CG68" i="5"/>
  <c r="BU68" i="5"/>
  <c r="BI68" i="5"/>
  <c r="CG67" i="5"/>
  <c r="BU67" i="5"/>
  <c r="BI67" i="5"/>
  <c r="CG66" i="5"/>
  <c r="CD94" i="5"/>
  <c r="BO94" i="5"/>
  <c r="AZ94" i="5"/>
  <c r="BR93" i="5"/>
  <c r="BC93" i="5"/>
  <c r="BX92" i="5"/>
  <c r="BF92" i="5"/>
  <c r="CA91" i="5"/>
  <c r="BL91" i="5"/>
  <c r="CD90" i="5"/>
  <c r="BO90" i="5"/>
  <c r="AZ90" i="5"/>
  <c r="BR89" i="5"/>
  <c r="BC89" i="5"/>
  <c r="BX88" i="5"/>
  <c r="BF88" i="5"/>
  <c r="CA87" i="5"/>
  <c r="BL87" i="5"/>
  <c r="CD86" i="5"/>
  <c r="BO86" i="5"/>
  <c r="AZ86" i="5"/>
  <c r="BR85" i="5"/>
  <c r="BC85" i="5"/>
  <c r="BX84" i="5"/>
  <c r="BF84" i="5"/>
  <c r="CA83" i="5"/>
  <c r="BL83" i="5"/>
  <c r="CD82" i="5"/>
  <c r="BO82" i="5"/>
  <c r="AZ82" i="5"/>
  <c r="BR81" i="5"/>
  <c r="BC81" i="5"/>
  <c r="BX80" i="5"/>
  <c r="BF80" i="5"/>
  <c r="CA79" i="5"/>
  <c r="BL79" i="5"/>
  <c r="CD78" i="5"/>
  <c r="BO78" i="5"/>
  <c r="AZ78" i="5"/>
  <c r="BR77" i="5"/>
  <c r="BC77" i="5"/>
  <c r="BX76" i="5"/>
  <c r="BF76" i="5"/>
  <c r="CA75" i="5"/>
  <c r="BL75" i="5"/>
  <c r="CD74" i="5"/>
  <c r="BO74" i="5"/>
  <c r="AZ74" i="5"/>
  <c r="BR73" i="5"/>
  <c r="BC73" i="5"/>
  <c r="BX72" i="5"/>
  <c r="BF72" i="5"/>
  <c r="CA71" i="5"/>
  <c r="BL71" i="5"/>
  <c r="CD70" i="5"/>
  <c r="BO70" i="5"/>
  <c r="AZ70" i="5"/>
  <c r="BR69" i="5"/>
  <c r="BC69" i="5"/>
  <c r="BX68" i="5"/>
  <c r="BF68" i="5"/>
  <c r="CA67" i="5"/>
  <c r="BL67" i="5"/>
  <c r="CD66" i="5"/>
  <c r="BR66" i="5"/>
  <c r="BF66" i="5"/>
  <c r="CD65" i="5"/>
  <c r="BR65" i="5"/>
  <c r="BF65" i="5"/>
  <c r="CD64" i="5"/>
  <c r="BR64" i="5"/>
  <c r="BF64" i="5"/>
  <c r="CD63" i="5"/>
  <c r="BR63" i="5"/>
  <c r="BF63" i="5"/>
  <c r="CG62" i="5"/>
  <c r="CH62" i="5" s="1"/>
  <c r="BX62" i="5"/>
  <c r="BY62" i="5" s="1"/>
  <c r="BI62" i="5"/>
  <c r="BJ62" i="5" s="1"/>
  <c r="AZ62" i="5"/>
  <c r="BA62" i="5" s="1"/>
  <c r="AQ94" i="5"/>
  <c r="AQ93" i="5"/>
  <c r="AQ92" i="5"/>
  <c r="AQ91" i="5"/>
  <c r="AQ90" i="5"/>
  <c r="AQ89" i="5"/>
  <c r="AQ88" i="5"/>
  <c r="AQ87" i="5"/>
  <c r="AQ86" i="5"/>
  <c r="AQ85" i="5"/>
  <c r="AQ84" i="5"/>
  <c r="AQ83" i="5"/>
  <c r="AQ82" i="5"/>
  <c r="AQ81" i="5"/>
  <c r="AQ80" i="5"/>
  <c r="AQ79" i="5"/>
  <c r="AQ78" i="5"/>
  <c r="AQ77" i="5"/>
  <c r="AQ76" i="5"/>
  <c r="AQ75" i="5"/>
  <c r="AQ74" i="5"/>
  <c r="AQ73" i="5"/>
  <c r="AQ72" i="5"/>
  <c r="AQ71" i="5"/>
  <c r="AQ70" i="5"/>
  <c r="AQ69" i="5"/>
  <c r="AQ68" i="5"/>
  <c r="AQ67" i="5"/>
  <c r="AQ66" i="5"/>
  <c r="AQ65" i="5"/>
  <c r="AQ64" i="5"/>
  <c r="AQ63" i="5"/>
  <c r="AQ62" i="5"/>
  <c r="AE94" i="5"/>
  <c r="AE93" i="5"/>
  <c r="AE92" i="5"/>
  <c r="AE91" i="5"/>
  <c r="AE90" i="5"/>
  <c r="AE89" i="5"/>
  <c r="AE88" i="5"/>
  <c r="AE87" i="5"/>
  <c r="AE86" i="5"/>
  <c r="AE85" i="5"/>
  <c r="AE84" i="5"/>
  <c r="AE83" i="5"/>
  <c r="AE82" i="5"/>
  <c r="AE81" i="5"/>
  <c r="AE80" i="5"/>
  <c r="AE79" i="5"/>
  <c r="AE78" i="5"/>
  <c r="AE77" i="5"/>
  <c r="AE76" i="5"/>
  <c r="AE75" i="5"/>
  <c r="AE74" i="5"/>
  <c r="AE73" i="5"/>
  <c r="AE72" i="5"/>
  <c r="AE71" i="5"/>
  <c r="AE70" i="5"/>
  <c r="AE69" i="5"/>
  <c r="AE68" i="5"/>
  <c r="AE67" i="5"/>
  <c r="AE66" i="5"/>
  <c r="AE65" i="5"/>
  <c r="AE64" i="5"/>
  <c r="AE63" i="5"/>
  <c r="AE62" i="5"/>
  <c r="AF62" i="5" s="1"/>
  <c r="Y93" i="5"/>
  <c r="Y91" i="5"/>
  <c r="Y89" i="5"/>
  <c r="Y87" i="5"/>
  <c r="Y85" i="5"/>
  <c r="Y83" i="5"/>
  <c r="Y81" i="5"/>
  <c r="Y79" i="5"/>
  <c r="Y77" i="5"/>
  <c r="Y75" i="5"/>
  <c r="Y73" i="5"/>
  <c r="Y71" i="5"/>
  <c r="Y69" i="5"/>
  <c r="Y67" i="5"/>
  <c r="Y65" i="5"/>
  <c r="Y63" i="5"/>
  <c r="V62" i="5"/>
  <c r="W62" i="5" s="1"/>
  <c r="S91" i="5"/>
  <c r="S87" i="5"/>
  <c r="S83" i="5"/>
  <c r="S79" i="5"/>
  <c r="S75" i="5"/>
  <c r="S71" i="5"/>
  <c r="S67" i="5"/>
  <c r="D92" i="5"/>
  <c r="D88" i="5"/>
  <c r="D84" i="5"/>
  <c r="D80" i="5"/>
  <c r="D76" i="5"/>
  <c r="D72" i="5"/>
  <c r="D68" i="5"/>
  <c r="D64" i="5"/>
  <c r="M64" i="5"/>
  <c r="M69" i="5"/>
  <c r="M73" i="5"/>
  <c r="M77" i="5"/>
  <c r="M81" i="5"/>
  <c r="M85" i="5"/>
  <c r="M89" i="5"/>
  <c r="M93" i="5"/>
  <c r="G65" i="5"/>
  <c r="G69" i="5"/>
  <c r="G73" i="5"/>
  <c r="G77" i="5"/>
  <c r="G81" i="5"/>
  <c r="G85" i="5"/>
  <c r="G89" i="5"/>
  <c r="G93" i="5"/>
  <c r="J64" i="5"/>
  <c r="J68" i="5"/>
  <c r="J72" i="5"/>
  <c r="J76" i="5"/>
  <c r="J80" i="5"/>
  <c r="J84" i="5"/>
  <c r="J88" i="5"/>
  <c r="J92" i="5"/>
  <c r="P63" i="5"/>
  <c r="P67" i="5"/>
  <c r="P71" i="5"/>
  <c r="P75" i="5"/>
  <c r="P79" i="5"/>
  <c r="P83" i="5"/>
  <c r="P87" i="5"/>
  <c r="P91" i="5"/>
  <c r="S62" i="5"/>
  <c r="S65" i="5"/>
  <c r="S70" i="5"/>
  <c r="S76" i="5"/>
  <c r="S81" i="5"/>
  <c r="S86" i="5"/>
  <c r="S92" i="5"/>
  <c r="V65" i="5"/>
  <c r="V68" i="5"/>
  <c r="Y70" i="5"/>
  <c r="V73" i="5"/>
  <c r="V76" i="5"/>
  <c r="Y78" i="5"/>
  <c r="V81" i="5"/>
  <c r="V84" i="5"/>
  <c r="Y86" i="5"/>
  <c r="V89" i="5"/>
  <c r="V92" i="5"/>
  <c r="Y94" i="5"/>
  <c r="AB63" i="5"/>
  <c r="AH64" i="5"/>
  <c r="AK65" i="5"/>
  <c r="AB67" i="5"/>
  <c r="AH68" i="5"/>
  <c r="AK69" i="5"/>
  <c r="AB71" i="5"/>
  <c r="AH72" i="5"/>
  <c r="AK73" i="5"/>
  <c r="AB75" i="5"/>
  <c r="AH76" i="5"/>
  <c r="AK77" i="5"/>
  <c r="AB79" i="5"/>
  <c r="AH80" i="5"/>
  <c r="AK81" i="5"/>
  <c r="AB83" i="5"/>
  <c r="AH84" i="5"/>
  <c r="AK85" i="5"/>
  <c r="AB87" i="5"/>
  <c r="AH88" i="5"/>
  <c r="AK89" i="5"/>
  <c r="AB91" i="5"/>
  <c r="AH92" i="5"/>
  <c r="AK93" i="5"/>
  <c r="AN62" i="5"/>
  <c r="AT63" i="5"/>
  <c r="AW64" i="5"/>
  <c r="AN66" i="5"/>
  <c r="AT67" i="5"/>
  <c r="AW68" i="5"/>
  <c r="AN70" i="5"/>
  <c r="AT71" i="5"/>
  <c r="AW72" i="5"/>
  <c r="AN74" i="5"/>
  <c r="AT75" i="5"/>
  <c r="AW76" i="5"/>
  <c r="AN78" i="5"/>
  <c r="AT79" i="5"/>
  <c r="AW80" i="5"/>
  <c r="AN82" i="5"/>
  <c r="AT83" i="5"/>
  <c r="AW84" i="5"/>
  <c r="AN86" i="5"/>
  <c r="AT87" i="5"/>
  <c r="AW88" i="5"/>
  <c r="AN90" i="5"/>
  <c r="AT91" i="5"/>
  <c r="AW92" i="5"/>
  <c r="AN94" i="5"/>
  <c r="BC62" i="5"/>
  <c r="BD62" i="5" s="1"/>
  <c r="BL62" i="5"/>
  <c r="BM62" i="5" s="1"/>
  <c r="BL63" i="5"/>
  <c r="CA63" i="5"/>
  <c r="BI64" i="5"/>
  <c r="BX64" i="5"/>
  <c r="BC65" i="5"/>
  <c r="BU65" i="5"/>
  <c r="AZ66" i="5"/>
  <c r="BO66" i="5"/>
  <c r="AZ67" i="5"/>
  <c r="BR67" i="5"/>
  <c r="BC68" i="5"/>
  <c r="CA68" i="5"/>
  <c r="BL69" i="5"/>
  <c r="CD69" i="5"/>
  <c r="BR70" i="5"/>
  <c r="BC71" i="5"/>
  <c r="BX71" i="5"/>
  <c r="BL72" i="5"/>
  <c r="CD72" i="5"/>
  <c r="BO73" i="5"/>
  <c r="BC74" i="5"/>
  <c r="BX74" i="5"/>
  <c r="BF75" i="5"/>
  <c r="CD75" i="5"/>
  <c r="BO76" i="5"/>
  <c r="AZ77" i="5"/>
  <c r="BX77" i="5"/>
  <c r="BF78" i="5"/>
  <c r="CA78" i="5"/>
  <c r="BO79" i="5"/>
  <c r="AZ80" i="5"/>
  <c r="BR80" i="5"/>
  <c r="BF81" i="5"/>
  <c r="CA81" i="5"/>
  <c r="BL82" i="5"/>
  <c r="AZ83" i="5"/>
  <c r="BR83" i="5"/>
  <c r="BC84" i="5"/>
  <c r="CA84" i="5"/>
  <c r="BL85" i="5"/>
  <c r="CD85" i="5"/>
  <c r="BR86" i="5"/>
  <c r="BC87" i="5"/>
  <c r="BX87" i="5"/>
  <c r="BL88" i="5"/>
  <c r="CD88" i="5"/>
  <c r="BO89" i="5"/>
  <c r="BC90" i="5"/>
  <c r="BX90" i="5"/>
  <c r="BF91" i="5"/>
  <c r="CD91" i="5"/>
  <c r="BO92" i="5"/>
  <c r="AZ93" i="5"/>
  <c r="BX93" i="5"/>
  <c r="BF94" i="5"/>
  <c r="CA94" i="5"/>
  <c r="CK63" i="5" l="1"/>
  <c r="E63" i="5"/>
  <c r="E64" i="5" s="1"/>
  <c r="E65" i="5" s="1"/>
  <c r="E66" i="5" s="1"/>
  <c r="E67" i="5" s="1"/>
  <c r="E68" i="5" s="1"/>
  <c r="E69" i="5" s="1"/>
  <c r="E70" i="5" s="1"/>
  <c r="E71" i="5" s="1"/>
  <c r="E72" i="5" s="1"/>
  <c r="E73" i="5" s="1"/>
  <c r="E74" i="5" s="1"/>
  <c r="E75" i="5" s="1"/>
  <c r="E76" i="5" s="1"/>
  <c r="E77" i="5" s="1"/>
  <c r="E78" i="5" s="1"/>
  <c r="E79" i="5" s="1"/>
  <c r="E80" i="5" s="1"/>
  <c r="E81" i="5" s="1"/>
  <c r="E82" i="5" s="1"/>
  <c r="E83" i="5" s="1"/>
  <c r="E84" i="5" s="1"/>
  <c r="E85" i="5" s="1"/>
  <c r="E86" i="5" s="1"/>
  <c r="E87" i="5" s="1"/>
  <c r="E88" i="5" s="1"/>
  <c r="E89" i="5" s="1"/>
  <c r="E90" i="5" s="1"/>
  <c r="E91" i="5" s="1"/>
  <c r="E92" i="5" s="1"/>
  <c r="E93" i="5" s="1"/>
  <c r="E94" i="5" s="1"/>
  <c r="CH63" i="5"/>
  <c r="CH64" i="5" s="1"/>
  <c r="CH65" i="5" s="1"/>
  <c r="CH66" i="5" s="1"/>
  <c r="CH67" i="5" s="1"/>
  <c r="CH68" i="5" s="1"/>
  <c r="CH69" i="5" s="1"/>
  <c r="CH70" i="5" s="1"/>
  <c r="CH71" i="5" s="1"/>
  <c r="CH72" i="5" s="1"/>
  <c r="CH73" i="5" s="1"/>
  <c r="CH74" i="5" s="1"/>
  <c r="CH75" i="5" s="1"/>
  <c r="CH76" i="5" s="1"/>
  <c r="CH77" i="5" s="1"/>
  <c r="CH78" i="5" s="1"/>
  <c r="CH79" i="5" s="1"/>
  <c r="CH80" i="5" s="1"/>
  <c r="CH81" i="5" s="1"/>
  <c r="CH82" i="5" s="1"/>
  <c r="CH83" i="5" s="1"/>
  <c r="CH84" i="5" s="1"/>
  <c r="CH85" i="5" s="1"/>
  <c r="CH86" i="5" s="1"/>
  <c r="CH87" i="5" s="1"/>
  <c r="CH88" i="5" s="1"/>
  <c r="CH89" i="5" s="1"/>
  <c r="CH90" i="5" s="1"/>
  <c r="CH91" i="5" s="1"/>
  <c r="CH92" i="5" s="1"/>
  <c r="CH93" i="5" s="1"/>
  <c r="CH94" i="5" s="1"/>
  <c r="CN63" i="5"/>
  <c r="N64" i="5"/>
  <c r="N65" i="5" s="1"/>
  <c r="N66" i="5" s="1"/>
  <c r="N67" i="5" s="1"/>
  <c r="N68" i="5" s="1"/>
  <c r="N69" i="5" s="1"/>
  <c r="N70" i="5" s="1"/>
  <c r="N71" i="5" s="1"/>
  <c r="N72" i="5" s="1"/>
  <c r="N73" i="5" s="1"/>
  <c r="N74" i="5" s="1"/>
  <c r="N75" i="5" s="1"/>
  <c r="N76" i="5" s="1"/>
  <c r="N77" i="5" s="1"/>
  <c r="N78" i="5" s="1"/>
  <c r="N79" i="5" s="1"/>
  <c r="N80" i="5" s="1"/>
  <c r="N81" i="5" s="1"/>
  <c r="N82" i="5" s="1"/>
  <c r="N83" i="5" s="1"/>
  <c r="N84" i="5" s="1"/>
  <c r="N85" i="5" s="1"/>
  <c r="N86" i="5" s="1"/>
  <c r="N87" i="5" s="1"/>
  <c r="N88" i="5" s="1"/>
  <c r="N89" i="5" s="1"/>
  <c r="N90" i="5" s="1"/>
  <c r="N91" i="5" s="1"/>
  <c r="N92" i="5" s="1"/>
  <c r="N93" i="5" s="1"/>
  <c r="N94" i="5" s="1"/>
  <c r="CQ63" i="5"/>
  <c r="CQ64" i="5" s="1"/>
  <c r="CQ65" i="5" s="1"/>
  <c r="CQ66" i="5" s="1"/>
  <c r="CQ67" i="5" s="1"/>
  <c r="CQ68" i="5" s="1"/>
  <c r="CQ69" i="5" s="1"/>
  <c r="CQ70" i="5" s="1"/>
  <c r="CQ71" i="5" s="1"/>
  <c r="CQ72" i="5" s="1"/>
  <c r="CQ73" i="5" s="1"/>
  <c r="CQ74" i="5" s="1"/>
  <c r="CQ75" i="5" s="1"/>
  <c r="CQ76" i="5" s="1"/>
  <c r="CQ77" i="5" s="1"/>
  <c r="CQ78" i="5" s="1"/>
  <c r="CQ79" i="5" s="1"/>
  <c r="CQ80" i="5" s="1"/>
  <c r="CQ81" i="5" s="1"/>
  <c r="CQ82" i="5" s="1"/>
  <c r="CQ83" i="5" s="1"/>
  <c r="CQ84" i="5" s="1"/>
  <c r="CQ85" i="5" s="1"/>
  <c r="CQ86" i="5" s="1"/>
  <c r="CQ87" i="5" s="1"/>
  <c r="CQ88" i="5" s="1"/>
  <c r="CQ89" i="5" s="1"/>
  <c r="CQ90" i="5" s="1"/>
  <c r="CQ91" i="5" s="1"/>
  <c r="CQ92" i="5" s="1"/>
  <c r="CQ93" i="5" s="1"/>
  <c r="CQ94" i="5" s="1"/>
  <c r="CN64" i="5"/>
  <c r="CN65" i="5" s="1"/>
  <c r="CN66" i="5" s="1"/>
  <c r="CN67" i="5" s="1"/>
  <c r="CN68" i="5" s="1"/>
  <c r="CN69" i="5" s="1"/>
  <c r="CN70" i="5" s="1"/>
  <c r="CN71" i="5" s="1"/>
  <c r="CN72" i="5" s="1"/>
  <c r="CN73" i="5" s="1"/>
  <c r="CN74" i="5" s="1"/>
  <c r="CN75" i="5" s="1"/>
  <c r="CN76" i="5" s="1"/>
  <c r="CN77" i="5" s="1"/>
  <c r="CN78" i="5" s="1"/>
  <c r="CN79" i="5" s="1"/>
  <c r="CN80" i="5" s="1"/>
  <c r="CN81" i="5" s="1"/>
  <c r="CN82" i="5" s="1"/>
  <c r="CN83" i="5" s="1"/>
  <c r="CN84" i="5" s="1"/>
  <c r="CN85" i="5" s="1"/>
  <c r="CN86" i="5" s="1"/>
  <c r="CN87" i="5" s="1"/>
  <c r="CN88" i="5" s="1"/>
  <c r="CN89" i="5" s="1"/>
  <c r="CN90" i="5" s="1"/>
  <c r="CN91" i="5" s="1"/>
  <c r="CN92" i="5" s="1"/>
  <c r="CN93" i="5" s="1"/>
  <c r="CN94" i="5" s="1"/>
  <c r="BD63" i="5"/>
  <c r="BD64" i="5" s="1"/>
  <c r="BD65" i="5" s="1"/>
  <c r="BD66" i="5" s="1"/>
  <c r="BD67" i="5" s="1"/>
  <c r="BD68" i="5" s="1"/>
  <c r="BD69" i="5" s="1"/>
  <c r="BD70" i="5" s="1"/>
  <c r="BD71" i="5" s="1"/>
  <c r="BD72" i="5" s="1"/>
  <c r="BD73" i="5" s="1"/>
  <c r="BD74" i="5" s="1"/>
  <c r="BD75" i="5" s="1"/>
  <c r="BD76" i="5" s="1"/>
  <c r="BD77" i="5" s="1"/>
  <c r="BD78" i="5" s="1"/>
  <c r="BD79" i="5" s="1"/>
  <c r="BD80" i="5" s="1"/>
  <c r="BD81" i="5" s="1"/>
  <c r="BD82" i="5" s="1"/>
  <c r="BD83" i="5" s="1"/>
  <c r="BD84" i="5" s="1"/>
  <c r="BD85" i="5" s="1"/>
  <c r="BD86" i="5" s="1"/>
  <c r="BD87" i="5" s="1"/>
  <c r="BD88" i="5" s="1"/>
  <c r="BD89" i="5" s="1"/>
  <c r="BD90" i="5" s="1"/>
  <c r="BD91" i="5" s="1"/>
  <c r="BD92" i="5" s="1"/>
  <c r="BD93" i="5" s="1"/>
  <c r="BD94" i="5" s="1"/>
  <c r="BJ63" i="5"/>
  <c r="BJ64" i="5" s="1"/>
  <c r="BJ65" i="5" s="1"/>
  <c r="BJ66" i="5" s="1"/>
  <c r="BJ67" i="5" s="1"/>
  <c r="BJ68" i="5" s="1"/>
  <c r="BJ69" i="5" s="1"/>
  <c r="BJ70" i="5" s="1"/>
  <c r="BJ71" i="5" s="1"/>
  <c r="BJ72" i="5" s="1"/>
  <c r="BJ73" i="5" s="1"/>
  <c r="BJ74" i="5" s="1"/>
  <c r="BJ75" i="5" s="1"/>
  <c r="BJ76" i="5" s="1"/>
  <c r="BJ77" i="5" s="1"/>
  <c r="BJ78" i="5" s="1"/>
  <c r="BJ79" i="5" s="1"/>
  <c r="BJ80" i="5" s="1"/>
  <c r="BJ81" i="5" s="1"/>
  <c r="BJ82" i="5" s="1"/>
  <c r="BJ83" i="5" s="1"/>
  <c r="BJ84" i="5" s="1"/>
  <c r="BJ85" i="5" s="1"/>
  <c r="BJ86" i="5" s="1"/>
  <c r="BJ87" i="5" s="1"/>
  <c r="BJ88" i="5" s="1"/>
  <c r="BJ89" i="5" s="1"/>
  <c r="BJ90" i="5" s="1"/>
  <c r="BJ91" i="5" s="1"/>
  <c r="BJ92" i="5" s="1"/>
  <c r="BJ93" i="5" s="1"/>
  <c r="BJ94" i="5" s="1"/>
  <c r="CE63" i="5"/>
  <c r="CE64" i="5" s="1"/>
  <c r="CE65" i="5" s="1"/>
  <c r="CE66" i="5" s="1"/>
  <c r="CE67" i="5" s="1"/>
  <c r="CE68" i="5" s="1"/>
  <c r="CE69" i="5" s="1"/>
  <c r="CE70" i="5" s="1"/>
  <c r="CE71" i="5" s="1"/>
  <c r="CE72" i="5" s="1"/>
  <c r="CE73" i="5" s="1"/>
  <c r="CE74" i="5" s="1"/>
  <c r="CE75" i="5" s="1"/>
  <c r="CE76" i="5" s="1"/>
  <c r="CE77" i="5" s="1"/>
  <c r="CE78" i="5" s="1"/>
  <c r="CE79" i="5" s="1"/>
  <c r="CE80" i="5" s="1"/>
  <c r="CE81" i="5" s="1"/>
  <c r="CE82" i="5" s="1"/>
  <c r="CE83" i="5" s="1"/>
  <c r="CE84" i="5" s="1"/>
  <c r="CE85" i="5" s="1"/>
  <c r="CE86" i="5" s="1"/>
  <c r="CE87" i="5" s="1"/>
  <c r="CE88" i="5" s="1"/>
  <c r="CE89" i="5" s="1"/>
  <c r="CE90" i="5" s="1"/>
  <c r="CE91" i="5" s="1"/>
  <c r="CE92" i="5" s="1"/>
  <c r="CE93" i="5" s="1"/>
  <c r="CE94" i="5" s="1"/>
  <c r="CM95" i="5"/>
  <c r="CW62" i="5"/>
  <c r="CW63" i="5" s="1"/>
  <c r="CW64" i="5" s="1"/>
  <c r="CW65" i="5" s="1"/>
  <c r="CW66" i="5" s="1"/>
  <c r="CW67" i="5" s="1"/>
  <c r="CW68" i="5" s="1"/>
  <c r="CW69" i="5" s="1"/>
  <c r="CW70" i="5" s="1"/>
  <c r="CW71" i="5" s="1"/>
  <c r="CW72" i="5" s="1"/>
  <c r="CW73" i="5" s="1"/>
  <c r="CW74" i="5" s="1"/>
  <c r="CW75" i="5" s="1"/>
  <c r="CW76" i="5" s="1"/>
  <c r="CW77" i="5" s="1"/>
  <c r="CW78" i="5" s="1"/>
  <c r="CW79" i="5" s="1"/>
  <c r="CW80" i="5" s="1"/>
  <c r="CW81" i="5" s="1"/>
  <c r="CW82" i="5" s="1"/>
  <c r="CW83" i="5" s="1"/>
  <c r="CW84" i="5" s="1"/>
  <c r="CW85" i="5" s="1"/>
  <c r="CW86" i="5" s="1"/>
  <c r="CW87" i="5" s="1"/>
  <c r="CW88" i="5" s="1"/>
  <c r="CW89" i="5" s="1"/>
  <c r="CW90" i="5" s="1"/>
  <c r="CW91" i="5" s="1"/>
  <c r="CW92" i="5" s="1"/>
  <c r="CW93" i="5" s="1"/>
  <c r="CW94" i="5" s="1"/>
  <c r="CV95" i="5"/>
  <c r="CP95" i="5"/>
  <c r="CJ95" i="5"/>
  <c r="CK64" i="5"/>
  <c r="CK65" i="5" s="1"/>
  <c r="CK66" i="5" s="1"/>
  <c r="CK67" i="5" s="1"/>
  <c r="CK68" i="5" s="1"/>
  <c r="CK69" i="5" s="1"/>
  <c r="CK70" i="5" s="1"/>
  <c r="CK71" i="5" s="1"/>
  <c r="CK72" i="5" s="1"/>
  <c r="CK73" i="5" s="1"/>
  <c r="CK74" i="5" s="1"/>
  <c r="CK75" i="5" s="1"/>
  <c r="CK76" i="5" s="1"/>
  <c r="CK77" i="5" s="1"/>
  <c r="CK78" i="5" s="1"/>
  <c r="CK79" i="5" s="1"/>
  <c r="CK80" i="5" s="1"/>
  <c r="CK81" i="5" s="1"/>
  <c r="CK82" i="5" s="1"/>
  <c r="CK83" i="5" s="1"/>
  <c r="CK84" i="5" s="1"/>
  <c r="CK85" i="5" s="1"/>
  <c r="CK86" i="5" s="1"/>
  <c r="CK87" i="5" s="1"/>
  <c r="CK88" i="5" s="1"/>
  <c r="CK89" i="5" s="1"/>
  <c r="CK90" i="5" s="1"/>
  <c r="CK91" i="5" s="1"/>
  <c r="CK92" i="5" s="1"/>
  <c r="CK93" i="5" s="1"/>
  <c r="CK94" i="5" s="1"/>
  <c r="BP63" i="5"/>
  <c r="CS95" i="5"/>
  <c r="BM63" i="5"/>
  <c r="BM64" i="5" s="1"/>
  <c r="BM65" i="5" s="1"/>
  <c r="BM66" i="5" s="1"/>
  <c r="BM67" i="5" s="1"/>
  <c r="BM68" i="5" s="1"/>
  <c r="BM69" i="5" s="1"/>
  <c r="BM70" i="5" s="1"/>
  <c r="BM71" i="5" s="1"/>
  <c r="BM72" i="5" s="1"/>
  <c r="BM73" i="5" s="1"/>
  <c r="BM74" i="5" s="1"/>
  <c r="BM75" i="5" s="1"/>
  <c r="BM76" i="5" s="1"/>
  <c r="BM77" i="5" s="1"/>
  <c r="BM78" i="5" s="1"/>
  <c r="BM79" i="5" s="1"/>
  <c r="BM80" i="5" s="1"/>
  <c r="BM81" i="5" s="1"/>
  <c r="BM82" i="5" s="1"/>
  <c r="BM83" i="5" s="1"/>
  <c r="BM84" i="5" s="1"/>
  <c r="BM85" i="5" s="1"/>
  <c r="BM86" i="5" s="1"/>
  <c r="BM87" i="5" s="1"/>
  <c r="BM88" i="5" s="1"/>
  <c r="BM89" i="5" s="1"/>
  <c r="BM90" i="5" s="1"/>
  <c r="BM91" i="5" s="1"/>
  <c r="BM92" i="5" s="1"/>
  <c r="BM93" i="5" s="1"/>
  <c r="BM94" i="5" s="1"/>
  <c r="Z63" i="5"/>
  <c r="Z64" i="5" s="1"/>
  <c r="Z65" i="5" s="1"/>
  <c r="Z66" i="5" s="1"/>
  <c r="Z67" i="5" s="1"/>
  <c r="Z68" i="5" s="1"/>
  <c r="Z69" i="5" s="1"/>
  <c r="Z70" i="5" s="1"/>
  <c r="Z71" i="5" s="1"/>
  <c r="Z72" i="5" s="1"/>
  <c r="Z73" i="5" s="1"/>
  <c r="Z74" i="5" s="1"/>
  <c r="Z75" i="5" s="1"/>
  <c r="Z76" i="5" s="1"/>
  <c r="Z77" i="5" s="1"/>
  <c r="Z78" i="5" s="1"/>
  <c r="Z79" i="5" s="1"/>
  <c r="Z80" i="5" s="1"/>
  <c r="Z81" i="5" s="1"/>
  <c r="Z82" i="5" s="1"/>
  <c r="Z83" i="5" s="1"/>
  <c r="Z84" i="5" s="1"/>
  <c r="Z85" i="5" s="1"/>
  <c r="Z86" i="5" s="1"/>
  <c r="Z87" i="5" s="1"/>
  <c r="Z88" i="5" s="1"/>
  <c r="Z89" i="5" s="1"/>
  <c r="Z90" i="5" s="1"/>
  <c r="Z91" i="5" s="1"/>
  <c r="Z92" i="5" s="1"/>
  <c r="Z93" i="5" s="1"/>
  <c r="Z94" i="5" s="1"/>
  <c r="AI63" i="5"/>
  <c r="AI64" i="5" s="1"/>
  <c r="AI65" i="5" s="1"/>
  <c r="AI66" i="5" s="1"/>
  <c r="AI67" i="5" s="1"/>
  <c r="AI68" i="5" s="1"/>
  <c r="AI69" i="5" s="1"/>
  <c r="AI70" i="5" s="1"/>
  <c r="AI71" i="5" s="1"/>
  <c r="AI72" i="5" s="1"/>
  <c r="AI73" i="5" s="1"/>
  <c r="AI74" i="5" s="1"/>
  <c r="AI75" i="5" s="1"/>
  <c r="AI76" i="5" s="1"/>
  <c r="AI77" i="5" s="1"/>
  <c r="AI78" i="5" s="1"/>
  <c r="AI79" i="5" s="1"/>
  <c r="AI80" i="5" s="1"/>
  <c r="AI81" i="5" s="1"/>
  <c r="AI82" i="5" s="1"/>
  <c r="AI83" i="5" s="1"/>
  <c r="AI84" i="5" s="1"/>
  <c r="AI85" i="5" s="1"/>
  <c r="AI86" i="5" s="1"/>
  <c r="AI87" i="5" s="1"/>
  <c r="AI88" i="5" s="1"/>
  <c r="AI89" i="5" s="1"/>
  <c r="AI90" i="5" s="1"/>
  <c r="AI91" i="5" s="1"/>
  <c r="AI92" i="5" s="1"/>
  <c r="AI93" i="5" s="1"/>
  <c r="AI94" i="5" s="1"/>
  <c r="CT62" i="5"/>
  <c r="CT63" i="5" s="1"/>
  <c r="CT64" i="5" s="1"/>
  <c r="CT65" i="5" s="1"/>
  <c r="CT66" i="5" s="1"/>
  <c r="CT67" i="5" s="1"/>
  <c r="CT68" i="5" s="1"/>
  <c r="CT69" i="5" s="1"/>
  <c r="CT70" i="5" s="1"/>
  <c r="CT71" i="5" s="1"/>
  <c r="CT72" i="5" s="1"/>
  <c r="CT73" i="5" s="1"/>
  <c r="CT74" i="5" s="1"/>
  <c r="CT75" i="5" s="1"/>
  <c r="CT76" i="5" s="1"/>
  <c r="CT77" i="5" s="1"/>
  <c r="CT78" i="5" s="1"/>
  <c r="CT79" i="5" s="1"/>
  <c r="CT80" i="5" s="1"/>
  <c r="CT81" i="5" s="1"/>
  <c r="CT82" i="5" s="1"/>
  <c r="CT83" i="5" s="1"/>
  <c r="CT84" i="5" s="1"/>
  <c r="CT85" i="5" s="1"/>
  <c r="CT86" i="5" s="1"/>
  <c r="CT87" i="5" s="1"/>
  <c r="CT88" i="5" s="1"/>
  <c r="CT89" i="5" s="1"/>
  <c r="CT90" i="5" s="1"/>
  <c r="CT91" i="5" s="1"/>
  <c r="CT92" i="5" s="1"/>
  <c r="CT93" i="5" s="1"/>
  <c r="CT94" i="5" s="1"/>
  <c r="BC95" i="5"/>
  <c r="K63" i="5"/>
  <c r="K64" i="5" s="1"/>
  <c r="K65" i="5" s="1"/>
  <c r="K66" i="5" s="1"/>
  <c r="K67" i="5" s="1"/>
  <c r="K68" i="5" s="1"/>
  <c r="K69" i="5" s="1"/>
  <c r="K70" i="5" s="1"/>
  <c r="K71" i="5" s="1"/>
  <c r="K72" i="5" s="1"/>
  <c r="K73" i="5" s="1"/>
  <c r="K74" i="5" s="1"/>
  <c r="K75" i="5" s="1"/>
  <c r="K76" i="5" s="1"/>
  <c r="K77" i="5" s="1"/>
  <c r="K78" i="5" s="1"/>
  <c r="K79" i="5" s="1"/>
  <c r="K80" i="5" s="1"/>
  <c r="K81" i="5" s="1"/>
  <c r="K82" i="5" s="1"/>
  <c r="K83" i="5" s="1"/>
  <c r="K84" i="5" s="1"/>
  <c r="K85" i="5" s="1"/>
  <c r="K86" i="5" s="1"/>
  <c r="K87" i="5" s="1"/>
  <c r="K88" i="5" s="1"/>
  <c r="K89" i="5" s="1"/>
  <c r="K90" i="5" s="1"/>
  <c r="K91" i="5" s="1"/>
  <c r="K92" i="5" s="1"/>
  <c r="K93" i="5" s="1"/>
  <c r="K94" i="5" s="1"/>
  <c r="BP64" i="5"/>
  <c r="BP65" i="5" s="1"/>
  <c r="BP66" i="5" s="1"/>
  <c r="BP67" i="5" s="1"/>
  <c r="BP68" i="5" s="1"/>
  <c r="BP69" i="5" s="1"/>
  <c r="BP70" i="5" s="1"/>
  <c r="BP71" i="5" s="1"/>
  <c r="BP72" i="5" s="1"/>
  <c r="BP73" i="5" s="1"/>
  <c r="BP74" i="5" s="1"/>
  <c r="BP75" i="5" s="1"/>
  <c r="BP76" i="5" s="1"/>
  <c r="BP77" i="5" s="1"/>
  <c r="BP78" i="5" s="1"/>
  <c r="BP79" i="5" s="1"/>
  <c r="BP80" i="5" s="1"/>
  <c r="BP81" i="5" s="1"/>
  <c r="BP82" i="5" s="1"/>
  <c r="BP83" i="5" s="1"/>
  <c r="BP84" i="5" s="1"/>
  <c r="BP85" i="5" s="1"/>
  <c r="BP86" i="5" s="1"/>
  <c r="BP87" i="5" s="1"/>
  <c r="BP88" i="5" s="1"/>
  <c r="BP89" i="5" s="1"/>
  <c r="BP90" i="5" s="1"/>
  <c r="BP91" i="5" s="1"/>
  <c r="BP92" i="5" s="1"/>
  <c r="BP93" i="5" s="1"/>
  <c r="BP94" i="5" s="1"/>
  <c r="BA63" i="5"/>
  <c r="BA64" i="5" s="1"/>
  <c r="BA65" i="5" s="1"/>
  <c r="BA66" i="5" s="1"/>
  <c r="BA67" i="5" s="1"/>
  <c r="BA68" i="5" s="1"/>
  <c r="BA69" i="5" s="1"/>
  <c r="BA70" i="5" s="1"/>
  <c r="BA71" i="5" s="1"/>
  <c r="BA72" i="5" s="1"/>
  <c r="BA73" i="5" s="1"/>
  <c r="BA74" i="5" s="1"/>
  <c r="BA75" i="5" s="1"/>
  <c r="BA76" i="5" s="1"/>
  <c r="BA77" i="5" s="1"/>
  <c r="BA78" i="5" s="1"/>
  <c r="BA79" i="5" s="1"/>
  <c r="BA80" i="5" s="1"/>
  <c r="BA81" i="5" s="1"/>
  <c r="BA82" i="5" s="1"/>
  <c r="BA83" i="5" s="1"/>
  <c r="BA84" i="5" s="1"/>
  <c r="BA85" i="5" s="1"/>
  <c r="BA86" i="5" s="1"/>
  <c r="BA87" i="5" s="1"/>
  <c r="BA88" i="5" s="1"/>
  <c r="BA89" i="5" s="1"/>
  <c r="BA90" i="5" s="1"/>
  <c r="BA91" i="5" s="1"/>
  <c r="BA92" i="5" s="1"/>
  <c r="BA93" i="5" s="1"/>
  <c r="BA94" i="5" s="1"/>
  <c r="AE95" i="5"/>
  <c r="BU95" i="5"/>
  <c r="AX63" i="5"/>
  <c r="AX64" i="5" s="1"/>
  <c r="AX65" i="5" s="1"/>
  <c r="AX66" i="5" s="1"/>
  <c r="AX67" i="5" s="1"/>
  <c r="AX68" i="5" s="1"/>
  <c r="AX69" i="5" s="1"/>
  <c r="AX70" i="5" s="1"/>
  <c r="AX71" i="5" s="1"/>
  <c r="AX72" i="5" s="1"/>
  <c r="AX73" i="5" s="1"/>
  <c r="AX74" i="5" s="1"/>
  <c r="AX75" i="5" s="1"/>
  <c r="AX76" i="5" s="1"/>
  <c r="AX77" i="5" s="1"/>
  <c r="AX78" i="5" s="1"/>
  <c r="AX79" i="5" s="1"/>
  <c r="AX80" i="5" s="1"/>
  <c r="AX81" i="5" s="1"/>
  <c r="AX82" i="5" s="1"/>
  <c r="AX83" i="5" s="1"/>
  <c r="AX84" i="5" s="1"/>
  <c r="AX85" i="5" s="1"/>
  <c r="AX86" i="5" s="1"/>
  <c r="AX87" i="5" s="1"/>
  <c r="AX88" i="5" s="1"/>
  <c r="AX89" i="5" s="1"/>
  <c r="AX90" i="5" s="1"/>
  <c r="AX91" i="5" s="1"/>
  <c r="AX92" i="5" s="1"/>
  <c r="AX93" i="5" s="1"/>
  <c r="AX94" i="5" s="1"/>
  <c r="AF63" i="5"/>
  <c r="AF64" i="5" s="1"/>
  <c r="AF65" i="5" s="1"/>
  <c r="AF66" i="5" s="1"/>
  <c r="AF67" i="5" s="1"/>
  <c r="AF68" i="5" s="1"/>
  <c r="AF69" i="5" s="1"/>
  <c r="AF70" i="5" s="1"/>
  <c r="AF71" i="5" s="1"/>
  <c r="AF72" i="5" s="1"/>
  <c r="AF73" i="5" s="1"/>
  <c r="AF74" i="5" s="1"/>
  <c r="AF75" i="5" s="1"/>
  <c r="AF76" i="5" s="1"/>
  <c r="AF77" i="5" s="1"/>
  <c r="AF78" i="5" s="1"/>
  <c r="AF79" i="5" s="1"/>
  <c r="AF80" i="5" s="1"/>
  <c r="AF81" i="5" s="1"/>
  <c r="AF82" i="5" s="1"/>
  <c r="AF83" i="5" s="1"/>
  <c r="AF84" i="5" s="1"/>
  <c r="AF85" i="5" s="1"/>
  <c r="AF86" i="5" s="1"/>
  <c r="AF87" i="5" s="1"/>
  <c r="AF88" i="5" s="1"/>
  <c r="AF89" i="5" s="1"/>
  <c r="AF90" i="5" s="1"/>
  <c r="AF91" i="5" s="1"/>
  <c r="AF92" i="5" s="1"/>
  <c r="AF93" i="5" s="1"/>
  <c r="AF94" i="5" s="1"/>
  <c r="AC63" i="5"/>
  <c r="AC64" i="5" s="1"/>
  <c r="AC65" i="5" s="1"/>
  <c r="AC66" i="5" s="1"/>
  <c r="AC67" i="5" s="1"/>
  <c r="AC68" i="5" s="1"/>
  <c r="AC69" i="5" s="1"/>
  <c r="AC70" i="5" s="1"/>
  <c r="AC71" i="5" s="1"/>
  <c r="AC72" i="5" s="1"/>
  <c r="AC73" i="5" s="1"/>
  <c r="AC74" i="5" s="1"/>
  <c r="AC75" i="5" s="1"/>
  <c r="AC76" i="5" s="1"/>
  <c r="AC77" i="5" s="1"/>
  <c r="AC78" i="5" s="1"/>
  <c r="AC79" i="5" s="1"/>
  <c r="AC80" i="5" s="1"/>
  <c r="AC81" i="5" s="1"/>
  <c r="AC82" i="5" s="1"/>
  <c r="AC83" i="5" s="1"/>
  <c r="AC84" i="5" s="1"/>
  <c r="AC85" i="5" s="1"/>
  <c r="AC86" i="5" s="1"/>
  <c r="AC87" i="5" s="1"/>
  <c r="AC88" i="5" s="1"/>
  <c r="AC89" i="5" s="1"/>
  <c r="AC90" i="5" s="1"/>
  <c r="AC91" i="5" s="1"/>
  <c r="AC92" i="5" s="1"/>
  <c r="AC93" i="5" s="1"/>
  <c r="AC94" i="5" s="1"/>
  <c r="AT95" i="5"/>
  <c r="AK95" i="5"/>
  <c r="AH95" i="5"/>
  <c r="P95" i="5"/>
  <c r="M95" i="5"/>
  <c r="BF95" i="5"/>
  <c r="CD95" i="5"/>
  <c r="BL95" i="5"/>
  <c r="BO95" i="5"/>
  <c r="BY63" i="5"/>
  <c r="BY64" i="5" s="1"/>
  <c r="BY65" i="5" s="1"/>
  <c r="BY66" i="5" s="1"/>
  <c r="BY67" i="5" s="1"/>
  <c r="BY68" i="5" s="1"/>
  <c r="BY69" i="5" s="1"/>
  <c r="BY70" i="5" s="1"/>
  <c r="BY71" i="5" s="1"/>
  <c r="BY72" i="5" s="1"/>
  <c r="BY73" i="5" s="1"/>
  <c r="BY74" i="5" s="1"/>
  <c r="BY75" i="5" s="1"/>
  <c r="BY76" i="5" s="1"/>
  <c r="BY77" i="5" s="1"/>
  <c r="BY78" i="5" s="1"/>
  <c r="BY79" i="5" s="1"/>
  <c r="BY80" i="5" s="1"/>
  <c r="BY81" i="5" s="1"/>
  <c r="BY82" i="5" s="1"/>
  <c r="BY83" i="5" s="1"/>
  <c r="BY84" i="5" s="1"/>
  <c r="BY85" i="5" s="1"/>
  <c r="BY86" i="5" s="1"/>
  <c r="BY87" i="5" s="1"/>
  <c r="BY88" i="5" s="1"/>
  <c r="BY89" i="5" s="1"/>
  <c r="BY90" i="5" s="1"/>
  <c r="BY91" i="5" s="1"/>
  <c r="BY92" i="5" s="1"/>
  <c r="BY93" i="5" s="1"/>
  <c r="BY94" i="5" s="1"/>
  <c r="CB63" i="5"/>
  <c r="CB64" i="5" s="1"/>
  <c r="CB65" i="5" s="1"/>
  <c r="CB66" i="5" s="1"/>
  <c r="CB67" i="5" s="1"/>
  <c r="CB68" i="5" s="1"/>
  <c r="CB69" i="5" s="1"/>
  <c r="CB70" i="5" s="1"/>
  <c r="CB71" i="5" s="1"/>
  <c r="CB72" i="5" s="1"/>
  <c r="CB73" i="5" s="1"/>
  <c r="CB74" i="5" s="1"/>
  <c r="CB75" i="5" s="1"/>
  <c r="CB76" i="5" s="1"/>
  <c r="CB77" i="5" s="1"/>
  <c r="CB78" i="5" s="1"/>
  <c r="CB79" i="5" s="1"/>
  <c r="CB80" i="5" s="1"/>
  <c r="CB81" i="5" s="1"/>
  <c r="CB82" i="5" s="1"/>
  <c r="CB83" i="5" s="1"/>
  <c r="CB84" i="5" s="1"/>
  <c r="CB85" i="5" s="1"/>
  <c r="CB86" i="5" s="1"/>
  <c r="CB87" i="5" s="1"/>
  <c r="CB88" i="5" s="1"/>
  <c r="CB89" i="5" s="1"/>
  <c r="CB90" i="5" s="1"/>
  <c r="CB91" i="5" s="1"/>
  <c r="CB92" i="5" s="1"/>
  <c r="CB93" i="5" s="1"/>
  <c r="CB94" i="5" s="1"/>
  <c r="AB95" i="5"/>
  <c r="W63" i="5"/>
  <c r="W64" i="5" s="1"/>
  <c r="W65" i="5" s="1"/>
  <c r="W66" i="5" s="1"/>
  <c r="W67" i="5" s="1"/>
  <c r="W68" i="5" s="1"/>
  <c r="W69" i="5" s="1"/>
  <c r="W70" i="5" s="1"/>
  <c r="W71" i="5" s="1"/>
  <c r="W72" i="5" s="1"/>
  <c r="W73" i="5" s="1"/>
  <c r="W74" i="5" s="1"/>
  <c r="W75" i="5" s="1"/>
  <c r="W76" i="5" s="1"/>
  <c r="W77" i="5" s="1"/>
  <c r="W78" i="5" s="1"/>
  <c r="W79" i="5" s="1"/>
  <c r="W80" i="5" s="1"/>
  <c r="W81" i="5" s="1"/>
  <c r="W82" i="5" s="1"/>
  <c r="W83" i="5" s="1"/>
  <c r="W84" i="5" s="1"/>
  <c r="W85" i="5" s="1"/>
  <c r="W86" i="5" s="1"/>
  <c r="W87" i="5" s="1"/>
  <c r="W88" i="5" s="1"/>
  <c r="W89" i="5" s="1"/>
  <c r="W90" i="5" s="1"/>
  <c r="W91" i="5" s="1"/>
  <c r="W92" i="5" s="1"/>
  <c r="W93" i="5" s="1"/>
  <c r="W94" i="5" s="1"/>
  <c r="BR95" i="5"/>
  <c r="D95" i="5"/>
  <c r="Y95" i="5"/>
  <c r="CG95" i="5"/>
  <c r="H63" i="5"/>
  <c r="H64" i="5" s="1"/>
  <c r="H65" i="5" s="1"/>
  <c r="H66" i="5" s="1"/>
  <c r="H67" i="5" s="1"/>
  <c r="H68" i="5" s="1"/>
  <c r="H69" i="5" s="1"/>
  <c r="H70" i="5" s="1"/>
  <c r="H71" i="5" s="1"/>
  <c r="H72" i="5" s="1"/>
  <c r="H73" i="5" s="1"/>
  <c r="H74" i="5" s="1"/>
  <c r="H75" i="5" s="1"/>
  <c r="H76" i="5" s="1"/>
  <c r="H77" i="5" s="1"/>
  <c r="H78" i="5" s="1"/>
  <c r="H79" i="5" s="1"/>
  <c r="H80" i="5" s="1"/>
  <c r="H81" i="5" s="1"/>
  <c r="H82" i="5" s="1"/>
  <c r="H83" i="5" s="1"/>
  <c r="H84" i="5" s="1"/>
  <c r="H85" i="5" s="1"/>
  <c r="H86" i="5" s="1"/>
  <c r="H87" i="5" s="1"/>
  <c r="H88" i="5" s="1"/>
  <c r="H89" i="5" s="1"/>
  <c r="H90" i="5" s="1"/>
  <c r="H91" i="5" s="1"/>
  <c r="H92" i="5" s="1"/>
  <c r="H93" i="5" s="1"/>
  <c r="H94" i="5" s="1"/>
  <c r="BV63" i="5"/>
  <c r="BV64" i="5" s="1"/>
  <c r="BV65" i="5" s="1"/>
  <c r="BV66" i="5" s="1"/>
  <c r="BV67" i="5" s="1"/>
  <c r="BV68" i="5" s="1"/>
  <c r="BV69" i="5" s="1"/>
  <c r="BV70" i="5" s="1"/>
  <c r="BV71" i="5" s="1"/>
  <c r="BV72" i="5" s="1"/>
  <c r="BV73" i="5" s="1"/>
  <c r="BV74" i="5" s="1"/>
  <c r="BV75" i="5" s="1"/>
  <c r="BV76" i="5" s="1"/>
  <c r="BV77" i="5" s="1"/>
  <c r="BV78" i="5" s="1"/>
  <c r="BV79" i="5" s="1"/>
  <c r="BV80" i="5" s="1"/>
  <c r="BV81" i="5" s="1"/>
  <c r="BV82" i="5" s="1"/>
  <c r="BV83" i="5" s="1"/>
  <c r="BV84" i="5" s="1"/>
  <c r="BV85" i="5" s="1"/>
  <c r="BV86" i="5" s="1"/>
  <c r="BV87" i="5" s="1"/>
  <c r="BV88" i="5" s="1"/>
  <c r="BV89" i="5" s="1"/>
  <c r="BV90" i="5" s="1"/>
  <c r="BV91" i="5" s="1"/>
  <c r="BV92" i="5" s="1"/>
  <c r="BV93" i="5" s="1"/>
  <c r="BV94" i="5" s="1"/>
  <c r="AL63" i="5"/>
  <c r="AL64" i="5" s="1"/>
  <c r="AL65" i="5" s="1"/>
  <c r="AL66" i="5" s="1"/>
  <c r="AL67" i="5" s="1"/>
  <c r="AL68" i="5" s="1"/>
  <c r="AL69" i="5" s="1"/>
  <c r="AL70" i="5" s="1"/>
  <c r="AL71" i="5" s="1"/>
  <c r="AL72" i="5" s="1"/>
  <c r="AL73" i="5" s="1"/>
  <c r="AL74" i="5" s="1"/>
  <c r="AL75" i="5" s="1"/>
  <c r="AL76" i="5" s="1"/>
  <c r="AL77" i="5" s="1"/>
  <c r="AL78" i="5" s="1"/>
  <c r="AL79" i="5" s="1"/>
  <c r="AL80" i="5" s="1"/>
  <c r="AL81" i="5" s="1"/>
  <c r="AL82" i="5" s="1"/>
  <c r="AL83" i="5" s="1"/>
  <c r="AL84" i="5" s="1"/>
  <c r="AL85" i="5" s="1"/>
  <c r="AL86" i="5" s="1"/>
  <c r="AL87" i="5" s="1"/>
  <c r="AL88" i="5" s="1"/>
  <c r="AL89" i="5" s="1"/>
  <c r="AL90" i="5" s="1"/>
  <c r="AL91" i="5" s="1"/>
  <c r="AL92" i="5" s="1"/>
  <c r="AL93" i="5" s="1"/>
  <c r="AL94" i="5" s="1"/>
  <c r="CA95" i="5"/>
  <c r="AW95" i="5"/>
  <c r="AZ95" i="5"/>
  <c r="AU63" i="5"/>
  <c r="AU64" i="5" s="1"/>
  <c r="AU65" i="5" s="1"/>
  <c r="AU66" i="5" s="1"/>
  <c r="AU67" i="5" s="1"/>
  <c r="AU68" i="5" s="1"/>
  <c r="AU69" i="5" s="1"/>
  <c r="AU70" i="5" s="1"/>
  <c r="AU71" i="5" s="1"/>
  <c r="AU72" i="5" s="1"/>
  <c r="AU73" i="5" s="1"/>
  <c r="AU74" i="5" s="1"/>
  <c r="AU75" i="5" s="1"/>
  <c r="AU76" i="5" s="1"/>
  <c r="AU77" i="5" s="1"/>
  <c r="AU78" i="5" s="1"/>
  <c r="AU79" i="5" s="1"/>
  <c r="AU80" i="5" s="1"/>
  <c r="AU81" i="5" s="1"/>
  <c r="AU82" i="5" s="1"/>
  <c r="AU83" i="5" s="1"/>
  <c r="AU84" i="5" s="1"/>
  <c r="AU85" i="5" s="1"/>
  <c r="AU86" i="5" s="1"/>
  <c r="AU87" i="5" s="1"/>
  <c r="AU88" i="5" s="1"/>
  <c r="AU89" i="5" s="1"/>
  <c r="AU90" i="5" s="1"/>
  <c r="AU91" i="5" s="1"/>
  <c r="AU92" i="5" s="1"/>
  <c r="AU93" i="5" s="1"/>
  <c r="AU94" i="5" s="1"/>
  <c r="AN95" i="5"/>
  <c r="S95" i="5"/>
  <c r="T62" i="5"/>
  <c r="T63" i="5" s="1"/>
  <c r="T64" i="5" s="1"/>
  <c r="T65" i="5" s="1"/>
  <c r="T66" i="5" s="1"/>
  <c r="T67" i="5" s="1"/>
  <c r="T68" i="5" s="1"/>
  <c r="T69" i="5" s="1"/>
  <c r="T70" i="5" s="1"/>
  <c r="T71" i="5" s="1"/>
  <c r="T72" i="5" s="1"/>
  <c r="T73" i="5" s="1"/>
  <c r="T74" i="5" s="1"/>
  <c r="T75" i="5" s="1"/>
  <c r="T76" i="5" s="1"/>
  <c r="T77" i="5" s="1"/>
  <c r="T78" i="5" s="1"/>
  <c r="T79" i="5" s="1"/>
  <c r="T80" i="5" s="1"/>
  <c r="T81" i="5" s="1"/>
  <c r="T82" i="5" s="1"/>
  <c r="T83" i="5" s="1"/>
  <c r="T84" i="5" s="1"/>
  <c r="T85" i="5" s="1"/>
  <c r="T86" i="5" s="1"/>
  <c r="T87" i="5" s="1"/>
  <c r="T88" i="5" s="1"/>
  <c r="T89" i="5" s="1"/>
  <c r="T90" i="5" s="1"/>
  <c r="T91" i="5" s="1"/>
  <c r="T92" i="5" s="1"/>
  <c r="T93" i="5" s="1"/>
  <c r="T94" i="5" s="1"/>
  <c r="BS63" i="5"/>
  <c r="BS64" i="5" s="1"/>
  <c r="BS65" i="5" s="1"/>
  <c r="BS66" i="5" s="1"/>
  <c r="BS67" i="5" s="1"/>
  <c r="BS68" i="5" s="1"/>
  <c r="BS69" i="5" s="1"/>
  <c r="BS70" i="5" s="1"/>
  <c r="BS71" i="5" s="1"/>
  <c r="BS72" i="5" s="1"/>
  <c r="BS73" i="5" s="1"/>
  <c r="BS74" i="5" s="1"/>
  <c r="BS75" i="5" s="1"/>
  <c r="BS76" i="5" s="1"/>
  <c r="BS77" i="5" s="1"/>
  <c r="BS78" i="5" s="1"/>
  <c r="BS79" i="5" s="1"/>
  <c r="BS80" i="5" s="1"/>
  <c r="BS81" i="5" s="1"/>
  <c r="BS82" i="5" s="1"/>
  <c r="BS83" i="5" s="1"/>
  <c r="BS84" i="5" s="1"/>
  <c r="BS85" i="5" s="1"/>
  <c r="BS86" i="5" s="1"/>
  <c r="BS87" i="5" s="1"/>
  <c r="BS88" i="5" s="1"/>
  <c r="BS89" i="5" s="1"/>
  <c r="BS90" i="5" s="1"/>
  <c r="BS91" i="5" s="1"/>
  <c r="BS92" i="5" s="1"/>
  <c r="BS93" i="5" s="1"/>
  <c r="BS94" i="5" s="1"/>
  <c r="Q63" i="5"/>
  <c r="Q64" i="5" s="1"/>
  <c r="Q65" i="5" s="1"/>
  <c r="Q66" i="5" s="1"/>
  <c r="Q67" i="5" s="1"/>
  <c r="Q68" i="5" s="1"/>
  <c r="Q69" i="5" s="1"/>
  <c r="Q70" i="5" s="1"/>
  <c r="Q71" i="5" s="1"/>
  <c r="Q72" i="5" s="1"/>
  <c r="Q73" i="5" s="1"/>
  <c r="Q74" i="5" s="1"/>
  <c r="Q75" i="5" s="1"/>
  <c r="Q76" i="5" s="1"/>
  <c r="Q77" i="5" s="1"/>
  <c r="Q78" i="5" s="1"/>
  <c r="Q79" i="5" s="1"/>
  <c r="Q80" i="5" s="1"/>
  <c r="Q81" i="5" s="1"/>
  <c r="Q82" i="5" s="1"/>
  <c r="Q83" i="5" s="1"/>
  <c r="Q84" i="5" s="1"/>
  <c r="Q85" i="5" s="1"/>
  <c r="Q86" i="5" s="1"/>
  <c r="Q87" i="5" s="1"/>
  <c r="Q88" i="5" s="1"/>
  <c r="Q89" i="5" s="1"/>
  <c r="Q90" i="5" s="1"/>
  <c r="Q91" i="5" s="1"/>
  <c r="Q92" i="5" s="1"/>
  <c r="Q93" i="5" s="1"/>
  <c r="Q94" i="5" s="1"/>
  <c r="AO62" i="5"/>
  <c r="AO63" i="5" s="1"/>
  <c r="AO64" i="5" s="1"/>
  <c r="AO65" i="5" s="1"/>
  <c r="AO66" i="5" s="1"/>
  <c r="AO67" i="5" s="1"/>
  <c r="AO68" i="5" s="1"/>
  <c r="AO69" i="5" s="1"/>
  <c r="AO70" i="5" s="1"/>
  <c r="AO71" i="5" s="1"/>
  <c r="AO72" i="5" s="1"/>
  <c r="AO73" i="5" s="1"/>
  <c r="AO74" i="5" s="1"/>
  <c r="AO75" i="5" s="1"/>
  <c r="AO76" i="5" s="1"/>
  <c r="AO77" i="5" s="1"/>
  <c r="AO78" i="5" s="1"/>
  <c r="AO79" i="5" s="1"/>
  <c r="AO80" i="5" s="1"/>
  <c r="AO81" i="5" s="1"/>
  <c r="AO82" i="5" s="1"/>
  <c r="AO83" i="5" s="1"/>
  <c r="AO84" i="5" s="1"/>
  <c r="AO85" i="5" s="1"/>
  <c r="AO86" i="5" s="1"/>
  <c r="AO87" i="5" s="1"/>
  <c r="AO88" i="5" s="1"/>
  <c r="AO89" i="5" s="1"/>
  <c r="AO90" i="5" s="1"/>
  <c r="AO91" i="5" s="1"/>
  <c r="AO92" i="5" s="1"/>
  <c r="AO93" i="5" s="1"/>
  <c r="AO94" i="5" s="1"/>
  <c r="BX95" i="5"/>
  <c r="BG63" i="5"/>
  <c r="BG64" i="5" s="1"/>
  <c r="BG65" i="5" s="1"/>
  <c r="BG66" i="5" s="1"/>
  <c r="BG67" i="5" s="1"/>
  <c r="BG68" i="5" s="1"/>
  <c r="BG69" i="5" s="1"/>
  <c r="BG70" i="5" s="1"/>
  <c r="BG71" i="5" s="1"/>
  <c r="BG72" i="5" s="1"/>
  <c r="BG73" i="5" s="1"/>
  <c r="BG74" i="5" s="1"/>
  <c r="BG75" i="5" s="1"/>
  <c r="BG76" i="5" s="1"/>
  <c r="BG77" i="5" s="1"/>
  <c r="BG78" i="5" s="1"/>
  <c r="BG79" i="5" s="1"/>
  <c r="BG80" i="5" s="1"/>
  <c r="BG81" i="5" s="1"/>
  <c r="BG82" i="5" s="1"/>
  <c r="BG83" i="5" s="1"/>
  <c r="BG84" i="5" s="1"/>
  <c r="BG85" i="5" s="1"/>
  <c r="BG86" i="5" s="1"/>
  <c r="BG87" i="5" s="1"/>
  <c r="BG88" i="5" s="1"/>
  <c r="BG89" i="5" s="1"/>
  <c r="BG90" i="5" s="1"/>
  <c r="BG91" i="5" s="1"/>
  <c r="BG92" i="5" s="1"/>
  <c r="BG93" i="5" s="1"/>
  <c r="BG94" i="5" s="1"/>
  <c r="V95" i="5"/>
  <c r="BI95" i="5"/>
  <c r="AR62" i="5"/>
  <c r="AR63" i="5" s="1"/>
  <c r="AR64" i="5" s="1"/>
  <c r="AR65" i="5" s="1"/>
  <c r="AR66" i="5" s="1"/>
  <c r="AR67" i="5" s="1"/>
  <c r="AR68" i="5" s="1"/>
  <c r="AR69" i="5" s="1"/>
  <c r="AR70" i="5" s="1"/>
  <c r="AR71" i="5" s="1"/>
  <c r="AR72" i="5" s="1"/>
  <c r="AR73" i="5" s="1"/>
  <c r="AR74" i="5" s="1"/>
  <c r="AR75" i="5" s="1"/>
  <c r="AR76" i="5" s="1"/>
  <c r="AR77" i="5" s="1"/>
  <c r="AR78" i="5" s="1"/>
  <c r="AR79" i="5" s="1"/>
  <c r="AR80" i="5" s="1"/>
  <c r="AR81" i="5" s="1"/>
  <c r="AR82" i="5" s="1"/>
  <c r="AR83" i="5" s="1"/>
  <c r="AR84" i="5" s="1"/>
  <c r="AR85" i="5" s="1"/>
  <c r="AR86" i="5" s="1"/>
  <c r="AR87" i="5" s="1"/>
  <c r="AR88" i="5" s="1"/>
  <c r="AR89" i="5" s="1"/>
  <c r="AR90" i="5" s="1"/>
  <c r="AR91" i="5" s="1"/>
  <c r="AR92" i="5" s="1"/>
  <c r="AR93" i="5" s="1"/>
  <c r="AR94" i="5" s="1"/>
  <c r="AQ95" i="5"/>
  <c r="G95" i="5"/>
  <c r="J95" i="5"/>
</calcChain>
</file>

<file path=xl/sharedStrings.xml><?xml version="1.0" encoding="utf-8"?>
<sst xmlns="http://schemas.openxmlformats.org/spreadsheetml/2006/main" count="156" uniqueCount="97">
  <si>
    <t>sum</t>
    <phoneticPr fontId="2" type="noConversion"/>
  </si>
  <si>
    <t>impact faorce(kN)</t>
    <phoneticPr fontId="2" type="noConversion"/>
  </si>
  <si>
    <t>＜50</t>
    <phoneticPr fontId="2" type="noConversion"/>
  </si>
  <si>
    <t>50-60</t>
    <phoneticPr fontId="2" type="noConversion"/>
  </si>
  <si>
    <t>60-70</t>
    <phoneticPr fontId="2" type="noConversion"/>
  </si>
  <si>
    <t>70-80</t>
    <phoneticPr fontId="2" type="noConversion"/>
  </si>
  <si>
    <t>80-90</t>
    <phoneticPr fontId="2" type="noConversion"/>
  </si>
  <si>
    <t>90-100</t>
    <phoneticPr fontId="2" type="noConversion"/>
  </si>
  <si>
    <t>100-110</t>
    <phoneticPr fontId="2" type="noConversion"/>
  </si>
  <si>
    <t>110-120</t>
    <phoneticPr fontId="2" type="noConversion"/>
  </si>
  <si>
    <t>120-130</t>
    <phoneticPr fontId="2" type="noConversion"/>
  </si>
  <si>
    <t>130-140</t>
    <phoneticPr fontId="2" type="noConversion"/>
  </si>
  <si>
    <t>140-150</t>
    <phoneticPr fontId="2" type="noConversion"/>
  </si>
  <si>
    <t>150-160</t>
    <phoneticPr fontId="2" type="noConversion"/>
  </si>
  <si>
    <t>160-170</t>
    <phoneticPr fontId="2" type="noConversion"/>
  </si>
  <si>
    <t>170-180</t>
    <phoneticPr fontId="2" type="noConversion"/>
  </si>
  <si>
    <t>180-190</t>
    <phoneticPr fontId="2" type="noConversion"/>
  </si>
  <si>
    <t>190-200</t>
    <phoneticPr fontId="2" type="noConversion"/>
  </si>
  <si>
    <t>200-210</t>
    <phoneticPr fontId="2" type="noConversion"/>
  </si>
  <si>
    <t>210-220</t>
    <phoneticPr fontId="2" type="noConversion"/>
  </si>
  <si>
    <t>220-230</t>
    <phoneticPr fontId="2" type="noConversion"/>
  </si>
  <si>
    <t>230-240</t>
    <phoneticPr fontId="2" type="noConversion"/>
  </si>
  <si>
    <t>240-250</t>
    <phoneticPr fontId="2" type="noConversion"/>
  </si>
  <si>
    <t>250-260</t>
    <phoneticPr fontId="2" type="noConversion"/>
  </si>
  <si>
    <t>260-270</t>
    <phoneticPr fontId="2" type="noConversion"/>
  </si>
  <si>
    <t>270-280</t>
    <phoneticPr fontId="2" type="noConversion"/>
  </si>
  <si>
    <t>280-290</t>
    <phoneticPr fontId="2" type="noConversion"/>
  </si>
  <si>
    <t>290-300</t>
    <phoneticPr fontId="2" type="noConversion"/>
  </si>
  <si>
    <t>300-310</t>
    <phoneticPr fontId="2" type="noConversion"/>
  </si>
  <si>
    <t>320-330</t>
    <phoneticPr fontId="2" type="noConversion"/>
  </si>
  <si>
    <t>310-320</t>
    <phoneticPr fontId="2" type="noConversion"/>
  </si>
  <si>
    <t>330-340</t>
    <phoneticPr fontId="2" type="noConversion"/>
  </si>
  <si>
    <t>340-350</t>
    <phoneticPr fontId="2" type="noConversion"/>
  </si>
  <si>
    <t>350-360</t>
    <phoneticPr fontId="2" type="noConversion"/>
  </si>
  <si>
    <t>360-370</t>
    <phoneticPr fontId="2" type="noConversion"/>
  </si>
  <si>
    <t>full</t>
    <phoneticPr fontId="2" type="noConversion"/>
  </si>
  <si>
    <t>total wheels</t>
    <phoneticPr fontId="2" type="noConversion"/>
  </si>
  <si>
    <t>percentage</t>
    <phoneticPr fontId="2" type="noConversion"/>
  </si>
  <si>
    <t>累积频率</t>
    <phoneticPr fontId="2" type="noConversion"/>
  </si>
  <si>
    <t>Strength class of concrete fc'</t>
    <phoneticPr fontId="2" type="noConversion"/>
  </si>
  <si>
    <t>Ep</t>
  </si>
  <si>
    <t>concrete</t>
    <phoneticPr fontId="2" type="noConversion"/>
  </si>
  <si>
    <t>steel</t>
    <phoneticPr fontId="2" type="noConversion"/>
  </si>
  <si>
    <t>Elastic Shortening</t>
  </si>
  <si>
    <t>Creep</t>
  </si>
  <si>
    <t>Shrinkage</t>
  </si>
  <si>
    <t>Relaxation of Steel</t>
  </si>
  <si>
    <t xml:space="preserve">sum </t>
  </si>
  <si>
    <t>total rate</t>
  </si>
  <si>
    <t>stress loss</t>
    <phoneticPr fontId="2" type="noConversion"/>
  </si>
  <si>
    <t>base</t>
    <phoneticPr fontId="2" type="noConversion"/>
  </si>
  <si>
    <t>50-60</t>
    <phoneticPr fontId="2" type="noConversion"/>
  </si>
  <si>
    <t xml:space="preserve"> increas 1%</t>
  </si>
  <si>
    <t>80-90</t>
    <phoneticPr fontId="2" type="noConversion"/>
  </si>
  <si>
    <t>90-100</t>
    <phoneticPr fontId="2" type="noConversion"/>
  </si>
  <si>
    <t>100-110</t>
    <phoneticPr fontId="2" type="noConversion"/>
  </si>
  <si>
    <t>110-120</t>
    <phoneticPr fontId="2" type="noConversion"/>
  </si>
  <si>
    <t>120-130</t>
    <phoneticPr fontId="2" type="noConversion"/>
  </si>
  <si>
    <t>130-140</t>
    <phoneticPr fontId="2" type="noConversion"/>
  </si>
  <si>
    <t>140-150</t>
    <phoneticPr fontId="2" type="noConversion"/>
  </si>
  <si>
    <t>150-160</t>
    <phoneticPr fontId="2" type="noConversion"/>
  </si>
  <si>
    <t>160-170</t>
    <phoneticPr fontId="2" type="noConversion"/>
  </si>
  <si>
    <t>170-180</t>
    <phoneticPr fontId="2" type="noConversion"/>
  </si>
  <si>
    <t>180-190</t>
    <phoneticPr fontId="2" type="noConversion"/>
  </si>
  <si>
    <t>190-200</t>
    <phoneticPr fontId="2" type="noConversion"/>
  </si>
  <si>
    <t>210-220</t>
    <phoneticPr fontId="2" type="noConversion"/>
  </si>
  <si>
    <t>230-240</t>
    <phoneticPr fontId="2" type="noConversion"/>
  </si>
  <si>
    <t>250-260</t>
    <phoneticPr fontId="2" type="noConversion"/>
  </si>
  <si>
    <t>260-270</t>
    <phoneticPr fontId="2" type="noConversion"/>
  </si>
  <si>
    <t>280-290</t>
    <phoneticPr fontId="2" type="noConversion"/>
  </si>
  <si>
    <t>300-310</t>
    <phoneticPr fontId="2" type="noConversion"/>
  </si>
  <si>
    <t>310-320</t>
    <phoneticPr fontId="2" type="noConversion"/>
  </si>
  <si>
    <t>320-330</t>
    <phoneticPr fontId="2" type="noConversion"/>
  </si>
  <si>
    <t>330-340</t>
    <phoneticPr fontId="2" type="noConversion"/>
  </si>
  <si>
    <t>340-350</t>
    <phoneticPr fontId="2" type="noConversion"/>
  </si>
  <si>
    <t>350-360</t>
    <phoneticPr fontId="2" type="noConversion"/>
  </si>
  <si>
    <t>360-370</t>
    <phoneticPr fontId="2" type="noConversion"/>
  </si>
  <si>
    <t>220-230</t>
    <phoneticPr fontId="2" type="noConversion"/>
  </si>
  <si>
    <t>240-250</t>
    <phoneticPr fontId="2" type="noConversion"/>
  </si>
  <si>
    <t>270-280</t>
    <phoneticPr fontId="2" type="noConversion"/>
  </si>
  <si>
    <t>290-300</t>
    <phoneticPr fontId="2" type="noConversion"/>
  </si>
  <si>
    <t>200-210</t>
    <phoneticPr fontId="2" type="noConversion"/>
  </si>
  <si>
    <t>MR+</t>
    <phoneticPr fontId="2" type="noConversion"/>
  </si>
  <si>
    <t>MC-</t>
    <phoneticPr fontId="2" type="noConversion"/>
  </si>
  <si>
    <t>MR-</t>
    <phoneticPr fontId="2" type="noConversion"/>
  </si>
  <si>
    <t>MC+</t>
    <phoneticPr fontId="2" type="noConversion"/>
  </si>
  <si>
    <t>Damage index</t>
  </si>
  <si>
    <t>Accumulate DI</t>
  </si>
  <si>
    <t>Time (yrs)</t>
  </si>
  <si>
    <t>Remaining life (yrs)</t>
  </si>
  <si>
    <t>EC</t>
  </si>
  <si>
    <t>fct</t>
  </si>
  <si>
    <t>Ecp</t>
  </si>
  <si>
    <t>fpk</t>
  </si>
  <si>
    <t>fy</t>
  </si>
  <si>
    <t>m(Ec/Es)</t>
  </si>
  <si>
    <t>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</si>
</sst>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5" formatCode="&quot;C&quot;#"/>
    <numFmt numFmtId="169" formatCode="#,##0.0&quot;MPa&quot;"/>
    <numFmt numFmtId="170" formatCode="#,##0.0&quot;GPa&quot;"/>
    <numFmt numFmtId="181" formatCode="0.0%"/>
    <numFmt numFmtId="189" formatCode="0.000%"/>
    <numFmt numFmtId="191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99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5">
    <xf numFmtId="0" fontId="0" fillId="0" borderId="0" xfId="0"/>
    <xf numFmtId="0" fontId="0" fillId="3" borderId="0" xfId="0" applyFill="1"/>
    <xf numFmtId="0" fontId="0" fillId="0" borderId="0" xfId="0" applyFill="1"/>
    <xf numFmtId="0" fontId="0" fillId="0" borderId="1" xfId="0" applyBorder="1"/>
    <xf numFmtId="189" fontId="0" fillId="0" borderId="1" xfId="1" applyNumberFormat="1" applyFont="1" applyBorder="1" applyAlignment="1"/>
    <xf numFmtId="9" fontId="0" fillId="0" borderId="1" xfId="1" applyFont="1" applyBorder="1" applyAlignment="1"/>
    <xf numFmtId="189" fontId="0" fillId="0" borderId="0" xfId="0" applyNumberFormat="1"/>
    <xf numFmtId="0" fontId="0" fillId="4" borderId="0" xfId="0" applyFill="1"/>
    <xf numFmtId="0" fontId="0" fillId="4" borderId="1" xfId="0" applyFill="1" applyBorder="1"/>
    <xf numFmtId="189" fontId="0" fillId="4" borderId="1" xfId="1" applyNumberFormat="1" applyFont="1" applyFill="1" applyBorder="1" applyAlignment="1"/>
    <xf numFmtId="189" fontId="0" fillId="4" borderId="0" xfId="0" applyNumberFormat="1" applyFill="1"/>
    <xf numFmtId="0" fontId="0" fillId="0" borderId="1" xfId="0" applyFill="1" applyBorder="1"/>
    <xf numFmtId="189" fontId="0" fillId="0" borderId="1" xfId="1" applyNumberFormat="1" applyFont="1" applyFill="1" applyBorder="1" applyAlignment="1"/>
    <xf numFmtId="189" fontId="0" fillId="0" borderId="0" xfId="0" applyNumberFormat="1" applyFill="1"/>
    <xf numFmtId="9" fontId="0" fillId="0" borderId="1" xfId="1" applyFont="1" applyFill="1" applyBorder="1" applyAlignment="1"/>
    <xf numFmtId="191" fontId="0" fillId="3" borderId="0" xfId="0" applyNumberFormat="1" applyFill="1"/>
    <xf numFmtId="191" fontId="0" fillId="0" borderId="0" xfId="0" applyNumberFormat="1"/>
    <xf numFmtId="0" fontId="0" fillId="5" borderId="1" xfId="0" applyFill="1" applyBorder="1"/>
    <xf numFmtId="0" fontId="0" fillId="6" borderId="1" xfId="0" applyFill="1" applyBorder="1"/>
    <xf numFmtId="9" fontId="0" fillId="5" borderId="1" xfId="1" applyFont="1" applyFill="1" applyBorder="1" applyAlignment="1"/>
    <xf numFmtId="181" fontId="0" fillId="5" borderId="1" xfId="1" applyNumberFormat="1" applyFont="1" applyFill="1" applyBorder="1" applyAlignment="1"/>
    <xf numFmtId="9" fontId="0" fillId="6" borderId="1" xfId="1" applyNumberFormat="1" applyFont="1" applyFill="1" applyBorder="1" applyAlignment="1"/>
    <xf numFmtId="165" fontId="0" fillId="2" borderId="1" xfId="0" applyNumberFormat="1" applyFill="1" applyBorder="1"/>
    <xf numFmtId="170" fontId="0" fillId="2" borderId="1" xfId="0" applyNumberFormat="1" applyFill="1" applyBorder="1"/>
    <xf numFmtId="169" fontId="0" fillId="2" borderId="1" xfId="0" applyNumberForma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Prestress loss at center</a:t>
            </a:r>
            <a:r>
              <a:rPr lang="en-US" altLang="zh-CN" baseline="0"/>
              <a:t> section</a:t>
            </a:r>
            <a:endParaRPr lang="zh-CN" altLang="en-US"/>
          </a:p>
        </c:rich>
      </c:tx>
      <c:layout>
        <c:manualLayout>
          <c:xMode val="edge"/>
          <c:yMode val="edge"/>
          <c:x val="0.3653925080589569"/>
          <c:y val="2.49331228852255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8284545416773288E-2"/>
          <c:y val="1.7332191685517438E-2"/>
          <c:w val="0.85428655026094047"/>
          <c:h val="0.86201357292266156"/>
        </c:manualLayout>
      </c:layout>
      <c:scatterChart>
        <c:scatterStyle val="smoothMarker"/>
        <c:varyColors val="0"/>
        <c:ser>
          <c:idx val="0"/>
          <c:order val="0"/>
          <c:tx>
            <c:v>Loss due to creep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loss'!$D$48:$X$48</c:f>
              <c:numCache>
                <c:formatCode>General</c:formatCode>
                <c:ptCount val="21"/>
                <c:pt idx="0">
                  <c:v>27.966176908120314</c:v>
                </c:pt>
                <c:pt idx="1">
                  <c:v>41.729849710853159</c:v>
                </c:pt>
                <c:pt idx="2">
                  <c:v>49.816204403463864</c:v>
                </c:pt>
                <c:pt idx="3">
                  <c:v>55.59659547828872</c:v>
                </c:pt>
                <c:pt idx="4">
                  <c:v>63.481712994166806</c:v>
                </c:pt>
                <c:pt idx="5">
                  <c:v>68.710306977434016</c:v>
                </c:pt>
                <c:pt idx="6">
                  <c:v>72.481822415418975</c:v>
                </c:pt>
                <c:pt idx="7">
                  <c:v>75.354100341613034</c:v>
                </c:pt>
                <c:pt idx="8">
                  <c:v>84.573043442886885</c:v>
                </c:pt>
                <c:pt idx="9">
                  <c:v>88.518184170482897</c:v>
                </c:pt>
                <c:pt idx="10">
                  <c:v>90.790528505939534</c:v>
                </c:pt>
                <c:pt idx="11">
                  <c:v>92.287224984300707</c:v>
                </c:pt>
                <c:pt idx="12">
                  <c:v>93.355937032792667</c:v>
                </c:pt>
                <c:pt idx="13">
                  <c:v>94.161573831857922</c:v>
                </c:pt>
                <c:pt idx="14">
                  <c:v>94.793065578135071</c:v>
                </c:pt>
                <c:pt idx="15">
                  <c:v>95.302860676922663</c:v>
                </c:pt>
                <c:pt idx="16">
                  <c:v>95.724012828545867</c:v>
                </c:pt>
                <c:pt idx="17">
                  <c:v>97.075312698040108</c:v>
                </c:pt>
                <c:pt idx="18">
                  <c:v>97.816187162498707</c:v>
                </c:pt>
                <c:pt idx="19">
                  <c:v>98.290097407654912</c:v>
                </c:pt>
                <c:pt idx="20">
                  <c:v>98.621903471337632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A4A6-42EA-8427-F35A61A0AB6B}"/>
            </c:ext>
          </c:extLst>
        </c:ser>
        <c:ser>
          <c:idx val="1"/>
          <c:order val="1"/>
          <c:tx>
            <c:v>Loss due to shrinkage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loss'!$D$49:$X$49</c:f>
              <c:numCache>
                <c:formatCode>General</c:formatCode>
                <c:ptCount val="21"/>
                <c:pt idx="0">
                  <c:v>43.193486182691665</c:v>
                </c:pt>
                <c:pt idx="1">
                  <c:v>56.775999107038878</c:v>
                </c:pt>
                <c:pt idx="2">
                  <c:v>64.149426314618822</c:v>
                </c:pt>
                <c:pt idx="3">
                  <c:v>69.390426492111828</c:v>
                </c:pt>
                <c:pt idx="4">
                  <c:v>76.536829484570191</c:v>
                </c:pt>
                <c:pt idx="5">
                  <c:v>81.275507495397989</c:v>
                </c:pt>
                <c:pt idx="6">
                  <c:v>84.6936340979926</c:v>
                </c:pt>
                <c:pt idx="7">
                  <c:v>87.296781227827992</c:v>
                </c:pt>
                <c:pt idx="8">
                  <c:v>95.651914641389979</c:v>
                </c:pt>
                <c:pt idx="9">
                  <c:v>99.22739794270106</c:v>
                </c:pt>
                <c:pt idx="10">
                  <c:v>101.28682491559</c:v>
                </c:pt>
                <c:pt idx="11">
                  <c:v>102.64328179127988</c:v>
                </c:pt>
                <c:pt idx="12">
                  <c:v>103.61185613301727</c:v>
                </c:pt>
                <c:pt idx="13">
                  <c:v>104.34200522550221</c:v>
                </c:pt>
                <c:pt idx="14">
                  <c:v>104.91432655688997</c:v>
                </c:pt>
                <c:pt idx="15">
                  <c:v>105.37635414694658</c:v>
                </c:pt>
                <c:pt idx="16">
                  <c:v>105.75804458321078</c:v>
                </c:pt>
                <c:pt idx="17">
                  <c:v>106.98272842899711</c:v>
                </c:pt>
                <c:pt idx="18">
                  <c:v>107.65418338053027</c:v>
                </c:pt>
                <c:pt idx="19">
                  <c:v>108.08368850718485</c:v>
                </c:pt>
                <c:pt idx="20">
                  <c:v>108.38440453276863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A4A6-42EA-8427-F35A61A0AB6B}"/>
            </c:ext>
          </c:extLst>
        </c:ser>
        <c:ser>
          <c:idx val="2"/>
          <c:order val="2"/>
          <c:tx>
            <c:v>Loss due to tendon relaxation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loss'!$D$50:$X$50</c:f>
              <c:numCache>
                <c:formatCode>General</c:formatCode>
                <c:ptCount val="21"/>
                <c:pt idx="0">
                  <c:v>52.148448500524502</c:v>
                </c:pt>
                <c:pt idx="1">
                  <c:v>53.837332314618294</c:v>
                </c:pt>
                <c:pt idx="2">
                  <c:v>54.637108927797406</c:v>
                </c:pt>
                <c:pt idx="3">
                  <c:v>55.177245701580908</c:v>
                </c:pt>
                <c:pt idx="4">
                  <c:v>55.928503470518322</c:v>
                </c:pt>
                <c:pt idx="5">
                  <c:v>56.4729034053139</c:v>
                </c:pt>
                <c:pt idx="6">
                  <c:v>56.910219760923439</c:v>
                </c:pt>
                <c:pt idx="7">
                  <c:v>57.280571806583112</c:v>
                </c:pt>
                <c:pt idx="8">
                  <c:v>58.854129426800256</c:v>
                </c:pt>
                <c:pt idx="9">
                  <c:v>59.862791460306696</c:v>
                </c:pt>
                <c:pt idx="10">
                  <c:v>60.623329673500152</c:v>
                </c:pt>
                <c:pt idx="11">
                  <c:v>61.236759108766954</c:v>
                </c:pt>
                <c:pt idx="12">
                  <c:v>61.751938684417254</c:v>
                </c:pt>
                <c:pt idx="13">
                  <c:v>62.196554311612495</c:v>
                </c:pt>
                <c:pt idx="14">
                  <c:v>62.587910883154748</c:v>
                </c:pt>
                <c:pt idx="15">
                  <c:v>62.93758342801371</c:v>
                </c:pt>
                <c:pt idx="16">
                  <c:v>63.253711664296773</c:v>
                </c:pt>
                <c:pt idx="17">
                  <c:v>64.496475901143299</c:v>
                </c:pt>
                <c:pt idx="18">
                  <c:v>65.399829088206261</c:v>
                </c:pt>
                <c:pt idx="19">
                  <c:v>66.110736668206329</c:v>
                </c:pt>
                <c:pt idx="20">
                  <c:v>66.697296543018481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A4A6-42EA-8427-F35A61A0AB6B}"/>
            </c:ext>
          </c:extLst>
        </c:ser>
        <c:ser>
          <c:idx val="3"/>
          <c:order val="3"/>
          <c:tx>
            <c:v>Total loss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loss'!$D$51:$X$51</c:f>
              <c:numCache>
                <c:formatCode>General</c:formatCode>
                <c:ptCount val="21"/>
                <c:pt idx="0">
                  <c:v>206.22116974293507</c:v>
                </c:pt>
                <c:pt idx="1">
                  <c:v>235.25623928410894</c:v>
                </c:pt>
                <c:pt idx="2">
                  <c:v>251.51579779747871</c:v>
                </c:pt>
                <c:pt idx="3">
                  <c:v>263.07732582358005</c:v>
                </c:pt>
                <c:pt idx="4">
                  <c:v>278.8601041008539</c:v>
                </c:pt>
                <c:pt idx="5">
                  <c:v>289.37177602974452</c:v>
                </c:pt>
                <c:pt idx="6">
                  <c:v>296.99873442593366</c:v>
                </c:pt>
                <c:pt idx="7">
                  <c:v>302.84451152762273</c:v>
                </c:pt>
                <c:pt idx="8">
                  <c:v>321.99214566267574</c:v>
                </c:pt>
                <c:pt idx="9">
                  <c:v>330.52143172508926</c:v>
                </c:pt>
                <c:pt idx="10">
                  <c:v>335.61374124662831</c:v>
                </c:pt>
                <c:pt idx="11">
                  <c:v>339.08032403594615</c:v>
                </c:pt>
                <c:pt idx="12">
                  <c:v>341.63279000182581</c:v>
                </c:pt>
                <c:pt idx="13">
                  <c:v>343.61319152057121</c:v>
                </c:pt>
                <c:pt idx="14">
                  <c:v>345.20836116977841</c:v>
                </c:pt>
                <c:pt idx="15">
                  <c:v>346.52985640348152</c:v>
                </c:pt>
                <c:pt idx="16">
                  <c:v>347.64882722765202</c:v>
                </c:pt>
                <c:pt idx="17">
                  <c:v>351.46757517977915</c:v>
                </c:pt>
                <c:pt idx="18">
                  <c:v>353.78325778283386</c:v>
                </c:pt>
                <c:pt idx="19">
                  <c:v>355.39758073464463</c:v>
                </c:pt>
                <c:pt idx="20">
                  <c:v>356.61666269872336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A4A6-42EA-8427-F35A61A0AB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9683576"/>
        <c:axId val="219683968"/>
      </c:scatterChart>
      <c:valAx>
        <c:axId val="219683576"/>
        <c:scaling>
          <c:orientation val="minMax"/>
          <c:max val="12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/>
                  <a:t>Time/</a:t>
                </a:r>
                <a:r>
                  <a:rPr lang="en-US" altLang="zh-CN" sz="1100" baseline="0"/>
                  <a:t> days</a:t>
                </a:r>
                <a:endParaRPr lang="zh-CN" altLang="en-US" sz="1100"/>
              </a:p>
            </c:rich>
          </c:tx>
          <c:layout>
            <c:manualLayout>
              <c:xMode val="edge"/>
              <c:yMode val="edge"/>
              <c:x val="0.84053109166942186"/>
              <c:y val="0.9409911583327142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9683968"/>
        <c:crosses val="autoZero"/>
        <c:crossBetween val="midCat"/>
        <c:majorUnit val="2000"/>
      </c:valAx>
      <c:valAx>
        <c:axId val="219683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/>
                  <a:t>Prestress loss/MPa</a:t>
                </a:r>
                <a:endParaRPr lang="zh-CN" altLang="en-US" sz="1100"/>
              </a:p>
            </c:rich>
          </c:tx>
          <c:layout>
            <c:manualLayout>
              <c:xMode val="edge"/>
              <c:yMode val="edge"/>
              <c:x val="2.0971827902434916E-4"/>
              <c:y val="2.766293775924842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9683576"/>
        <c:crossesAt val="0"/>
        <c:crossBetween val="midCat"/>
      </c:valAx>
      <c:spPr>
        <a:noFill/>
        <a:ln>
          <a:solidFill>
            <a:srgbClr val="0070C0"/>
          </a:solidFill>
        </a:ln>
        <a:effectLst/>
      </c:spPr>
    </c:plotArea>
    <c:legend>
      <c:legendPos val="b"/>
      <c:layout>
        <c:manualLayout>
          <c:xMode val="edge"/>
          <c:yMode val="edge"/>
          <c:x val="0.49613324257568542"/>
          <c:y val="0.18041582830315225"/>
          <c:w val="0.34985132920165435"/>
          <c:h val="0.199242037300788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'Prestressing loss'!$E$98:$AI$98</c:f>
              <c:strCache>
                <c:ptCount val="31"/>
                <c:pt idx="0">
                  <c:v>60-70</c:v>
                </c:pt>
                <c:pt idx="1">
                  <c:v>70-80</c:v>
                </c:pt>
                <c:pt idx="2">
                  <c:v>80-90</c:v>
                </c:pt>
                <c:pt idx="3">
                  <c:v>90-100</c:v>
                </c:pt>
                <c:pt idx="4">
                  <c:v>100-110</c:v>
                </c:pt>
                <c:pt idx="5">
                  <c:v>110-120</c:v>
                </c:pt>
                <c:pt idx="6">
                  <c:v>120-130</c:v>
                </c:pt>
                <c:pt idx="7">
                  <c:v>130-140</c:v>
                </c:pt>
                <c:pt idx="8">
                  <c:v>140-150</c:v>
                </c:pt>
                <c:pt idx="9">
                  <c:v>150-160</c:v>
                </c:pt>
                <c:pt idx="10">
                  <c:v>160-170</c:v>
                </c:pt>
                <c:pt idx="11">
                  <c:v>170-180</c:v>
                </c:pt>
                <c:pt idx="12">
                  <c:v>180-190</c:v>
                </c:pt>
                <c:pt idx="13">
                  <c:v>190-200</c:v>
                </c:pt>
                <c:pt idx="14">
                  <c:v>200-210</c:v>
                </c:pt>
                <c:pt idx="15">
                  <c:v>210-220</c:v>
                </c:pt>
                <c:pt idx="16">
                  <c:v>220-230</c:v>
                </c:pt>
                <c:pt idx="17">
                  <c:v>230-240</c:v>
                </c:pt>
                <c:pt idx="18">
                  <c:v>240-250</c:v>
                </c:pt>
                <c:pt idx="19">
                  <c:v>250-260</c:v>
                </c:pt>
                <c:pt idx="20">
                  <c:v>260-270</c:v>
                </c:pt>
                <c:pt idx="21">
                  <c:v>270-280</c:v>
                </c:pt>
                <c:pt idx="22">
                  <c:v>280-290</c:v>
                </c:pt>
                <c:pt idx="23">
                  <c:v>290-300</c:v>
                </c:pt>
                <c:pt idx="24">
                  <c:v>300-310</c:v>
                </c:pt>
                <c:pt idx="25">
                  <c:v>310-320</c:v>
                </c:pt>
                <c:pt idx="26">
                  <c:v>320-330</c:v>
                </c:pt>
                <c:pt idx="27">
                  <c:v>330-340</c:v>
                </c:pt>
                <c:pt idx="28">
                  <c:v>340-350</c:v>
                </c:pt>
                <c:pt idx="29">
                  <c:v>350-360</c:v>
                </c:pt>
                <c:pt idx="30">
                  <c:v>360-370</c:v>
                </c:pt>
              </c:strCache>
            </c:strRef>
          </c:cat>
          <c:val>
            <c:numRef>
              <c:f>'Prestressing loss'!$E$99:$AI$99</c:f>
              <c:numCache>
                <c:formatCode>0.0</c:formatCode>
                <c:ptCount val="31"/>
                <c:pt idx="0">
                  <c:v>171.75704641010938</c:v>
                </c:pt>
                <c:pt idx="1">
                  <c:v>171.17480779611225</c:v>
                </c:pt>
                <c:pt idx="2">
                  <c:v>169.97333994083539</c:v>
                </c:pt>
                <c:pt idx="3">
                  <c:v>167.60369059519701</c:v>
                </c:pt>
                <c:pt idx="4">
                  <c:v>163.16434014212822</c:v>
                </c:pt>
                <c:pt idx="5">
                  <c:v>155.36314121181954</c:v>
                </c:pt>
                <c:pt idx="6">
                  <c:v>142.76478595653734</c:v>
                </c:pt>
                <c:pt idx="7">
                  <c:v>124.57551922009259</c:v>
                </c:pt>
                <c:pt idx="8">
                  <c:v>101.75988452633534</c:v>
                </c:pt>
                <c:pt idx="9">
                  <c:v>77.35407998672521</c:v>
                </c:pt>
                <c:pt idx="10">
                  <c:v>55.054401712401557</c:v>
                </c:pt>
                <c:pt idx="11">
                  <c:v>37.251272777483074</c:v>
                </c:pt>
                <c:pt idx="12">
                  <c:v>32.615305432853788</c:v>
                </c:pt>
                <c:pt idx="13">
                  <c:v>25.926052988737503</c:v>
                </c:pt>
                <c:pt idx="14">
                  <c:v>20.566540925044194</c:v>
                </c:pt>
                <c:pt idx="15">
                  <c:v>16.313990666241924</c:v>
                </c:pt>
                <c:pt idx="16">
                  <c:v>12.959303308455798</c:v>
                </c:pt>
                <c:pt idx="17">
                  <c:v>10.32038752781286</c:v>
                </c:pt>
                <c:pt idx="18">
                  <c:v>8.2458082254531018</c:v>
                </c:pt>
                <c:pt idx="19">
                  <c:v>6.6132627363057122</c:v>
                </c:pt>
                <c:pt idx="20">
                  <c:v>5.325808720584984</c:v>
                </c:pt>
                <c:pt idx="21">
                  <c:v>4.307499117135551</c:v>
                </c:pt>
                <c:pt idx="22">
                  <c:v>3.4992437553397964</c:v>
                </c:pt>
                <c:pt idx="23">
                  <c:v>2.8552306447598355</c:v>
                </c:pt>
                <c:pt idx="24">
                  <c:v>2.3399845992171153</c:v>
                </c:pt>
                <c:pt idx="25">
                  <c:v>1.9260219881423692</c:v>
                </c:pt>
                <c:pt idx="26">
                  <c:v>1.5920154149188275</c:v>
                </c:pt>
                <c:pt idx="27">
                  <c:v>1.3213737970018249</c:v>
                </c:pt>
                <c:pt idx="28">
                  <c:v>1.1011511804203258</c:v>
                </c:pt>
                <c:pt idx="29">
                  <c:v>0.92121112260606075</c:v>
                </c:pt>
                <c:pt idx="30">
                  <c:v>0.7735876144611713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F06-4B1D-BA3D-01516EBBB4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9685536"/>
        <c:axId val="221250392"/>
      </c:lineChart>
      <c:catAx>
        <c:axId val="219685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250392"/>
        <c:crosses val="autoZero"/>
        <c:auto val="1"/>
        <c:lblAlgn val="ctr"/>
        <c:lblOffset val="100"/>
        <c:noMultiLvlLbl val="0"/>
      </c:catAx>
      <c:valAx>
        <c:axId val="221250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9685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Prestress loss at railseat</a:t>
            </a:r>
            <a:r>
              <a:rPr lang="en-US" altLang="zh-CN" baseline="0"/>
              <a:t> section</a:t>
            </a:r>
            <a:endParaRPr lang="zh-CN" altLang="en-US"/>
          </a:p>
        </c:rich>
      </c:tx>
      <c:layout>
        <c:manualLayout>
          <c:xMode val="edge"/>
          <c:yMode val="edge"/>
          <c:x val="0.3653925080589569"/>
          <c:y val="2.49331228852255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8284545416773288E-2"/>
          <c:y val="1.7332191685517438E-2"/>
          <c:w val="0.85428655026094047"/>
          <c:h val="0.86201357292266156"/>
        </c:manualLayout>
      </c:layout>
      <c:scatterChart>
        <c:scatterStyle val="smoothMarker"/>
        <c:varyColors val="0"/>
        <c:ser>
          <c:idx val="0"/>
          <c:order val="0"/>
          <c:tx>
            <c:v>Loss due to creep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loss'!$D$36:$X$36</c:f>
              <c:numCache>
                <c:formatCode>General</c:formatCode>
                <c:ptCount val="21"/>
                <c:pt idx="0">
                  <c:v>29.43671988378145</c:v>
                </c:pt>
                <c:pt idx="1">
                  <c:v>42.895203924402168</c:v>
                </c:pt>
                <c:pt idx="2">
                  <c:v>50.512204005732229</c:v>
                </c:pt>
                <c:pt idx="3">
                  <c:v>55.831546294075359</c:v>
                </c:pt>
                <c:pt idx="4">
                  <c:v>62.925000919036528</c:v>
                </c:pt>
                <c:pt idx="5">
                  <c:v>67.528275211988174</c:v>
                </c:pt>
                <c:pt idx="6">
                  <c:v>70.800399846386611</c:v>
                </c:pt>
                <c:pt idx="7">
                  <c:v>73.265703826432969</c:v>
                </c:pt>
                <c:pt idx="8">
                  <c:v>81.026645998946947</c:v>
                </c:pt>
                <c:pt idx="9">
                  <c:v>84.278930231561588</c:v>
                </c:pt>
                <c:pt idx="10">
                  <c:v>86.133904211691913</c:v>
                </c:pt>
                <c:pt idx="11">
                  <c:v>87.34848012505033</c:v>
                </c:pt>
                <c:pt idx="12">
                  <c:v>88.212263955677585</c:v>
                </c:pt>
                <c:pt idx="13">
                  <c:v>88.861510846671152</c:v>
                </c:pt>
                <c:pt idx="14">
                  <c:v>89.36927601675518</c:v>
                </c:pt>
                <c:pt idx="15">
                  <c:v>89.778458570071393</c:v>
                </c:pt>
                <c:pt idx="16">
                  <c:v>90.116002128954591</c:v>
                </c:pt>
                <c:pt idx="17">
                  <c:v>91.196051391873624</c:v>
                </c:pt>
                <c:pt idx="18">
                  <c:v>91.786283035055447</c:v>
                </c:pt>
                <c:pt idx="19">
                  <c:v>92.163120548382054</c:v>
                </c:pt>
                <c:pt idx="20">
                  <c:v>92.426631726878625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C0B7-45F3-B629-6370826F1A7F}"/>
            </c:ext>
          </c:extLst>
        </c:ser>
        <c:ser>
          <c:idx val="1"/>
          <c:order val="1"/>
          <c:tx>
            <c:v>Loss due to shrinkage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loss'!$D$37:$X$37</c:f>
              <c:numCache>
                <c:formatCode>General</c:formatCode>
                <c:ptCount val="21"/>
                <c:pt idx="0">
                  <c:v>48.526008648146117</c:v>
                </c:pt>
                <c:pt idx="1">
                  <c:v>63.621220255661029</c:v>
                </c:pt>
                <c:pt idx="2">
                  <c:v>71.578687656583938</c:v>
                </c:pt>
                <c:pt idx="3">
                  <c:v>77.106604242328217</c:v>
                </c:pt>
                <c:pt idx="4">
                  <c:v>84.475325922640778</c:v>
                </c:pt>
                <c:pt idx="5">
                  <c:v>89.257158159766817</c:v>
                </c:pt>
                <c:pt idx="6">
                  <c:v>92.656206123947598</c:v>
                </c:pt>
                <c:pt idx="7">
                  <c:v>95.217137448079669</c:v>
                </c:pt>
                <c:pt idx="8">
                  <c:v>103.27912090943805</c:v>
                </c:pt>
                <c:pt idx="9">
                  <c:v>106.65755887639462</c:v>
                </c:pt>
                <c:pt idx="10">
                  <c:v>108.58448594486632</c:v>
                </c:pt>
                <c:pt idx="11">
                  <c:v>109.84617437243105</c:v>
                </c:pt>
                <c:pt idx="12">
                  <c:v>110.74346374811645</c:v>
                </c:pt>
                <c:pt idx="13">
                  <c:v>111.41789445268549</c:v>
                </c:pt>
                <c:pt idx="14">
                  <c:v>111.94535546353661</c:v>
                </c:pt>
                <c:pt idx="15">
                  <c:v>112.37040990978605</c:v>
                </c:pt>
                <c:pt idx="16">
                  <c:v>112.72104653723605</c:v>
                </c:pt>
                <c:pt idx="17">
                  <c:v>113.84299012366591</c:v>
                </c:pt>
                <c:pt idx="18">
                  <c:v>114.45611642198503</c:v>
                </c:pt>
                <c:pt idx="19">
                  <c:v>114.84757118772444</c:v>
                </c:pt>
                <c:pt idx="20">
                  <c:v>115.12130377272504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C0B7-45F3-B629-6370826F1A7F}"/>
            </c:ext>
          </c:extLst>
        </c:ser>
        <c:ser>
          <c:idx val="2"/>
          <c:order val="2"/>
          <c:tx>
            <c:v>Loss due to tendon relaxation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loss'!$D$38:$X$38</c:f>
              <c:numCache>
                <c:formatCode>General</c:formatCode>
                <c:ptCount val="21"/>
                <c:pt idx="0">
                  <c:v>52.236377306711468</c:v>
                </c:pt>
                <c:pt idx="1">
                  <c:v>53.874343070093481</c:v>
                </c:pt>
                <c:pt idx="2">
                  <c:v>54.669714835801749</c:v>
                </c:pt>
                <c:pt idx="3">
                  <c:v>55.218947686390486</c:v>
                </c:pt>
                <c:pt idx="4">
                  <c:v>55.999734303144017</c:v>
                </c:pt>
                <c:pt idx="5">
                  <c:v>56.575052002344307</c:v>
                </c:pt>
                <c:pt idx="6">
                  <c:v>57.040549497474835</c:v>
                </c:pt>
                <c:pt idx="7">
                  <c:v>57.435819610624414</c:v>
                </c:pt>
                <c:pt idx="8">
                  <c:v>59.111554504785197</c:v>
                </c:pt>
                <c:pt idx="9">
                  <c:v>60.176077359343999</c:v>
                </c:pt>
                <c:pt idx="10">
                  <c:v>60.973053283181471</c:v>
                </c:pt>
                <c:pt idx="11">
                  <c:v>61.61260642035937</c:v>
                </c:pt>
                <c:pt idx="12">
                  <c:v>62.147696758007562</c:v>
                </c:pt>
                <c:pt idx="13">
                  <c:v>62.608148900345348</c:v>
                </c:pt>
                <c:pt idx="14">
                  <c:v>63.012502809970727</c:v>
                </c:pt>
                <c:pt idx="15">
                  <c:v>63.373101866866648</c:v>
                </c:pt>
                <c:pt idx="16">
                  <c:v>63.698591658119746</c:v>
                </c:pt>
                <c:pt idx="17">
                  <c:v>64.974013472197967</c:v>
                </c:pt>
                <c:pt idx="18">
                  <c:v>65.897644951121634</c:v>
                </c:pt>
                <c:pt idx="19">
                  <c:v>66.622861507282749</c:v>
                </c:pt>
                <c:pt idx="20">
                  <c:v>67.220301750978564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C0B7-45F3-B629-6370826F1A7F}"/>
            </c:ext>
          </c:extLst>
        </c:ser>
        <c:ser>
          <c:idx val="3"/>
          <c:order val="3"/>
          <c:tx>
            <c:v>Total loss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loss'!$D$39:$X$39</c:f>
              <c:numCache>
                <c:formatCode>General</c:formatCode>
                <c:ptCount val="21"/>
                <c:pt idx="0">
                  <c:v>204.30211412721724</c:v>
                </c:pt>
                <c:pt idx="1">
                  <c:v>234.49377553873489</c:v>
                </c:pt>
                <c:pt idx="2">
                  <c:v>250.86361478669613</c:v>
                </c:pt>
                <c:pt idx="3">
                  <c:v>262.26010651137227</c:v>
                </c:pt>
                <c:pt idx="4">
                  <c:v>277.5030694333995</c:v>
                </c:pt>
                <c:pt idx="5">
                  <c:v>287.46349366267748</c:v>
                </c:pt>
                <c:pt idx="6">
                  <c:v>294.60016375638725</c:v>
                </c:pt>
                <c:pt idx="7">
                  <c:v>300.02166917371528</c:v>
                </c:pt>
                <c:pt idx="8">
                  <c:v>317.52032970174844</c:v>
                </c:pt>
                <c:pt idx="9">
                  <c:v>325.21557475587838</c:v>
                </c:pt>
                <c:pt idx="10">
                  <c:v>329.79445172831788</c:v>
                </c:pt>
                <c:pt idx="11">
                  <c:v>332.910269206419</c:v>
                </c:pt>
                <c:pt idx="12">
                  <c:v>335.2064327503798</c:v>
                </c:pt>
                <c:pt idx="13">
                  <c:v>336.99056248828015</c:v>
                </c:pt>
                <c:pt idx="14">
                  <c:v>338.43014257884073</c:v>
                </c:pt>
                <c:pt idx="15">
                  <c:v>339.62497863530228</c:v>
                </c:pt>
                <c:pt idx="16">
                  <c:v>340.63864861288857</c:v>
                </c:pt>
                <c:pt idx="17">
                  <c:v>344.11606327631569</c:v>
                </c:pt>
                <c:pt idx="18">
                  <c:v>346.24305269674028</c:v>
                </c:pt>
                <c:pt idx="19">
                  <c:v>347.73656153196748</c:v>
                </c:pt>
                <c:pt idx="20">
                  <c:v>348.87124553916044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C0B7-45F3-B629-6370826F1A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9684752"/>
        <c:axId val="219683184"/>
      </c:scatterChart>
      <c:valAx>
        <c:axId val="219684752"/>
        <c:scaling>
          <c:orientation val="minMax"/>
          <c:max val="12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/>
                  <a:t>Time/</a:t>
                </a:r>
                <a:r>
                  <a:rPr lang="en-US" altLang="zh-CN" sz="1100" baseline="0"/>
                  <a:t> days</a:t>
                </a:r>
                <a:endParaRPr lang="zh-CN" altLang="en-US" sz="1100"/>
              </a:p>
            </c:rich>
          </c:tx>
          <c:layout>
            <c:manualLayout>
              <c:xMode val="edge"/>
              <c:yMode val="edge"/>
              <c:x val="0.84053109166942186"/>
              <c:y val="0.9409911583327142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9683184"/>
        <c:crosses val="autoZero"/>
        <c:crossBetween val="midCat"/>
        <c:majorUnit val="2000"/>
      </c:valAx>
      <c:valAx>
        <c:axId val="219683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/>
                  <a:t>Prestress loss/MPa</a:t>
                </a:r>
                <a:endParaRPr lang="zh-CN" altLang="en-US" sz="1100"/>
              </a:p>
            </c:rich>
          </c:tx>
          <c:layout>
            <c:manualLayout>
              <c:xMode val="edge"/>
              <c:yMode val="edge"/>
              <c:x val="2.0971827902434916E-4"/>
              <c:y val="2.766293775924842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9684752"/>
        <c:crossesAt val="0"/>
        <c:crossBetween val="midCat"/>
      </c:valAx>
      <c:spPr>
        <a:noFill/>
        <a:ln>
          <a:solidFill>
            <a:srgbClr val="0070C0"/>
          </a:solidFill>
        </a:ln>
        <a:effectLst/>
      </c:spPr>
    </c:plotArea>
    <c:legend>
      <c:legendPos val="b"/>
      <c:layout>
        <c:manualLayout>
          <c:xMode val="edge"/>
          <c:yMode val="edge"/>
          <c:x val="0.49613329036407372"/>
          <c:y val="0.230856549898562"/>
          <c:w val="0.40192644559562046"/>
          <c:h val="0.181228318663128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Prestress loss at railseat</a:t>
            </a:r>
            <a:r>
              <a:rPr lang="en-US" altLang="zh-CN" baseline="0"/>
              <a:t> section</a:t>
            </a:r>
            <a:endParaRPr lang="zh-CN" altLang="en-US"/>
          </a:p>
        </c:rich>
      </c:tx>
      <c:layout>
        <c:manualLayout>
          <c:xMode val="edge"/>
          <c:yMode val="edge"/>
          <c:x val="0.3653925080589569"/>
          <c:y val="2.49331228852255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8284545416773288E-2"/>
          <c:y val="1.7332191685517438E-2"/>
          <c:w val="0.85428655026094047"/>
          <c:h val="0.86201357292266156"/>
        </c:manualLayout>
      </c:layout>
      <c:scatterChart>
        <c:scatterStyle val="smoothMarker"/>
        <c:varyColors val="0"/>
        <c:ser>
          <c:idx val="0"/>
          <c:order val="0"/>
          <c:tx>
            <c:v>Loss due to creep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loss'!$D$14:$X$14</c:f>
              <c:numCache>
                <c:formatCode>0%</c:formatCode>
                <c:ptCount val="21"/>
                <c:pt idx="0">
                  <c:v>2.1895804733547641E-2</c:v>
                </c:pt>
                <c:pt idx="1">
                  <c:v>3.190657834305427E-2</c:v>
                </c:pt>
                <c:pt idx="2">
                  <c:v>3.7572302890309599E-2</c:v>
                </c:pt>
                <c:pt idx="3">
                  <c:v>4.1528969275569289E-2</c:v>
                </c:pt>
                <c:pt idx="4">
                  <c:v>4.6805266973398187E-2</c:v>
                </c:pt>
                <c:pt idx="5">
                  <c:v>5.0229303192493434E-2</c:v>
                </c:pt>
                <c:pt idx="6">
                  <c:v>5.2663195363274774E-2</c:v>
                </c:pt>
                <c:pt idx="7">
                  <c:v>5.4496953158608273E-2</c:v>
                </c:pt>
                <c:pt idx="8">
                  <c:v>6.0269745610641877E-2</c:v>
                </c:pt>
                <c:pt idx="9">
                  <c:v>6.2688879969920841E-2</c:v>
                </c:pt>
                <c:pt idx="10">
                  <c:v>6.4068658294921088E-2</c:v>
                </c:pt>
                <c:pt idx="11">
                  <c:v>6.4972091732408754E-2</c:v>
                </c:pt>
                <c:pt idx="12">
                  <c:v>6.5614596813208553E-2</c:v>
                </c:pt>
                <c:pt idx="13">
                  <c:v>6.6097523688389725E-2</c:v>
                </c:pt>
                <c:pt idx="14">
                  <c:v>6.6475212746768209E-2</c:v>
                </c:pt>
                <c:pt idx="15">
                  <c:v>6.6779573467771039E-2</c:v>
                </c:pt>
                <c:pt idx="16">
                  <c:v>6.7030647224750509E-2</c:v>
                </c:pt>
                <c:pt idx="17">
                  <c:v>6.7834016209367465E-2</c:v>
                </c:pt>
                <c:pt idx="18">
                  <c:v>6.8273045994536929E-2</c:v>
                </c:pt>
                <c:pt idx="19">
                  <c:v>6.8553347625990815E-2</c:v>
                </c:pt>
                <c:pt idx="20">
                  <c:v>6.8749354155666922E-2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02D8-40C6-99DE-F6CA54C190B8}"/>
            </c:ext>
          </c:extLst>
        </c:ser>
        <c:ser>
          <c:idx val="1"/>
          <c:order val="1"/>
          <c:tx>
            <c:v>Loss due to shrinkage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loss'!$D$15:$X$15</c:f>
              <c:numCache>
                <c:formatCode>0%</c:formatCode>
                <c:ptCount val="21"/>
                <c:pt idx="0">
                  <c:v>3.6094918661221449E-2</c:v>
                </c:pt>
                <c:pt idx="1">
                  <c:v>4.7323133186299486E-2</c:v>
                </c:pt>
                <c:pt idx="2">
                  <c:v>5.3242106260475999E-2</c:v>
                </c:pt>
                <c:pt idx="3">
                  <c:v>5.7353915681588971E-2</c:v>
                </c:pt>
                <c:pt idx="4">
                  <c:v>6.2834964238798557E-2</c:v>
                </c:pt>
                <c:pt idx="5">
                  <c:v>6.6391816542522172E-2</c:v>
                </c:pt>
                <c:pt idx="6">
                  <c:v>6.8920117616741744E-2</c:v>
                </c:pt>
                <c:pt idx="7">
                  <c:v>7.0825005540077104E-2</c:v>
                </c:pt>
                <c:pt idx="8">
                  <c:v>7.6821720402735827E-2</c:v>
                </c:pt>
                <c:pt idx="9">
                  <c:v>7.9334691220168563E-2</c:v>
                </c:pt>
                <c:pt idx="10">
                  <c:v>8.076799014048372E-2</c:v>
                </c:pt>
                <c:pt idx="11">
                  <c:v>8.1706467102373587E-2</c:v>
                </c:pt>
                <c:pt idx="12">
                  <c:v>8.2373894486846511E-2</c:v>
                </c:pt>
                <c:pt idx="13">
                  <c:v>8.2875553743443534E-2</c:v>
                </c:pt>
                <c:pt idx="14">
                  <c:v>8.3267893085046563E-2</c:v>
                </c:pt>
                <c:pt idx="15">
                  <c:v>8.3584059736526356E-2</c:v>
                </c:pt>
                <c:pt idx="16">
                  <c:v>8.3844872461496606E-2</c:v>
                </c:pt>
                <c:pt idx="17">
                  <c:v>8.4679403543339707E-2</c:v>
                </c:pt>
                <c:pt idx="18">
                  <c:v>8.513546297380617E-2</c:v>
                </c:pt>
                <c:pt idx="19">
                  <c:v>8.5426637301193417E-2</c:v>
                </c:pt>
                <c:pt idx="20">
                  <c:v>8.5630246781259328E-2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02D8-40C6-99DE-F6CA54C190B8}"/>
            </c:ext>
          </c:extLst>
        </c:ser>
        <c:ser>
          <c:idx val="2"/>
          <c:order val="2"/>
          <c:tx>
            <c:v>Loss due to tendon relaxation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loss'!$D$16:$X$16</c:f>
              <c:numCache>
                <c:formatCode>0%</c:formatCode>
                <c:ptCount val="21"/>
                <c:pt idx="0">
                  <c:v>3.885478823766101E-2</c:v>
                </c:pt>
                <c:pt idx="1">
                  <c:v>4.0073150156273045E-2</c:v>
                </c:pt>
                <c:pt idx="2">
                  <c:v>4.0664768547903705E-2</c:v>
                </c:pt>
                <c:pt idx="3">
                  <c:v>4.1073302355244333E-2</c:v>
                </c:pt>
                <c:pt idx="4">
                  <c:v>4.1654071930336219E-2</c:v>
                </c:pt>
                <c:pt idx="5">
                  <c:v>4.2082008332597669E-2</c:v>
                </c:pt>
                <c:pt idx="6">
                  <c:v>4.2428257585149384E-2</c:v>
                </c:pt>
                <c:pt idx="7">
                  <c:v>4.2722269868063378E-2</c:v>
                </c:pt>
                <c:pt idx="8">
                  <c:v>4.3968725457293363E-2</c:v>
                </c:pt>
                <c:pt idx="9">
                  <c:v>4.476054549192502E-2</c:v>
                </c:pt>
                <c:pt idx="10">
                  <c:v>4.5353357098468806E-2</c:v>
                </c:pt>
                <c:pt idx="11">
                  <c:v>4.5829073505176558E-2</c:v>
                </c:pt>
                <c:pt idx="12">
                  <c:v>4.6227087740261498E-2</c:v>
                </c:pt>
                <c:pt idx="13">
                  <c:v>4.6569584127004869E-2</c:v>
                </c:pt>
                <c:pt idx="14">
                  <c:v>4.6870353176116278E-2</c:v>
                </c:pt>
                <c:pt idx="15">
                  <c:v>4.7138576217544366E-2</c:v>
                </c:pt>
                <c:pt idx="16">
                  <c:v>4.7380684065843309E-2</c:v>
                </c:pt>
                <c:pt idx="17">
                  <c:v>4.8329376281016037E-2</c:v>
                </c:pt>
                <c:pt idx="18">
                  <c:v>4.901639761315206E-2</c:v>
                </c:pt>
                <c:pt idx="19">
                  <c:v>4.9555832718895229E-2</c:v>
                </c:pt>
                <c:pt idx="20">
                  <c:v>5.0000224450296456E-2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02D8-40C6-99DE-F6CA54C190B8}"/>
            </c:ext>
          </c:extLst>
        </c:ser>
        <c:ser>
          <c:idx val="3"/>
          <c:order val="3"/>
          <c:tx>
            <c:v>Total loss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loss'!$D$17:$X$17</c:f>
              <c:numCache>
                <c:formatCode>0%</c:formatCode>
                <c:ptCount val="21"/>
                <c:pt idx="0">
                  <c:v>0.15196527382268463</c:v>
                </c:pt>
                <c:pt idx="1">
                  <c:v>0.17442262387588134</c:v>
                </c:pt>
                <c:pt idx="2">
                  <c:v>0.18659893988894385</c:v>
                </c:pt>
                <c:pt idx="3">
                  <c:v>0.19507594950265714</c:v>
                </c:pt>
                <c:pt idx="4">
                  <c:v>0.20641406533278747</c:v>
                </c:pt>
                <c:pt idx="5">
                  <c:v>0.2138228902578678</c:v>
                </c:pt>
                <c:pt idx="6">
                  <c:v>0.21913133275542043</c:v>
                </c:pt>
                <c:pt idx="7">
                  <c:v>0.22316399075700333</c:v>
                </c:pt>
                <c:pt idx="8">
                  <c:v>0.23617995366092562</c:v>
                </c:pt>
                <c:pt idx="9">
                  <c:v>0.24190387887226894</c:v>
                </c:pt>
                <c:pt idx="10">
                  <c:v>0.24530976772412813</c:v>
                </c:pt>
                <c:pt idx="11">
                  <c:v>0.24762739453021346</c:v>
                </c:pt>
                <c:pt idx="12">
                  <c:v>0.24933534123057111</c:v>
                </c:pt>
                <c:pt idx="13">
                  <c:v>0.25066242374909264</c:v>
                </c:pt>
                <c:pt idx="14">
                  <c:v>0.25173322119818559</c:v>
                </c:pt>
                <c:pt idx="15">
                  <c:v>0.25262197161209632</c:v>
                </c:pt>
                <c:pt idx="16">
                  <c:v>0.25337596594234496</c:v>
                </c:pt>
                <c:pt idx="17">
                  <c:v>0.25596255822397773</c:v>
                </c:pt>
                <c:pt idx="18">
                  <c:v>0.2575446687717497</c:v>
                </c:pt>
                <c:pt idx="19">
                  <c:v>0.25865557983633403</c:v>
                </c:pt>
                <c:pt idx="20">
                  <c:v>0.25949958757747726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02D8-40C6-99DE-F6CA54C190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9682400"/>
        <c:axId val="219682008"/>
      </c:scatterChart>
      <c:valAx>
        <c:axId val="219682400"/>
        <c:scaling>
          <c:orientation val="minMax"/>
          <c:max val="12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/>
                  <a:t>Time/</a:t>
                </a:r>
                <a:r>
                  <a:rPr lang="en-US" altLang="zh-CN" sz="1100" baseline="0"/>
                  <a:t> days</a:t>
                </a:r>
                <a:endParaRPr lang="zh-CN" altLang="en-US" sz="1100"/>
              </a:p>
            </c:rich>
          </c:tx>
          <c:layout>
            <c:manualLayout>
              <c:xMode val="edge"/>
              <c:yMode val="edge"/>
              <c:x val="0.84053109166942186"/>
              <c:y val="0.9409911583327142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9682008"/>
        <c:crosses val="autoZero"/>
        <c:crossBetween val="midCat"/>
        <c:majorUnit val="2000"/>
      </c:valAx>
      <c:valAx>
        <c:axId val="219682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/>
                  <a:t>Prestress loss</a:t>
                </a:r>
                <a:r>
                  <a:rPr lang="en-US" altLang="zh-CN" sz="1100" baseline="0"/>
                  <a:t> rate</a:t>
                </a:r>
                <a:endParaRPr lang="zh-CN" altLang="en-US" sz="1100"/>
              </a:p>
            </c:rich>
          </c:tx>
          <c:layout>
            <c:manualLayout>
              <c:xMode val="edge"/>
              <c:yMode val="edge"/>
              <c:x val="2.0971827902434916E-4"/>
              <c:y val="2.766293775924842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9682400"/>
        <c:crossesAt val="0"/>
        <c:crossBetween val="midCat"/>
      </c:valAx>
      <c:spPr>
        <a:noFill/>
        <a:ln>
          <a:solidFill>
            <a:srgbClr val="0070C0"/>
          </a:solidFill>
        </a:ln>
        <a:effectLst/>
      </c:spPr>
    </c:plotArea>
    <c:legend>
      <c:legendPos val="b"/>
      <c:layout>
        <c:manualLayout>
          <c:xMode val="edge"/>
          <c:yMode val="edge"/>
          <c:x val="0.49613329036407372"/>
          <c:y val="0.230856549898562"/>
          <c:w val="0.40192644559562046"/>
          <c:h val="0.181228318663128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Prestress loss at center</a:t>
            </a:r>
            <a:r>
              <a:rPr lang="en-US" altLang="zh-CN" baseline="0"/>
              <a:t> section</a:t>
            </a:r>
            <a:endParaRPr lang="zh-CN" altLang="en-US"/>
          </a:p>
        </c:rich>
      </c:tx>
      <c:layout>
        <c:manualLayout>
          <c:xMode val="edge"/>
          <c:yMode val="edge"/>
          <c:x val="0.3653925080589569"/>
          <c:y val="2.49331228852255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8284545416773288E-2"/>
          <c:y val="1.7332191685517438E-2"/>
          <c:w val="0.85428655026094047"/>
          <c:h val="0.86201357292266156"/>
        </c:manualLayout>
      </c:layout>
      <c:scatterChart>
        <c:scatterStyle val="smoothMarker"/>
        <c:varyColors val="0"/>
        <c:ser>
          <c:idx val="0"/>
          <c:order val="0"/>
          <c:tx>
            <c:v>Loss due to creep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loss'!$D$26:$X$26</c:f>
              <c:numCache>
                <c:formatCode>0%</c:formatCode>
                <c:ptCount val="21"/>
                <c:pt idx="0">
                  <c:v>2.0801976277982977E-2</c:v>
                </c:pt>
                <c:pt idx="1">
                  <c:v>3.1039757297570036E-2</c:v>
                </c:pt>
                <c:pt idx="2">
                  <c:v>3.7054600121588711E-2</c:v>
                </c:pt>
                <c:pt idx="3">
                  <c:v>4.1354206693163281E-2</c:v>
                </c:pt>
                <c:pt idx="4">
                  <c:v>4.7219364024224039E-2</c:v>
                </c:pt>
                <c:pt idx="5">
                  <c:v>5.1108529438734014E-2</c:v>
                </c:pt>
                <c:pt idx="6">
                  <c:v>5.3913881594331275E-2</c:v>
                </c:pt>
                <c:pt idx="7">
                  <c:v>5.6050357290696989E-2</c:v>
                </c:pt>
                <c:pt idx="8">
                  <c:v>6.2907649094679316E-2</c:v>
                </c:pt>
                <c:pt idx="9">
                  <c:v>6.5842148296997097E-2</c:v>
                </c:pt>
                <c:pt idx="10">
                  <c:v>6.753237764500114E-2</c:v>
                </c:pt>
                <c:pt idx="11">
                  <c:v>6.8645659762199274E-2</c:v>
                </c:pt>
                <c:pt idx="12">
                  <c:v>6.944059582921204E-2</c:v>
                </c:pt>
                <c:pt idx="13">
                  <c:v>7.0039849622030581E-2</c:v>
                </c:pt>
                <c:pt idx="14">
                  <c:v>7.0509569754637805E-2</c:v>
                </c:pt>
                <c:pt idx="15">
                  <c:v>7.0888768727255774E-2</c:v>
                </c:pt>
                <c:pt idx="16">
                  <c:v>7.1202032749587821E-2</c:v>
                </c:pt>
                <c:pt idx="17">
                  <c:v>7.220716505358532E-2</c:v>
                </c:pt>
                <c:pt idx="18">
                  <c:v>7.275824692241796E-2</c:v>
                </c:pt>
                <c:pt idx="19">
                  <c:v>7.3110753799207756E-2</c:v>
                </c:pt>
                <c:pt idx="20">
                  <c:v>7.3357559856692664E-2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4D28-45AF-8109-FDF6C7C2FAFA}"/>
            </c:ext>
          </c:extLst>
        </c:ser>
        <c:ser>
          <c:idx val="1"/>
          <c:order val="1"/>
          <c:tx>
            <c:v>Loss due to shrinkage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loss'!$D$27:$X$27</c:f>
              <c:numCache>
                <c:formatCode>0%</c:formatCode>
                <c:ptCount val="21"/>
                <c:pt idx="0">
                  <c:v>3.2128448514349643E-2</c:v>
                </c:pt>
                <c:pt idx="1">
                  <c:v>4.2231478062361556E-2</c:v>
                </c:pt>
                <c:pt idx="2">
                  <c:v>4.7716026714235957E-2</c:v>
                </c:pt>
                <c:pt idx="3">
                  <c:v>5.1614420181576783E-2</c:v>
                </c:pt>
                <c:pt idx="4">
                  <c:v>5.6930102264631202E-2</c:v>
                </c:pt>
                <c:pt idx="5">
                  <c:v>6.045485532237279E-2</c:v>
                </c:pt>
                <c:pt idx="6">
                  <c:v>6.2997347588509819E-2</c:v>
                </c:pt>
                <c:pt idx="7">
                  <c:v>6.4933636735962502E-2</c:v>
                </c:pt>
                <c:pt idx="8">
                  <c:v>7.1148404225966952E-2</c:v>
                </c:pt>
                <c:pt idx="9">
                  <c:v>7.3807942533993642E-2</c:v>
                </c:pt>
                <c:pt idx="10">
                  <c:v>7.5339798360301996E-2</c:v>
                </c:pt>
                <c:pt idx="11">
                  <c:v>7.6348766580838945E-2</c:v>
                </c:pt>
                <c:pt idx="12">
                  <c:v>7.7069217593734946E-2</c:v>
                </c:pt>
                <c:pt idx="13">
                  <c:v>7.7612321649436322E-2</c:v>
                </c:pt>
                <c:pt idx="14">
                  <c:v>7.8038029274687573E-2</c:v>
                </c:pt>
                <c:pt idx="15">
                  <c:v>7.8381697520787399E-2</c:v>
                </c:pt>
                <c:pt idx="16">
                  <c:v>7.8665608883673591E-2</c:v>
                </c:pt>
                <c:pt idx="17">
                  <c:v>7.9576560866555415E-2</c:v>
                </c:pt>
                <c:pt idx="18">
                  <c:v>8.0076006679954084E-2</c:v>
                </c:pt>
                <c:pt idx="19">
                  <c:v>8.0395483864314818E-2</c:v>
                </c:pt>
                <c:pt idx="20">
                  <c:v>8.0619164335591062E-2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4D28-45AF-8109-FDF6C7C2FAFA}"/>
            </c:ext>
          </c:extLst>
        </c:ser>
        <c:ser>
          <c:idx val="2"/>
          <c:order val="2"/>
          <c:tx>
            <c:v>Loss due to tendon relaxation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loss'!$D$28:$X$28</c:f>
              <c:numCache>
                <c:formatCode>0%</c:formatCode>
                <c:ptCount val="21"/>
                <c:pt idx="0">
                  <c:v>3.8789384484174724E-2</c:v>
                </c:pt>
                <c:pt idx="1">
                  <c:v>4.0045620585107328E-2</c:v>
                </c:pt>
                <c:pt idx="2">
                  <c:v>4.064051541787965E-2</c:v>
                </c:pt>
                <c:pt idx="3">
                  <c:v>4.1042283324591568E-2</c:v>
                </c:pt>
                <c:pt idx="4">
                  <c:v>4.1601088567776195E-2</c:v>
                </c:pt>
                <c:pt idx="5">
                  <c:v>4.2006027525523577E-2</c:v>
                </c:pt>
                <c:pt idx="6">
                  <c:v>4.2331314906964769E-2</c:v>
                </c:pt>
                <c:pt idx="7">
                  <c:v>4.2606792477375116E-2</c:v>
                </c:pt>
                <c:pt idx="8">
                  <c:v>4.3777245928890401E-2</c:v>
                </c:pt>
                <c:pt idx="9">
                  <c:v>4.4527515218913037E-2</c:v>
                </c:pt>
                <c:pt idx="10">
                  <c:v>4.509322350007449E-2</c:v>
                </c:pt>
                <c:pt idx="11">
                  <c:v>4.5549508411757623E-2</c:v>
                </c:pt>
                <c:pt idx="12">
                  <c:v>4.5932712499566535E-2</c:v>
                </c:pt>
                <c:pt idx="13">
                  <c:v>4.626342927076204E-2</c:v>
                </c:pt>
                <c:pt idx="14">
                  <c:v>4.6554530558728609E-2</c:v>
                </c:pt>
                <c:pt idx="15">
                  <c:v>4.6814626173768005E-2</c:v>
                </c:pt>
                <c:pt idx="16">
                  <c:v>4.7049770651812532E-2</c:v>
                </c:pt>
                <c:pt idx="17">
                  <c:v>4.7974171304033988E-2</c:v>
                </c:pt>
                <c:pt idx="18">
                  <c:v>4.8646109110537232E-2</c:v>
                </c:pt>
                <c:pt idx="19">
                  <c:v>4.9174900824312945E-2</c:v>
                </c:pt>
                <c:pt idx="20">
                  <c:v>4.9611199451813803E-2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4D28-45AF-8109-FDF6C7C2FAFA}"/>
            </c:ext>
          </c:extLst>
        </c:ser>
        <c:ser>
          <c:idx val="3"/>
          <c:order val="3"/>
          <c:tx>
            <c:v>Total loss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'Prestressing loss'!$D$34:$X$34</c:f>
              <c:numCache>
                <c:formatCode>General</c:formatCode>
                <c:ptCount val="21"/>
                <c:pt idx="0">
                  <c:v>28</c:v>
                </c:pt>
                <c:pt idx="1">
                  <c:v>60</c:v>
                </c:pt>
                <c:pt idx="2">
                  <c:v>90</c:v>
                </c:pt>
                <c:pt idx="3">
                  <c:v>120</c:v>
                </c:pt>
                <c:pt idx="4">
                  <c:v>180</c:v>
                </c:pt>
                <c:pt idx="5">
                  <c:v>240</c:v>
                </c:pt>
                <c:pt idx="6">
                  <c:v>300</c:v>
                </c:pt>
                <c:pt idx="7">
                  <c:v>360</c:v>
                </c:pt>
                <c:pt idx="8">
                  <c:v>730</c:v>
                </c:pt>
                <c:pt idx="9">
                  <c:v>1095</c:v>
                </c:pt>
                <c:pt idx="10">
                  <c:v>1460</c:v>
                </c:pt>
                <c:pt idx="11">
                  <c:v>1825</c:v>
                </c:pt>
                <c:pt idx="12">
                  <c:v>2190</c:v>
                </c:pt>
                <c:pt idx="13">
                  <c:v>2555</c:v>
                </c:pt>
                <c:pt idx="14">
                  <c:v>2920</c:v>
                </c:pt>
                <c:pt idx="15">
                  <c:v>3285</c:v>
                </c:pt>
                <c:pt idx="16">
                  <c:v>3650</c:v>
                </c:pt>
                <c:pt idx="17">
                  <c:v>5475</c:v>
                </c:pt>
                <c:pt idx="18">
                  <c:v>7300</c:v>
                </c:pt>
                <c:pt idx="19">
                  <c:v>9125</c:v>
                </c:pt>
                <c:pt idx="20">
                  <c:v>10950</c:v>
                </c:pt>
              </c:numCache>
            </c:numRef>
          </c:xVal>
          <c:yVal>
            <c:numRef>
              <c:f>'Prestressing loss'!$D$29:$X$29</c:f>
              <c:numCache>
                <c:formatCode>0%</c:formatCode>
                <c:ptCount val="21"/>
                <c:pt idx="0">
                  <c:v>0.15339271774987731</c:v>
                </c:pt>
                <c:pt idx="1">
                  <c:v>0.17498976441840891</c:v>
                </c:pt>
                <c:pt idx="2">
                  <c:v>0.18708405072707429</c:v>
                </c:pt>
                <c:pt idx="3">
                  <c:v>0.1956838186727016</c:v>
                </c:pt>
                <c:pt idx="4">
                  <c:v>0.20742346333000139</c:v>
                </c:pt>
                <c:pt idx="5">
                  <c:v>0.21524232076000038</c:v>
                </c:pt>
                <c:pt idx="6">
                  <c:v>0.22091545256317588</c:v>
                </c:pt>
                <c:pt idx="7">
                  <c:v>0.22526369497740456</c:v>
                </c:pt>
                <c:pt idx="8">
                  <c:v>0.23950620772290665</c:v>
                </c:pt>
                <c:pt idx="9">
                  <c:v>0.24585051452327375</c:v>
                </c:pt>
                <c:pt idx="10">
                  <c:v>0.24963830797874761</c:v>
                </c:pt>
                <c:pt idx="11">
                  <c:v>0.25221684322816584</c:v>
                </c:pt>
                <c:pt idx="12">
                  <c:v>0.25411543439588352</c:v>
                </c:pt>
                <c:pt idx="13">
                  <c:v>0.25558850901559893</c:v>
                </c:pt>
                <c:pt idx="14">
                  <c:v>0.25677503806142399</c:v>
                </c:pt>
                <c:pt idx="15">
                  <c:v>0.25775800089518114</c:v>
                </c:pt>
                <c:pt idx="16">
                  <c:v>0.2585903207584439</c:v>
                </c:pt>
                <c:pt idx="17">
                  <c:v>0.26143080569754473</c:v>
                </c:pt>
                <c:pt idx="18">
                  <c:v>0.26315327118627924</c:v>
                </c:pt>
                <c:pt idx="19">
                  <c:v>0.26435404696120546</c:v>
                </c:pt>
                <c:pt idx="20">
                  <c:v>0.26526083211746754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4D28-45AF-8109-FDF6C7C2FA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1251176"/>
        <c:axId val="221251568"/>
      </c:scatterChart>
      <c:valAx>
        <c:axId val="221251176"/>
        <c:scaling>
          <c:orientation val="minMax"/>
          <c:max val="12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/>
                  <a:t>Time/</a:t>
                </a:r>
                <a:r>
                  <a:rPr lang="en-US" altLang="zh-CN" sz="1100" baseline="0"/>
                  <a:t> days</a:t>
                </a:r>
                <a:endParaRPr lang="zh-CN" altLang="en-US" sz="1100"/>
              </a:p>
            </c:rich>
          </c:tx>
          <c:layout>
            <c:manualLayout>
              <c:xMode val="edge"/>
              <c:yMode val="edge"/>
              <c:x val="0.84053109166942186"/>
              <c:y val="0.9409911583327142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251568"/>
        <c:crosses val="autoZero"/>
        <c:crossBetween val="midCat"/>
        <c:majorUnit val="2000"/>
      </c:valAx>
      <c:valAx>
        <c:axId val="221251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/>
                  <a:t>Prestress loss rate</a:t>
                </a:r>
                <a:endParaRPr lang="zh-CN" altLang="en-US" sz="1100"/>
              </a:p>
            </c:rich>
          </c:tx>
          <c:layout>
            <c:manualLayout>
              <c:xMode val="edge"/>
              <c:yMode val="edge"/>
              <c:x val="2.0980054395685211E-4"/>
              <c:y val="6.8015673988661526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251176"/>
        <c:crossesAt val="0"/>
        <c:crossBetween val="midCat"/>
      </c:valAx>
      <c:spPr>
        <a:noFill/>
        <a:ln>
          <a:solidFill>
            <a:srgbClr val="0070C0"/>
          </a:solidFill>
        </a:ln>
        <a:effectLst/>
      </c:spPr>
    </c:plotArea>
    <c:legend>
      <c:legendPos val="b"/>
      <c:layout>
        <c:manualLayout>
          <c:xMode val="edge"/>
          <c:yMode val="edge"/>
          <c:x val="0.49613324257568542"/>
          <c:y val="0.18041582830315225"/>
          <c:w val="0.34985132920165435"/>
          <c:h val="0.199242037300788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2338145231846"/>
          <c:y val="5.0925925925925923E-2"/>
          <c:w val="0.85243285214348197"/>
          <c:h val="0.79037766112569263"/>
        </c:manualLayout>
      </c:layout>
      <c:scatterChart>
        <c:scatterStyle val="lineMarker"/>
        <c:varyColors val="0"/>
        <c:ser>
          <c:idx val="0"/>
          <c:order val="0"/>
          <c:tx>
            <c:v>Di of MR+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'Remaining life'!$A$3:$A$63</c:f>
              <c:numCache>
                <c:formatCode>General</c:formatCode>
                <c:ptCount val="6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</c:numCache>
            </c:numRef>
          </c:xVal>
          <c:yVal>
            <c:numRef>
              <c:f>'Remaining life'!$C$3:$C$36</c:f>
              <c:numCache>
                <c:formatCode>General</c:formatCode>
                <c:ptCount val="34"/>
                <c:pt idx="0">
                  <c:v>1.0944236261620751E-2</c:v>
                </c:pt>
                <c:pt idx="1">
                  <c:v>2.2487495777291245E-2</c:v>
                </c:pt>
                <c:pt idx="2">
                  <c:v>2.5608464562827324E-2</c:v>
                </c:pt>
                <c:pt idx="3">
                  <c:v>2.7092010438654373E-2</c:v>
                </c:pt>
                <c:pt idx="4">
                  <c:v>2.8023424246655999E-2</c:v>
                </c:pt>
                <c:pt idx="5">
                  <c:v>2.8679876731078198E-2</c:v>
                </c:pt>
                <c:pt idx="6">
                  <c:v>2.9176185735498617E-2</c:v>
                </c:pt>
                <c:pt idx="7">
                  <c:v>2.9569577149278357E-2</c:v>
                </c:pt>
                <c:pt idx="8">
                  <c:v>2.9892172968842879E-2</c:v>
                </c:pt>
                <c:pt idx="9">
                  <c:v>3.0163575424061582E-2</c:v>
                </c:pt>
                <c:pt idx="10">
                  <c:v>3.0396514493068419E-2</c:v>
                </c:pt>
                <c:pt idx="11">
                  <c:v>3.0599665660228679E-2</c:v>
                </c:pt>
                <c:pt idx="12">
                  <c:v>3.0779173500261971E-2</c:v>
                </c:pt>
                <c:pt idx="13">
                  <c:v>3.0939529344962285E-2</c:v>
                </c:pt>
                <c:pt idx="14">
                  <c:v>3.1084103467491183E-2</c:v>
                </c:pt>
                <c:pt idx="15">
                  <c:v>3.121548176593486E-2</c:v>
                </c:pt>
                <c:pt idx="16">
                  <c:v>3.1335686511776012E-2</c:v>
                </c:pt>
                <c:pt idx="17">
                  <c:v>3.1446325569711185E-2</c:v>
                </c:pt>
                <c:pt idx="18">
                  <c:v>3.1548695962499519E-2</c:v>
                </c:pt>
                <c:pt idx="19">
                  <c:v>3.1643857424726439E-2</c:v>
                </c:pt>
                <c:pt idx="20">
                  <c:v>3.184437970042759E-2</c:v>
                </c:pt>
                <c:pt idx="21">
                  <c:v>3.1928079275762807E-2</c:v>
                </c:pt>
                <c:pt idx="22">
                  <c:v>3.200676158588165E-2</c:v>
                </c:pt>
                <c:pt idx="23">
                  <c:v>3.2080953353548776E-2</c:v>
                </c:pt>
                <c:pt idx="24">
                  <c:v>3.2151105429170955E-2</c:v>
                </c:pt>
                <c:pt idx="25">
                  <c:v>3.2217606386367864E-2</c:v>
                </c:pt>
                <c:pt idx="26">
                  <c:v>3.2417993250094569E-2</c:v>
                </c:pt>
                <c:pt idx="27">
                  <c:v>3.2478555618448889E-2</c:v>
                </c:pt>
                <c:pt idx="28">
                  <c:v>3.2536335637009764E-2</c:v>
                </c:pt>
                <c:pt idx="29">
                  <c:v>3.259156233357953E-2</c:v>
                </c:pt>
                <c:pt idx="30">
                  <c:v>3.2781546025086095E-2</c:v>
                </c:pt>
                <c:pt idx="31">
                  <c:v>3.2832573685807484E-2</c:v>
                </c:pt>
                <c:pt idx="32">
                  <c:v>3.2881578038196663E-2</c:v>
                </c:pt>
                <c:pt idx="33">
                  <c:v>3.3060198008596844E-2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B7C-4F2E-A129-1947CD1CD74B}"/>
            </c:ext>
          </c:extLst>
        </c:ser>
        <c:ser>
          <c:idx val="1"/>
          <c:order val="1"/>
          <c:tx>
            <c:v>Di of MC-</c:v>
          </c:tx>
          <c:spPr>
            <a:ln w="2540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'Remaining life'!$A$3:$A$63</c:f>
              <c:numCache>
                <c:formatCode>General</c:formatCode>
                <c:ptCount val="6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</c:numCache>
            </c:numRef>
          </c:xVal>
          <c:yVal>
            <c:numRef>
              <c:f>'Remaining life'!$E$3:$E$56</c:f>
              <c:numCache>
                <c:formatCode>General</c:formatCode>
                <c:ptCount val="54"/>
                <c:pt idx="0">
                  <c:v>5.7601032447701954E-3</c:v>
                </c:pt>
                <c:pt idx="1">
                  <c:v>1.2643276548156137E-2</c:v>
                </c:pt>
                <c:pt idx="2">
                  <c:v>1.4730014487138328E-2</c:v>
                </c:pt>
                <c:pt idx="3">
                  <c:v>1.5814576773605066E-2</c:v>
                </c:pt>
                <c:pt idx="4">
                  <c:v>1.6467923112075487E-2</c:v>
                </c:pt>
                <c:pt idx="5">
                  <c:v>1.6929131708604061E-2</c:v>
                </c:pt>
                <c:pt idx="6">
                  <c:v>1.7278884123498667E-2</c:v>
                </c:pt>
                <c:pt idx="7">
                  <c:v>1.7556502547381888E-2</c:v>
                </c:pt>
                <c:pt idx="8">
                  <c:v>1.7784267936879903E-2</c:v>
                </c:pt>
                <c:pt idx="9">
                  <c:v>1.7975868489012711E-2</c:v>
                </c:pt>
                <c:pt idx="10">
                  <c:v>1.8140237441051806E-2</c:v>
                </c:pt>
                <c:pt idx="11">
                  <c:v>1.8283485396894089E-2</c:v>
                </c:pt>
                <c:pt idx="12">
                  <c:v>1.8409952550813718E-2</c:v>
                </c:pt>
                <c:pt idx="13">
                  <c:v>1.8522818233191529E-2</c:v>
                </c:pt>
                <c:pt idx="14">
                  <c:v>1.8624472196416334E-2</c:v>
                </c:pt>
                <c:pt idx="15">
                  <c:v>1.8716750382327133E-2</c:v>
                </c:pt>
                <c:pt idx="16">
                  <c:v>1.8801089981895145E-2</c:v>
                </c:pt>
                <c:pt idx="17">
                  <c:v>1.8878634521796379E-2</c:v>
                </c:pt>
                <c:pt idx="18">
                  <c:v>1.8950306957284134E-2</c:v>
                </c:pt>
                <c:pt idx="19">
                  <c:v>1.9016861679441305E-2</c:v>
                </c:pt>
                <c:pt idx="20">
                  <c:v>1.914069966241011E-2</c:v>
                </c:pt>
                <c:pt idx="21">
                  <c:v>1.9199103048679497E-2</c:v>
                </c:pt>
                <c:pt idx="22">
                  <c:v>1.9253950748817108E-2</c:v>
                </c:pt>
                <c:pt idx="23">
                  <c:v>1.9305617722711773E-2</c:v>
                </c:pt>
                <c:pt idx="24">
                  <c:v>1.9354424891744167E-2</c:v>
                </c:pt>
                <c:pt idx="25">
                  <c:v>1.9400648809357619E-2</c:v>
                </c:pt>
                <c:pt idx="26">
                  <c:v>1.9520727555006185E-2</c:v>
                </c:pt>
                <c:pt idx="27">
                  <c:v>1.9562737534937411E-2</c:v>
                </c:pt>
                <c:pt idx="28">
                  <c:v>1.9602783138375945E-2</c:v>
                </c:pt>
                <c:pt idx="29">
                  <c:v>1.9641027141154923E-2</c:v>
                </c:pt>
                <c:pt idx="30">
                  <c:v>1.9753898410026886E-2</c:v>
                </c:pt>
                <c:pt idx="31">
                  <c:v>1.9789169559988874E-2</c:v>
                </c:pt>
                <c:pt idx="32">
                  <c:v>1.9823016126490504E-2</c:v>
                </c:pt>
                <c:pt idx="33">
                  <c:v>1.9928776799527703E-2</c:v>
                </c:pt>
                <c:pt idx="34">
                  <c:v>1.9987989942865613E-2</c:v>
                </c:pt>
                <c:pt idx="35">
                  <c:v>2.0047912756487287E-2</c:v>
                </c:pt>
                <c:pt idx="36">
                  <c:v>2.0108683958903324E-2</c:v>
                </c:pt>
                <c:pt idx="37">
                  <c:v>2.0170436423255167E-2</c:v>
                </c:pt>
                <c:pt idx="38">
                  <c:v>2.0233298043124688E-2</c:v>
                </c:pt>
                <c:pt idx="39">
                  <c:v>2.0270593391690496E-2</c:v>
                </c:pt>
                <c:pt idx="40">
                  <c:v>2.0309934763194377E-2</c:v>
                </c:pt>
                <c:pt idx="41">
                  <c:v>2.042975733039732E-2</c:v>
                </c:pt>
                <c:pt idx="42">
                  <c:v>2.0473636493898498E-2</c:v>
                </c:pt>
                <c:pt idx="43">
                  <c:v>2.0519769696774517E-2</c:v>
                </c:pt>
                <c:pt idx="44">
                  <c:v>2.0568224878266317E-2</c:v>
                </c:pt>
                <c:pt idx="45">
                  <c:v>2.0619071411498852E-2</c:v>
                </c:pt>
                <c:pt idx="46">
                  <c:v>2.0672380183853298E-2</c:v>
                </c:pt>
                <c:pt idx="47">
                  <c:v>2.0868441056834032E-2</c:v>
                </c:pt>
                <c:pt idx="48">
                  <c:v>2.0927480198847107E-2</c:v>
                </c:pt>
                <c:pt idx="49">
                  <c:v>2.098923189593923E-2</c:v>
                </c:pt>
                <c:pt idx="50">
                  <c:v>2.1116621117777078E-2</c:v>
                </c:pt>
                <c:pt idx="51">
                  <c:v>2.1184329729107949E-2</c:v>
                </c:pt>
                <c:pt idx="52">
                  <c:v>2.1255006406910137E-2</c:v>
                </c:pt>
                <c:pt idx="53">
                  <c:v>2.1328736602498267E-2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3B7C-4F2E-A129-1947CD1CD74B}"/>
            </c:ext>
          </c:extLst>
        </c:ser>
        <c:ser>
          <c:idx val="2"/>
          <c:order val="2"/>
          <c:tx>
            <c:v>Di of MR-</c:v>
          </c:tx>
          <c:spPr>
            <a:ln w="25400" cap="rnd">
              <a:solidFill>
                <a:schemeClr val="accent3"/>
              </a:solidFill>
              <a:prstDash val="lgDashDot"/>
              <a:round/>
            </a:ln>
            <a:effectLst/>
          </c:spPr>
          <c:marker>
            <c:symbol val="none"/>
          </c:marker>
          <c:xVal>
            <c:numRef>
              <c:f>'Remaining life'!$A$3:$A$63</c:f>
              <c:numCache>
                <c:formatCode>General</c:formatCode>
                <c:ptCount val="6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</c:numCache>
            </c:numRef>
          </c:xVal>
          <c:yVal>
            <c:numRef>
              <c:f>'Remaining life'!$G$3:$G$63</c:f>
              <c:numCache>
                <c:formatCode>General</c:formatCode>
                <c:ptCount val="61"/>
                <c:pt idx="0">
                  <c:v>9.0770871330187125E-4</c:v>
                </c:pt>
                <c:pt idx="1">
                  <c:v>2.1208102713729019E-3</c:v>
                </c:pt>
                <c:pt idx="2">
                  <c:v>2.467901274864538E-3</c:v>
                </c:pt>
                <c:pt idx="3">
                  <c:v>2.6451140624717353E-3</c:v>
                </c:pt>
                <c:pt idx="4">
                  <c:v>2.7581495729385205E-3</c:v>
                </c:pt>
                <c:pt idx="5">
                  <c:v>2.8386316771579598E-3</c:v>
                </c:pt>
                <c:pt idx="6">
                  <c:v>2.8999247797541002E-3</c:v>
                </c:pt>
                <c:pt idx="7">
                  <c:v>2.9487785961530575E-3</c:v>
                </c:pt>
                <c:pt idx="8">
                  <c:v>2.9890185999372691E-3</c:v>
                </c:pt>
                <c:pt idx="9">
                  <c:v>3.0229967006920209E-3</c:v>
                </c:pt>
                <c:pt idx="10">
                  <c:v>3.0522494150263023E-3</c:v>
                </c:pt>
                <c:pt idx="11">
                  <c:v>3.0778290607873481E-3</c:v>
                </c:pt>
                <c:pt idx="12">
                  <c:v>3.1004840761732501E-3</c:v>
                </c:pt>
                <c:pt idx="13">
                  <c:v>3.1207634914871083E-3</c:v>
                </c:pt>
                <c:pt idx="14">
                  <c:v>3.1390805867502567E-3</c:v>
                </c:pt>
                <c:pt idx="15">
                  <c:v>3.1557533344302481E-3</c:v>
                </c:pt>
                <c:pt idx="16">
                  <c:v>3.1710310139404512E-3</c:v>
                </c:pt>
                <c:pt idx="17">
                  <c:v>3.1851122611376123E-3</c:v>
                </c:pt>
                <c:pt idx="18">
                  <c:v>3.1981576320341083E-3</c:v>
                </c:pt>
                <c:pt idx="19">
                  <c:v>3.2102985492683984E-3</c:v>
                </c:pt>
                <c:pt idx="20">
                  <c:v>3.2359263762609938E-3</c:v>
                </c:pt>
                <c:pt idx="21">
                  <c:v>3.2466415586634842E-3</c:v>
                </c:pt>
                <c:pt idx="22">
                  <c:v>3.256724048399E-3</c:v>
                </c:pt>
                <c:pt idx="23">
                  <c:v>3.2662396408662713E-3</c:v>
                </c:pt>
                <c:pt idx="24">
                  <c:v>3.2752447241698782E-3</c:v>
                </c:pt>
                <c:pt idx="25">
                  <c:v>3.2837879542010847E-3</c:v>
                </c:pt>
                <c:pt idx="26">
                  <c:v>3.3095713162952498E-3</c:v>
                </c:pt>
                <c:pt idx="27">
                  <c:v>3.3173755888653792E-3</c:v>
                </c:pt>
                <c:pt idx="28">
                  <c:v>3.3248264347371984E-3</c:v>
                </c:pt>
                <c:pt idx="29">
                  <c:v>3.3319526916830706E-3</c:v>
                </c:pt>
                <c:pt idx="30">
                  <c:v>3.356502312067868E-3</c:v>
                </c:pt>
                <c:pt idx="31">
                  <c:v>3.3631052639564235E-3</c:v>
                </c:pt>
                <c:pt idx="32">
                  <c:v>3.36945005495334E-3</c:v>
                </c:pt>
                <c:pt idx="33">
                  <c:v>3.3926069803686255E-3</c:v>
                </c:pt>
                <c:pt idx="34">
                  <c:v>3.4049998076074793E-3</c:v>
                </c:pt>
                <c:pt idx="35">
                  <c:v>3.4176233152475601E-3</c:v>
                </c:pt>
                <c:pt idx="36">
                  <c:v>3.4305068251471805E-3</c:v>
                </c:pt>
                <c:pt idx="37">
                  <c:v>3.443678794617109E-3</c:v>
                </c:pt>
                <c:pt idx="38">
                  <c:v>3.4571669790291475E-3</c:v>
                </c:pt>
                <c:pt idx="39">
                  <c:v>3.4659163771152374E-3</c:v>
                </c:pt>
                <c:pt idx="40">
                  <c:v>3.4743519286981046E-3</c:v>
                </c:pt>
                <c:pt idx="41">
                  <c:v>3.4969098723977164E-3</c:v>
                </c:pt>
                <c:pt idx="42">
                  <c:v>3.5063290171617706E-3</c:v>
                </c:pt>
                <c:pt idx="43">
                  <c:v>3.5162389082741374E-3</c:v>
                </c:pt>
                <c:pt idx="44">
                  <c:v>3.5266551854633873E-3</c:v>
                </c:pt>
                <c:pt idx="45">
                  <c:v>3.5375938915994287E-3</c:v>
                </c:pt>
                <c:pt idx="46">
                  <c:v>3.5490714962661003E-3</c:v>
                </c:pt>
                <c:pt idx="47">
                  <c:v>3.5857453543709492E-3</c:v>
                </c:pt>
                <c:pt idx="48">
                  <c:v>3.5984757020120417E-3</c:v>
                </c:pt>
                <c:pt idx="49">
                  <c:v>3.6118031521724637E-3</c:v>
                </c:pt>
                <c:pt idx="50">
                  <c:v>3.6368559985496701E-3</c:v>
                </c:pt>
                <c:pt idx="51">
                  <c:v>3.6514965866001397E-3</c:v>
                </c:pt>
                <c:pt idx="52">
                  <c:v>3.6667948503355066E-3</c:v>
                </c:pt>
                <c:pt idx="53">
                  <c:v>3.6827713409797974E-3</c:v>
                </c:pt>
                <c:pt idx="54">
                  <c:v>3.7134049871206339E-3</c:v>
                </c:pt>
                <c:pt idx="55">
                  <c:v>3.7308932273653894E-3</c:v>
                </c:pt>
                <c:pt idx="56">
                  <c:v>3.7491296033887898E-3</c:v>
                </c:pt>
                <c:pt idx="57">
                  <c:v>3.7681377408876919E-3</c:v>
                </c:pt>
                <c:pt idx="58">
                  <c:v>3.7856023554355901E-3</c:v>
                </c:pt>
                <c:pt idx="59">
                  <c:v>3.8038387314589901E-3</c:v>
                </c:pt>
                <c:pt idx="60">
                  <c:v>3.8300418870262382E-3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3B7C-4F2E-A129-1947CD1CD7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1252352"/>
        <c:axId val="221252744"/>
      </c:scatterChart>
      <c:valAx>
        <c:axId val="221252352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Time</a:t>
                </a:r>
                <a:r>
                  <a:rPr lang="en-US" altLang="zh-CN" baseline="0"/>
                  <a:t> (years)</a:t>
                </a:r>
                <a:endParaRPr lang="zh-CN" altLang="en-US"/>
              </a:p>
            </c:rich>
          </c:tx>
          <c:layout>
            <c:manualLayout>
              <c:xMode val="edge"/>
              <c:yMode val="edge"/>
              <c:x val="0.80785979877515313"/>
              <c:y val="0.925554826480023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252744"/>
        <c:crosses val="autoZero"/>
        <c:crossBetween val="midCat"/>
      </c:valAx>
      <c:valAx>
        <c:axId val="221252744"/>
        <c:scaling>
          <c:orientation val="minMax"/>
          <c:max val="4.0000000000000008E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altLang="zh-CN" sz="1000" b="0" i="0" u="none" strike="noStrike" baseline="0">
                    <a:effectLst/>
                  </a:rPr>
                  <a:t>Damage index of each year Di</a:t>
                </a:r>
                <a:endParaRPr lang="zh-CN" alt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252352"/>
        <c:crosses val="autoZero"/>
        <c:crossBetween val="midCat"/>
      </c:valAx>
      <c:spPr>
        <a:noFill/>
        <a:ln>
          <a:solidFill>
            <a:schemeClr val="accent1"/>
          </a:solidFill>
        </a:ln>
        <a:effectLst/>
      </c:spPr>
    </c:plotArea>
    <c:legend>
      <c:legendPos val="b"/>
      <c:layout>
        <c:manualLayout>
          <c:xMode val="edge"/>
          <c:yMode val="edge"/>
          <c:x val="0.64210980912657134"/>
          <c:y val="0.14719702819698618"/>
          <c:w val="0.26508378045514458"/>
          <c:h val="0.163715788637769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763349797102613E-2"/>
          <c:y val="4.6874598073983136E-2"/>
          <c:w val="0.8448512256575903"/>
          <c:h val="0.84236104480038398"/>
        </c:manualLayout>
      </c:layout>
      <c:scatterChart>
        <c:scatterStyle val="smoothMarker"/>
        <c:varyColors val="0"/>
        <c:ser>
          <c:idx val="0"/>
          <c:order val="0"/>
          <c:tx>
            <c:v>static strength fpy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[1]Sheet1!$B$54:$B$68</c:f>
              <c:numCache>
                <c:formatCode>General</c:formatCode>
                <c:ptCount val="15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</c:numCache>
            </c:numRef>
          </c:xVal>
          <c:yVal>
            <c:numRef>
              <c:f>[1]Sheet1!$D$54:$D$68</c:f>
              <c:numCache>
                <c:formatCode>General</c:formatCode>
                <c:ptCount val="15"/>
                <c:pt idx="0">
                  <c:v>1620</c:v>
                </c:pt>
                <c:pt idx="1">
                  <c:v>1619.5545</c:v>
                </c:pt>
                <c:pt idx="2">
                  <c:v>1616.4359999999999</c:v>
                </c:pt>
                <c:pt idx="3">
                  <c:v>1607.9714999999999</c:v>
                </c:pt>
                <c:pt idx="4">
                  <c:v>1591.4880000000001</c:v>
                </c:pt>
                <c:pt idx="5">
                  <c:v>1564.3125</c:v>
                </c:pt>
                <c:pt idx="6">
                  <c:v>1523.7719999999999</c:v>
                </c:pt>
                <c:pt idx="7">
                  <c:v>1467.1935000000001</c:v>
                </c:pt>
                <c:pt idx="8">
                  <c:v>1391.904</c:v>
                </c:pt>
                <c:pt idx="9">
                  <c:v>1295.2305000000001</c:v>
                </c:pt>
                <c:pt idx="10">
                  <c:v>1174.5</c:v>
                </c:pt>
                <c:pt idx="11">
                  <c:v>1027.0394999999999</c:v>
                </c:pt>
                <c:pt idx="12">
                  <c:v>850.17599999999993</c:v>
                </c:pt>
                <c:pt idx="13">
                  <c:v>641.23649999999998</c:v>
                </c:pt>
                <c:pt idx="14">
                  <c:v>397.54799999999994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F150-4537-915D-CEDD466DE322}"/>
            </c:ext>
          </c:extLst>
        </c:ser>
        <c:ser>
          <c:idx val="1"/>
          <c:order val="1"/>
          <c:tx>
            <c:v>dynamic strength fpy,im</c:v>
          </c:tx>
          <c:spPr>
            <a:ln w="2540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[1]Sheet1!$B$54:$B$68</c:f>
              <c:numCache>
                <c:formatCode>General</c:formatCode>
                <c:ptCount val="15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</c:numCache>
            </c:numRef>
          </c:xVal>
          <c:yVal>
            <c:numRef>
              <c:f>[1]Sheet1!$F$54:$F$68</c:f>
              <c:numCache>
                <c:formatCode>General</c:formatCode>
                <c:ptCount val="15"/>
                <c:pt idx="0">
                  <c:v>2967.6775525661874</c:v>
                </c:pt>
                <c:pt idx="1">
                  <c:v>2966.8614412392317</c:v>
                </c:pt>
                <c:pt idx="2">
                  <c:v>2961.1486619505417</c:v>
                </c:pt>
                <c:pt idx="3">
                  <c:v>2945.6425467383833</c:v>
                </c:pt>
                <c:pt idx="4">
                  <c:v>2915.4464276410226</c:v>
                </c:pt>
                <c:pt idx="5">
                  <c:v>2865.663636696725</c:v>
                </c:pt>
                <c:pt idx="6">
                  <c:v>2791.3975059437557</c:v>
                </c:pt>
                <c:pt idx="7">
                  <c:v>2687.7513674203819</c:v>
                </c:pt>
                <c:pt idx="8">
                  <c:v>2549.8285531648685</c:v>
                </c:pt>
                <c:pt idx="9">
                  <c:v>2372.7323952154811</c:v>
                </c:pt>
                <c:pt idx="10">
                  <c:v>2151.5662256104861</c:v>
                </c:pt>
                <c:pt idx="11">
                  <c:v>1881.4333763881484</c:v>
                </c:pt>
                <c:pt idx="12">
                  <c:v>1557.4371795867351</c:v>
                </c:pt>
                <c:pt idx="13">
                  <c:v>1174.6809672445111</c:v>
                </c:pt>
                <c:pt idx="14">
                  <c:v>728.26807139974233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F150-4537-915D-CEDD466DE3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1253528"/>
        <c:axId val="221253920"/>
      </c:scatterChart>
      <c:valAx>
        <c:axId val="221253528"/>
        <c:scaling>
          <c:orientation val="minMax"/>
          <c:max val="7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Time (years)</a:t>
                </a:r>
                <a:endParaRPr lang="zh-CN" altLang="en-US"/>
              </a:p>
            </c:rich>
          </c:tx>
          <c:layout>
            <c:manualLayout>
              <c:xMode val="edge"/>
              <c:yMode val="edge"/>
              <c:x val="0.79833778432227587"/>
              <c:y val="0.9328804397075216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_);[Red]\(#,##0\)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253920"/>
        <c:crosses val="autoZero"/>
        <c:crossBetween val="midCat"/>
      </c:valAx>
      <c:valAx>
        <c:axId val="2212539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altLang="zh-CN" sz="1000" b="0" i="0" u="none" strike="noStrike" baseline="0">
                    <a:effectLst/>
                  </a:rPr>
                  <a:t>Yield strength (Mpa)</a:t>
                </a:r>
                <a:endParaRPr lang="zh-CN" altLang="en-US"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endParaRPr>
              </a:p>
            </c:rich>
          </c:tx>
          <c:layout>
            <c:manualLayout>
              <c:xMode val="edge"/>
              <c:yMode val="edge"/>
              <c:x val="2.241342335418629E-4"/>
              <c:y val="9.420086642009320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253528"/>
        <c:crosses val="autoZero"/>
        <c:crossBetween val="midCat"/>
      </c:valAx>
      <c:spPr>
        <a:noFill/>
        <a:ln>
          <a:solidFill>
            <a:schemeClr val="accent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2338145231846"/>
          <c:y val="5.0925925925925923E-2"/>
          <c:w val="0.85243285214348197"/>
          <c:h val="0.79037766112569263"/>
        </c:manualLayout>
      </c:layout>
      <c:scatterChart>
        <c:scatterStyle val="lineMarker"/>
        <c:varyColors val="0"/>
        <c:ser>
          <c:idx val="0"/>
          <c:order val="0"/>
          <c:tx>
            <c:v>∑Di of MR+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'Remaining life'!$A$3:$A$63</c:f>
              <c:numCache>
                <c:formatCode>General</c:formatCode>
                <c:ptCount val="6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</c:numCache>
            </c:numRef>
          </c:xVal>
          <c:yVal>
            <c:numRef>
              <c:f>'Remaining life'!$J$3:$J$36</c:f>
              <c:numCache>
                <c:formatCode>General</c:formatCode>
                <c:ptCount val="34"/>
                <c:pt idx="0">
                  <c:v>1.0944236261620751E-2</c:v>
                </c:pt>
                <c:pt idx="1">
                  <c:v>3.3431732038911997E-2</c:v>
                </c:pt>
                <c:pt idx="2">
                  <c:v>5.9040196601739321E-2</c:v>
                </c:pt>
                <c:pt idx="3">
                  <c:v>8.6132207040393691E-2</c:v>
                </c:pt>
                <c:pt idx="4">
                  <c:v>0.1141556312870497</c:v>
                </c:pt>
                <c:pt idx="5">
                  <c:v>0.14283550801812789</c:v>
                </c:pt>
                <c:pt idx="6">
                  <c:v>0.17201169375362652</c:v>
                </c:pt>
                <c:pt idx="7">
                  <c:v>0.20158127090290487</c:v>
                </c:pt>
                <c:pt idx="8">
                  <c:v>0.23147344387174776</c:v>
                </c:pt>
                <c:pt idx="9">
                  <c:v>0.26163701929580935</c:v>
                </c:pt>
                <c:pt idx="10">
                  <c:v>0.29203353378887775</c:v>
                </c:pt>
                <c:pt idx="11">
                  <c:v>0.32263319944910646</c:v>
                </c:pt>
                <c:pt idx="12">
                  <c:v>0.35341237294936845</c:v>
                </c:pt>
                <c:pt idx="13">
                  <c:v>0.38435190229433075</c:v>
                </c:pt>
                <c:pt idx="14">
                  <c:v>0.41543600576182194</c:v>
                </c:pt>
                <c:pt idx="15">
                  <c:v>0.4466514875277568</c:v>
                </c:pt>
                <c:pt idx="16">
                  <c:v>0.47798717403953284</c:v>
                </c:pt>
                <c:pt idx="17">
                  <c:v>0.509433499609244</c:v>
                </c:pt>
                <c:pt idx="18">
                  <c:v>0.54098219557174354</c:v>
                </c:pt>
                <c:pt idx="19">
                  <c:v>0.57262605299646996</c:v>
                </c:pt>
                <c:pt idx="20">
                  <c:v>0.6044704326968976</c:v>
                </c:pt>
                <c:pt idx="21">
                  <c:v>0.6363985119726604</c:v>
                </c:pt>
                <c:pt idx="22">
                  <c:v>0.66840527355854207</c:v>
                </c:pt>
                <c:pt idx="23">
                  <c:v>0.70048622691209084</c:v>
                </c:pt>
                <c:pt idx="24">
                  <c:v>0.73263733234126183</c:v>
                </c:pt>
                <c:pt idx="25">
                  <c:v>0.76485493872762966</c:v>
                </c:pt>
                <c:pt idx="26">
                  <c:v>0.7972729319777242</c:v>
                </c:pt>
                <c:pt idx="27">
                  <c:v>0.82975148759617312</c:v>
                </c:pt>
                <c:pt idx="28">
                  <c:v>0.86228782323318287</c:v>
                </c:pt>
                <c:pt idx="29">
                  <c:v>0.89487938556676239</c:v>
                </c:pt>
                <c:pt idx="30">
                  <c:v>0.92766093159184848</c:v>
                </c:pt>
                <c:pt idx="31">
                  <c:v>0.96049350527765598</c:v>
                </c:pt>
                <c:pt idx="32">
                  <c:v>0.99337508331585267</c:v>
                </c:pt>
                <c:pt idx="33">
                  <c:v>1.0264352813244495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BAA-4079-8131-150AB04EFD09}"/>
            </c:ext>
          </c:extLst>
        </c:ser>
        <c:ser>
          <c:idx val="1"/>
          <c:order val="1"/>
          <c:tx>
            <c:v>∑Di of MC-</c:v>
          </c:tx>
          <c:spPr>
            <a:ln w="2540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'Remaining life'!$A$3:$A$63</c:f>
              <c:numCache>
                <c:formatCode>General</c:formatCode>
                <c:ptCount val="6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</c:numCache>
            </c:numRef>
          </c:xVal>
          <c:yVal>
            <c:numRef>
              <c:f>'Remaining life'!$K$3:$K$56</c:f>
              <c:numCache>
                <c:formatCode>General</c:formatCode>
                <c:ptCount val="54"/>
                <c:pt idx="0">
                  <c:v>5.7601032447701954E-3</c:v>
                </c:pt>
                <c:pt idx="1">
                  <c:v>1.8403379792926333E-2</c:v>
                </c:pt>
                <c:pt idx="2">
                  <c:v>3.3133394280064662E-2</c:v>
                </c:pt>
                <c:pt idx="3">
                  <c:v>4.8947971053669728E-2</c:v>
                </c:pt>
                <c:pt idx="4">
                  <c:v>6.5415894165745211E-2</c:v>
                </c:pt>
                <c:pt idx="5">
                  <c:v>8.2345025874349276E-2</c:v>
                </c:pt>
                <c:pt idx="6">
                  <c:v>9.962390999784794E-2</c:v>
                </c:pt>
                <c:pt idx="7">
                  <c:v>0.11718041254522983</c:v>
                </c:pt>
                <c:pt idx="8">
                  <c:v>0.13496468048210974</c:v>
                </c:pt>
                <c:pt idx="9">
                  <c:v>0.15294054897112247</c:v>
                </c:pt>
                <c:pt idx="10">
                  <c:v>0.17108078641217428</c:v>
                </c:pt>
                <c:pt idx="11">
                  <c:v>0.18936427180906837</c:v>
                </c:pt>
                <c:pt idx="12">
                  <c:v>0.20777422435988208</c:v>
                </c:pt>
                <c:pt idx="13">
                  <c:v>0.22629704259307359</c:v>
                </c:pt>
                <c:pt idx="14">
                  <c:v>0.24492151478948992</c:v>
                </c:pt>
                <c:pt idx="15">
                  <c:v>0.26363826517181704</c:v>
                </c:pt>
                <c:pt idx="16">
                  <c:v>0.28243935515371221</c:v>
                </c:pt>
                <c:pt idx="17">
                  <c:v>0.3013179896755086</c:v>
                </c:pt>
                <c:pt idx="18">
                  <c:v>0.32026829663279271</c:v>
                </c:pt>
                <c:pt idx="19">
                  <c:v>0.33928515831223405</c:v>
                </c:pt>
                <c:pt idx="20">
                  <c:v>0.35842585797464416</c:v>
                </c:pt>
                <c:pt idx="21">
                  <c:v>0.37762496102332366</c:v>
                </c:pt>
                <c:pt idx="22">
                  <c:v>0.39687891177214074</c:v>
                </c:pt>
                <c:pt idx="23">
                  <c:v>0.41618452949485252</c:v>
                </c:pt>
                <c:pt idx="24">
                  <c:v>0.43553895438659668</c:v>
                </c:pt>
                <c:pt idx="25">
                  <c:v>0.45493960319595428</c:v>
                </c:pt>
                <c:pt idx="26">
                  <c:v>0.47446033075096045</c:v>
                </c:pt>
                <c:pt idx="27">
                  <c:v>0.49402306828589787</c:v>
                </c:pt>
                <c:pt idx="28">
                  <c:v>0.51362585142427386</c:v>
                </c:pt>
                <c:pt idx="29">
                  <c:v>0.53326687856542876</c:v>
                </c:pt>
                <c:pt idx="30">
                  <c:v>0.5530207769754556</c:v>
                </c:pt>
                <c:pt idx="31">
                  <c:v>0.57280994653544448</c:v>
                </c:pt>
                <c:pt idx="32">
                  <c:v>0.59263296266193499</c:v>
                </c:pt>
                <c:pt idx="33">
                  <c:v>0.61256173946146264</c:v>
                </c:pt>
                <c:pt idx="34">
                  <c:v>0.6325497294043283</c:v>
                </c:pt>
                <c:pt idx="35">
                  <c:v>0.65259764216081562</c:v>
                </c:pt>
                <c:pt idx="36">
                  <c:v>0.67270632611971892</c:v>
                </c:pt>
                <c:pt idx="37">
                  <c:v>0.69287676254297415</c:v>
                </c:pt>
                <c:pt idx="38">
                  <c:v>0.71311006058609883</c:v>
                </c:pt>
                <c:pt idx="39">
                  <c:v>0.73338065397778929</c:v>
                </c:pt>
                <c:pt idx="40">
                  <c:v>0.75369058874098371</c:v>
                </c:pt>
                <c:pt idx="41">
                  <c:v>0.77412034607138103</c:v>
                </c:pt>
                <c:pt idx="42">
                  <c:v>0.79459398256527958</c:v>
                </c:pt>
                <c:pt idx="43">
                  <c:v>0.81511375226205407</c:v>
                </c:pt>
                <c:pt idx="44">
                  <c:v>0.83568197714032033</c:v>
                </c:pt>
                <c:pt idx="45">
                  <c:v>0.85630104855181921</c:v>
                </c:pt>
                <c:pt idx="46">
                  <c:v>0.87697342873567252</c:v>
                </c:pt>
                <c:pt idx="47">
                  <c:v>0.89784186979250658</c:v>
                </c:pt>
                <c:pt idx="48">
                  <c:v>0.91876934999135373</c:v>
                </c:pt>
                <c:pt idx="49">
                  <c:v>0.939758581887293</c:v>
                </c:pt>
                <c:pt idx="50">
                  <c:v>0.96087520300507012</c:v>
                </c:pt>
                <c:pt idx="51">
                  <c:v>0.98205953273417812</c:v>
                </c:pt>
                <c:pt idx="52">
                  <c:v>1.0033145391410883</c:v>
                </c:pt>
                <c:pt idx="53">
                  <c:v>1.0246432757435866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8BAA-4079-8131-150AB04EFD09}"/>
            </c:ext>
          </c:extLst>
        </c:ser>
        <c:ser>
          <c:idx val="2"/>
          <c:order val="2"/>
          <c:tx>
            <c:v>∑Di of MR-</c:v>
          </c:tx>
          <c:spPr>
            <a:ln w="25400" cap="rnd">
              <a:solidFill>
                <a:schemeClr val="accent3"/>
              </a:solidFill>
              <a:prstDash val="lgDashDot"/>
              <a:round/>
            </a:ln>
            <a:effectLst/>
          </c:spPr>
          <c:marker>
            <c:symbol val="none"/>
          </c:marker>
          <c:xVal>
            <c:numRef>
              <c:f>'Remaining life'!$A$3:$A$63</c:f>
              <c:numCache>
                <c:formatCode>General</c:formatCode>
                <c:ptCount val="6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</c:numCache>
            </c:numRef>
          </c:xVal>
          <c:yVal>
            <c:numRef>
              <c:f>'Remaining life'!$L$3:$L$63</c:f>
              <c:numCache>
                <c:formatCode>General</c:formatCode>
                <c:ptCount val="61"/>
                <c:pt idx="0">
                  <c:v>9.0770871330187125E-4</c:v>
                </c:pt>
                <c:pt idx="1">
                  <c:v>3.0285189846747732E-3</c:v>
                </c:pt>
                <c:pt idx="2">
                  <c:v>5.4964202595393112E-3</c:v>
                </c:pt>
                <c:pt idx="3">
                  <c:v>8.1415343220110469E-3</c:v>
                </c:pt>
                <c:pt idx="4">
                  <c:v>1.0899683894949568E-2</c:v>
                </c:pt>
                <c:pt idx="5">
                  <c:v>1.3738315572107527E-2</c:v>
                </c:pt>
                <c:pt idx="6">
                  <c:v>1.6638240351861629E-2</c:v>
                </c:pt>
                <c:pt idx="7">
                  <c:v>1.9587018948014685E-2</c:v>
                </c:pt>
                <c:pt idx="8">
                  <c:v>2.2576037547951955E-2</c:v>
                </c:pt>
                <c:pt idx="9">
                  <c:v>2.5599034248643977E-2</c:v>
                </c:pt>
                <c:pt idx="10">
                  <c:v>2.8651283663670278E-2</c:v>
                </c:pt>
                <c:pt idx="11">
                  <c:v>3.1729112724457623E-2</c:v>
                </c:pt>
                <c:pt idx="12">
                  <c:v>3.4829596800630871E-2</c:v>
                </c:pt>
                <c:pt idx="13">
                  <c:v>3.7950360292117978E-2</c:v>
                </c:pt>
                <c:pt idx="14">
                  <c:v>4.1089440878868233E-2</c:v>
                </c:pt>
                <c:pt idx="15">
                  <c:v>4.4245194213298478E-2</c:v>
                </c:pt>
                <c:pt idx="16">
                  <c:v>4.7416225227238928E-2</c:v>
                </c:pt>
                <c:pt idx="17">
                  <c:v>5.0601337488376544E-2</c:v>
                </c:pt>
                <c:pt idx="18">
                  <c:v>5.3799495120410649E-2</c:v>
                </c:pt>
                <c:pt idx="19">
                  <c:v>5.7009793669679051E-2</c:v>
                </c:pt>
                <c:pt idx="20">
                  <c:v>6.0245720045940046E-2</c:v>
                </c:pt>
                <c:pt idx="21">
                  <c:v>6.3492361604603531E-2</c:v>
                </c:pt>
                <c:pt idx="22">
                  <c:v>6.6749085653002527E-2</c:v>
                </c:pt>
                <c:pt idx="23">
                  <c:v>7.0015325293868794E-2</c:v>
                </c:pt>
                <c:pt idx="24">
                  <c:v>7.3290570018038667E-2</c:v>
                </c:pt>
                <c:pt idx="25">
                  <c:v>7.6574357972239757E-2</c:v>
                </c:pt>
                <c:pt idx="26">
                  <c:v>7.9883929288535008E-2</c:v>
                </c:pt>
                <c:pt idx="27">
                  <c:v>8.3201304877400392E-2</c:v>
                </c:pt>
                <c:pt idx="28">
                  <c:v>8.6526131312137586E-2</c:v>
                </c:pt>
                <c:pt idx="29">
                  <c:v>8.9858084003820657E-2</c:v>
                </c:pt>
                <c:pt idx="30">
                  <c:v>9.3214586315888526E-2</c:v>
                </c:pt>
                <c:pt idx="31">
                  <c:v>9.6577691579844943E-2</c:v>
                </c:pt>
                <c:pt idx="32">
                  <c:v>9.9947141634798287E-2</c:v>
                </c:pt>
                <c:pt idx="33">
                  <c:v>0.10333974861516691</c:v>
                </c:pt>
                <c:pt idx="34">
                  <c:v>0.10674474842277439</c:v>
                </c:pt>
                <c:pt idx="35">
                  <c:v>0.11016237173802194</c:v>
                </c:pt>
                <c:pt idx="36">
                  <c:v>0.11359287856316913</c:v>
                </c:pt>
                <c:pt idx="37">
                  <c:v>0.11703655735778624</c:v>
                </c:pt>
                <c:pt idx="38">
                  <c:v>0.12049372433681539</c:v>
                </c:pt>
                <c:pt idx="39">
                  <c:v>0.12395964071393063</c:v>
                </c:pt>
                <c:pt idx="40">
                  <c:v>0.12743399264262872</c:v>
                </c:pt>
                <c:pt idx="41">
                  <c:v>0.13093090251502645</c:v>
                </c:pt>
                <c:pt idx="42">
                  <c:v>0.13443723153218823</c:v>
                </c:pt>
                <c:pt idx="43">
                  <c:v>0.13795347044046236</c:v>
                </c:pt>
                <c:pt idx="44">
                  <c:v>0.14148012562592574</c:v>
                </c:pt>
                <c:pt idx="45">
                  <c:v>0.14501771951752518</c:v>
                </c:pt>
                <c:pt idx="46">
                  <c:v>0.14856679101379128</c:v>
                </c:pt>
                <c:pt idx="47">
                  <c:v>0.15215253636816223</c:v>
                </c:pt>
                <c:pt idx="48">
                  <c:v>0.15575101207017428</c:v>
                </c:pt>
                <c:pt idx="49">
                  <c:v>0.15936281522234674</c:v>
                </c:pt>
                <c:pt idx="50">
                  <c:v>0.16299967122089642</c:v>
                </c:pt>
                <c:pt idx="51">
                  <c:v>0.16665116780749656</c:v>
                </c:pt>
                <c:pt idx="52">
                  <c:v>0.17031796265783206</c:v>
                </c:pt>
                <c:pt idx="53">
                  <c:v>0.17400073399881186</c:v>
                </c:pt>
                <c:pt idx="54">
                  <c:v>0.1777141389859325</c:v>
                </c:pt>
                <c:pt idx="55">
                  <c:v>0.18144503221329789</c:v>
                </c:pt>
                <c:pt idx="56">
                  <c:v>0.18519416181668669</c:v>
                </c:pt>
                <c:pt idx="57">
                  <c:v>0.18896229955757438</c:v>
                </c:pt>
                <c:pt idx="58">
                  <c:v>0.19274790191300997</c:v>
                </c:pt>
                <c:pt idx="59">
                  <c:v>0.19655174064446895</c:v>
                </c:pt>
                <c:pt idx="60">
                  <c:v>0.20038178253149519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8BAA-4079-8131-150AB04EFD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7311128"/>
        <c:axId val="427311520"/>
      </c:scatterChart>
      <c:valAx>
        <c:axId val="427311128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Time</a:t>
                </a:r>
                <a:r>
                  <a:rPr lang="en-US" altLang="zh-CN" baseline="0"/>
                  <a:t> (years)</a:t>
                </a:r>
                <a:endParaRPr lang="zh-CN" altLang="en-US"/>
              </a:p>
            </c:rich>
          </c:tx>
          <c:layout>
            <c:manualLayout>
              <c:xMode val="edge"/>
              <c:yMode val="edge"/>
              <c:x val="0.80785979877515313"/>
              <c:y val="0.925554826480023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7311520"/>
        <c:crosses val="autoZero"/>
        <c:crossBetween val="midCat"/>
      </c:valAx>
      <c:valAx>
        <c:axId val="427311520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altLang="zh-CN" sz="1000" b="0" i="0" u="none" strike="noStrike" baseline="0">
                    <a:effectLst/>
                  </a:rPr>
                  <a:t> Accumulation Damage index ∑Di</a:t>
                </a:r>
                <a:endParaRPr lang="zh-CN" alt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7311128"/>
        <c:crosses val="autoZero"/>
        <c:crossBetween val="midCat"/>
      </c:valAx>
      <c:spPr>
        <a:noFill/>
        <a:ln>
          <a:solidFill>
            <a:schemeClr val="accent1"/>
          </a:solidFill>
        </a:ln>
        <a:effectLst/>
      </c:spPr>
    </c:plotArea>
    <c:legend>
      <c:legendPos val="b"/>
      <c:layout>
        <c:manualLayout>
          <c:xMode val="edge"/>
          <c:yMode val="edge"/>
          <c:x val="0.13933202099737532"/>
          <c:y val="0.23978966170895305"/>
          <c:w val="0.26508378045514458"/>
          <c:h val="0.163715788637769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558374</xdr:colOff>
      <xdr:row>32</xdr:row>
      <xdr:rowOff>84524</xdr:rowOff>
    </xdr:from>
    <xdr:to>
      <xdr:col>32</xdr:col>
      <xdr:colOff>503464</xdr:colOff>
      <xdr:row>54</xdr:row>
      <xdr:rowOff>163286</xdr:rowOff>
    </xdr:to>
    <xdr:graphicFrame macro="">
      <xdr:nvGraphicFramePr>
        <xdr:cNvPr id="6" name="图表 5">
          <a:extLst>
            <a:ext uri="{FF2B5EF4-FFF2-40B4-BE49-F238E27FC236}">
              <a16:creationId xmlns="" xmlns:a16="http://schemas.microsoft.com/office/drawing/2014/main" id="{00000000-0008-0000-04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35</xdr:col>
      <xdr:colOff>39217</xdr:colOff>
      <xdr:row>70</xdr:row>
      <xdr:rowOff>118780</xdr:rowOff>
    </xdr:from>
    <xdr:to>
      <xdr:col>42</xdr:col>
      <xdr:colOff>649940</xdr:colOff>
      <xdr:row>91</xdr:row>
      <xdr:rowOff>134469</xdr:rowOff>
    </xdr:to>
    <xdr:graphicFrame macro="">
      <xdr:nvGraphicFramePr>
        <xdr:cNvPr id="8" name="图表 7">
          <a:extLst>
            <a:ext uri="{FF2B5EF4-FFF2-40B4-BE49-F238E27FC236}">
              <a16:creationId xmlns="" xmlns:a16="http://schemas.microsoft.com/office/drawing/2014/main" id="{00000000-0008-0000-04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33</xdr:col>
      <xdr:colOff>13607</xdr:colOff>
      <xdr:row>32</xdr:row>
      <xdr:rowOff>149679</xdr:rowOff>
    </xdr:from>
    <xdr:to>
      <xdr:col>41</xdr:col>
      <xdr:colOff>217233</xdr:colOff>
      <xdr:row>55</xdr:row>
      <xdr:rowOff>51548</xdr:rowOff>
    </xdr:to>
    <xdr:graphicFrame macro="">
      <xdr:nvGraphicFramePr>
        <xdr:cNvPr id="5" name="图表 4">
          <a:extLst>
            <a:ext uri="{FF2B5EF4-FFF2-40B4-BE49-F238E27FC236}">
              <a16:creationId xmlns=""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33</xdr:col>
      <xdr:colOff>643057</xdr:colOff>
      <xdr:row>6</xdr:row>
      <xdr:rowOff>166009</xdr:rowOff>
    </xdr:from>
    <xdr:to>
      <xdr:col>42</xdr:col>
      <xdr:colOff>163124</xdr:colOff>
      <xdr:row>29</xdr:row>
      <xdr:rowOff>67877</xdr:rowOff>
    </xdr:to>
    <xdr:graphicFrame macro="">
      <xdr:nvGraphicFramePr>
        <xdr:cNvPr id="10" name="图表 9">
          <a:extLst>
            <a:ext uri="{FF2B5EF4-FFF2-40B4-BE49-F238E27FC236}">
              <a16:creationId xmlns="" xmlns:a16="http://schemas.microsoft.com/office/drawing/2014/main" id="{00000000-0008-0000-04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78441</xdr:colOff>
      <xdr:row>7</xdr:row>
      <xdr:rowOff>134470</xdr:rowOff>
    </xdr:from>
    <xdr:to>
      <xdr:col>32</xdr:col>
      <xdr:colOff>23531</xdr:colOff>
      <xdr:row>30</xdr:row>
      <xdr:rowOff>45144</xdr:rowOff>
    </xdr:to>
    <xdr:graphicFrame macro="">
      <xdr:nvGraphicFramePr>
        <xdr:cNvPr id="11" name="图表 10">
          <a:extLst>
            <a:ext uri="{FF2B5EF4-FFF2-40B4-BE49-F238E27FC236}">
              <a16:creationId xmlns="" xmlns:a16="http://schemas.microsoft.com/office/drawing/2014/main" id="{00000000-0008-0000-04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0.13927</cdr:x>
      <cdr:y>0.01487</cdr:y>
    </cdr:from>
    <cdr:to>
      <cdr:x>0.13948</cdr:x>
      <cdr:y>0.8792</cdr:y>
    </cdr:to>
    <cdr:cxnSp macro="">
      <cdr:nvCxnSpPr>
        <cdr:cNvPr id="2" name="直接连接符 1">
          <a:extLst xmlns:a="http://schemas.openxmlformats.org/drawingml/2006/main">
            <a:ext uri="{FF2B5EF4-FFF2-40B4-BE49-F238E27FC236}">
              <a16:creationId xmlns="" xmlns:a16="http://schemas.microsoft.com/office/drawing/2014/main" id="{3557A676-8CF3-4BA3-91F5-038D7215F7DE}"/>
            </a:ext>
          </a:extLst>
        </cdr:cNvPr>
        <cdr:cNvCxnSpPr/>
      </cdr:nvCxnSpPr>
      <cdr:spPr>
        <a:xfrm xmlns:a="http://schemas.openxmlformats.org/drawingml/2006/main" flipH="1">
          <a:off x="799282" y="57061"/>
          <a:ext cx="1206" cy="331574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7030A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0.12764</cdr:x>
      <cdr:y>0.20853</cdr:y>
    </cdr:from>
    <cdr:to>
      <cdr:x>0.17241</cdr:x>
      <cdr:y>0.36759</cdr:y>
    </cdr:to>
    <cdr:sp macro="" textlink="">
      <cdr:nvSpPr>
        <cdr:cNvPr id="3" name="文本框 2"/>
        <cdr:cNvSpPr txBox="1"/>
      </cdr:nvSpPr>
      <cdr:spPr>
        <a:xfrm xmlns:a="http://schemas.openxmlformats.org/drawingml/2006/main" rot="10800000">
          <a:off x="735390" y="808444"/>
          <a:ext cx="257891" cy="616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1100"/>
            <a:t>730</a:t>
          </a:r>
          <a:r>
            <a:rPr lang="en-US" altLang="zh-CN" sz="1100" baseline="0"/>
            <a:t> days</a:t>
          </a:r>
          <a:endParaRPr lang="zh-CN" altLang="en-US" sz="1100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0.13819</cdr:x>
      <cdr:y>0.01646</cdr:y>
    </cdr:from>
    <cdr:to>
      <cdr:x>0.1384</cdr:x>
      <cdr:y>0.8828</cdr:y>
    </cdr:to>
    <cdr:cxnSp macro="">
      <cdr:nvCxnSpPr>
        <cdr:cNvPr id="2" name="直接连接符 1">
          <a:extLst xmlns:a="http://schemas.openxmlformats.org/drawingml/2006/main">
            <a:ext uri="{FF2B5EF4-FFF2-40B4-BE49-F238E27FC236}">
              <a16:creationId xmlns="" xmlns:a16="http://schemas.microsoft.com/office/drawing/2014/main" id="{CA4008E8-4B49-4817-B29E-B258FD74BC09}"/>
            </a:ext>
          </a:extLst>
        </cdr:cNvPr>
        <cdr:cNvCxnSpPr/>
      </cdr:nvCxnSpPr>
      <cdr:spPr>
        <a:xfrm xmlns:a="http://schemas.openxmlformats.org/drawingml/2006/main" flipH="1">
          <a:off x="794301" y="63030"/>
          <a:ext cx="1209" cy="3318205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accent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0.12425</cdr:x>
      <cdr:y>0.20885</cdr:y>
    </cdr:from>
    <cdr:to>
      <cdr:x>0.16909</cdr:x>
      <cdr:y>0.36828</cdr:y>
    </cdr:to>
    <cdr:sp macro="" textlink="">
      <cdr:nvSpPr>
        <cdr:cNvPr id="3" name="文本框 2"/>
        <cdr:cNvSpPr txBox="1"/>
      </cdr:nvSpPr>
      <cdr:spPr>
        <a:xfrm xmlns:a="http://schemas.openxmlformats.org/drawingml/2006/main" rot="10800000">
          <a:off x="714146" y="799915"/>
          <a:ext cx="257753" cy="6106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1100"/>
            <a:t>730</a:t>
          </a:r>
          <a:r>
            <a:rPr lang="en-US" altLang="zh-CN" sz="1100" baseline="0"/>
            <a:t> days</a:t>
          </a:r>
          <a:endParaRPr lang="zh-CN" altLang="en-US" sz="11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0.13819</cdr:x>
      <cdr:y>0.01646</cdr:y>
    </cdr:from>
    <cdr:to>
      <cdr:x>0.1384</cdr:x>
      <cdr:y>0.8828</cdr:y>
    </cdr:to>
    <cdr:cxnSp macro="">
      <cdr:nvCxnSpPr>
        <cdr:cNvPr id="2" name="直接连接符 1">
          <a:extLst xmlns:a="http://schemas.openxmlformats.org/drawingml/2006/main">
            <a:ext uri="{FF2B5EF4-FFF2-40B4-BE49-F238E27FC236}">
              <a16:creationId xmlns="" xmlns:a16="http://schemas.microsoft.com/office/drawing/2014/main" id="{BCD12283-EABC-46D9-8269-21F0C2C8BB1F}"/>
            </a:ext>
          </a:extLst>
        </cdr:cNvPr>
        <cdr:cNvCxnSpPr/>
      </cdr:nvCxnSpPr>
      <cdr:spPr>
        <a:xfrm xmlns:a="http://schemas.openxmlformats.org/drawingml/2006/main" flipH="1">
          <a:off x="794301" y="63030"/>
          <a:ext cx="1209" cy="3318205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accent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0.12425</cdr:x>
      <cdr:y>0.20885</cdr:y>
    </cdr:from>
    <cdr:to>
      <cdr:x>0.16909</cdr:x>
      <cdr:y>0.36828</cdr:y>
    </cdr:to>
    <cdr:sp macro="" textlink="">
      <cdr:nvSpPr>
        <cdr:cNvPr id="3" name="文本框 2"/>
        <cdr:cNvSpPr txBox="1"/>
      </cdr:nvSpPr>
      <cdr:spPr>
        <a:xfrm xmlns:a="http://schemas.openxmlformats.org/drawingml/2006/main" rot="10800000">
          <a:off x="714146" y="799915"/>
          <a:ext cx="257753" cy="6106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1100"/>
            <a:t>730</a:t>
          </a:r>
          <a:r>
            <a:rPr lang="en-US" altLang="zh-CN" sz="1100" baseline="0"/>
            <a:t> days</a:t>
          </a:r>
          <a:endParaRPr lang="zh-CN" altLang="en-US" sz="1100"/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0.13927</cdr:x>
      <cdr:y>0.01487</cdr:y>
    </cdr:from>
    <cdr:to>
      <cdr:x>0.13948</cdr:x>
      <cdr:y>0.8792</cdr:y>
    </cdr:to>
    <cdr:cxnSp macro="">
      <cdr:nvCxnSpPr>
        <cdr:cNvPr id="2" name="直接连接符 1">
          <a:extLst xmlns:a="http://schemas.openxmlformats.org/drawingml/2006/main">
            <a:ext uri="{FF2B5EF4-FFF2-40B4-BE49-F238E27FC236}">
              <a16:creationId xmlns="" xmlns:a16="http://schemas.microsoft.com/office/drawing/2014/main" id="{C2FB4197-B562-4F13-AD4D-061F0C987719}"/>
            </a:ext>
          </a:extLst>
        </cdr:cNvPr>
        <cdr:cNvCxnSpPr/>
      </cdr:nvCxnSpPr>
      <cdr:spPr>
        <a:xfrm xmlns:a="http://schemas.openxmlformats.org/drawingml/2006/main" flipH="1">
          <a:off x="799282" y="57061"/>
          <a:ext cx="1206" cy="331574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7030A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0.12764</cdr:x>
      <cdr:y>0.20853</cdr:y>
    </cdr:from>
    <cdr:to>
      <cdr:x>0.17241</cdr:x>
      <cdr:y>0.36759</cdr:y>
    </cdr:to>
    <cdr:sp macro="" textlink="">
      <cdr:nvSpPr>
        <cdr:cNvPr id="3" name="文本框 2"/>
        <cdr:cNvSpPr txBox="1"/>
      </cdr:nvSpPr>
      <cdr:spPr>
        <a:xfrm xmlns:a="http://schemas.openxmlformats.org/drawingml/2006/main" rot="10800000">
          <a:off x="735390" y="808444"/>
          <a:ext cx="257891" cy="616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1100"/>
            <a:t>730</a:t>
          </a:r>
          <a:r>
            <a:rPr lang="en-US" altLang="zh-CN" sz="1100" baseline="0"/>
            <a:t> days</a:t>
          </a:r>
          <a:endParaRPr lang="zh-CN" altLang="en-US" sz="1100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624167</xdr:colOff>
      <xdr:row>35</xdr:row>
      <xdr:rowOff>0</xdr:rowOff>
    </xdr:from>
    <xdr:to>
      <xdr:col>20</xdr:col>
      <xdr:colOff>395568</xdr:colOff>
      <xdr:row>51</xdr:row>
      <xdr:rowOff>0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600075</xdr:colOff>
      <xdr:row>76</xdr:row>
      <xdr:rowOff>142875</xdr:rowOff>
    </xdr:from>
    <xdr:to>
      <xdr:col>18</xdr:col>
      <xdr:colOff>183056</xdr:colOff>
      <xdr:row>99</xdr:row>
      <xdr:rowOff>45064</xdr:rowOff>
    </xdr:to>
    <xdr:graphicFrame macro="">
      <xdr:nvGraphicFramePr>
        <xdr:cNvPr id="7" name="图表 6">
          <a:extLst>
            <a:ext uri="{FF2B5EF4-FFF2-40B4-BE49-F238E27FC236}">
              <a16:creationId xmlns="" xmlns:a16="http://schemas.microsoft.com/office/drawing/2014/main" id="{00000000-0008-0000-0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621366</xdr:colOff>
      <xdr:row>51</xdr:row>
      <xdr:rowOff>88526</xdr:rowOff>
    </xdr:from>
    <xdr:to>
      <xdr:col>20</xdr:col>
      <xdr:colOff>392767</xdr:colOff>
      <xdr:row>67</xdr:row>
      <xdr:rowOff>88525</xdr:rowOff>
    </xdr:to>
    <xdr:graphicFrame macro="">
      <xdr:nvGraphicFramePr>
        <xdr:cNvPr id="5" name="图表 4">
          <a:extLst>
            <a:ext uri="{FF2B5EF4-FFF2-40B4-BE49-F238E27FC236}">
              <a16:creationId xmlns="" xmlns:a16="http://schemas.microsoft.com/office/drawing/2014/main" id="{00000000-0008-0000-0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0.58779</cdr:x>
      <cdr:y>0.18383</cdr:y>
    </cdr:from>
    <cdr:to>
      <cdr:x>0.58779</cdr:x>
      <cdr:y>0.83958</cdr:y>
    </cdr:to>
    <cdr:cxnSp macro="">
      <cdr:nvCxnSpPr>
        <cdr:cNvPr id="2" name="直接连接符 1">
          <a:extLst xmlns:a="http://schemas.openxmlformats.org/drawingml/2006/main">
            <a:ext uri="{FF2B5EF4-FFF2-40B4-BE49-F238E27FC236}">
              <a16:creationId xmlns="" xmlns:a16="http://schemas.microsoft.com/office/drawing/2014/main" id="{49FF0675-3EFE-4BEA-816F-3F00A011D648}"/>
            </a:ext>
          </a:extLst>
        </cdr:cNvPr>
        <cdr:cNvCxnSpPr/>
      </cdr:nvCxnSpPr>
      <cdr:spPr>
        <a:xfrm xmlns:a="http://schemas.openxmlformats.org/drawingml/2006/main">
          <a:off x="2678142" y="494401"/>
          <a:ext cx="0" cy="1763584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0.87329</cdr:x>
      <cdr:y>0.41891</cdr:y>
    </cdr:from>
    <cdr:to>
      <cdr:x>0.87329</cdr:x>
      <cdr:y>0.84103</cdr:y>
    </cdr:to>
    <cdr:cxnSp macro="">
      <cdr:nvCxnSpPr>
        <cdr:cNvPr id="5" name="直接连接符 4">
          <a:extLst xmlns:a="http://schemas.openxmlformats.org/drawingml/2006/main">
            <a:ext uri="{FF2B5EF4-FFF2-40B4-BE49-F238E27FC236}">
              <a16:creationId xmlns="" xmlns:a16="http://schemas.microsoft.com/office/drawing/2014/main" id="{476CECFB-9408-4978-ACD8-8D5D439B10E0}"/>
            </a:ext>
          </a:extLst>
        </cdr:cNvPr>
        <cdr:cNvCxnSpPr/>
      </cdr:nvCxnSpPr>
      <cdr:spPr>
        <a:xfrm xmlns:a="http://schemas.openxmlformats.org/drawingml/2006/main">
          <a:off x="4010577" y="1129505"/>
          <a:ext cx="0" cy="1138178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0.58914</cdr:x>
      <cdr:y>0.44742</cdr:y>
    </cdr:from>
    <cdr:to>
      <cdr:x>0.65066</cdr:x>
      <cdr:y>0.74664</cdr:y>
    </cdr:to>
    <cdr:sp macro="" textlink="">
      <cdr:nvSpPr>
        <cdr:cNvPr id="8" name="文本框 2"/>
        <cdr:cNvSpPr txBox="1"/>
      </cdr:nvSpPr>
      <cdr:spPr>
        <a:xfrm xmlns:a="http://schemas.openxmlformats.org/drawingml/2006/main" rot="10800000">
          <a:off x="2693563" y="1227366"/>
          <a:ext cx="281270" cy="8208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1000"/>
            <a:t>∑Di, MR+=1</a:t>
          </a:r>
          <a:endParaRPr lang="zh-CN" altLang="en-US" sz="1000"/>
        </a:p>
      </cdr:txBody>
    </cdr:sp>
  </cdr:relSizeAnchor>
  <cdr:relSizeAnchor xmlns:cdr="http://schemas.openxmlformats.org/drawingml/2006/chartDrawing">
    <cdr:from>
      <cdr:x>0.8522</cdr:x>
      <cdr:y>0.39573</cdr:y>
    </cdr:from>
    <cdr:to>
      <cdr:x>0.91371</cdr:x>
      <cdr:y>0.69495</cdr:y>
    </cdr:to>
    <cdr:sp macro="" textlink="">
      <cdr:nvSpPr>
        <cdr:cNvPr id="9" name="文本框 2"/>
        <cdr:cNvSpPr txBox="1"/>
      </cdr:nvSpPr>
      <cdr:spPr>
        <a:xfrm xmlns:a="http://schemas.openxmlformats.org/drawingml/2006/main" rot="10800000">
          <a:off x="3896274" y="1085570"/>
          <a:ext cx="281223" cy="8208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1000"/>
            <a:t>∑Di, Mc-=1</a:t>
          </a:r>
          <a:endParaRPr lang="zh-CN" altLang="en-US" sz="1000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0.59025</cdr:x>
      <cdr:y>0.16319</cdr:y>
    </cdr:from>
    <cdr:to>
      <cdr:x>0.59025</cdr:x>
      <cdr:y>0.84028</cdr:y>
    </cdr:to>
    <cdr:cxnSp macro="">
      <cdr:nvCxnSpPr>
        <cdr:cNvPr id="2" name="直接连接符 1">
          <a:extLst xmlns:a="http://schemas.openxmlformats.org/drawingml/2006/main">
            <a:ext uri="{FF2B5EF4-FFF2-40B4-BE49-F238E27FC236}">
              <a16:creationId xmlns="" xmlns:a16="http://schemas.microsoft.com/office/drawing/2014/main" id="{CF91CB32-2DD5-402B-B61E-DE10D3291F6D}"/>
            </a:ext>
          </a:extLst>
        </cdr:cNvPr>
        <cdr:cNvCxnSpPr/>
      </cdr:nvCxnSpPr>
      <cdr:spPr>
        <a:xfrm xmlns:a="http://schemas.openxmlformats.org/drawingml/2006/main">
          <a:off x="2698623" y="447675"/>
          <a:ext cx="0" cy="1857375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0.87156</cdr:x>
      <cdr:y>0.1647</cdr:y>
    </cdr:from>
    <cdr:to>
      <cdr:x>0.87156</cdr:x>
      <cdr:y>0.84179</cdr:y>
    </cdr:to>
    <cdr:cxnSp macro="">
      <cdr:nvCxnSpPr>
        <cdr:cNvPr id="5" name="直接连接符 4">
          <a:extLst xmlns:a="http://schemas.openxmlformats.org/drawingml/2006/main">
            <a:ext uri="{FF2B5EF4-FFF2-40B4-BE49-F238E27FC236}">
              <a16:creationId xmlns="" xmlns:a16="http://schemas.microsoft.com/office/drawing/2014/main" id="{126A1BD6-BECD-4448-991E-5059EB8542CF}"/>
            </a:ext>
          </a:extLst>
        </cdr:cNvPr>
        <cdr:cNvCxnSpPr/>
      </cdr:nvCxnSpPr>
      <cdr:spPr>
        <a:xfrm xmlns:a="http://schemas.openxmlformats.org/drawingml/2006/main">
          <a:off x="4002660" y="444092"/>
          <a:ext cx="0" cy="1825623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0.58914</cdr:x>
      <cdr:y>0.44742</cdr:y>
    </cdr:from>
    <cdr:to>
      <cdr:x>0.65066</cdr:x>
      <cdr:y>0.74664</cdr:y>
    </cdr:to>
    <cdr:sp macro="" textlink="">
      <cdr:nvSpPr>
        <cdr:cNvPr id="8" name="文本框 2"/>
        <cdr:cNvSpPr txBox="1"/>
      </cdr:nvSpPr>
      <cdr:spPr>
        <a:xfrm xmlns:a="http://schemas.openxmlformats.org/drawingml/2006/main" rot="10800000">
          <a:off x="2693563" y="1227366"/>
          <a:ext cx="281270" cy="8208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1000"/>
            <a:t>∑Di, MR+=1</a:t>
          </a:r>
          <a:endParaRPr lang="zh-CN" altLang="en-US" sz="1000"/>
        </a:p>
      </cdr:txBody>
    </cdr:sp>
  </cdr:relSizeAnchor>
  <cdr:relSizeAnchor xmlns:cdr="http://schemas.openxmlformats.org/drawingml/2006/chartDrawing">
    <cdr:from>
      <cdr:x>0.8522</cdr:x>
      <cdr:y>0.39573</cdr:y>
    </cdr:from>
    <cdr:to>
      <cdr:x>0.91371</cdr:x>
      <cdr:y>0.69495</cdr:y>
    </cdr:to>
    <cdr:sp macro="" textlink="">
      <cdr:nvSpPr>
        <cdr:cNvPr id="9" name="文本框 2"/>
        <cdr:cNvSpPr txBox="1"/>
      </cdr:nvSpPr>
      <cdr:spPr>
        <a:xfrm xmlns:a="http://schemas.openxmlformats.org/drawingml/2006/main" rot="10800000">
          <a:off x="3896274" y="1085570"/>
          <a:ext cx="281223" cy="8208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1000"/>
            <a:t>∑Di, Mc-=1</a:t>
          </a:r>
          <a:endParaRPr lang="zh-CN" altLang="en-US" sz="1000"/>
        </a:p>
      </cdr:txBody>
    </cdr:sp>
  </cdr:relSizeAnchor>
  <cdr:relSizeAnchor xmlns:cdr="http://schemas.openxmlformats.org/drawingml/2006/chartDrawing">
    <cdr:from>
      <cdr:x>0.11875</cdr:x>
      <cdr:y>0.16239</cdr:y>
    </cdr:from>
    <cdr:to>
      <cdr:x>0.87481</cdr:x>
      <cdr:y>0.17014</cdr:y>
    </cdr:to>
    <cdr:cxnSp macro="">
      <cdr:nvCxnSpPr>
        <cdr:cNvPr id="6" name="直接连接符 5">
          <a:extLst xmlns:a="http://schemas.openxmlformats.org/drawingml/2006/main">
            <a:ext uri="{FF2B5EF4-FFF2-40B4-BE49-F238E27FC236}">
              <a16:creationId xmlns="" xmlns:a16="http://schemas.microsoft.com/office/drawing/2014/main" id="{32F740CD-EEA3-48CB-B73C-CF46D52AB4E2}"/>
            </a:ext>
          </a:extLst>
        </cdr:cNvPr>
        <cdr:cNvCxnSpPr/>
      </cdr:nvCxnSpPr>
      <cdr:spPr>
        <a:xfrm xmlns:a="http://schemas.openxmlformats.org/drawingml/2006/main" flipV="1">
          <a:off x="543758" y="442869"/>
          <a:ext cx="3462021" cy="21129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f.bham.ac.uk\eps\prhome24\C\CXN649\Desktop\Prof%20Ray\180119fatiguelifeofconcretelifev4_2\171015&#28151;&#20957;&#22303;&#26102;&#21464;&#24615;&#33021;&#24433;&#21709;&#35745;&#3163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ation for each year"/>
      <sheetName val="Sheet1"/>
      <sheetName val="Sheet2"/>
    </sheetNames>
    <sheetDataSet>
      <sheetData sheetId="0"/>
      <sheetData sheetId="1">
        <row r="54">
          <cell r="B54">
            <v>0</v>
          </cell>
          <cell r="D54">
            <v>1620</v>
          </cell>
          <cell r="F54">
            <v>2967.6775525661874</v>
          </cell>
        </row>
        <row r="55">
          <cell r="B55">
            <v>5</v>
          </cell>
          <cell r="D55">
            <v>1619.5545</v>
          </cell>
          <cell r="F55">
            <v>2966.8614412392317</v>
          </cell>
        </row>
        <row r="56">
          <cell r="B56">
            <v>10</v>
          </cell>
          <cell r="D56">
            <v>1616.4359999999999</v>
          </cell>
          <cell r="F56">
            <v>2961.1486619505417</v>
          </cell>
        </row>
        <row r="57">
          <cell r="B57">
            <v>15</v>
          </cell>
          <cell r="D57">
            <v>1607.9714999999999</v>
          </cell>
          <cell r="F57">
            <v>2945.6425467383833</v>
          </cell>
        </row>
        <row r="58">
          <cell r="B58">
            <v>20</v>
          </cell>
          <cell r="D58">
            <v>1591.4880000000001</v>
          </cell>
          <cell r="F58">
            <v>2915.4464276410226</v>
          </cell>
        </row>
        <row r="59">
          <cell r="B59">
            <v>25</v>
          </cell>
          <cell r="D59">
            <v>1564.3125</v>
          </cell>
          <cell r="F59">
            <v>2865.663636696725</v>
          </cell>
        </row>
        <row r="60">
          <cell r="B60">
            <v>30</v>
          </cell>
          <cell r="D60">
            <v>1523.7719999999999</v>
          </cell>
          <cell r="F60">
            <v>2791.3975059437557</v>
          </cell>
        </row>
        <row r="61">
          <cell r="B61">
            <v>35</v>
          </cell>
          <cell r="D61">
            <v>1467.1935000000001</v>
          </cell>
          <cell r="F61">
            <v>2687.7513674203819</v>
          </cell>
        </row>
        <row r="62">
          <cell r="B62">
            <v>40</v>
          </cell>
          <cell r="D62">
            <v>1391.904</v>
          </cell>
          <cell r="F62">
            <v>2549.8285531648685</v>
          </cell>
        </row>
        <row r="63">
          <cell r="B63">
            <v>45</v>
          </cell>
          <cell r="D63">
            <v>1295.2305000000001</v>
          </cell>
          <cell r="F63">
            <v>2372.7323952154811</v>
          </cell>
        </row>
        <row r="64">
          <cell r="B64">
            <v>50</v>
          </cell>
          <cell r="D64">
            <v>1174.5</v>
          </cell>
          <cell r="F64">
            <v>2151.5662256104861</v>
          </cell>
        </row>
        <row r="65">
          <cell r="B65">
            <v>55</v>
          </cell>
          <cell r="D65">
            <v>1027.0394999999999</v>
          </cell>
          <cell r="F65">
            <v>1881.4333763881484</v>
          </cell>
        </row>
        <row r="66">
          <cell r="B66">
            <v>60</v>
          </cell>
          <cell r="D66">
            <v>850.17599999999993</v>
          </cell>
          <cell r="F66">
            <v>1557.4371795867351</v>
          </cell>
        </row>
        <row r="67">
          <cell r="B67">
            <v>65</v>
          </cell>
          <cell r="D67">
            <v>641.23649999999998</v>
          </cell>
          <cell r="F67">
            <v>1174.6809672445111</v>
          </cell>
        </row>
        <row r="68">
          <cell r="B68">
            <v>70</v>
          </cell>
          <cell r="D68">
            <v>397.54799999999994</v>
          </cell>
          <cell r="F68">
            <v>728.26807139974233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W99"/>
  <sheetViews>
    <sheetView tabSelected="1" zoomScale="85" zoomScaleNormal="85" workbookViewId="0">
      <selection activeCell="D5" sqref="D5"/>
    </sheetView>
  </sheetViews>
  <sheetFormatPr defaultRowHeight="15"/>
  <cols>
    <col min="3" max="3" width="22.42578125" customWidth="1"/>
    <col min="4" max="13" width="11.5703125" bestFit="1" customWidth="1"/>
    <col min="14" max="22" width="10.42578125" bestFit="1" customWidth="1"/>
    <col min="23" max="25" width="9.5703125" bestFit="1" customWidth="1"/>
    <col min="26" max="35" width="9.42578125" bestFit="1" customWidth="1"/>
  </cols>
  <sheetData>
    <row r="2" spans="2:24">
      <c r="B2" t="s">
        <v>41</v>
      </c>
      <c r="C2" s="3" t="s">
        <v>39</v>
      </c>
      <c r="D2" s="22">
        <v>50</v>
      </c>
    </row>
    <row r="3" spans="2:24">
      <c r="C3" s="11" t="s">
        <v>90</v>
      </c>
      <c r="D3" s="23">
        <f>36</f>
        <v>36</v>
      </c>
    </row>
    <row r="4" spans="2:24">
      <c r="C4" s="11" t="s">
        <v>91</v>
      </c>
      <c r="D4" s="24">
        <v>4.45</v>
      </c>
    </row>
    <row r="5" spans="2:24">
      <c r="C5" s="11" t="s">
        <v>92</v>
      </c>
      <c r="D5" s="23">
        <f>29</f>
        <v>29</v>
      </c>
    </row>
    <row r="6" spans="2:24">
      <c r="C6" s="3"/>
      <c r="D6" s="3"/>
    </row>
    <row r="7" spans="2:24">
      <c r="B7" t="s">
        <v>42</v>
      </c>
      <c r="C7" s="3" t="s">
        <v>40</v>
      </c>
      <c r="D7" s="3">
        <v>200</v>
      </c>
    </row>
    <row r="8" spans="2:24">
      <c r="C8" s="3" t="s">
        <v>93</v>
      </c>
      <c r="D8" s="3">
        <v>1950</v>
      </c>
    </row>
    <row r="9" spans="2:24">
      <c r="C9" s="3" t="s">
        <v>94</v>
      </c>
      <c r="D9" s="3">
        <v>1620</v>
      </c>
    </row>
    <row r="10" spans="2:24">
      <c r="C10" s="3" t="s">
        <v>95</v>
      </c>
      <c r="D10" s="3">
        <v>5.5555555555555554</v>
      </c>
    </row>
    <row r="12" spans="2:24" s="17" customFormat="1">
      <c r="C12" s="17" t="s">
        <v>96</v>
      </c>
      <c r="D12" s="17">
        <v>28</v>
      </c>
      <c r="E12" s="17">
        <v>60</v>
      </c>
      <c r="F12" s="17">
        <v>90</v>
      </c>
      <c r="G12" s="17">
        <v>120</v>
      </c>
      <c r="H12" s="17">
        <v>180</v>
      </c>
      <c r="I12" s="17">
        <v>240</v>
      </c>
      <c r="J12" s="17">
        <v>300</v>
      </c>
      <c r="K12" s="17">
        <v>360</v>
      </c>
      <c r="L12" s="17">
        <f>2*365</f>
        <v>730</v>
      </c>
      <c r="M12" s="17">
        <f>3*365</f>
        <v>1095</v>
      </c>
      <c r="N12" s="17">
        <f>4*365</f>
        <v>1460</v>
      </c>
      <c r="O12" s="17">
        <f>5*365</f>
        <v>1825</v>
      </c>
      <c r="P12" s="17">
        <f>6*365</f>
        <v>2190</v>
      </c>
      <c r="Q12" s="17">
        <f>7*365</f>
        <v>2555</v>
      </c>
      <c r="R12" s="17">
        <f>8*365</f>
        <v>2920</v>
      </c>
      <c r="S12" s="17">
        <f>9*365</f>
        <v>3285</v>
      </c>
      <c r="T12" s="17">
        <f>10*365</f>
        <v>3650</v>
      </c>
      <c r="U12" s="17">
        <f>15*365</f>
        <v>5475</v>
      </c>
      <c r="V12" s="17">
        <f>20*365</f>
        <v>7300</v>
      </c>
      <c r="W12" s="17">
        <f>25*365</f>
        <v>9125</v>
      </c>
      <c r="X12" s="17">
        <f>30*365</f>
        <v>10950</v>
      </c>
    </row>
    <row r="13" spans="2:24" s="17" customFormat="1">
      <c r="B13" s="17" t="s">
        <v>49</v>
      </c>
      <c r="C13" s="17" t="s">
        <v>43</v>
      </c>
      <c r="D13" s="19">
        <f>D35/1344.4</f>
        <v>5.511976219025453E-2</v>
      </c>
      <c r="E13" s="19">
        <f t="shared" ref="E13:X13" si="0">E35/1344.4</f>
        <v>5.5119762190254544E-2</v>
      </c>
      <c r="F13" s="19">
        <f t="shared" si="0"/>
        <v>5.5119762190254544E-2</v>
      </c>
      <c r="G13" s="19">
        <f t="shared" si="0"/>
        <v>5.5119762190254544E-2</v>
      </c>
      <c r="H13" s="19">
        <f t="shared" si="0"/>
        <v>5.5119762190254544E-2</v>
      </c>
      <c r="I13" s="19">
        <f t="shared" si="0"/>
        <v>5.5119762190254544E-2</v>
      </c>
      <c r="J13" s="19">
        <f t="shared" si="0"/>
        <v>5.5119762190254544E-2</v>
      </c>
      <c r="K13" s="19">
        <f t="shared" si="0"/>
        <v>5.5119762190254544E-2</v>
      </c>
      <c r="L13" s="19">
        <f t="shared" si="0"/>
        <v>5.5119762190254544E-2</v>
      </c>
      <c r="M13" s="19">
        <f t="shared" si="0"/>
        <v>5.5119762190254544E-2</v>
      </c>
      <c r="N13" s="19">
        <f t="shared" si="0"/>
        <v>5.5119762190254544E-2</v>
      </c>
      <c r="O13" s="19">
        <f t="shared" si="0"/>
        <v>5.5119762190254544E-2</v>
      </c>
      <c r="P13" s="19">
        <f t="shared" si="0"/>
        <v>5.5119762190254544E-2</v>
      </c>
      <c r="Q13" s="19">
        <f t="shared" si="0"/>
        <v>5.5119762190254544E-2</v>
      </c>
      <c r="R13" s="19">
        <f t="shared" si="0"/>
        <v>5.5119762190254544E-2</v>
      </c>
      <c r="S13" s="19">
        <f t="shared" si="0"/>
        <v>5.5119762190254544E-2</v>
      </c>
      <c r="T13" s="19">
        <f t="shared" si="0"/>
        <v>5.5119762190254544E-2</v>
      </c>
      <c r="U13" s="19">
        <f t="shared" si="0"/>
        <v>5.5119762190254544E-2</v>
      </c>
      <c r="V13" s="19">
        <f t="shared" si="0"/>
        <v>5.5119762190254544E-2</v>
      </c>
      <c r="W13" s="19">
        <f t="shared" si="0"/>
        <v>5.5119762190254544E-2</v>
      </c>
      <c r="X13" s="19">
        <f t="shared" si="0"/>
        <v>5.5119762190254544E-2</v>
      </c>
    </row>
    <row r="14" spans="2:24" s="17" customFormat="1">
      <c r="C14" s="17" t="s">
        <v>44</v>
      </c>
      <c r="D14" s="19">
        <f t="shared" ref="D14:X14" si="1">D36/1344.4</f>
        <v>2.1895804733547641E-2</v>
      </c>
      <c r="E14" s="19">
        <f t="shared" si="1"/>
        <v>3.190657834305427E-2</v>
      </c>
      <c r="F14" s="19">
        <f t="shared" si="1"/>
        <v>3.7572302890309599E-2</v>
      </c>
      <c r="G14" s="19">
        <f t="shared" si="1"/>
        <v>4.1528969275569289E-2</v>
      </c>
      <c r="H14" s="19">
        <f t="shared" si="1"/>
        <v>4.6805266973398187E-2</v>
      </c>
      <c r="I14" s="19">
        <f t="shared" si="1"/>
        <v>5.0229303192493434E-2</v>
      </c>
      <c r="J14" s="19">
        <f t="shared" si="1"/>
        <v>5.2663195363274774E-2</v>
      </c>
      <c r="K14" s="19">
        <f t="shared" si="1"/>
        <v>5.4496953158608273E-2</v>
      </c>
      <c r="L14" s="19">
        <f t="shared" si="1"/>
        <v>6.0269745610641877E-2</v>
      </c>
      <c r="M14" s="19">
        <f t="shared" si="1"/>
        <v>6.2688879969920841E-2</v>
      </c>
      <c r="N14" s="19">
        <f t="shared" si="1"/>
        <v>6.4068658294921088E-2</v>
      </c>
      <c r="O14" s="19">
        <f t="shared" si="1"/>
        <v>6.4972091732408754E-2</v>
      </c>
      <c r="P14" s="19">
        <f t="shared" si="1"/>
        <v>6.5614596813208553E-2</v>
      </c>
      <c r="Q14" s="19">
        <f t="shared" si="1"/>
        <v>6.6097523688389725E-2</v>
      </c>
      <c r="R14" s="19">
        <f t="shared" si="1"/>
        <v>6.6475212746768209E-2</v>
      </c>
      <c r="S14" s="19">
        <f t="shared" si="1"/>
        <v>6.6779573467771039E-2</v>
      </c>
      <c r="T14" s="19">
        <f t="shared" si="1"/>
        <v>6.7030647224750509E-2</v>
      </c>
      <c r="U14" s="19">
        <f t="shared" si="1"/>
        <v>6.7834016209367465E-2</v>
      </c>
      <c r="V14" s="19">
        <f t="shared" si="1"/>
        <v>6.8273045994536929E-2</v>
      </c>
      <c r="W14" s="19">
        <f t="shared" si="1"/>
        <v>6.8553347625990815E-2</v>
      </c>
      <c r="X14" s="19">
        <f t="shared" si="1"/>
        <v>6.8749354155666922E-2</v>
      </c>
    </row>
    <row r="15" spans="2:24" s="17" customFormat="1">
      <c r="C15" s="17" t="s">
        <v>45</v>
      </c>
      <c r="D15" s="19">
        <f t="shared" ref="D15:X15" si="2">D37/1344.4</f>
        <v>3.6094918661221449E-2</v>
      </c>
      <c r="E15" s="19">
        <f t="shared" si="2"/>
        <v>4.7323133186299486E-2</v>
      </c>
      <c r="F15" s="19">
        <f t="shared" si="2"/>
        <v>5.3242106260475999E-2</v>
      </c>
      <c r="G15" s="19">
        <f t="shared" si="2"/>
        <v>5.7353915681588971E-2</v>
      </c>
      <c r="H15" s="19">
        <f t="shared" si="2"/>
        <v>6.2834964238798557E-2</v>
      </c>
      <c r="I15" s="19">
        <f t="shared" si="2"/>
        <v>6.6391816542522172E-2</v>
      </c>
      <c r="J15" s="19">
        <f t="shared" si="2"/>
        <v>6.8920117616741744E-2</v>
      </c>
      <c r="K15" s="19">
        <f t="shared" si="2"/>
        <v>7.0825005540077104E-2</v>
      </c>
      <c r="L15" s="19">
        <f t="shared" si="2"/>
        <v>7.6821720402735827E-2</v>
      </c>
      <c r="M15" s="19">
        <f t="shared" si="2"/>
        <v>7.9334691220168563E-2</v>
      </c>
      <c r="N15" s="19">
        <f t="shared" si="2"/>
        <v>8.076799014048372E-2</v>
      </c>
      <c r="O15" s="19">
        <f t="shared" si="2"/>
        <v>8.1706467102373587E-2</v>
      </c>
      <c r="P15" s="19">
        <f t="shared" si="2"/>
        <v>8.2373894486846511E-2</v>
      </c>
      <c r="Q15" s="19">
        <f t="shared" si="2"/>
        <v>8.2875553743443534E-2</v>
      </c>
      <c r="R15" s="19">
        <f t="shared" si="2"/>
        <v>8.3267893085046563E-2</v>
      </c>
      <c r="S15" s="19">
        <f t="shared" si="2"/>
        <v>8.3584059736526356E-2</v>
      </c>
      <c r="T15" s="19">
        <f t="shared" si="2"/>
        <v>8.3844872461496606E-2</v>
      </c>
      <c r="U15" s="19">
        <f t="shared" si="2"/>
        <v>8.4679403543339707E-2</v>
      </c>
      <c r="V15" s="19">
        <f t="shared" si="2"/>
        <v>8.513546297380617E-2</v>
      </c>
      <c r="W15" s="19">
        <f t="shared" si="2"/>
        <v>8.5426637301193417E-2</v>
      </c>
      <c r="X15" s="19">
        <f t="shared" si="2"/>
        <v>8.5630246781259328E-2</v>
      </c>
    </row>
    <row r="16" spans="2:24" s="17" customFormat="1">
      <c r="C16" s="17" t="s">
        <v>46</v>
      </c>
      <c r="D16" s="19">
        <f t="shared" ref="D16:X16" si="3">D38/1344.4</f>
        <v>3.885478823766101E-2</v>
      </c>
      <c r="E16" s="19">
        <f t="shared" si="3"/>
        <v>4.0073150156273045E-2</v>
      </c>
      <c r="F16" s="19">
        <f t="shared" si="3"/>
        <v>4.0664768547903705E-2</v>
      </c>
      <c r="G16" s="19">
        <f t="shared" si="3"/>
        <v>4.1073302355244333E-2</v>
      </c>
      <c r="H16" s="19">
        <f t="shared" si="3"/>
        <v>4.1654071930336219E-2</v>
      </c>
      <c r="I16" s="19">
        <f t="shared" si="3"/>
        <v>4.2082008332597669E-2</v>
      </c>
      <c r="J16" s="19">
        <f t="shared" si="3"/>
        <v>4.2428257585149384E-2</v>
      </c>
      <c r="K16" s="19">
        <f t="shared" si="3"/>
        <v>4.2722269868063378E-2</v>
      </c>
      <c r="L16" s="19">
        <f t="shared" si="3"/>
        <v>4.3968725457293363E-2</v>
      </c>
      <c r="M16" s="19">
        <f t="shared" si="3"/>
        <v>4.476054549192502E-2</v>
      </c>
      <c r="N16" s="19">
        <f t="shared" si="3"/>
        <v>4.5353357098468806E-2</v>
      </c>
      <c r="O16" s="19">
        <f t="shared" si="3"/>
        <v>4.5829073505176558E-2</v>
      </c>
      <c r="P16" s="19">
        <f t="shared" si="3"/>
        <v>4.6227087740261498E-2</v>
      </c>
      <c r="Q16" s="19">
        <f t="shared" si="3"/>
        <v>4.6569584127004869E-2</v>
      </c>
      <c r="R16" s="19">
        <f t="shared" si="3"/>
        <v>4.6870353176116278E-2</v>
      </c>
      <c r="S16" s="19">
        <f t="shared" si="3"/>
        <v>4.7138576217544366E-2</v>
      </c>
      <c r="T16" s="19">
        <f t="shared" si="3"/>
        <v>4.7380684065843309E-2</v>
      </c>
      <c r="U16" s="19">
        <f t="shared" si="3"/>
        <v>4.8329376281016037E-2</v>
      </c>
      <c r="V16" s="19">
        <f t="shared" si="3"/>
        <v>4.901639761315206E-2</v>
      </c>
      <c r="W16" s="19">
        <f t="shared" si="3"/>
        <v>4.9555832718895229E-2</v>
      </c>
      <c r="X16" s="19">
        <f t="shared" si="3"/>
        <v>5.0000224450296456E-2</v>
      </c>
    </row>
    <row r="17" spans="3:24" s="17" customFormat="1">
      <c r="C17" s="17" t="s">
        <v>47</v>
      </c>
      <c r="D17" s="19">
        <f t="shared" ref="D17:X17" si="4">D39/1344.4</f>
        <v>0.15196527382268463</v>
      </c>
      <c r="E17" s="19">
        <f t="shared" si="4"/>
        <v>0.17442262387588134</v>
      </c>
      <c r="F17" s="19">
        <f t="shared" si="4"/>
        <v>0.18659893988894385</v>
      </c>
      <c r="G17" s="19">
        <f t="shared" si="4"/>
        <v>0.19507594950265714</v>
      </c>
      <c r="H17" s="19">
        <f t="shared" si="4"/>
        <v>0.20641406533278747</v>
      </c>
      <c r="I17" s="19">
        <f t="shared" si="4"/>
        <v>0.2138228902578678</v>
      </c>
      <c r="J17" s="19">
        <f t="shared" si="4"/>
        <v>0.21913133275542043</v>
      </c>
      <c r="K17" s="19">
        <f t="shared" si="4"/>
        <v>0.22316399075700333</v>
      </c>
      <c r="L17" s="19">
        <f t="shared" si="4"/>
        <v>0.23617995366092562</v>
      </c>
      <c r="M17" s="19">
        <f t="shared" si="4"/>
        <v>0.24190387887226894</v>
      </c>
      <c r="N17" s="19">
        <f t="shared" si="4"/>
        <v>0.24530976772412813</v>
      </c>
      <c r="O17" s="19">
        <f t="shared" si="4"/>
        <v>0.24762739453021346</v>
      </c>
      <c r="P17" s="19">
        <f t="shared" si="4"/>
        <v>0.24933534123057111</v>
      </c>
      <c r="Q17" s="19">
        <f t="shared" si="4"/>
        <v>0.25066242374909264</v>
      </c>
      <c r="R17" s="19">
        <f t="shared" si="4"/>
        <v>0.25173322119818559</v>
      </c>
      <c r="S17" s="19">
        <f t="shared" si="4"/>
        <v>0.25262197161209632</v>
      </c>
      <c r="T17" s="19">
        <f t="shared" si="4"/>
        <v>0.25337596594234496</v>
      </c>
      <c r="U17" s="19">
        <f t="shared" si="4"/>
        <v>0.25596255822397773</v>
      </c>
      <c r="V17" s="19">
        <f t="shared" si="4"/>
        <v>0.2575446687717497</v>
      </c>
      <c r="W17" s="19">
        <f t="shared" si="4"/>
        <v>0.25865557983633403</v>
      </c>
      <c r="X17" s="19">
        <f t="shared" si="4"/>
        <v>0.25949958757747726</v>
      </c>
    </row>
    <row r="18" spans="3:24" s="17" customFormat="1"/>
    <row r="19" spans="3:24" s="17" customFormat="1"/>
    <row r="20" spans="3:24" s="17" customFormat="1"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3:24" s="17" customFormat="1"/>
    <row r="22" spans="3:24" s="17" customFormat="1"/>
    <row r="24" spans="3:24" s="18" customFormat="1">
      <c r="C24" s="18" t="s">
        <v>96</v>
      </c>
      <c r="D24" s="18">
        <v>28</v>
      </c>
      <c r="E24" s="18">
        <v>60</v>
      </c>
      <c r="F24" s="18">
        <v>90</v>
      </c>
      <c r="G24" s="18">
        <v>120</v>
      </c>
      <c r="H24" s="18">
        <v>180</v>
      </c>
      <c r="I24" s="18">
        <v>240</v>
      </c>
      <c r="J24" s="18">
        <v>300</v>
      </c>
      <c r="K24" s="18">
        <v>360</v>
      </c>
      <c r="L24" s="18">
        <v>730</v>
      </c>
      <c r="M24" s="18">
        <v>1095</v>
      </c>
      <c r="N24" s="18">
        <v>1460</v>
      </c>
      <c r="O24" s="18">
        <v>1825</v>
      </c>
      <c r="P24" s="18">
        <v>2190</v>
      </c>
      <c r="Q24" s="18">
        <v>2555</v>
      </c>
      <c r="R24" s="18">
        <v>2920</v>
      </c>
      <c r="S24" s="18">
        <v>3285</v>
      </c>
      <c r="T24" s="18">
        <v>3650</v>
      </c>
      <c r="U24" s="18">
        <v>5475</v>
      </c>
      <c r="V24" s="18">
        <v>7300</v>
      </c>
      <c r="W24" s="18">
        <v>9125</v>
      </c>
      <c r="X24" s="18">
        <v>10950</v>
      </c>
    </row>
    <row r="25" spans="3:24" s="18" customFormat="1">
      <c r="D25" s="21">
        <f>D47/1344.4</f>
        <v>6.1672908473369981E-2</v>
      </c>
      <c r="E25" s="21">
        <f t="shared" ref="E25:X29" si="5">E47/1344.4</f>
        <v>6.1672908473369981E-2</v>
      </c>
      <c r="F25" s="21">
        <f t="shared" si="5"/>
        <v>6.1672908473369981E-2</v>
      </c>
      <c r="G25" s="21">
        <f t="shared" si="5"/>
        <v>6.1672908473369981E-2</v>
      </c>
      <c r="H25" s="21">
        <f t="shared" si="5"/>
        <v>6.1672908473369981E-2</v>
      </c>
      <c r="I25" s="21">
        <f t="shared" si="5"/>
        <v>6.1672908473369981E-2</v>
      </c>
      <c r="J25" s="21">
        <f t="shared" si="5"/>
        <v>6.1672908473369981E-2</v>
      </c>
      <c r="K25" s="21">
        <f t="shared" si="5"/>
        <v>6.1672908473369981E-2</v>
      </c>
      <c r="L25" s="21">
        <f t="shared" si="5"/>
        <v>6.1672908473369981E-2</v>
      </c>
      <c r="M25" s="21">
        <f t="shared" si="5"/>
        <v>6.1672908473369981E-2</v>
      </c>
      <c r="N25" s="21">
        <f t="shared" si="5"/>
        <v>6.1672908473369981E-2</v>
      </c>
      <c r="O25" s="21">
        <f t="shared" si="5"/>
        <v>6.1672908473369981E-2</v>
      </c>
      <c r="P25" s="21">
        <f t="shared" si="5"/>
        <v>6.1672908473369981E-2</v>
      </c>
      <c r="Q25" s="21">
        <f t="shared" si="5"/>
        <v>6.1672908473369981E-2</v>
      </c>
      <c r="R25" s="21">
        <f t="shared" si="5"/>
        <v>6.1672908473369981E-2</v>
      </c>
      <c r="S25" s="21">
        <f t="shared" si="5"/>
        <v>6.1672908473369981E-2</v>
      </c>
      <c r="T25" s="21">
        <f t="shared" si="5"/>
        <v>6.1672908473369981E-2</v>
      </c>
      <c r="U25" s="21">
        <f t="shared" si="5"/>
        <v>6.1672908473369981E-2</v>
      </c>
      <c r="V25" s="21">
        <f t="shared" si="5"/>
        <v>6.1672908473369981E-2</v>
      </c>
      <c r="W25" s="21">
        <f t="shared" si="5"/>
        <v>6.1672908473369981E-2</v>
      </c>
      <c r="X25" s="21">
        <f t="shared" si="5"/>
        <v>6.1672908473369981E-2</v>
      </c>
    </row>
    <row r="26" spans="3:24" s="18" customFormat="1">
      <c r="D26" s="21">
        <f t="shared" ref="D26:S29" si="6">D48/1344.4</f>
        <v>2.0801976277982977E-2</v>
      </c>
      <c r="E26" s="21">
        <f t="shared" si="6"/>
        <v>3.1039757297570036E-2</v>
      </c>
      <c r="F26" s="21">
        <f t="shared" si="6"/>
        <v>3.7054600121588711E-2</v>
      </c>
      <c r="G26" s="21">
        <f t="shared" si="6"/>
        <v>4.1354206693163281E-2</v>
      </c>
      <c r="H26" s="21">
        <f t="shared" si="6"/>
        <v>4.7219364024224039E-2</v>
      </c>
      <c r="I26" s="21">
        <f t="shared" si="6"/>
        <v>5.1108529438734014E-2</v>
      </c>
      <c r="J26" s="21">
        <f t="shared" si="6"/>
        <v>5.3913881594331275E-2</v>
      </c>
      <c r="K26" s="21">
        <f t="shared" si="6"/>
        <v>5.6050357290696989E-2</v>
      </c>
      <c r="L26" s="21">
        <f t="shared" si="6"/>
        <v>6.2907649094679316E-2</v>
      </c>
      <c r="M26" s="21">
        <f t="shared" si="6"/>
        <v>6.5842148296997097E-2</v>
      </c>
      <c r="N26" s="21">
        <f t="shared" si="6"/>
        <v>6.753237764500114E-2</v>
      </c>
      <c r="O26" s="21">
        <f t="shared" si="6"/>
        <v>6.8645659762199274E-2</v>
      </c>
      <c r="P26" s="21">
        <f t="shared" si="6"/>
        <v>6.944059582921204E-2</v>
      </c>
      <c r="Q26" s="21">
        <f t="shared" si="6"/>
        <v>7.0039849622030581E-2</v>
      </c>
      <c r="R26" s="21">
        <f t="shared" si="6"/>
        <v>7.0509569754637805E-2</v>
      </c>
      <c r="S26" s="21">
        <f t="shared" si="6"/>
        <v>7.0888768727255774E-2</v>
      </c>
      <c r="T26" s="21">
        <f t="shared" si="5"/>
        <v>7.1202032749587821E-2</v>
      </c>
      <c r="U26" s="21">
        <f t="shared" si="5"/>
        <v>7.220716505358532E-2</v>
      </c>
      <c r="V26" s="21">
        <f t="shared" si="5"/>
        <v>7.275824692241796E-2</v>
      </c>
      <c r="W26" s="21">
        <f t="shared" si="5"/>
        <v>7.3110753799207756E-2</v>
      </c>
      <c r="X26" s="21">
        <f t="shared" si="5"/>
        <v>7.3357559856692664E-2</v>
      </c>
    </row>
    <row r="27" spans="3:24" s="18" customFormat="1">
      <c r="D27" s="21">
        <f t="shared" si="6"/>
        <v>3.2128448514349643E-2</v>
      </c>
      <c r="E27" s="21">
        <f t="shared" si="5"/>
        <v>4.2231478062361556E-2</v>
      </c>
      <c r="F27" s="21">
        <f t="shared" si="5"/>
        <v>4.7716026714235957E-2</v>
      </c>
      <c r="G27" s="21">
        <f t="shared" si="5"/>
        <v>5.1614420181576783E-2</v>
      </c>
      <c r="H27" s="21">
        <f t="shared" si="5"/>
        <v>5.6930102264631202E-2</v>
      </c>
      <c r="I27" s="21">
        <f t="shared" si="5"/>
        <v>6.045485532237279E-2</v>
      </c>
      <c r="J27" s="21">
        <f t="shared" si="5"/>
        <v>6.2997347588509819E-2</v>
      </c>
      <c r="K27" s="21">
        <f t="shared" si="5"/>
        <v>6.4933636735962502E-2</v>
      </c>
      <c r="L27" s="21">
        <f t="shared" si="5"/>
        <v>7.1148404225966952E-2</v>
      </c>
      <c r="M27" s="21">
        <f t="shared" si="5"/>
        <v>7.3807942533993642E-2</v>
      </c>
      <c r="N27" s="21">
        <f t="shared" si="5"/>
        <v>7.5339798360301996E-2</v>
      </c>
      <c r="O27" s="21">
        <f t="shared" si="5"/>
        <v>7.6348766580838945E-2</v>
      </c>
      <c r="P27" s="21">
        <f t="shared" si="5"/>
        <v>7.7069217593734946E-2</v>
      </c>
      <c r="Q27" s="21">
        <f t="shared" si="5"/>
        <v>7.7612321649436322E-2</v>
      </c>
      <c r="R27" s="21">
        <f t="shared" si="5"/>
        <v>7.8038029274687573E-2</v>
      </c>
      <c r="S27" s="21">
        <f t="shared" si="5"/>
        <v>7.8381697520787399E-2</v>
      </c>
      <c r="T27" s="21">
        <f t="shared" si="5"/>
        <v>7.8665608883673591E-2</v>
      </c>
      <c r="U27" s="21">
        <f t="shared" si="5"/>
        <v>7.9576560866555415E-2</v>
      </c>
      <c r="V27" s="21">
        <f t="shared" si="5"/>
        <v>8.0076006679954084E-2</v>
      </c>
      <c r="W27" s="21">
        <f t="shared" si="5"/>
        <v>8.0395483864314818E-2</v>
      </c>
      <c r="X27" s="21">
        <f t="shared" si="5"/>
        <v>8.0619164335591062E-2</v>
      </c>
    </row>
    <row r="28" spans="3:24" s="18" customFormat="1">
      <c r="D28" s="21">
        <f t="shared" si="6"/>
        <v>3.8789384484174724E-2</v>
      </c>
      <c r="E28" s="21">
        <f t="shared" si="5"/>
        <v>4.0045620585107328E-2</v>
      </c>
      <c r="F28" s="21">
        <f t="shared" si="5"/>
        <v>4.064051541787965E-2</v>
      </c>
      <c r="G28" s="21">
        <f t="shared" si="5"/>
        <v>4.1042283324591568E-2</v>
      </c>
      <c r="H28" s="21">
        <f t="shared" si="5"/>
        <v>4.1601088567776195E-2</v>
      </c>
      <c r="I28" s="21">
        <f t="shared" si="5"/>
        <v>4.2006027525523577E-2</v>
      </c>
      <c r="J28" s="21">
        <f t="shared" si="5"/>
        <v>4.2331314906964769E-2</v>
      </c>
      <c r="K28" s="21">
        <f t="shared" si="5"/>
        <v>4.2606792477375116E-2</v>
      </c>
      <c r="L28" s="21">
        <f t="shared" si="5"/>
        <v>4.3777245928890401E-2</v>
      </c>
      <c r="M28" s="21">
        <f t="shared" si="5"/>
        <v>4.4527515218913037E-2</v>
      </c>
      <c r="N28" s="21">
        <f t="shared" si="5"/>
        <v>4.509322350007449E-2</v>
      </c>
      <c r="O28" s="21">
        <f t="shared" si="5"/>
        <v>4.5549508411757623E-2</v>
      </c>
      <c r="P28" s="21">
        <f t="shared" si="5"/>
        <v>4.5932712499566535E-2</v>
      </c>
      <c r="Q28" s="21">
        <f t="shared" si="5"/>
        <v>4.626342927076204E-2</v>
      </c>
      <c r="R28" s="21">
        <f t="shared" si="5"/>
        <v>4.6554530558728609E-2</v>
      </c>
      <c r="S28" s="21">
        <f t="shared" si="5"/>
        <v>4.6814626173768005E-2</v>
      </c>
      <c r="T28" s="21">
        <f t="shared" si="5"/>
        <v>4.7049770651812532E-2</v>
      </c>
      <c r="U28" s="21">
        <f t="shared" si="5"/>
        <v>4.7974171304033988E-2</v>
      </c>
      <c r="V28" s="21">
        <f t="shared" si="5"/>
        <v>4.8646109110537232E-2</v>
      </c>
      <c r="W28" s="21">
        <f t="shared" si="5"/>
        <v>4.9174900824312945E-2</v>
      </c>
      <c r="X28" s="21">
        <f t="shared" si="5"/>
        <v>4.9611199451813803E-2</v>
      </c>
    </row>
    <row r="29" spans="3:24" s="18" customFormat="1">
      <c r="D29" s="21">
        <f t="shared" si="6"/>
        <v>0.15339271774987731</v>
      </c>
      <c r="E29" s="21">
        <f t="shared" si="5"/>
        <v>0.17498976441840891</v>
      </c>
      <c r="F29" s="21">
        <f t="shared" si="5"/>
        <v>0.18708405072707429</v>
      </c>
      <c r="G29" s="21">
        <f t="shared" si="5"/>
        <v>0.1956838186727016</v>
      </c>
      <c r="H29" s="21">
        <f t="shared" si="5"/>
        <v>0.20742346333000139</v>
      </c>
      <c r="I29" s="21">
        <f t="shared" si="5"/>
        <v>0.21524232076000038</v>
      </c>
      <c r="J29" s="21">
        <f t="shared" si="5"/>
        <v>0.22091545256317588</v>
      </c>
      <c r="K29" s="21">
        <f t="shared" si="5"/>
        <v>0.22526369497740456</v>
      </c>
      <c r="L29" s="21">
        <f t="shared" si="5"/>
        <v>0.23950620772290665</v>
      </c>
      <c r="M29" s="21">
        <f t="shared" si="5"/>
        <v>0.24585051452327375</v>
      </c>
      <c r="N29" s="21">
        <f t="shared" si="5"/>
        <v>0.24963830797874761</v>
      </c>
      <c r="O29" s="21">
        <f t="shared" si="5"/>
        <v>0.25221684322816584</v>
      </c>
      <c r="P29" s="21">
        <f t="shared" si="5"/>
        <v>0.25411543439588352</v>
      </c>
      <c r="Q29" s="21">
        <f t="shared" si="5"/>
        <v>0.25558850901559893</v>
      </c>
      <c r="R29" s="21">
        <f t="shared" si="5"/>
        <v>0.25677503806142399</v>
      </c>
      <c r="S29" s="21">
        <f t="shared" si="5"/>
        <v>0.25775800089518114</v>
      </c>
      <c r="T29" s="21">
        <f t="shared" si="5"/>
        <v>0.2585903207584439</v>
      </c>
      <c r="U29" s="21">
        <f t="shared" si="5"/>
        <v>0.26143080569754473</v>
      </c>
      <c r="V29" s="21">
        <f t="shared" si="5"/>
        <v>0.26315327118627924</v>
      </c>
      <c r="W29" s="21">
        <f t="shared" si="5"/>
        <v>0.26435404696120546</v>
      </c>
      <c r="X29" s="21">
        <f t="shared" si="5"/>
        <v>0.26526083211746754</v>
      </c>
    </row>
    <row r="30" spans="3:24" s="18" customFormat="1"/>
    <row r="33" spans="2:24">
      <c r="P33" t="s">
        <v>50</v>
      </c>
    </row>
    <row r="34" spans="2:24" s="17" customFormat="1">
      <c r="C34" s="17" t="s">
        <v>96</v>
      </c>
      <c r="D34" s="17">
        <v>28</v>
      </c>
      <c r="E34" s="17">
        <v>60</v>
      </c>
      <c r="F34" s="17">
        <v>90</v>
      </c>
      <c r="G34" s="17">
        <v>120</v>
      </c>
      <c r="H34" s="17">
        <v>180</v>
      </c>
      <c r="I34" s="17">
        <v>240</v>
      </c>
      <c r="J34" s="17">
        <v>300</v>
      </c>
      <c r="K34" s="17">
        <v>360</v>
      </c>
      <c r="L34" s="17">
        <f>2*365</f>
        <v>730</v>
      </c>
      <c r="M34" s="17">
        <f>3*365</f>
        <v>1095</v>
      </c>
      <c r="N34" s="17">
        <f>4*365</f>
        <v>1460</v>
      </c>
      <c r="O34" s="17">
        <f>5*365</f>
        <v>1825</v>
      </c>
      <c r="P34" s="17">
        <f>6*365</f>
        <v>2190</v>
      </c>
      <c r="Q34" s="17">
        <f>7*365</f>
        <v>2555</v>
      </c>
      <c r="R34" s="17">
        <f>8*365</f>
        <v>2920</v>
      </c>
      <c r="S34" s="17">
        <f>9*365</f>
        <v>3285</v>
      </c>
      <c r="T34" s="17">
        <f>10*365</f>
        <v>3650</v>
      </c>
      <c r="U34" s="17">
        <f>15*365</f>
        <v>5475</v>
      </c>
      <c r="V34" s="17">
        <f>20*365</f>
        <v>7300</v>
      </c>
      <c r="W34" s="17">
        <f>25*365</f>
        <v>9125</v>
      </c>
      <c r="X34" s="17">
        <f>30*365</f>
        <v>10950</v>
      </c>
    </row>
    <row r="35" spans="2:24" s="17" customFormat="1">
      <c r="B35" s="17" t="s">
        <v>49</v>
      </c>
      <c r="C35" s="17" t="s">
        <v>43</v>
      </c>
      <c r="D35" s="17">
        <v>74.103008288578195</v>
      </c>
      <c r="E35" s="17">
        <v>74.103008288578209</v>
      </c>
      <c r="F35" s="17">
        <v>74.103008288578209</v>
      </c>
      <c r="G35" s="17">
        <v>74.103008288578209</v>
      </c>
      <c r="H35" s="17">
        <v>74.103008288578209</v>
      </c>
      <c r="I35" s="17">
        <v>74.103008288578209</v>
      </c>
      <c r="J35" s="17">
        <v>74.103008288578209</v>
      </c>
      <c r="K35" s="17">
        <v>74.103008288578209</v>
      </c>
      <c r="L35" s="17">
        <v>74.103008288578209</v>
      </c>
      <c r="M35" s="17">
        <v>74.103008288578209</v>
      </c>
      <c r="N35" s="17">
        <v>74.103008288578209</v>
      </c>
      <c r="O35" s="17">
        <v>74.103008288578209</v>
      </c>
      <c r="P35" s="17">
        <v>74.103008288578209</v>
      </c>
      <c r="Q35" s="17">
        <v>74.103008288578209</v>
      </c>
      <c r="R35" s="17">
        <v>74.103008288578209</v>
      </c>
      <c r="S35" s="17">
        <v>74.103008288578209</v>
      </c>
      <c r="T35" s="17">
        <v>74.103008288578209</v>
      </c>
      <c r="U35" s="17">
        <v>74.103008288578209</v>
      </c>
      <c r="V35" s="17">
        <v>74.103008288578209</v>
      </c>
      <c r="W35" s="17">
        <v>74.103008288578209</v>
      </c>
      <c r="X35" s="17">
        <v>74.103008288578209</v>
      </c>
    </row>
    <row r="36" spans="2:24" s="17" customFormat="1">
      <c r="C36" s="17" t="s">
        <v>44</v>
      </c>
      <c r="D36" s="17">
        <v>29.43671988378145</v>
      </c>
      <c r="E36" s="17">
        <v>42.895203924402168</v>
      </c>
      <c r="F36" s="17">
        <v>50.512204005732229</v>
      </c>
      <c r="G36" s="17">
        <v>55.831546294075359</v>
      </c>
      <c r="H36" s="17">
        <v>62.925000919036528</v>
      </c>
      <c r="I36" s="17">
        <v>67.528275211988174</v>
      </c>
      <c r="J36" s="17">
        <v>70.800399846386611</v>
      </c>
      <c r="K36" s="17">
        <v>73.265703826432969</v>
      </c>
      <c r="L36" s="17">
        <v>81.026645998946947</v>
      </c>
      <c r="M36" s="17">
        <v>84.278930231561588</v>
      </c>
      <c r="N36" s="17">
        <v>86.133904211691913</v>
      </c>
      <c r="O36" s="17">
        <v>87.34848012505033</v>
      </c>
      <c r="P36" s="17">
        <v>88.212263955677585</v>
      </c>
      <c r="Q36" s="17">
        <v>88.861510846671152</v>
      </c>
      <c r="R36" s="17">
        <v>89.36927601675518</v>
      </c>
      <c r="S36" s="17">
        <v>89.778458570071393</v>
      </c>
      <c r="T36" s="17">
        <v>90.116002128954591</v>
      </c>
      <c r="U36" s="17">
        <v>91.196051391873624</v>
      </c>
      <c r="V36" s="17">
        <v>91.786283035055447</v>
      </c>
      <c r="W36" s="17">
        <v>92.163120548382054</v>
      </c>
      <c r="X36" s="17">
        <v>92.426631726878625</v>
      </c>
    </row>
    <row r="37" spans="2:24" s="17" customFormat="1">
      <c r="C37" s="17" t="s">
        <v>45</v>
      </c>
      <c r="D37" s="17">
        <v>48.526008648146117</v>
      </c>
      <c r="E37" s="17">
        <v>63.621220255661029</v>
      </c>
      <c r="F37" s="17">
        <v>71.578687656583938</v>
      </c>
      <c r="G37" s="17">
        <v>77.106604242328217</v>
      </c>
      <c r="H37" s="17">
        <v>84.475325922640778</v>
      </c>
      <c r="I37" s="17">
        <v>89.257158159766817</v>
      </c>
      <c r="J37" s="17">
        <v>92.656206123947598</v>
      </c>
      <c r="K37" s="17">
        <v>95.217137448079669</v>
      </c>
      <c r="L37" s="17">
        <v>103.27912090943805</v>
      </c>
      <c r="M37" s="17">
        <v>106.65755887639462</v>
      </c>
      <c r="N37" s="17">
        <v>108.58448594486632</v>
      </c>
      <c r="O37" s="17">
        <v>109.84617437243105</v>
      </c>
      <c r="P37" s="17">
        <v>110.74346374811645</v>
      </c>
      <c r="Q37" s="17">
        <v>111.41789445268549</v>
      </c>
      <c r="R37" s="17">
        <v>111.94535546353661</v>
      </c>
      <c r="S37" s="17">
        <v>112.37040990978605</v>
      </c>
      <c r="T37" s="17">
        <v>112.72104653723605</v>
      </c>
      <c r="U37" s="17">
        <v>113.84299012366591</v>
      </c>
      <c r="V37" s="17">
        <v>114.45611642198503</v>
      </c>
      <c r="W37" s="17">
        <v>114.84757118772444</v>
      </c>
      <c r="X37" s="17">
        <v>115.12130377272504</v>
      </c>
    </row>
    <row r="38" spans="2:24" s="17" customFormat="1">
      <c r="C38" s="17" t="s">
        <v>46</v>
      </c>
      <c r="D38" s="17">
        <v>52.236377306711468</v>
      </c>
      <c r="E38" s="17">
        <v>53.874343070093481</v>
      </c>
      <c r="F38" s="17">
        <v>54.669714835801749</v>
      </c>
      <c r="G38" s="17">
        <v>55.218947686390486</v>
      </c>
      <c r="H38" s="17">
        <v>55.999734303144017</v>
      </c>
      <c r="I38" s="17">
        <v>56.575052002344307</v>
      </c>
      <c r="J38" s="17">
        <v>57.040549497474835</v>
      </c>
      <c r="K38" s="17">
        <v>57.435819610624414</v>
      </c>
      <c r="L38" s="17">
        <v>59.111554504785197</v>
      </c>
      <c r="M38" s="17">
        <v>60.176077359343999</v>
      </c>
      <c r="N38" s="17">
        <v>60.973053283181471</v>
      </c>
      <c r="O38" s="17">
        <v>61.61260642035937</v>
      </c>
      <c r="P38" s="17">
        <v>62.147696758007562</v>
      </c>
      <c r="Q38" s="17">
        <v>62.608148900345348</v>
      </c>
      <c r="R38" s="17">
        <v>63.012502809970727</v>
      </c>
      <c r="S38" s="17">
        <v>63.373101866866648</v>
      </c>
      <c r="T38" s="17">
        <v>63.698591658119746</v>
      </c>
      <c r="U38" s="17">
        <v>64.974013472197967</v>
      </c>
      <c r="V38" s="17">
        <v>65.897644951121634</v>
      </c>
      <c r="W38" s="17">
        <v>66.622861507282749</v>
      </c>
      <c r="X38" s="17">
        <v>67.220301750978564</v>
      </c>
    </row>
    <row r="39" spans="2:24" s="17" customFormat="1">
      <c r="C39" s="17" t="s">
        <v>47</v>
      </c>
      <c r="D39" s="17">
        <v>204.30211412721724</v>
      </c>
      <c r="E39" s="17">
        <v>234.49377553873489</v>
      </c>
      <c r="F39" s="17">
        <v>250.86361478669613</v>
      </c>
      <c r="G39" s="17">
        <v>262.26010651137227</v>
      </c>
      <c r="H39" s="17">
        <v>277.5030694333995</v>
      </c>
      <c r="I39" s="17">
        <v>287.46349366267748</v>
      </c>
      <c r="J39" s="17">
        <v>294.60016375638725</v>
      </c>
      <c r="K39" s="17">
        <v>300.02166917371528</v>
      </c>
      <c r="L39" s="17">
        <v>317.52032970174844</v>
      </c>
      <c r="M39" s="17">
        <v>325.21557475587838</v>
      </c>
      <c r="N39" s="17">
        <v>329.79445172831788</v>
      </c>
      <c r="O39" s="17">
        <v>332.910269206419</v>
      </c>
      <c r="P39" s="17">
        <v>335.2064327503798</v>
      </c>
      <c r="Q39" s="17">
        <v>336.99056248828015</v>
      </c>
      <c r="R39" s="17">
        <v>338.43014257884073</v>
      </c>
      <c r="S39" s="17">
        <v>339.62497863530228</v>
      </c>
      <c r="T39" s="17">
        <v>340.63864861288857</v>
      </c>
      <c r="U39" s="17">
        <v>344.11606327631569</v>
      </c>
      <c r="V39" s="17">
        <v>346.24305269674028</v>
      </c>
      <c r="W39" s="17">
        <v>347.73656153196748</v>
      </c>
      <c r="X39" s="17">
        <v>348.87124553916044</v>
      </c>
    </row>
    <row r="40" spans="2:24" s="17" customFormat="1">
      <c r="C40" s="17" t="s">
        <v>48</v>
      </c>
      <c r="D40" s="17">
        <v>0.15196904417322835</v>
      </c>
      <c r="E40" s="17">
        <v>0.17442695140689038</v>
      </c>
      <c r="F40" s="17">
        <v>0.18660356952173277</v>
      </c>
      <c r="G40" s="17">
        <v>0.19508078945519214</v>
      </c>
      <c r="H40" s="17">
        <v>0.20641918659084782</v>
      </c>
      <c r="I40" s="17">
        <v>0.21382819533336472</v>
      </c>
      <c r="J40" s="17">
        <v>0.21913676953659297</v>
      </c>
      <c r="K40" s="17">
        <v>0.22316952759086489</v>
      </c>
      <c r="L40" s="17">
        <v>0.23618581342871534</v>
      </c>
      <c r="M40" s="17">
        <v>0.24190988065411217</v>
      </c>
      <c r="N40" s="17">
        <v>0.24531585400813796</v>
      </c>
      <c r="O40" s="17">
        <v>0.24763353831594898</v>
      </c>
      <c r="P40" s="17">
        <v>0.24934152739149934</v>
      </c>
      <c r="Q40" s="17">
        <v>0.25066864283574247</v>
      </c>
      <c r="R40" s="17">
        <v>0.25173946685196913</v>
      </c>
      <c r="S40" s="17">
        <v>0.25262823931631623</v>
      </c>
      <c r="T40" s="17">
        <v>0.25338225235362116</v>
      </c>
      <c r="U40" s="17">
        <v>0.25596890881017609</v>
      </c>
      <c r="V40" s="17">
        <v>0.25755105861106958</v>
      </c>
      <c r="W40" s="17">
        <v>0.25866199723803074</v>
      </c>
      <c r="X40" s="17">
        <v>0.25950602591951755</v>
      </c>
    </row>
    <row r="41" spans="2:24" s="17" customFormat="1">
      <c r="D41" s="17">
        <v>1344.4</v>
      </c>
      <c r="E41" s="17">
        <v>1344.4</v>
      </c>
      <c r="F41" s="17">
        <v>1344.4</v>
      </c>
      <c r="G41" s="17">
        <v>1344.4</v>
      </c>
      <c r="H41" s="17">
        <v>1344.4</v>
      </c>
      <c r="I41" s="17">
        <v>1344.4</v>
      </c>
      <c r="J41" s="17">
        <v>1344.4</v>
      </c>
      <c r="K41" s="17">
        <v>1344.4</v>
      </c>
      <c r="L41" s="17">
        <v>1344.4</v>
      </c>
      <c r="M41" s="17">
        <v>1344.4</v>
      </c>
      <c r="N41" s="17">
        <v>1344.4</v>
      </c>
      <c r="O41" s="17">
        <v>1344.4</v>
      </c>
      <c r="P41" s="17">
        <v>1344.4</v>
      </c>
      <c r="Q41" s="17">
        <v>1344.4</v>
      </c>
      <c r="R41" s="17">
        <v>1344.4</v>
      </c>
      <c r="S41" s="17">
        <v>1344.4</v>
      </c>
      <c r="T41" s="17">
        <v>1344.4</v>
      </c>
      <c r="U41" s="17">
        <v>1344.4</v>
      </c>
      <c r="V41" s="17">
        <v>1344.4</v>
      </c>
      <c r="W41" s="17">
        <v>1344.4</v>
      </c>
      <c r="X41" s="17">
        <v>1344.4</v>
      </c>
    </row>
    <row r="42" spans="2:24" s="17" customFormat="1">
      <c r="D42" s="20">
        <f>D36/D41</f>
        <v>2.1895804733547641E-2</v>
      </c>
      <c r="E42" s="20">
        <f t="shared" ref="E42:X42" si="7">E36/E41</f>
        <v>3.190657834305427E-2</v>
      </c>
      <c r="F42" s="20">
        <f t="shared" si="7"/>
        <v>3.7572302890309599E-2</v>
      </c>
      <c r="G42" s="20">
        <f t="shared" si="7"/>
        <v>4.1528969275569289E-2</v>
      </c>
      <c r="H42" s="20">
        <f t="shared" si="7"/>
        <v>4.6805266973398187E-2</v>
      </c>
      <c r="I42" s="20">
        <f t="shared" si="7"/>
        <v>5.0229303192493434E-2</v>
      </c>
      <c r="J42" s="20">
        <f t="shared" si="7"/>
        <v>5.2663195363274774E-2</v>
      </c>
      <c r="K42" s="20">
        <f t="shared" si="7"/>
        <v>5.4496953158608273E-2</v>
      </c>
      <c r="L42" s="20">
        <f t="shared" si="7"/>
        <v>6.0269745610641877E-2</v>
      </c>
      <c r="M42" s="20">
        <f t="shared" si="7"/>
        <v>6.2688879969920841E-2</v>
      </c>
      <c r="N42" s="20">
        <f t="shared" si="7"/>
        <v>6.4068658294921088E-2</v>
      </c>
      <c r="O42" s="20">
        <f t="shared" si="7"/>
        <v>6.4972091732408754E-2</v>
      </c>
      <c r="P42" s="20">
        <f t="shared" si="7"/>
        <v>6.5614596813208553E-2</v>
      </c>
      <c r="Q42" s="20">
        <f t="shared" si="7"/>
        <v>6.6097523688389725E-2</v>
      </c>
      <c r="R42" s="20">
        <f t="shared" si="7"/>
        <v>6.6475212746768209E-2</v>
      </c>
      <c r="S42" s="20">
        <f t="shared" si="7"/>
        <v>6.6779573467771039E-2</v>
      </c>
      <c r="T42" s="20">
        <f t="shared" si="7"/>
        <v>6.7030647224750509E-2</v>
      </c>
      <c r="U42" s="20">
        <f t="shared" si="7"/>
        <v>6.7834016209367465E-2</v>
      </c>
      <c r="V42" s="20">
        <f t="shared" si="7"/>
        <v>6.8273045994536929E-2</v>
      </c>
      <c r="W42" s="20">
        <f t="shared" si="7"/>
        <v>6.8553347625990815E-2</v>
      </c>
      <c r="X42" s="20">
        <f t="shared" si="7"/>
        <v>6.8749354155666922E-2</v>
      </c>
    </row>
    <row r="43" spans="2:24" s="17" customFormat="1"/>
    <row r="44" spans="2:24" s="17" customFormat="1"/>
    <row r="46" spans="2:24" s="18" customFormat="1">
      <c r="C46" s="18" t="s">
        <v>96</v>
      </c>
      <c r="D46" s="18">
        <v>28</v>
      </c>
      <c r="E46" s="18">
        <v>60</v>
      </c>
      <c r="F46" s="18">
        <v>90</v>
      </c>
      <c r="G46" s="18">
        <v>120</v>
      </c>
      <c r="H46" s="18">
        <v>180</v>
      </c>
      <c r="I46" s="18">
        <v>240</v>
      </c>
      <c r="J46" s="18">
        <v>300</v>
      </c>
      <c r="K46" s="18">
        <v>360</v>
      </c>
      <c r="L46" s="18">
        <v>730</v>
      </c>
      <c r="M46" s="18">
        <v>1095</v>
      </c>
      <c r="N46" s="18">
        <v>1460</v>
      </c>
      <c r="O46" s="18">
        <v>1825</v>
      </c>
      <c r="P46" s="18">
        <v>2190</v>
      </c>
      <c r="Q46" s="18">
        <v>2555</v>
      </c>
      <c r="R46" s="18">
        <v>2920</v>
      </c>
      <c r="S46" s="18">
        <v>3285</v>
      </c>
      <c r="T46" s="18">
        <v>3650</v>
      </c>
      <c r="U46" s="18">
        <v>5475</v>
      </c>
      <c r="V46" s="18">
        <v>7300</v>
      </c>
      <c r="W46" s="18">
        <v>9125</v>
      </c>
      <c r="X46" s="18">
        <v>10950</v>
      </c>
    </row>
    <row r="47" spans="2:24" s="18" customFormat="1">
      <c r="D47" s="18">
        <v>82.913058151598605</v>
      </c>
      <c r="E47" s="18">
        <v>82.913058151598605</v>
      </c>
      <c r="F47" s="18">
        <v>82.913058151598605</v>
      </c>
      <c r="G47" s="18">
        <v>82.913058151598605</v>
      </c>
      <c r="H47" s="18">
        <v>82.913058151598605</v>
      </c>
      <c r="I47" s="18">
        <v>82.913058151598605</v>
      </c>
      <c r="J47" s="18">
        <v>82.913058151598605</v>
      </c>
      <c r="K47" s="18">
        <v>82.913058151598605</v>
      </c>
      <c r="L47" s="18">
        <v>82.913058151598605</v>
      </c>
      <c r="M47" s="18">
        <v>82.913058151598605</v>
      </c>
      <c r="N47" s="18">
        <v>82.913058151598605</v>
      </c>
      <c r="O47" s="18">
        <v>82.913058151598605</v>
      </c>
      <c r="P47" s="18">
        <v>82.913058151598605</v>
      </c>
      <c r="Q47" s="18">
        <v>82.913058151598605</v>
      </c>
      <c r="R47" s="18">
        <v>82.913058151598605</v>
      </c>
      <c r="S47" s="18">
        <v>82.913058151598605</v>
      </c>
      <c r="T47" s="18">
        <v>82.913058151598605</v>
      </c>
      <c r="U47" s="18">
        <v>82.913058151598605</v>
      </c>
      <c r="V47" s="18">
        <v>82.913058151598605</v>
      </c>
      <c r="W47" s="18">
        <v>82.913058151598605</v>
      </c>
      <c r="X47" s="18">
        <v>82.913058151598605</v>
      </c>
    </row>
    <row r="48" spans="2:24" s="18" customFormat="1">
      <c r="D48" s="18">
        <v>27.966176908120314</v>
      </c>
      <c r="E48" s="18">
        <v>41.729849710853159</v>
      </c>
      <c r="F48" s="18">
        <v>49.816204403463864</v>
      </c>
      <c r="G48" s="18">
        <v>55.59659547828872</v>
      </c>
      <c r="H48" s="18">
        <v>63.481712994166806</v>
      </c>
      <c r="I48" s="18">
        <v>68.710306977434016</v>
      </c>
      <c r="J48" s="18">
        <v>72.481822415418975</v>
      </c>
      <c r="K48" s="18">
        <v>75.354100341613034</v>
      </c>
      <c r="L48" s="18">
        <v>84.573043442886885</v>
      </c>
      <c r="M48" s="18">
        <v>88.518184170482897</v>
      </c>
      <c r="N48" s="18">
        <v>90.790528505939534</v>
      </c>
      <c r="O48" s="18">
        <v>92.287224984300707</v>
      </c>
      <c r="P48" s="18">
        <v>93.355937032792667</v>
      </c>
      <c r="Q48" s="18">
        <v>94.161573831857922</v>
      </c>
      <c r="R48" s="18">
        <v>94.793065578135071</v>
      </c>
      <c r="S48" s="18">
        <v>95.302860676922663</v>
      </c>
      <c r="T48" s="18">
        <v>95.724012828545867</v>
      </c>
      <c r="U48" s="18">
        <v>97.075312698040108</v>
      </c>
      <c r="V48" s="18">
        <v>97.816187162498707</v>
      </c>
      <c r="W48" s="18">
        <v>98.290097407654912</v>
      </c>
      <c r="X48" s="18">
        <v>98.621903471337632</v>
      </c>
    </row>
    <row r="49" spans="2:101" s="18" customFormat="1">
      <c r="D49" s="18">
        <v>43.193486182691665</v>
      </c>
      <c r="E49" s="18">
        <v>56.775999107038878</v>
      </c>
      <c r="F49" s="18">
        <v>64.149426314618822</v>
      </c>
      <c r="G49" s="18">
        <v>69.390426492111828</v>
      </c>
      <c r="H49" s="18">
        <v>76.536829484570191</v>
      </c>
      <c r="I49" s="18">
        <v>81.275507495397989</v>
      </c>
      <c r="J49" s="18">
        <v>84.6936340979926</v>
      </c>
      <c r="K49" s="18">
        <v>87.296781227827992</v>
      </c>
      <c r="L49" s="18">
        <v>95.651914641389979</v>
      </c>
      <c r="M49" s="18">
        <v>99.22739794270106</v>
      </c>
      <c r="N49" s="18">
        <v>101.28682491559</v>
      </c>
      <c r="O49" s="18">
        <v>102.64328179127988</v>
      </c>
      <c r="P49" s="18">
        <v>103.61185613301727</v>
      </c>
      <c r="Q49" s="18">
        <v>104.34200522550221</v>
      </c>
      <c r="R49" s="18">
        <v>104.91432655688997</v>
      </c>
      <c r="S49" s="18">
        <v>105.37635414694658</v>
      </c>
      <c r="T49" s="18">
        <v>105.75804458321078</v>
      </c>
      <c r="U49" s="18">
        <v>106.98272842899711</v>
      </c>
      <c r="V49" s="18">
        <v>107.65418338053027</v>
      </c>
      <c r="W49" s="18">
        <v>108.08368850718485</v>
      </c>
      <c r="X49" s="18">
        <v>108.38440453276863</v>
      </c>
    </row>
    <row r="50" spans="2:101" s="18" customFormat="1">
      <c r="D50" s="18">
        <v>52.148448500524502</v>
      </c>
      <c r="E50" s="18">
        <v>53.837332314618294</v>
      </c>
      <c r="F50" s="18">
        <v>54.637108927797406</v>
      </c>
      <c r="G50" s="18">
        <v>55.177245701580908</v>
      </c>
      <c r="H50" s="18">
        <v>55.928503470518322</v>
      </c>
      <c r="I50" s="18">
        <v>56.4729034053139</v>
      </c>
      <c r="J50" s="18">
        <v>56.910219760923439</v>
      </c>
      <c r="K50" s="18">
        <v>57.280571806583112</v>
      </c>
      <c r="L50" s="18">
        <v>58.854129426800256</v>
      </c>
      <c r="M50" s="18">
        <v>59.862791460306696</v>
      </c>
      <c r="N50" s="18">
        <v>60.623329673500152</v>
      </c>
      <c r="O50" s="18">
        <v>61.236759108766954</v>
      </c>
      <c r="P50" s="18">
        <v>61.751938684417254</v>
      </c>
      <c r="Q50" s="18">
        <v>62.196554311612495</v>
      </c>
      <c r="R50" s="18">
        <v>62.587910883154748</v>
      </c>
      <c r="S50" s="18">
        <v>62.93758342801371</v>
      </c>
      <c r="T50" s="18">
        <v>63.253711664296773</v>
      </c>
      <c r="U50" s="18">
        <v>64.496475901143299</v>
      </c>
      <c r="V50" s="18">
        <v>65.399829088206261</v>
      </c>
      <c r="W50" s="18">
        <v>66.110736668206329</v>
      </c>
      <c r="X50" s="18">
        <v>66.697296543018481</v>
      </c>
    </row>
    <row r="51" spans="2:101" s="18" customFormat="1">
      <c r="D51" s="18">
        <v>206.22116974293507</v>
      </c>
      <c r="E51" s="18">
        <v>235.25623928410894</v>
      </c>
      <c r="F51" s="18">
        <v>251.51579779747871</v>
      </c>
      <c r="G51" s="18">
        <v>263.07732582358005</v>
      </c>
      <c r="H51" s="18">
        <v>278.8601041008539</v>
      </c>
      <c r="I51" s="18">
        <v>289.37177602974452</v>
      </c>
      <c r="J51" s="18">
        <v>296.99873442593366</v>
      </c>
      <c r="K51" s="18">
        <v>302.84451152762273</v>
      </c>
      <c r="L51" s="18">
        <v>321.99214566267574</v>
      </c>
      <c r="M51" s="18">
        <v>330.52143172508926</v>
      </c>
      <c r="N51" s="18">
        <v>335.61374124662831</v>
      </c>
      <c r="O51" s="18">
        <v>339.08032403594615</v>
      </c>
      <c r="P51" s="18">
        <v>341.63279000182581</v>
      </c>
      <c r="Q51" s="18">
        <v>343.61319152057121</v>
      </c>
      <c r="R51" s="18">
        <v>345.20836116977841</v>
      </c>
      <c r="S51" s="18">
        <v>346.52985640348152</v>
      </c>
      <c r="T51" s="18">
        <v>347.64882722765202</v>
      </c>
      <c r="U51" s="18">
        <v>351.46757517977915</v>
      </c>
      <c r="V51" s="18">
        <v>353.78325778283386</v>
      </c>
      <c r="W51" s="18">
        <v>355.39758073464463</v>
      </c>
      <c r="X51" s="18">
        <v>356.61666269872336</v>
      </c>
    </row>
    <row r="52" spans="2:101" s="18" customFormat="1">
      <c r="D52" s="18">
        <v>0.15339652351616997</v>
      </c>
      <c r="E52" s="18">
        <v>0.17499410602051851</v>
      </c>
      <c r="F52" s="18">
        <v>0.18708869239575712</v>
      </c>
      <c r="G52" s="18">
        <v>0.19568867370683912</v>
      </c>
      <c r="H52" s="18">
        <v>0.20742860963183782</v>
      </c>
      <c r="I52" s="18">
        <v>0.21524766105242832</v>
      </c>
      <c r="J52" s="18">
        <v>0.22092093360944212</v>
      </c>
      <c r="K52" s="18">
        <v>0.22526928390620041</v>
      </c>
      <c r="L52" s="18">
        <v>0.23951215001707554</v>
      </c>
      <c r="M52" s="18">
        <v>0.24585661422353938</v>
      </c>
      <c r="N52" s="18">
        <v>0.24964450165646451</v>
      </c>
      <c r="O52" s="18">
        <v>0.25222310088090499</v>
      </c>
      <c r="P52" s="18">
        <v>0.25412173915382025</v>
      </c>
      <c r="Q52" s="18">
        <v>0.25559485032140972</v>
      </c>
      <c r="R52" s="18">
        <v>0.25678140880573952</v>
      </c>
      <c r="S52" s="18">
        <v>0.25776439602740031</v>
      </c>
      <c r="T52" s="18">
        <v>0.25859673654102333</v>
      </c>
      <c r="U52" s="18">
        <v>0.26143729195427701</v>
      </c>
      <c r="V52" s="18">
        <v>0.26315980017842422</v>
      </c>
      <c r="W52" s="18">
        <v>0.26436060574532516</v>
      </c>
      <c r="X52" s="18">
        <v>0.26526741339947651</v>
      </c>
    </row>
    <row r="53" spans="2:101" s="18" customFormat="1"/>
    <row r="54" spans="2:101" s="18" customFormat="1"/>
    <row r="55" spans="2:101" s="18" customFormat="1"/>
    <row r="56" spans="2:101" s="18" customFormat="1"/>
    <row r="59" spans="2:101">
      <c r="E59" s="7">
        <v>16097</v>
      </c>
    </row>
    <row r="60" spans="2:101">
      <c r="B60" s="3"/>
      <c r="C60" s="3" t="s">
        <v>36</v>
      </c>
      <c r="D60" s="3" t="s">
        <v>37</v>
      </c>
      <c r="E60" t="s">
        <v>38</v>
      </c>
      <c r="F60" t="s">
        <v>52</v>
      </c>
    </row>
    <row r="61" spans="2:101">
      <c r="B61" s="3" t="s">
        <v>1</v>
      </c>
      <c r="C61" s="3" t="s">
        <v>35</v>
      </c>
      <c r="D61" s="3" t="s">
        <v>35</v>
      </c>
      <c r="E61" s="3" t="s">
        <v>35</v>
      </c>
      <c r="F61" s="3" t="s">
        <v>51</v>
      </c>
      <c r="I61" s="3" t="s">
        <v>4</v>
      </c>
      <c r="L61" s="3" t="s">
        <v>5</v>
      </c>
      <c r="O61" s="3" t="s">
        <v>53</v>
      </c>
      <c r="R61" s="3" t="s">
        <v>54</v>
      </c>
      <c r="U61" s="3" t="s">
        <v>55</v>
      </c>
      <c r="X61" s="3" t="s">
        <v>56</v>
      </c>
      <c r="AA61" s="3" t="s">
        <v>57</v>
      </c>
      <c r="AD61" s="3" t="s">
        <v>58</v>
      </c>
      <c r="AG61" s="3" t="s">
        <v>59</v>
      </c>
      <c r="AJ61" s="3" t="s">
        <v>60</v>
      </c>
      <c r="AM61" s="3" t="s">
        <v>61</v>
      </c>
      <c r="AP61" s="3" t="s">
        <v>62</v>
      </c>
      <c r="AS61" s="3" t="s">
        <v>63</v>
      </c>
      <c r="AV61" s="3" t="s">
        <v>64</v>
      </c>
      <c r="AY61" s="3" t="s">
        <v>81</v>
      </c>
      <c r="BB61" s="3" t="s">
        <v>65</v>
      </c>
      <c r="BE61" s="3" t="s">
        <v>77</v>
      </c>
      <c r="BH61" s="3" t="s">
        <v>66</v>
      </c>
      <c r="BK61" s="3" t="s">
        <v>78</v>
      </c>
      <c r="BN61" s="3" t="s">
        <v>67</v>
      </c>
      <c r="BQ61" s="3" t="s">
        <v>68</v>
      </c>
      <c r="BT61" s="3" t="s">
        <v>79</v>
      </c>
      <c r="BW61" s="3" t="s">
        <v>69</v>
      </c>
      <c r="BZ61" s="3" t="s">
        <v>80</v>
      </c>
      <c r="CC61" s="3" t="s">
        <v>70</v>
      </c>
      <c r="CF61" s="3" t="s">
        <v>71</v>
      </c>
      <c r="CI61" s="3" t="s">
        <v>72</v>
      </c>
      <c r="CL61" s="3" t="s">
        <v>73</v>
      </c>
      <c r="CO61" s="3" t="s">
        <v>74</v>
      </c>
      <c r="CR61" s="3" t="s">
        <v>75</v>
      </c>
      <c r="CU61" s="3" t="s">
        <v>76</v>
      </c>
    </row>
    <row r="62" spans="2:101">
      <c r="B62" s="3" t="s">
        <v>2</v>
      </c>
      <c r="C62" s="3">
        <v>1551481</v>
      </c>
      <c r="D62" s="4">
        <f>C62/$C$95</f>
        <v>0.96382520599958255</v>
      </c>
      <c r="E62" s="6">
        <f>D62</f>
        <v>0.96382520599958255</v>
      </c>
      <c r="F62" s="3">
        <f>C62-E59</f>
        <v>1535384</v>
      </c>
      <c r="G62" s="4">
        <f>F62/$C$95</f>
        <v>0.95382528054707927</v>
      </c>
      <c r="H62" s="6">
        <f>G62</f>
        <v>0.95382528054707927</v>
      </c>
      <c r="I62" s="3">
        <f>C62-E59</f>
        <v>1535384</v>
      </c>
      <c r="J62" s="4">
        <f>I62/$C$95</f>
        <v>0.95382528054707927</v>
      </c>
      <c r="K62" s="6">
        <f>J62</f>
        <v>0.95382528054707927</v>
      </c>
      <c r="L62" s="3">
        <f>C62-E59</f>
        <v>1535384</v>
      </c>
      <c r="M62" s="4">
        <f>L62/$C$95</f>
        <v>0.95382528054707927</v>
      </c>
      <c r="N62" s="6">
        <f>M62</f>
        <v>0.95382528054707927</v>
      </c>
      <c r="O62" s="3">
        <f>C62-E59</f>
        <v>1535384</v>
      </c>
      <c r="P62" s="4">
        <f>O62/$C$95</f>
        <v>0.95382528054707927</v>
      </c>
      <c r="Q62" s="6">
        <f>P62</f>
        <v>0.95382528054707927</v>
      </c>
      <c r="R62" s="3">
        <f>C62-E59</f>
        <v>1535384</v>
      </c>
      <c r="S62" s="4">
        <f>R62/$C$95</f>
        <v>0.95382528054707927</v>
      </c>
      <c r="T62" s="6">
        <f>S62</f>
        <v>0.95382528054707927</v>
      </c>
      <c r="U62" s="3">
        <f>C62-E59</f>
        <v>1535384</v>
      </c>
      <c r="V62" s="4">
        <f>U62/$C$95</f>
        <v>0.95382528054707927</v>
      </c>
      <c r="W62" s="6">
        <f>V62</f>
        <v>0.95382528054707927</v>
      </c>
      <c r="X62" s="3">
        <f>C62-E59</f>
        <v>1535384</v>
      </c>
      <c r="Y62" s="4">
        <f>X62/$C$95</f>
        <v>0.95382528054707927</v>
      </c>
      <c r="Z62" s="6">
        <f>Y62</f>
        <v>0.95382528054707927</v>
      </c>
      <c r="AA62" s="3">
        <f>C62-E59</f>
        <v>1535384</v>
      </c>
      <c r="AB62" s="4">
        <f>AA62/$C$95</f>
        <v>0.95382528054707927</v>
      </c>
      <c r="AC62" s="6">
        <f>AB62</f>
        <v>0.95382528054707927</v>
      </c>
      <c r="AD62" s="3">
        <f>C62-E59</f>
        <v>1535384</v>
      </c>
      <c r="AE62" s="4">
        <f>AD62/$C$95</f>
        <v>0.95382528054707927</v>
      </c>
      <c r="AF62" s="6">
        <f>AE62</f>
        <v>0.95382528054707927</v>
      </c>
      <c r="AG62" s="3">
        <f>C62-E59</f>
        <v>1535384</v>
      </c>
      <c r="AH62" s="4">
        <f>AG62/$C$95</f>
        <v>0.95382528054707927</v>
      </c>
      <c r="AI62" s="6">
        <f>AH62</f>
        <v>0.95382528054707927</v>
      </c>
      <c r="AJ62" s="3">
        <f>C62-E59</f>
        <v>1535384</v>
      </c>
      <c r="AK62" s="4">
        <f>AJ62/$C$95</f>
        <v>0.95382528054707927</v>
      </c>
      <c r="AL62" s="6">
        <f>AK62</f>
        <v>0.95382528054707927</v>
      </c>
      <c r="AM62" s="3">
        <f>C62-E59</f>
        <v>1535384</v>
      </c>
      <c r="AN62" s="4">
        <f>AM62/$C$95</f>
        <v>0.95382528054707927</v>
      </c>
      <c r="AO62" s="6">
        <f>AN62</f>
        <v>0.95382528054707927</v>
      </c>
      <c r="AP62" s="3">
        <f>C62-E59</f>
        <v>1535384</v>
      </c>
      <c r="AQ62" s="4">
        <f>AP62/$C$95</f>
        <v>0.95382528054707927</v>
      </c>
      <c r="AR62" s="6">
        <f>AQ62</f>
        <v>0.95382528054707927</v>
      </c>
      <c r="AS62" s="3">
        <f>C62-E59</f>
        <v>1535384</v>
      </c>
      <c r="AT62" s="4">
        <f>AS62/$C$95</f>
        <v>0.95382528054707927</v>
      </c>
      <c r="AU62" s="6">
        <f>AT62</f>
        <v>0.95382528054707927</v>
      </c>
      <c r="AV62" s="3">
        <f>C62-E59</f>
        <v>1535384</v>
      </c>
      <c r="AW62" s="4">
        <f>AV62/$C$95</f>
        <v>0.95382528054707927</v>
      </c>
      <c r="AX62" s="6">
        <f>AW62</f>
        <v>0.95382528054707927</v>
      </c>
      <c r="AY62" s="3">
        <f>C62-E59</f>
        <v>1535384</v>
      </c>
      <c r="AZ62" s="4">
        <f>AY62/$C$95</f>
        <v>0.95382528054707927</v>
      </c>
      <c r="BA62" s="6">
        <f>AZ62</f>
        <v>0.95382528054707927</v>
      </c>
      <c r="BB62" s="3">
        <f>C62-E59</f>
        <v>1535384</v>
      </c>
      <c r="BC62" s="4">
        <f>BB62/$C$95</f>
        <v>0.95382528054707927</v>
      </c>
      <c r="BD62" s="6">
        <f>BC62</f>
        <v>0.95382528054707927</v>
      </c>
      <c r="BE62" s="3">
        <f>C62-E59</f>
        <v>1535384</v>
      </c>
      <c r="BF62" s="4">
        <f>BE62/$C$95</f>
        <v>0.95382528054707927</v>
      </c>
      <c r="BG62" s="6">
        <f>BF62</f>
        <v>0.95382528054707927</v>
      </c>
      <c r="BH62" s="3">
        <f>C62-E59</f>
        <v>1535384</v>
      </c>
      <c r="BI62" s="4">
        <f>BH62/$C$95</f>
        <v>0.95382528054707927</v>
      </c>
      <c r="BJ62" s="6">
        <f>BI62</f>
        <v>0.95382528054707927</v>
      </c>
      <c r="BK62" s="3">
        <f>C62-E59</f>
        <v>1535384</v>
      </c>
      <c r="BL62" s="4">
        <f>BK62/$C$95</f>
        <v>0.95382528054707927</v>
      </c>
      <c r="BM62" s="6">
        <f>BL62</f>
        <v>0.95382528054707927</v>
      </c>
      <c r="BN62" s="3">
        <f>C62-E59</f>
        <v>1535384</v>
      </c>
      <c r="BO62" s="4">
        <f>BN62/$C$95</f>
        <v>0.95382528054707927</v>
      </c>
      <c r="BP62" s="6">
        <f>BO62</f>
        <v>0.95382528054707927</v>
      </c>
      <c r="BQ62" s="3">
        <f>C62-E59</f>
        <v>1535384</v>
      </c>
      <c r="BR62" s="4">
        <f>BQ62/$C$95</f>
        <v>0.95382528054707927</v>
      </c>
      <c r="BS62" s="6">
        <f>BR62</f>
        <v>0.95382528054707927</v>
      </c>
      <c r="BT62" s="3">
        <f>C62-E59</f>
        <v>1535384</v>
      </c>
      <c r="BU62" s="4">
        <f>BT62/$C$95</f>
        <v>0.95382528054707927</v>
      </c>
      <c r="BV62" s="6">
        <f>BU62</f>
        <v>0.95382528054707927</v>
      </c>
      <c r="BW62" s="3">
        <f>C62-E59</f>
        <v>1535384</v>
      </c>
      <c r="BX62" s="4">
        <f>BW62/$C$95</f>
        <v>0.95382528054707927</v>
      </c>
      <c r="BY62" s="6">
        <f>BX62</f>
        <v>0.95382528054707927</v>
      </c>
      <c r="BZ62" s="3">
        <f>C62-E59</f>
        <v>1535384</v>
      </c>
      <c r="CA62" s="4">
        <f>BZ62/$C$95</f>
        <v>0.95382528054707927</v>
      </c>
      <c r="CB62" s="6">
        <f>CA62</f>
        <v>0.95382528054707927</v>
      </c>
      <c r="CC62" s="3">
        <f>C62-E59</f>
        <v>1535384</v>
      </c>
      <c r="CD62" s="4">
        <f>CC62/$C$95</f>
        <v>0.95382528054707927</v>
      </c>
      <c r="CE62" s="6">
        <f>CD62</f>
        <v>0.95382528054707927</v>
      </c>
      <c r="CF62" s="3">
        <f>C62-E59</f>
        <v>1535384</v>
      </c>
      <c r="CG62" s="4">
        <f>CF62/$C$95</f>
        <v>0.95382528054707927</v>
      </c>
      <c r="CH62" s="6">
        <f>CG62</f>
        <v>0.95382528054707927</v>
      </c>
      <c r="CI62" s="11">
        <f>C62-E59</f>
        <v>1535384</v>
      </c>
      <c r="CJ62" s="12">
        <f>CI62/$C$95</f>
        <v>0.95382528054707927</v>
      </c>
      <c r="CK62" s="13">
        <f>CJ62</f>
        <v>0.95382528054707927</v>
      </c>
      <c r="CL62" s="11">
        <f>C62-E59</f>
        <v>1535384</v>
      </c>
      <c r="CM62" s="12">
        <f>CL62/$C$95</f>
        <v>0.95382528054707927</v>
      </c>
      <c r="CN62" s="13">
        <f>CM62</f>
        <v>0.95382528054707927</v>
      </c>
      <c r="CO62" s="11">
        <f>C62-E59</f>
        <v>1535384</v>
      </c>
      <c r="CP62" s="12">
        <f>CO62/$C$95</f>
        <v>0.95382528054707927</v>
      </c>
      <c r="CQ62" s="13">
        <f>CP62</f>
        <v>0.95382528054707927</v>
      </c>
      <c r="CR62" s="11">
        <f>C62-E59</f>
        <v>1535384</v>
      </c>
      <c r="CS62" s="12">
        <f>CR62/$C$95</f>
        <v>0.95382528054707927</v>
      </c>
      <c r="CT62" s="13">
        <f>CS62</f>
        <v>0.95382528054707927</v>
      </c>
      <c r="CU62" s="11">
        <f>C62-E59</f>
        <v>1535384</v>
      </c>
      <c r="CV62" s="12">
        <f>CU62/$C$95</f>
        <v>0.95382528054707927</v>
      </c>
      <c r="CW62" s="13">
        <f>CV62</f>
        <v>0.95382528054707927</v>
      </c>
    </row>
    <row r="63" spans="2:101">
      <c r="B63" s="3" t="s">
        <v>3</v>
      </c>
      <c r="C63" s="3">
        <v>4877</v>
      </c>
      <c r="D63" s="4">
        <f t="shared" ref="D63:D94" si="8">C63/$C$95</f>
        <v>3.0297345115151034E-3</v>
      </c>
      <c r="E63" s="6">
        <f t="shared" ref="E63:E94" si="9">E62+D63</f>
        <v>0.96685494051109766</v>
      </c>
      <c r="F63" s="8">
        <f>C63+$E$59</f>
        <v>20974</v>
      </c>
      <c r="G63" s="9">
        <f t="shared" ref="G63:G94" si="10">F63/$C$95</f>
        <v>1.3029659964018407E-2</v>
      </c>
      <c r="H63" s="10">
        <f t="shared" ref="H63:H94" si="11">H62+G63</f>
        <v>0.96685494051109766</v>
      </c>
      <c r="I63" s="3">
        <v>4877</v>
      </c>
      <c r="J63" s="4">
        <f t="shared" ref="J63:J94" si="12">I63/$C$95</f>
        <v>3.0297345115151034E-3</v>
      </c>
      <c r="K63" s="6">
        <f t="shared" ref="K63:K94" si="13">K62+J63</f>
        <v>0.95685501505859438</v>
      </c>
      <c r="L63" s="3">
        <v>4877</v>
      </c>
      <c r="M63" s="4">
        <f t="shared" ref="M63:M94" si="14">L63/$C$95</f>
        <v>3.0297345115151034E-3</v>
      </c>
      <c r="N63" s="6">
        <f t="shared" ref="N63:N94" si="15">N62+M63</f>
        <v>0.95685501505859438</v>
      </c>
      <c r="O63" s="3">
        <v>4877</v>
      </c>
      <c r="P63" s="4">
        <f t="shared" ref="P63:P94" si="16">O63/$C$95</f>
        <v>3.0297345115151034E-3</v>
      </c>
      <c r="Q63" s="6">
        <f t="shared" ref="Q63:Q94" si="17">Q62+P63</f>
        <v>0.95685501505859438</v>
      </c>
      <c r="R63" s="3">
        <v>4877</v>
      </c>
      <c r="S63" s="4">
        <f t="shared" ref="S63:S94" si="18">R63/$C$95</f>
        <v>3.0297345115151034E-3</v>
      </c>
      <c r="T63" s="6">
        <f t="shared" ref="T63:T94" si="19">T62+S63</f>
        <v>0.95685501505859438</v>
      </c>
      <c r="U63" s="3">
        <v>4877</v>
      </c>
      <c r="V63" s="4">
        <f t="shared" ref="V63:V94" si="20">U63/$C$95</f>
        <v>3.0297345115151034E-3</v>
      </c>
      <c r="W63" s="6">
        <f t="shared" ref="W63:W94" si="21">W62+V63</f>
        <v>0.95685501505859438</v>
      </c>
      <c r="X63" s="3">
        <v>4877</v>
      </c>
      <c r="Y63" s="4">
        <f t="shared" ref="Y63:Y94" si="22">X63/$C$95</f>
        <v>3.0297345115151034E-3</v>
      </c>
      <c r="Z63" s="6">
        <f t="shared" ref="Z63:Z94" si="23">Z62+Y63</f>
        <v>0.95685501505859438</v>
      </c>
      <c r="AA63" s="3">
        <v>4877</v>
      </c>
      <c r="AB63" s="4">
        <f t="shared" ref="AB63:AB94" si="24">AA63/$C$95</f>
        <v>3.0297345115151034E-3</v>
      </c>
      <c r="AC63" s="6">
        <f t="shared" ref="AC63:AC94" si="25">AC62+AB63</f>
        <v>0.95685501505859438</v>
      </c>
      <c r="AD63" s="3">
        <v>4877</v>
      </c>
      <c r="AE63" s="4">
        <f t="shared" ref="AE63:AE94" si="26">AD63/$C$95</f>
        <v>3.0297345115151034E-3</v>
      </c>
      <c r="AF63" s="6">
        <f t="shared" ref="AF63:AF94" si="27">AF62+AE63</f>
        <v>0.95685501505859438</v>
      </c>
      <c r="AG63" s="3">
        <v>4877</v>
      </c>
      <c r="AH63" s="4">
        <f t="shared" ref="AH63:AH94" si="28">AG63/$C$95</f>
        <v>3.0297345115151034E-3</v>
      </c>
      <c r="AI63" s="6">
        <f t="shared" ref="AI63:AI94" si="29">AI62+AH63</f>
        <v>0.95685501505859438</v>
      </c>
      <c r="AJ63" s="3">
        <v>4877</v>
      </c>
      <c r="AK63" s="4">
        <f t="shared" ref="AK63:AK94" si="30">AJ63/$C$95</f>
        <v>3.0297345115151034E-3</v>
      </c>
      <c r="AL63" s="6">
        <f t="shared" ref="AL63:AL94" si="31">AL62+AK63</f>
        <v>0.95685501505859438</v>
      </c>
      <c r="AM63" s="3">
        <v>4877</v>
      </c>
      <c r="AN63" s="4">
        <f t="shared" ref="AN63:AN94" si="32">AM63/$C$95</f>
        <v>3.0297345115151034E-3</v>
      </c>
      <c r="AO63" s="6">
        <f t="shared" ref="AO63:AO94" si="33">AO62+AN63</f>
        <v>0.95685501505859438</v>
      </c>
      <c r="AP63" s="3">
        <v>4877</v>
      </c>
      <c r="AQ63" s="4">
        <f t="shared" ref="AQ63:AQ94" si="34">AP63/$C$95</f>
        <v>3.0297345115151034E-3</v>
      </c>
      <c r="AR63" s="6">
        <f t="shared" ref="AR63:AR94" si="35">AR62+AQ63</f>
        <v>0.95685501505859438</v>
      </c>
      <c r="AS63" s="3">
        <v>4877</v>
      </c>
      <c r="AT63" s="4">
        <f t="shared" ref="AT63:AT94" si="36">AS63/$C$95</f>
        <v>3.0297345115151034E-3</v>
      </c>
      <c r="AU63" s="6">
        <f t="shared" ref="AU63:AU94" si="37">AU62+AT63</f>
        <v>0.95685501505859438</v>
      </c>
      <c r="AV63" s="3">
        <v>4877</v>
      </c>
      <c r="AW63" s="4">
        <f t="shared" ref="AW63:AW94" si="38">AV63/$C$95</f>
        <v>3.0297345115151034E-3</v>
      </c>
      <c r="AX63" s="6">
        <f t="shared" ref="AX63:AX94" si="39">AX62+AW63</f>
        <v>0.95685501505859438</v>
      </c>
      <c r="AY63" s="3">
        <v>4877</v>
      </c>
      <c r="AZ63" s="4">
        <f t="shared" ref="AZ63:AZ94" si="40">AY63/$C$95</f>
        <v>3.0297345115151034E-3</v>
      </c>
      <c r="BA63" s="6">
        <f t="shared" ref="BA63:BA94" si="41">BA62+AZ63</f>
        <v>0.95685501505859438</v>
      </c>
      <c r="BB63" s="3">
        <v>4877</v>
      </c>
      <c r="BC63" s="4">
        <f t="shared" ref="BC63:BC94" si="42">BB63/$C$95</f>
        <v>3.0297345115151034E-3</v>
      </c>
      <c r="BD63" s="6">
        <f t="shared" ref="BD63:BD94" si="43">BD62+BC63</f>
        <v>0.95685501505859438</v>
      </c>
      <c r="BE63" s="3">
        <v>4877</v>
      </c>
      <c r="BF63" s="4">
        <f t="shared" ref="BF63:BF94" si="44">BE63/$C$95</f>
        <v>3.0297345115151034E-3</v>
      </c>
      <c r="BG63" s="6">
        <f t="shared" ref="BG63:BG94" si="45">BG62+BF63</f>
        <v>0.95685501505859438</v>
      </c>
      <c r="BH63" s="3">
        <v>4877</v>
      </c>
      <c r="BI63" s="4">
        <f t="shared" ref="BI63:BI94" si="46">BH63/$C$95</f>
        <v>3.0297345115151034E-3</v>
      </c>
      <c r="BJ63" s="6">
        <f t="shared" ref="BJ63:BJ94" si="47">BJ62+BI63</f>
        <v>0.95685501505859438</v>
      </c>
      <c r="BK63" s="3">
        <v>4877</v>
      </c>
      <c r="BL63" s="4">
        <f t="shared" ref="BL63:BL94" si="48">BK63/$C$95</f>
        <v>3.0297345115151034E-3</v>
      </c>
      <c r="BM63" s="6">
        <f t="shared" ref="BM63:BM94" si="49">BM62+BL63</f>
        <v>0.95685501505859438</v>
      </c>
      <c r="BN63" s="3">
        <v>4877</v>
      </c>
      <c r="BO63" s="4">
        <f t="shared" ref="BO63:BO94" si="50">BN63/$C$95</f>
        <v>3.0297345115151034E-3</v>
      </c>
      <c r="BP63" s="6">
        <f t="shared" ref="BP63:BP94" si="51">BP62+BO63</f>
        <v>0.95685501505859438</v>
      </c>
      <c r="BQ63" s="3">
        <v>4877</v>
      </c>
      <c r="BR63" s="4">
        <f t="shared" ref="BR63:BR94" si="52">BQ63/$C$95</f>
        <v>3.0297345115151034E-3</v>
      </c>
      <c r="BS63" s="6">
        <f t="shared" ref="BS63:BS94" si="53">BS62+BR63</f>
        <v>0.95685501505859438</v>
      </c>
      <c r="BT63" s="3">
        <v>4877</v>
      </c>
      <c r="BU63" s="4">
        <f t="shared" ref="BU63:BU94" si="54">BT63/$C$95</f>
        <v>3.0297345115151034E-3</v>
      </c>
      <c r="BV63" s="6">
        <f t="shared" ref="BV63:BV94" si="55">BV62+BU63</f>
        <v>0.95685501505859438</v>
      </c>
      <c r="BW63" s="3">
        <v>4877</v>
      </c>
      <c r="BX63" s="4">
        <f t="shared" ref="BX63:BX94" si="56">BW63/$C$95</f>
        <v>3.0297345115151034E-3</v>
      </c>
      <c r="BY63" s="6">
        <f t="shared" ref="BY63:BY94" si="57">BY62+BX63</f>
        <v>0.95685501505859438</v>
      </c>
      <c r="BZ63" s="3">
        <v>4877</v>
      </c>
      <c r="CA63" s="4">
        <f t="shared" ref="CA63:CA94" si="58">BZ63/$C$95</f>
        <v>3.0297345115151034E-3</v>
      </c>
      <c r="CB63" s="6">
        <f t="shared" ref="CB63:CB94" si="59">CB62+CA63</f>
        <v>0.95685501505859438</v>
      </c>
      <c r="CC63" s="3">
        <v>4877</v>
      </c>
      <c r="CD63" s="4">
        <f t="shared" ref="CD63:CD94" si="60">CC63/$C$95</f>
        <v>3.0297345115151034E-3</v>
      </c>
      <c r="CE63" s="6">
        <f t="shared" ref="CE63:CE94" si="61">CE62+CD63</f>
        <v>0.95685501505859438</v>
      </c>
      <c r="CF63" s="3">
        <v>4877</v>
      </c>
      <c r="CG63" s="4">
        <f t="shared" ref="CG63:CG94" si="62">CF63/$C$95</f>
        <v>3.0297345115151034E-3</v>
      </c>
      <c r="CH63" s="6">
        <f t="shared" ref="CH63:CH94" si="63">CH62+CG63</f>
        <v>0.95685501505859438</v>
      </c>
      <c r="CI63" s="11">
        <v>4877</v>
      </c>
      <c r="CJ63" s="12">
        <f t="shared" ref="CJ63:CJ94" si="64">CI63/$C$95</f>
        <v>3.0297345115151034E-3</v>
      </c>
      <c r="CK63" s="13">
        <f t="shared" ref="CK63:CK94" si="65">CK62+CJ63</f>
        <v>0.95685501505859438</v>
      </c>
      <c r="CL63" s="11">
        <v>4877</v>
      </c>
      <c r="CM63" s="12">
        <f t="shared" ref="CM63:CM94" si="66">CL63/$C$95</f>
        <v>3.0297345115151034E-3</v>
      </c>
      <c r="CN63" s="13">
        <f t="shared" ref="CN63:CN94" si="67">CN62+CM63</f>
        <v>0.95685501505859438</v>
      </c>
      <c r="CO63" s="11">
        <v>4877</v>
      </c>
      <c r="CP63" s="12">
        <f t="shared" ref="CP63:CP94" si="68">CO63/$C$95</f>
        <v>3.0297345115151034E-3</v>
      </c>
      <c r="CQ63" s="13">
        <f t="shared" ref="CQ63:CQ94" si="69">CQ62+CP63</f>
        <v>0.95685501505859438</v>
      </c>
      <c r="CR63" s="11">
        <v>4877</v>
      </c>
      <c r="CS63" s="12">
        <f t="shared" ref="CS63:CS94" si="70">CR63/$C$95</f>
        <v>3.0297345115151034E-3</v>
      </c>
      <c r="CT63" s="13">
        <f t="shared" ref="CT63:CT94" si="71">CT62+CS63</f>
        <v>0.95685501505859438</v>
      </c>
      <c r="CU63" s="11">
        <v>4877</v>
      </c>
      <c r="CV63" s="12">
        <f t="shared" ref="CV63:CV94" si="72">CU63/$C$95</f>
        <v>3.0297345115151034E-3</v>
      </c>
      <c r="CW63" s="13">
        <f t="shared" ref="CW63:CW94" si="73">CW62+CV63</f>
        <v>0.95685501505859438</v>
      </c>
    </row>
    <row r="64" spans="2:101">
      <c r="B64" s="3" t="s">
        <v>4</v>
      </c>
      <c r="C64" s="3">
        <v>8302</v>
      </c>
      <c r="D64" s="4">
        <f t="shared" si="8"/>
        <v>5.1574443130199691E-3</v>
      </c>
      <c r="E64" s="6">
        <f t="shared" si="9"/>
        <v>0.97201238482411767</v>
      </c>
      <c r="F64" s="3">
        <v>8302</v>
      </c>
      <c r="G64" s="4">
        <f t="shared" si="10"/>
        <v>5.1574443130199691E-3</v>
      </c>
      <c r="H64" s="6">
        <f t="shared" si="11"/>
        <v>0.97201238482411767</v>
      </c>
      <c r="I64" s="8">
        <f>F64+$E$59</f>
        <v>24399</v>
      </c>
      <c r="J64" s="9">
        <f t="shared" si="12"/>
        <v>1.5157369765523274E-2</v>
      </c>
      <c r="K64" s="10">
        <f t="shared" si="13"/>
        <v>0.97201238482411767</v>
      </c>
      <c r="L64" s="3">
        <v>8302</v>
      </c>
      <c r="M64" s="4">
        <f t="shared" si="14"/>
        <v>5.1574443130199691E-3</v>
      </c>
      <c r="N64" s="6">
        <f t="shared" si="15"/>
        <v>0.96201245937161439</v>
      </c>
      <c r="O64" s="3">
        <v>8302</v>
      </c>
      <c r="P64" s="4">
        <f t="shared" si="16"/>
        <v>5.1574443130199691E-3</v>
      </c>
      <c r="Q64" s="6">
        <f t="shared" si="17"/>
        <v>0.96201245937161439</v>
      </c>
      <c r="R64" s="3">
        <v>8302</v>
      </c>
      <c r="S64" s="4">
        <f t="shared" si="18"/>
        <v>5.1574443130199691E-3</v>
      </c>
      <c r="T64" s="6">
        <f t="shared" si="19"/>
        <v>0.96201245937161439</v>
      </c>
      <c r="U64" s="3">
        <v>8302</v>
      </c>
      <c r="V64" s="4">
        <f t="shared" si="20"/>
        <v>5.1574443130199691E-3</v>
      </c>
      <c r="W64" s="6">
        <f t="shared" si="21"/>
        <v>0.96201245937161439</v>
      </c>
      <c r="X64" s="3">
        <v>8302</v>
      </c>
      <c r="Y64" s="4">
        <f t="shared" si="22"/>
        <v>5.1574443130199691E-3</v>
      </c>
      <c r="Z64" s="6">
        <f t="shared" si="23"/>
        <v>0.96201245937161439</v>
      </c>
      <c r="AA64" s="3">
        <v>8302</v>
      </c>
      <c r="AB64" s="4">
        <f t="shared" si="24"/>
        <v>5.1574443130199691E-3</v>
      </c>
      <c r="AC64" s="6">
        <f t="shared" si="25"/>
        <v>0.96201245937161439</v>
      </c>
      <c r="AD64" s="3">
        <v>8302</v>
      </c>
      <c r="AE64" s="4">
        <f t="shared" si="26"/>
        <v>5.1574443130199691E-3</v>
      </c>
      <c r="AF64" s="6">
        <f t="shared" si="27"/>
        <v>0.96201245937161439</v>
      </c>
      <c r="AG64" s="3">
        <v>8302</v>
      </c>
      <c r="AH64" s="4">
        <f t="shared" si="28"/>
        <v>5.1574443130199691E-3</v>
      </c>
      <c r="AI64" s="6">
        <f t="shared" si="29"/>
        <v>0.96201245937161439</v>
      </c>
      <c r="AJ64" s="3">
        <v>8302</v>
      </c>
      <c r="AK64" s="4">
        <f t="shared" si="30"/>
        <v>5.1574443130199691E-3</v>
      </c>
      <c r="AL64" s="6">
        <f t="shared" si="31"/>
        <v>0.96201245937161439</v>
      </c>
      <c r="AM64" s="3">
        <v>8302</v>
      </c>
      <c r="AN64" s="4">
        <f t="shared" si="32"/>
        <v>5.1574443130199691E-3</v>
      </c>
      <c r="AO64" s="6">
        <f t="shared" si="33"/>
        <v>0.96201245937161439</v>
      </c>
      <c r="AP64" s="3">
        <v>8302</v>
      </c>
      <c r="AQ64" s="4">
        <f t="shared" si="34"/>
        <v>5.1574443130199691E-3</v>
      </c>
      <c r="AR64" s="6">
        <f t="shared" si="35"/>
        <v>0.96201245937161439</v>
      </c>
      <c r="AS64" s="3">
        <v>8302</v>
      </c>
      <c r="AT64" s="4">
        <f t="shared" si="36"/>
        <v>5.1574443130199691E-3</v>
      </c>
      <c r="AU64" s="6">
        <f t="shared" si="37"/>
        <v>0.96201245937161439</v>
      </c>
      <c r="AV64" s="3">
        <v>8302</v>
      </c>
      <c r="AW64" s="4">
        <f t="shared" si="38"/>
        <v>5.1574443130199691E-3</v>
      </c>
      <c r="AX64" s="6">
        <f t="shared" si="39"/>
        <v>0.96201245937161439</v>
      </c>
      <c r="AY64" s="3">
        <v>8302</v>
      </c>
      <c r="AZ64" s="4">
        <f t="shared" si="40"/>
        <v>5.1574443130199691E-3</v>
      </c>
      <c r="BA64" s="6">
        <f t="shared" si="41"/>
        <v>0.96201245937161439</v>
      </c>
      <c r="BB64" s="3">
        <v>8302</v>
      </c>
      <c r="BC64" s="4">
        <f t="shared" si="42"/>
        <v>5.1574443130199691E-3</v>
      </c>
      <c r="BD64" s="6">
        <f t="shared" si="43"/>
        <v>0.96201245937161439</v>
      </c>
      <c r="BE64" s="3">
        <v>8302</v>
      </c>
      <c r="BF64" s="4">
        <f t="shared" si="44"/>
        <v>5.1574443130199691E-3</v>
      </c>
      <c r="BG64" s="6">
        <f t="shared" si="45"/>
        <v>0.96201245937161439</v>
      </c>
      <c r="BH64" s="3">
        <v>8302</v>
      </c>
      <c r="BI64" s="4">
        <f t="shared" si="46"/>
        <v>5.1574443130199691E-3</v>
      </c>
      <c r="BJ64" s="6">
        <f t="shared" si="47"/>
        <v>0.96201245937161439</v>
      </c>
      <c r="BK64" s="3">
        <v>8302</v>
      </c>
      <c r="BL64" s="4">
        <f t="shared" si="48"/>
        <v>5.1574443130199691E-3</v>
      </c>
      <c r="BM64" s="6">
        <f t="shared" si="49"/>
        <v>0.96201245937161439</v>
      </c>
      <c r="BN64" s="3">
        <v>8302</v>
      </c>
      <c r="BO64" s="4">
        <f t="shared" si="50"/>
        <v>5.1574443130199691E-3</v>
      </c>
      <c r="BP64" s="6">
        <f t="shared" si="51"/>
        <v>0.96201245937161439</v>
      </c>
      <c r="BQ64" s="3">
        <v>8302</v>
      </c>
      <c r="BR64" s="4">
        <f t="shared" si="52"/>
        <v>5.1574443130199691E-3</v>
      </c>
      <c r="BS64" s="6">
        <f t="shared" si="53"/>
        <v>0.96201245937161439</v>
      </c>
      <c r="BT64" s="3">
        <v>8302</v>
      </c>
      <c r="BU64" s="4">
        <f t="shared" si="54"/>
        <v>5.1574443130199691E-3</v>
      </c>
      <c r="BV64" s="6">
        <f t="shared" si="55"/>
        <v>0.96201245937161439</v>
      </c>
      <c r="BW64" s="3">
        <v>8302</v>
      </c>
      <c r="BX64" s="4">
        <f t="shared" si="56"/>
        <v>5.1574443130199691E-3</v>
      </c>
      <c r="BY64" s="6">
        <f t="shared" si="57"/>
        <v>0.96201245937161439</v>
      </c>
      <c r="BZ64" s="3">
        <v>8302</v>
      </c>
      <c r="CA64" s="4">
        <f t="shared" si="58"/>
        <v>5.1574443130199691E-3</v>
      </c>
      <c r="CB64" s="6">
        <f t="shared" si="59"/>
        <v>0.96201245937161439</v>
      </c>
      <c r="CC64" s="3">
        <v>8302</v>
      </c>
      <c r="CD64" s="4">
        <f t="shared" si="60"/>
        <v>5.1574443130199691E-3</v>
      </c>
      <c r="CE64" s="6">
        <f t="shared" si="61"/>
        <v>0.96201245937161439</v>
      </c>
      <c r="CF64" s="3">
        <v>8302</v>
      </c>
      <c r="CG64" s="4">
        <f t="shared" si="62"/>
        <v>5.1574443130199691E-3</v>
      </c>
      <c r="CH64" s="6">
        <f t="shared" si="63"/>
        <v>0.96201245937161439</v>
      </c>
      <c r="CI64" s="11">
        <v>8302</v>
      </c>
      <c r="CJ64" s="12">
        <f t="shared" si="64"/>
        <v>5.1574443130199691E-3</v>
      </c>
      <c r="CK64" s="13">
        <f t="shared" si="65"/>
        <v>0.96201245937161439</v>
      </c>
      <c r="CL64" s="11">
        <v>8302</v>
      </c>
      <c r="CM64" s="12">
        <f t="shared" si="66"/>
        <v>5.1574443130199691E-3</v>
      </c>
      <c r="CN64" s="13">
        <f t="shared" si="67"/>
        <v>0.96201245937161439</v>
      </c>
      <c r="CO64" s="11">
        <v>8302</v>
      </c>
      <c r="CP64" s="12">
        <f t="shared" si="68"/>
        <v>5.1574443130199691E-3</v>
      </c>
      <c r="CQ64" s="13">
        <f t="shared" si="69"/>
        <v>0.96201245937161439</v>
      </c>
      <c r="CR64" s="11">
        <v>8302</v>
      </c>
      <c r="CS64" s="12">
        <f t="shared" si="70"/>
        <v>5.1574443130199691E-3</v>
      </c>
      <c r="CT64" s="13">
        <f t="shared" si="71"/>
        <v>0.96201245937161439</v>
      </c>
      <c r="CU64" s="11">
        <v>8302</v>
      </c>
      <c r="CV64" s="12">
        <f t="shared" si="72"/>
        <v>5.1574443130199691E-3</v>
      </c>
      <c r="CW64" s="13">
        <f t="shared" si="73"/>
        <v>0.96201245937161439</v>
      </c>
    </row>
    <row r="65" spans="2:101">
      <c r="B65" s="3" t="s">
        <v>5</v>
      </c>
      <c r="C65" s="3">
        <v>13696</v>
      </c>
      <c r="D65" s="4">
        <f t="shared" si="8"/>
        <v>8.5083542894629598E-3</v>
      </c>
      <c r="E65" s="6">
        <f t="shared" si="9"/>
        <v>0.98052073911358062</v>
      </c>
      <c r="F65" s="3">
        <v>13696</v>
      </c>
      <c r="G65" s="4">
        <f t="shared" si="10"/>
        <v>8.5083542894629598E-3</v>
      </c>
      <c r="H65" s="6">
        <f t="shared" si="11"/>
        <v>0.98052073911358062</v>
      </c>
      <c r="I65" s="3">
        <v>13696</v>
      </c>
      <c r="J65" s="4">
        <f t="shared" si="12"/>
        <v>8.5083542894629598E-3</v>
      </c>
      <c r="K65" s="6">
        <f t="shared" si="13"/>
        <v>0.98052073911358062</v>
      </c>
      <c r="L65" s="8">
        <f>I65+$E$59</f>
        <v>29793</v>
      </c>
      <c r="M65" s="9">
        <f t="shared" si="14"/>
        <v>1.8508279741966265E-2</v>
      </c>
      <c r="N65" s="10">
        <f t="shared" si="15"/>
        <v>0.98052073911358062</v>
      </c>
      <c r="O65" s="3">
        <v>13696</v>
      </c>
      <c r="P65" s="4">
        <f t="shared" si="16"/>
        <v>8.5083542894629598E-3</v>
      </c>
      <c r="Q65" s="6">
        <f t="shared" si="17"/>
        <v>0.97052081366107734</v>
      </c>
      <c r="R65" s="3">
        <v>13696</v>
      </c>
      <c r="S65" s="4">
        <f t="shared" si="18"/>
        <v>8.5083542894629598E-3</v>
      </c>
      <c r="T65" s="6">
        <f t="shared" si="19"/>
        <v>0.97052081366107734</v>
      </c>
      <c r="U65" s="3">
        <v>13696</v>
      </c>
      <c r="V65" s="4">
        <f t="shared" si="20"/>
        <v>8.5083542894629598E-3</v>
      </c>
      <c r="W65" s="6">
        <f t="shared" si="21"/>
        <v>0.97052081366107734</v>
      </c>
      <c r="X65" s="3">
        <v>13696</v>
      </c>
      <c r="Y65" s="4">
        <f t="shared" si="22"/>
        <v>8.5083542894629598E-3</v>
      </c>
      <c r="Z65" s="6">
        <f t="shared" si="23"/>
        <v>0.97052081366107734</v>
      </c>
      <c r="AA65" s="3">
        <v>13696</v>
      </c>
      <c r="AB65" s="4">
        <f t="shared" si="24"/>
        <v>8.5083542894629598E-3</v>
      </c>
      <c r="AC65" s="6">
        <f t="shared" si="25"/>
        <v>0.97052081366107734</v>
      </c>
      <c r="AD65" s="3">
        <v>13696</v>
      </c>
      <c r="AE65" s="4">
        <f t="shared" si="26"/>
        <v>8.5083542894629598E-3</v>
      </c>
      <c r="AF65" s="6">
        <f t="shared" si="27"/>
        <v>0.97052081366107734</v>
      </c>
      <c r="AG65" s="3">
        <v>13696</v>
      </c>
      <c r="AH65" s="4">
        <f t="shared" si="28"/>
        <v>8.5083542894629598E-3</v>
      </c>
      <c r="AI65" s="6">
        <f t="shared" si="29"/>
        <v>0.97052081366107734</v>
      </c>
      <c r="AJ65" s="3">
        <v>13696</v>
      </c>
      <c r="AK65" s="4">
        <f t="shared" si="30"/>
        <v>8.5083542894629598E-3</v>
      </c>
      <c r="AL65" s="6">
        <f t="shared" si="31"/>
        <v>0.97052081366107734</v>
      </c>
      <c r="AM65" s="3">
        <v>13696</v>
      </c>
      <c r="AN65" s="4">
        <f t="shared" si="32"/>
        <v>8.5083542894629598E-3</v>
      </c>
      <c r="AO65" s="6">
        <f t="shared" si="33"/>
        <v>0.97052081366107734</v>
      </c>
      <c r="AP65" s="3">
        <v>13696</v>
      </c>
      <c r="AQ65" s="4">
        <f t="shared" si="34"/>
        <v>8.5083542894629598E-3</v>
      </c>
      <c r="AR65" s="6">
        <f t="shared" si="35"/>
        <v>0.97052081366107734</v>
      </c>
      <c r="AS65" s="3">
        <v>13696</v>
      </c>
      <c r="AT65" s="4">
        <f t="shared" si="36"/>
        <v>8.5083542894629598E-3</v>
      </c>
      <c r="AU65" s="6">
        <f t="shared" si="37"/>
        <v>0.97052081366107734</v>
      </c>
      <c r="AV65" s="3">
        <v>13696</v>
      </c>
      <c r="AW65" s="4">
        <f t="shared" si="38"/>
        <v>8.5083542894629598E-3</v>
      </c>
      <c r="AX65" s="6">
        <f t="shared" si="39"/>
        <v>0.97052081366107734</v>
      </c>
      <c r="AY65" s="3">
        <v>13696</v>
      </c>
      <c r="AZ65" s="4">
        <f t="shared" si="40"/>
        <v>8.5083542894629598E-3</v>
      </c>
      <c r="BA65" s="6">
        <f t="shared" si="41"/>
        <v>0.97052081366107734</v>
      </c>
      <c r="BB65" s="3">
        <v>13696</v>
      </c>
      <c r="BC65" s="4">
        <f t="shared" si="42"/>
        <v>8.5083542894629598E-3</v>
      </c>
      <c r="BD65" s="6">
        <f t="shared" si="43"/>
        <v>0.97052081366107734</v>
      </c>
      <c r="BE65" s="3">
        <v>13696</v>
      </c>
      <c r="BF65" s="4">
        <f t="shared" si="44"/>
        <v>8.5083542894629598E-3</v>
      </c>
      <c r="BG65" s="6">
        <f t="shared" si="45"/>
        <v>0.97052081366107734</v>
      </c>
      <c r="BH65" s="3">
        <v>13696</v>
      </c>
      <c r="BI65" s="4">
        <f t="shared" si="46"/>
        <v>8.5083542894629598E-3</v>
      </c>
      <c r="BJ65" s="6">
        <f t="shared" si="47"/>
        <v>0.97052081366107734</v>
      </c>
      <c r="BK65" s="3">
        <v>13696</v>
      </c>
      <c r="BL65" s="4">
        <f t="shared" si="48"/>
        <v>8.5083542894629598E-3</v>
      </c>
      <c r="BM65" s="6">
        <f t="shared" si="49"/>
        <v>0.97052081366107734</v>
      </c>
      <c r="BN65" s="3">
        <v>13696</v>
      </c>
      <c r="BO65" s="4">
        <f t="shared" si="50"/>
        <v>8.5083542894629598E-3</v>
      </c>
      <c r="BP65" s="6">
        <f t="shared" si="51"/>
        <v>0.97052081366107734</v>
      </c>
      <c r="BQ65" s="3">
        <v>13696</v>
      </c>
      <c r="BR65" s="4">
        <f t="shared" si="52"/>
        <v>8.5083542894629598E-3</v>
      </c>
      <c r="BS65" s="6">
        <f t="shared" si="53"/>
        <v>0.97052081366107734</v>
      </c>
      <c r="BT65" s="3">
        <v>13696</v>
      </c>
      <c r="BU65" s="4">
        <f t="shared" si="54"/>
        <v>8.5083542894629598E-3</v>
      </c>
      <c r="BV65" s="6">
        <f t="shared" si="55"/>
        <v>0.97052081366107734</v>
      </c>
      <c r="BW65" s="3">
        <v>13696</v>
      </c>
      <c r="BX65" s="4">
        <f t="shared" si="56"/>
        <v>8.5083542894629598E-3</v>
      </c>
      <c r="BY65" s="6">
        <f t="shared" si="57"/>
        <v>0.97052081366107734</v>
      </c>
      <c r="BZ65" s="3">
        <v>13696</v>
      </c>
      <c r="CA65" s="4">
        <f t="shared" si="58"/>
        <v>8.5083542894629598E-3</v>
      </c>
      <c r="CB65" s="6">
        <f t="shared" si="59"/>
        <v>0.97052081366107734</v>
      </c>
      <c r="CC65" s="3">
        <v>13696</v>
      </c>
      <c r="CD65" s="4">
        <f t="shared" si="60"/>
        <v>8.5083542894629598E-3</v>
      </c>
      <c r="CE65" s="6">
        <f t="shared" si="61"/>
        <v>0.97052081366107734</v>
      </c>
      <c r="CF65" s="3">
        <v>13696</v>
      </c>
      <c r="CG65" s="4">
        <f t="shared" si="62"/>
        <v>8.5083542894629598E-3</v>
      </c>
      <c r="CH65" s="6">
        <f t="shared" si="63"/>
        <v>0.97052081366107734</v>
      </c>
      <c r="CI65" s="11">
        <v>13696</v>
      </c>
      <c r="CJ65" s="12">
        <f t="shared" si="64"/>
        <v>8.5083542894629598E-3</v>
      </c>
      <c r="CK65" s="13">
        <f t="shared" si="65"/>
        <v>0.97052081366107734</v>
      </c>
      <c r="CL65" s="11">
        <v>13696</v>
      </c>
      <c r="CM65" s="12">
        <f t="shared" si="66"/>
        <v>8.5083542894629598E-3</v>
      </c>
      <c r="CN65" s="13">
        <f t="shared" si="67"/>
        <v>0.97052081366107734</v>
      </c>
      <c r="CO65" s="11">
        <v>13696</v>
      </c>
      <c r="CP65" s="12">
        <f t="shared" si="68"/>
        <v>8.5083542894629598E-3</v>
      </c>
      <c r="CQ65" s="13">
        <f t="shared" si="69"/>
        <v>0.97052081366107734</v>
      </c>
      <c r="CR65" s="11">
        <v>13696</v>
      </c>
      <c r="CS65" s="12">
        <f t="shared" si="70"/>
        <v>8.5083542894629598E-3</v>
      </c>
      <c r="CT65" s="13">
        <f t="shared" si="71"/>
        <v>0.97052081366107734</v>
      </c>
      <c r="CU65" s="11">
        <v>13696</v>
      </c>
      <c r="CV65" s="12">
        <f t="shared" si="72"/>
        <v>8.5083542894629598E-3</v>
      </c>
      <c r="CW65" s="13">
        <f t="shared" si="73"/>
        <v>0.97052081366107734</v>
      </c>
    </row>
    <row r="66" spans="2:101">
      <c r="B66" s="3" t="s">
        <v>6</v>
      </c>
      <c r="C66" s="3">
        <v>5426</v>
      </c>
      <c r="D66" s="4">
        <f t="shared" si="8"/>
        <v>3.3707893088950071E-3</v>
      </c>
      <c r="E66" s="6">
        <f t="shared" si="9"/>
        <v>0.98389152842247563</v>
      </c>
      <c r="F66" s="3">
        <v>5426</v>
      </c>
      <c r="G66" s="4">
        <f t="shared" si="10"/>
        <v>3.3707893088950071E-3</v>
      </c>
      <c r="H66" s="6">
        <f t="shared" si="11"/>
        <v>0.98389152842247563</v>
      </c>
      <c r="I66" s="3">
        <v>5426</v>
      </c>
      <c r="J66" s="4">
        <f t="shared" si="12"/>
        <v>3.3707893088950071E-3</v>
      </c>
      <c r="K66" s="6">
        <f t="shared" si="13"/>
        <v>0.98389152842247563</v>
      </c>
      <c r="L66" s="3">
        <v>5426</v>
      </c>
      <c r="M66" s="4">
        <f t="shared" si="14"/>
        <v>3.3707893088950071E-3</v>
      </c>
      <c r="N66" s="6">
        <f t="shared" si="15"/>
        <v>0.98389152842247563</v>
      </c>
      <c r="O66" s="8">
        <f>L66+$E$59</f>
        <v>21523</v>
      </c>
      <c r="P66" s="9">
        <f t="shared" si="16"/>
        <v>1.3370714761398313E-2</v>
      </c>
      <c r="Q66" s="10">
        <f t="shared" si="17"/>
        <v>0.98389152842247563</v>
      </c>
      <c r="R66" s="3">
        <v>5426</v>
      </c>
      <c r="S66" s="4">
        <f t="shared" si="18"/>
        <v>3.3707893088950071E-3</v>
      </c>
      <c r="T66" s="6">
        <f t="shared" si="19"/>
        <v>0.97389160296997235</v>
      </c>
      <c r="U66" s="3">
        <v>5426</v>
      </c>
      <c r="V66" s="4">
        <f t="shared" si="20"/>
        <v>3.3707893088950071E-3</v>
      </c>
      <c r="W66" s="6">
        <f t="shared" si="21"/>
        <v>0.97389160296997235</v>
      </c>
      <c r="X66" s="3">
        <v>5426</v>
      </c>
      <c r="Y66" s="4">
        <f t="shared" si="22"/>
        <v>3.3707893088950071E-3</v>
      </c>
      <c r="Z66" s="6">
        <f t="shared" si="23"/>
        <v>0.97389160296997235</v>
      </c>
      <c r="AA66" s="3">
        <v>5426</v>
      </c>
      <c r="AB66" s="4">
        <f t="shared" si="24"/>
        <v>3.3707893088950071E-3</v>
      </c>
      <c r="AC66" s="6">
        <f t="shared" si="25"/>
        <v>0.97389160296997235</v>
      </c>
      <c r="AD66" s="3">
        <v>5426</v>
      </c>
      <c r="AE66" s="4">
        <f t="shared" si="26"/>
        <v>3.3707893088950071E-3</v>
      </c>
      <c r="AF66" s="6">
        <f t="shared" si="27"/>
        <v>0.97389160296997235</v>
      </c>
      <c r="AG66" s="3">
        <v>5426</v>
      </c>
      <c r="AH66" s="4">
        <f t="shared" si="28"/>
        <v>3.3707893088950071E-3</v>
      </c>
      <c r="AI66" s="6">
        <f t="shared" si="29"/>
        <v>0.97389160296997235</v>
      </c>
      <c r="AJ66" s="3">
        <v>5426</v>
      </c>
      <c r="AK66" s="4">
        <f t="shared" si="30"/>
        <v>3.3707893088950071E-3</v>
      </c>
      <c r="AL66" s="6">
        <f t="shared" si="31"/>
        <v>0.97389160296997235</v>
      </c>
      <c r="AM66" s="3">
        <v>5426</v>
      </c>
      <c r="AN66" s="4">
        <f t="shared" si="32"/>
        <v>3.3707893088950071E-3</v>
      </c>
      <c r="AO66" s="6">
        <f t="shared" si="33"/>
        <v>0.97389160296997235</v>
      </c>
      <c r="AP66" s="3">
        <v>5426</v>
      </c>
      <c r="AQ66" s="4">
        <f t="shared" si="34"/>
        <v>3.3707893088950071E-3</v>
      </c>
      <c r="AR66" s="6">
        <f t="shared" si="35"/>
        <v>0.97389160296997235</v>
      </c>
      <c r="AS66" s="3">
        <v>5426</v>
      </c>
      <c r="AT66" s="4">
        <f t="shared" si="36"/>
        <v>3.3707893088950071E-3</v>
      </c>
      <c r="AU66" s="6">
        <f t="shared" si="37"/>
        <v>0.97389160296997235</v>
      </c>
      <c r="AV66" s="3">
        <v>5426</v>
      </c>
      <c r="AW66" s="4">
        <f t="shared" si="38"/>
        <v>3.3707893088950071E-3</v>
      </c>
      <c r="AX66" s="6">
        <f t="shared" si="39"/>
        <v>0.97389160296997235</v>
      </c>
      <c r="AY66" s="3">
        <v>5426</v>
      </c>
      <c r="AZ66" s="4">
        <f t="shared" si="40"/>
        <v>3.3707893088950071E-3</v>
      </c>
      <c r="BA66" s="6">
        <f t="shared" si="41"/>
        <v>0.97389160296997235</v>
      </c>
      <c r="BB66" s="3">
        <v>5426</v>
      </c>
      <c r="BC66" s="4">
        <f t="shared" si="42"/>
        <v>3.3707893088950071E-3</v>
      </c>
      <c r="BD66" s="6">
        <f t="shared" si="43"/>
        <v>0.97389160296997235</v>
      </c>
      <c r="BE66" s="3">
        <v>5426</v>
      </c>
      <c r="BF66" s="4">
        <f t="shared" si="44"/>
        <v>3.3707893088950071E-3</v>
      </c>
      <c r="BG66" s="6">
        <f t="shared" si="45"/>
        <v>0.97389160296997235</v>
      </c>
      <c r="BH66" s="3">
        <v>5426</v>
      </c>
      <c r="BI66" s="4">
        <f t="shared" si="46"/>
        <v>3.3707893088950071E-3</v>
      </c>
      <c r="BJ66" s="6">
        <f t="shared" si="47"/>
        <v>0.97389160296997235</v>
      </c>
      <c r="BK66" s="3">
        <v>5426</v>
      </c>
      <c r="BL66" s="4">
        <f t="shared" si="48"/>
        <v>3.3707893088950071E-3</v>
      </c>
      <c r="BM66" s="6">
        <f t="shared" si="49"/>
        <v>0.97389160296997235</v>
      </c>
      <c r="BN66" s="3">
        <v>5426</v>
      </c>
      <c r="BO66" s="4">
        <f t="shared" si="50"/>
        <v>3.3707893088950071E-3</v>
      </c>
      <c r="BP66" s="6">
        <f t="shared" si="51"/>
        <v>0.97389160296997235</v>
      </c>
      <c r="BQ66" s="3">
        <v>5426</v>
      </c>
      <c r="BR66" s="4">
        <f t="shared" si="52"/>
        <v>3.3707893088950071E-3</v>
      </c>
      <c r="BS66" s="6">
        <f t="shared" si="53"/>
        <v>0.97389160296997235</v>
      </c>
      <c r="BT66" s="3">
        <v>5426</v>
      </c>
      <c r="BU66" s="4">
        <f t="shared" si="54"/>
        <v>3.3707893088950071E-3</v>
      </c>
      <c r="BV66" s="6">
        <f t="shared" si="55"/>
        <v>0.97389160296997235</v>
      </c>
      <c r="BW66" s="3">
        <v>5426</v>
      </c>
      <c r="BX66" s="4">
        <f t="shared" si="56"/>
        <v>3.3707893088950071E-3</v>
      </c>
      <c r="BY66" s="6">
        <f t="shared" si="57"/>
        <v>0.97389160296997235</v>
      </c>
      <c r="BZ66" s="3">
        <v>5426</v>
      </c>
      <c r="CA66" s="4">
        <f t="shared" si="58"/>
        <v>3.3707893088950071E-3</v>
      </c>
      <c r="CB66" s="6">
        <f t="shared" si="59"/>
        <v>0.97389160296997235</v>
      </c>
      <c r="CC66" s="3">
        <v>5426</v>
      </c>
      <c r="CD66" s="4">
        <f t="shared" si="60"/>
        <v>3.3707893088950071E-3</v>
      </c>
      <c r="CE66" s="6">
        <f t="shared" si="61"/>
        <v>0.97389160296997235</v>
      </c>
      <c r="CF66" s="3">
        <v>5426</v>
      </c>
      <c r="CG66" s="4">
        <f t="shared" si="62"/>
        <v>3.3707893088950071E-3</v>
      </c>
      <c r="CH66" s="6">
        <f t="shared" si="63"/>
        <v>0.97389160296997235</v>
      </c>
      <c r="CI66" s="11">
        <v>5426</v>
      </c>
      <c r="CJ66" s="12">
        <f t="shared" si="64"/>
        <v>3.3707893088950071E-3</v>
      </c>
      <c r="CK66" s="13">
        <f t="shared" si="65"/>
        <v>0.97389160296997235</v>
      </c>
      <c r="CL66" s="11">
        <v>5426</v>
      </c>
      <c r="CM66" s="12">
        <f t="shared" si="66"/>
        <v>3.3707893088950071E-3</v>
      </c>
      <c r="CN66" s="13">
        <f t="shared" si="67"/>
        <v>0.97389160296997235</v>
      </c>
      <c r="CO66" s="11">
        <v>5426</v>
      </c>
      <c r="CP66" s="12">
        <f t="shared" si="68"/>
        <v>3.3707893088950071E-3</v>
      </c>
      <c r="CQ66" s="13">
        <f t="shared" si="69"/>
        <v>0.97389160296997235</v>
      </c>
      <c r="CR66" s="11">
        <v>5426</v>
      </c>
      <c r="CS66" s="12">
        <f t="shared" si="70"/>
        <v>3.3707893088950071E-3</v>
      </c>
      <c r="CT66" s="13">
        <f t="shared" si="71"/>
        <v>0.97389160296997235</v>
      </c>
      <c r="CU66" s="11">
        <v>5426</v>
      </c>
      <c r="CV66" s="12">
        <f t="shared" si="72"/>
        <v>3.3707893088950071E-3</v>
      </c>
      <c r="CW66" s="13">
        <f t="shared" si="73"/>
        <v>0.97389160296997235</v>
      </c>
    </row>
    <row r="67" spans="2:101">
      <c r="B67" s="3" t="s">
        <v>7</v>
      </c>
      <c r="C67" s="3">
        <v>10647</v>
      </c>
      <c r="D67" s="4">
        <f t="shared" si="8"/>
        <v>6.6142266442692855E-3</v>
      </c>
      <c r="E67" s="6">
        <f t="shared" si="9"/>
        <v>0.99050575506674488</v>
      </c>
      <c r="F67" s="3">
        <v>10647</v>
      </c>
      <c r="G67" s="4">
        <f t="shared" si="10"/>
        <v>6.6142266442692855E-3</v>
      </c>
      <c r="H67" s="6">
        <f t="shared" si="11"/>
        <v>0.99050575506674488</v>
      </c>
      <c r="I67" s="3">
        <v>10647</v>
      </c>
      <c r="J67" s="4">
        <f t="shared" si="12"/>
        <v>6.6142266442692855E-3</v>
      </c>
      <c r="K67" s="6">
        <f t="shared" si="13"/>
        <v>0.99050575506674488</v>
      </c>
      <c r="L67" s="3">
        <v>10647</v>
      </c>
      <c r="M67" s="4">
        <f t="shared" si="14"/>
        <v>6.6142266442692855E-3</v>
      </c>
      <c r="N67" s="6">
        <f t="shared" si="15"/>
        <v>0.99050575506674488</v>
      </c>
      <c r="O67" s="3">
        <v>10647</v>
      </c>
      <c r="P67" s="4">
        <f t="shared" si="16"/>
        <v>6.6142266442692855E-3</v>
      </c>
      <c r="Q67" s="6">
        <f t="shared" si="17"/>
        <v>0.99050575506674488</v>
      </c>
      <c r="R67" s="8">
        <f>O67+$E$59</f>
        <v>26744</v>
      </c>
      <c r="S67" s="9">
        <f t="shared" si="18"/>
        <v>1.661415209677259E-2</v>
      </c>
      <c r="T67" s="10">
        <f t="shared" si="19"/>
        <v>0.99050575506674499</v>
      </c>
      <c r="U67" s="3">
        <v>10647</v>
      </c>
      <c r="V67" s="4">
        <f t="shared" si="20"/>
        <v>6.6142266442692855E-3</v>
      </c>
      <c r="W67" s="6">
        <f t="shared" si="21"/>
        <v>0.9805058296142416</v>
      </c>
      <c r="X67" s="3">
        <v>10647</v>
      </c>
      <c r="Y67" s="4">
        <f t="shared" si="22"/>
        <v>6.6142266442692855E-3</v>
      </c>
      <c r="Z67" s="6">
        <f t="shared" si="23"/>
        <v>0.9805058296142416</v>
      </c>
      <c r="AA67" s="3">
        <v>10647</v>
      </c>
      <c r="AB67" s="4">
        <f t="shared" si="24"/>
        <v>6.6142266442692855E-3</v>
      </c>
      <c r="AC67" s="6">
        <f t="shared" si="25"/>
        <v>0.9805058296142416</v>
      </c>
      <c r="AD67" s="3">
        <v>10647</v>
      </c>
      <c r="AE67" s="4">
        <f t="shared" si="26"/>
        <v>6.6142266442692855E-3</v>
      </c>
      <c r="AF67" s="6">
        <f t="shared" si="27"/>
        <v>0.9805058296142416</v>
      </c>
      <c r="AG67" s="3">
        <v>10647</v>
      </c>
      <c r="AH67" s="4">
        <f t="shared" si="28"/>
        <v>6.6142266442692855E-3</v>
      </c>
      <c r="AI67" s="6">
        <f t="shared" si="29"/>
        <v>0.9805058296142416</v>
      </c>
      <c r="AJ67" s="3">
        <v>10647</v>
      </c>
      <c r="AK67" s="4">
        <f t="shared" si="30"/>
        <v>6.6142266442692855E-3</v>
      </c>
      <c r="AL67" s="6">
        <f t="shared" si="31"/>
        <v>0.9805058296142416</v>
      </c>
      <c r="AM67" s="3">
        <v>10647</v>
      </c>
      <c r="AN67" s="4">
        <f t="shared" si="32"/>
        <v>6.6142266442692855E-3</v>
      </c>
      <c r="AO67" s="6">
        <f t="shared" si="33"/>
        <v>0.9805058296142416</v>
      </c>
      <c r="AP67" s="3">
        <v>10647</v>
      </c>
      <c r="AQ67" s="4">
        <f t="shared" si="34"/>
        <v>6.6142266442692855E-3</v>
      </c>
      <c r="AR67" s="6">
        <f t="shared" si="35"/>
        <v>0.9805058296142416</v>
      </c>
      <c r="AS67" s="3">
        <v>10647</v>
      </c>
      <c r="AT67" s="4">
        <f t="shared" si="36"/>
        <v>6.6142266442692855E-3</v>
      </c>
      <c r="AU67" s="6">
        <f t="shared" si="37"/>
        <v>0.9805058296142416</v>
      </c>
      <c r="AV67" s="3">
        <v>10647</v>
      </c>
      <c r="AW67" s="4">
        <f t="shared" si="38"/>
        <v>6.6142266442692855E-3</v>
      </c>
      <c r="AX67" s="6">
        <f t="shared" si="39"/>
        <v>0.9805058296142416</v>
      </c>
      <c r="AY67" s="3">
        <v>10647</v>
      </c>
      <c r="AZ67" s="4">
        <f t="shared" si="40"/>
        <v>6.6142266442692855E-3</v>
      </c>
      <c r="BA67" s="6">
        <f t="shared" si="41"/>
        <v>0.9805058296142416</v>
      </c>
      <c r="BB67" s="3">
        <v>10647</v>
      </c>
      <c r="BC67" s="4">
        <f t="shared" si="42"/>
        <v>6.6142266442692855E-3</v>
      </c>
      <c r="BD67" s="6">
        <f t="shared" si="43"/>
        <v>0.9805058296142416</v>
      </c>
      <c r="BE67" s="3">
        <v>10647</v>
      </c>
      <c r="BF67" s="4">
        <f t="shared" si="44"/>
        <v>6.6142266442692855E-3</v>
      </c>
      <c r="BG67" s="6">
        <f t="shared" si="45"/>
        <v>0.9805058296142416</v>
      </c>
      <c r="BH67" s="3">
        <v>10647</v>
      </c>
      <c r="BI67" s="4">
        <f t="shared" si="46"/>
        <v>6.6142266442692855E-3</v>
      </c>
      <c r="BJ67" s="6">
        <f t="shared" si="47"/>
        <v>0.9805058296142416</v>
      </c>
      <c r="BK67" s="3">
        <v>10647</v>
      </c>
      <c r="BL67" s="4">
        <f t="shared" si="48"/>
        <v>6.6142266442692855E-3</v>
      </c>
      <c r="BM67" s="6">
        <f t="shared" si="49"/>
        <v>0.9805058296142416</v>
      </c>
      <c r="BN67" s="3">
        <v>10647</v>
      </c>
      <c r="BO67" s="4">
        <f t="shared" si="50"/>
        <v>6.6142266442692855E-3</v>
      </c>
      <c r="BP67" s="6">
        <f t="shared" si="51"/>
        <v>0.9805058296142416</v>
      </c>
      <c r="BQ67" s="3">
        <v>10647</v>
      </c>
      <c r="BR67" s="4">
        <f t="shared" si="52"/>
        <v>6.6142266442692855E-3</v>
      </c>
      <c r="BS67" s="6">
        <f t="shared" si="53"/>
        <v>0.9805058296142416</v>
      </c>
      <c r="BT67" s="3">
        <v>10647</v>
      </c>
      <c r="BU67" s="4">
        <f t="shared" si="54"/>
        <v>6.6142266442692855E-3</v>
      </c>
      <c r="BV67" s="6">
        <f t="shared" si="55"/>
        <v>0.9805058296142416</v>
      </c>
      <c r="BW67" s="3">
        <v>10647</v>
      </c>
      <c r="BX67" s="4">
        <f t="shared" si="56"/>
        <v>6.6142266442692855E-3</v>
      </c>
      <c r="BY67" s="6">
        <f t="shared" si="57"/>
        <v>0.9805058296142416</v>
      </c>
      <c r="BZ67" s="3">
        <v>10647</v>
      </c>
      <c r="CA67" s="4">
        <f t="shared" si="58"/>
        <v>6.6142266442692855E-3</v>
      </c>
      <c r="CB67" s="6">
        <f t="shared" si="59"/>
        <v>0.9805058296142416</v>
      </c>
      <c r="CC67" s="3">
        <v>10647</v>
      </c>
      <c r="CD67" s="4">
        <f t="shared" si="60"/>
        <v>6.6142266442692855E-3</v>
      </c>
      <c r="CE67" s="6">
        <f t="shared" si="61"/>
        <v>0.9805058296142416</v>
      </c>
      <c r="CF67" s="3">
        <v>10647</v>
      </c>
      <c r="CG67" s="4">
        <f t="shared" si="62"/>
        <v>6.6142266442692855E-3</v>
      </c>
      <c r="CH67" s="6">
        <f t="shared" si="63"/>
        <v>0.9805058296142416</v>
      </c>
      <c r="CI67" s="11">
        <v>10647</v>
      </c>
      <c r="CJ67" s="12">
        <f t="shared" si="64"/>
        <v>6.6142266442692855E-3</v>
      </c>
      <c r="CK67" s="13">
        <f t="shared" si="65"/>
        <v>0.9805058296142416</v>
      </c>
      <c r="CL67" s="11">
        <v>10647</v>
      </c>
      <c r="CM67" s="12">
        <f t="shared" si="66"/>
        <v>6.6142266442692855E-3</v>
      </c>
      <c r="CN67" s="13">
        <f t="shared" si="67"/>
        <v>0.9805058296142416</v>
      </c>
      <c r="CO67" s="11">
        <v>10647</v>
      </c>
      <c r="CP67" s="12">
        <f t="shared" si="68"/>
        <v>6.6142266442692855E-3</v>
      </c>
      <c r="CQ67" s="13">
        <f t="shared" si="69"/>
        <v>0.9805058296142416</v>
      </c>
      <c r="CR67" s="11">
        <v>10647</v>
      </c>
      <c r="CS67" s="12">
        <f t="shared" si="70"/>
        <v>6.6142266442692855E-3</v>
      </c>
      <c r="CT67" s="13">
        <f t="shared" si="71"/>
        <v>0.9805058296142416</v>
      </c>
      <c r="CU67" s="11">
        <v>10647</v>
      </c>
      <c r="CV67" s="12">
        <f t="shared" si="72"/>
        <v>6.6142266442692855E-3</v>
      </c>
      <c r="CW67" s="13">
        <f t="shared" si="73"/>
        <v>0.9805058296142416</v>
      </c>
    </row>
    <row r="68" spans="2:101">
      <c r="B68" s="3" t="s">
        <v>8</v>
      </c>
      <c r="C68" s="3">
        <v>1956</v>
      </c>
      <c r="D68" s="4">
        <f t="shared" si="8"/>
        <v>1.2151241961294939E-3</v>
      </c>
      <c r="E68" s="6">
        <f t="shared" si="9"/>
        <v>0.99172087926287433</v>
      </c>
      <c r="F68" s="3">
        <v>1956</v>
      </c>
      <c r="G68" s="4">
        <f t="shared" si="10"/>
        <v>1.2151241961294939E-3</v>
      </c>
      <c r="H68" s="6">
        <f t="shared" si="11"/>
        <v>0.99172087926287433</v>
      </c>
      <c r="I68" s="3">
        <v>1956</v>
      </c>
      <c r="J68" s="4">
        <f t="shared" si="12"/>
        <v>1.2151241961294939E-3</v>
      </c>
      <c r="K68" s="6">
        <f t="shared" si="13"/>
        <v>0.99172087926287433</v>
      </c>
      <c r="L68" s="3">
        <v>1956</v>
      </c>
      <c r="M68" s="4">
        <f t="shared" si="14"/>
        <v>1.2151241961294939E-3</v>
      </c>
      <c r="N68" s="6">
        <f t="shared" si="15"/>
        <v>0.99172087926287433</v>
      </c>
      <c r="O68" s="3">
        <v>1956</v>
      </c>
      <c r="P68" s="4">
        <f t="shared" si="16"/>
        <v>1.2151241961294939E-3</v>
      </c>
      <c r="Q68" s="6">
        <f t="shared" si="17"/>
        <v>0.99172087926287433</v>
      </c>
      <c r="R68" s="3">
        <v>1956</v>
      </c>
      <c r="S68" s="4">
        <f t="shared" si="18"/>
        <v>1.2151241961294939E-3</v>
      </c>
      <c r="T68" s="6">
        <f t="shared" si="19"/>
        <v>0.99172087926287444</v>
      </c>
      <c r="U68" s="8">
        <f>R68+$E$59</f>
        <v>18053</v>
      </c>
      <c r="V68" s="9">
        <f t="shared" si="20"/>
        <v>1.12150496486328E-2</v>
      </c>
      <c r="W68" s="10">
        <f t="shared" si="21"/>
        <v>0.99172087926287444</v>
      </c>
      <c r="X68" s="3">
        <v>1956</v>
      </c>
      <c r="Y68" s="4">
        <f t="shared" si="22"/>
        <v>1.2151241961294939E-3</v>
      </c>
      <c r="Z68" s="6">
        <f t="shared" si="23"/>
        <v>0.98172095381037106</v>
      </c>
      <c r="AA68" s="3">
        <v>1956</v>
      </c>
      <c r="AB68" s="4">
        <f t="shared" si="24"/>
        <v>1.2151241961294939E-3</v>
      </c>
      <c r="AC68" s="6">
        <f t="shared" si="25"/>
        <v>0.98172095381037106</v>
      </c>
      <c r="AD68" s="3">
        <v>1956</v>
      </c>
      <c r="AE68" s="4">
        <f t="shared" si="26"/>
        <v>1.2151241961294939E-3</v>
      </c>
      <c r="AF68" s="6">
        <f t="shared" si="27"/>
        <v>0.98172095381037106</v>
      </c>
      <c r="AG68" s="3">
        <v>1956</v>
      </c>
      <c r="AH68" s="4">
        <f t="shared" si="28"/>
        <v>1.2151241961294939E-3</v>
      </c>
      <c r="AI68" s="6">
        <f t="shared" si="29"/>
        <v>0.98172095381037106</v>
      </c>
      <c r="AJ68" s="3">
        <v>1956</v>
      </c>
      <c r="AK68" s="4">
        <f t="shared" si="30"/>
        <v>1.2151241961294939E-3</v>
      </c>
      <c r="AL68" s="6">
        <f t="shared" si="31"/>
        <v>0.98172095381037106</v>
      </c>
      <c r="AM68" s="3">
        <v>1956</v>
      </c>
      <c r="AN68" s="4">
        <f t="shared" si="32"/>
        <v>1.2151241961294939E-3</v>
      </c>
      <c r="AO68" s="6">
        <f t="shared" si="33"/>
        <v>0.98172095381037106</v>
      </c>
      <c r="AP68" s="3">
        <v>1956</v>
      </c>
      <c r="AQ68" s="4">
        <f t="shared" si="34"/>
        <v>1.2151241961294939E-3</v>
      </c>
      <c r="AR68" s="6">
        <f t="shared" si="35"/>
        <v>0.98172095381037106</v>
      </c>
      <c r="AS68" s="3">
        <v>1956</v>
      </c>
      <c r="AT68" s="4">
        <f t="shared" si="36"/>
        <v>1.2151241961294939E-3</v>
      </c>
      <c r="AU68" s="6">
        <f t="shared" si="37"/>
        <v>0.98172095381037106</v>
      </c>
      <c r="AV68" s="3">
        <v>1956</v>
      </c>
      <c r="AW68" s="4">
        <f t="shared" si="38"/>
        <v>1.2151241961294939E-3</v>
      </c>
      <c r="AX68" s="6">
        <f t="shared" si="39"/>
        <v>0.98172095381037106</v>
      </c>
      <c r="AY68" s="3">
        <v>1956</v>
      </c>
      <c r="AZ68" s="4">
        <f t="shared" si="40"/>
        <v>1.2151241961294939E-3</v>
      </c>
      <c r="BA68" s="6">
        <f t="shared" si="41"/>
        <v>0.98172095381037106</v>
      </c>
      <c r="BB68" s="3">
        <v>1956</v>
      </c>
      <c r="BC68" s="4">
        <f t="shared" si="42"/>
        <v>1.2151241961294939E-3</v>
      </c>
      <c r="BD68" s="6">
        <f t="shared" si="43"/>
        <v>0.98172095381037106</v>
      </c>
      <c r="BE68" s="3">
        <v>1956</v>
      </c>
      <c r="BF68" s="4">
        <f t="shared" si="44"/>
        <v>1.2151241961294939E-3</v>
      </c>
      <c r="BG68" s="6">
        <f t="shared" si="45"/>
        <v>0.98172095381037106</v>
      </c>
      <c r="BH68" s="3">
        <v>1956</v>
      </c>
      <c r="BI68" s="4">
        <f t="shared" si="46"/>
        <v>1.2151241961294939E-3</v>
      </c>
      <c r="BJ68" s="6">
        <f t="shared" si="47"/>
        <v>0.98172095381037106</v>
      </c>
      <c r="BK68" s="3">
        <v>1956</v>
      </c>
      <c r="BL68" s="4">
        <f t="shared" si="48"/>
        <v>1.2151241961294939E-3</v>
      </c>
      <c r="BM68" s="6">
        <f t="shared" si="49"/>
        <v>0.98172095381037106</v>
      </c>
      <c r="BN68" s="3">
        <v>1956</v>
      </c>
      <c r="BO68" s="4">
        <f t="shared" si="50"/>
        <v>1.2151241961294939E-3</v>
      </c>
      <c r="BP68" s="6">
        <f t="shared" si="51"/>
        <v>0.98172095381037106</v>
      </c>
      <c r="BQ68" s="3">
        <v>1956</v>
      </c>
      <c r="BR68" s="4">
        <f t="shared" si="52"/>
        <v>1.2151241961294939E-3</v>
      </c>
      <c r="BS68" s="6">
        <f t="shared" si="53"/>
        <v>0.98172095381037106</v>
      </c>
      <c r="BT68" s="3">
        <v>1956</v>
      </c>
      <c r="BU68" s="4">
        <f t="shared" si="54"/>
        <v>1.2151241961294939E-3</v>
      </c>
      <c r="BV68" s="6">
        <f t="shared" si="55"/>
        <v>0.98172095381037106</v>
      </c>
      <c r="BW68" s="3">
        <v>1956</v>
      </c>
      <c r="BX68" s="4">
        <f t="shared" si="56"/>
        <v>1.2151241961294939E-3</v>
      </c>
      <c r="BY68" s="6">
        <f t="shared" si="57"/>
        <v>0.98172095381037106</v>
      </c>
      <c r="BZ68" s="3">
        <v>1956</v>
      </c>
      <c r="CA68" s="4">
        <f t="shared" si="58"/>
        <v>1.2151241961294939E-3</v>
      </c>
      <c r="CB68" s="6">
        <f t="shared" si="59"/>
        <v>0.98172095381037106</v>
      </c>
      <c r="CC68" s="3">
        <v>1956</v>
      </c>
      <c r="CD68" s="4">
        <f t="shared" si="60"/>
        <v>1.2151241961294939E-3</v>
      </c>
      <c r="CE68" s="6">
        <f t="shared" si="61"/>
        <v>0.98172095381037106</v>
      </c>
      <c r="CF68" s="3">
        <v>1956</v>
      </c>
      <c r="CG68" s="4">
        <f t="shared" si="62"/>
        <v>1.2151241961294939E-3</v>
      </c>
      <c r="CH68" s="6">
        <f t="shared" si="63"/>
        <v>0.98172095381037106</v>
      </c>
      <c r="CI68" s="11">
        <v>1956</v>
      </c>
      <c r="CJ68" s="12">
        <f t="shared" si="64"/>
        <v>1.2151241961294939E-3</v>
      </c>
      <c r="CK68" s="13">
        <f t="shared" si="65"/>
        <v>0.98172095381037106</v>
      </c>
      <c r="CL68" s="11">
        <v>1956</v>
      </c>
      <c r="CM68" s="12">
        <f t="shared" si="66"/>
        <v>1.2151241961294939E-3</v>
      </c>
      <c r="CN68" s="13">
        <f t="shared" si="67"/>
        <v>0.98172095381037106</v>
      </c>
      <c r="CO68" s="11">
        <v>1956</v>
      </c>
      <c r="CP68" s="12">
        <f t="shared" si="68"/>
        <v>1.2151241961294939E-3</v>
      </c>
      <c r="CQ68" s="13">
        <f t="shared" si="69"/>
        <v>0.98172095381037106</v>
      </c>
      <c r="CR68" s="11">
        <v>1956</v>
      </c>
      <c r="CS68" s="12">
        <f t="shared" si="70"/>
        <v>1.2151241961294939E-3</v>
      </c>
      <c r="CT68" s="13">
        <f t="shared" si="71"/>
        <v>0.98172095381037106</v>
      </c>
      <c r="CU68" s="11">
        <v>1956</v>
      </c>
      <c r="CV68" s="12">
        <f t="shared" si="72"/>
        <v>1.2151241961294939E-3</v>
      </c>
      <c r="CW68" s="13">
        <f t="shared" si="73"/>
        <v>0.98172095381037106</v>
      </c>
    </row>
    <row r="69" spans="2:101">
      <c r="B69" s="3" t="s">
        <v>9</v>
      </c>
      <c r="C69" s="3">
        <v>3118</v>
      </c>
      <c r="D69" s="4">
        <f t="shared" si="8"/>
        <v>1.9369924557933345E-3</v>
      </c>
      <c r="E69" s="6">
        <f t="shared" si="9"/>
        <v>0.99365787171866771</v>
      </c>
      <c r="F69" s="3">
        <v>3118</v>
      </c>
      <c r="G69" s="4">
        <f t="shared" si="10"/>
        <v>1.9369924557933345E-3</v>
      </c>
      <c r="H69" s="6">
        <f t="shared" si="11"/>
        <v>0.99365787171866771</v>
      </c>
      <c r="I69" s="3">
        <v>3118</v>
      </c>
      <c r="J69" s="4">
        <f t="shared" si="12"/>
        <v>1.9369924557933345E-3</v>
      </c>
      <c r="K69" s="6">
        <f t="shared" si="13"/>
        <v>0.99365787171866771</v>
      </c>
      <c r="L69" s="3">
        <v>3118</v>
      </c>
      <c r="M69" s="4">
        <f t="shared" si="14"/>
        <v>1.9369924557933345E-3</v>
      </c>
      <c r="N69" s="6">
        <f t="shared" si="15"/>
        <v>0.99365787171866771</v>
      </c>
      <c r="O69" s="3">
        <v>3118</v>
      </c>
      <c r="P69" s="4">
        <f t="shared" si="16"/>
        <v>1.9369924557933345E-3</v>
      </c>
      <c r="Q69" s="6">
        <f t="shared" si="17"/>
        <v>0.99365787171866771</v>
      </c>
      <c r="R69" s="3">
        <v>3118</v>
      </c>
      <c r="S69" s="4">
        <f t="shared" si="18"/>
        <v>1.9369924557933345E-3</v>
      </c>
      <c r="T69" s="6">
        <f t="shared" si="19"/>
        <v>0.99365787171866782</v>
      </c>
      <c r="U69" s="3">
        <v>3118</v>
      </c>
      <c r="V69" s="4">
        <f t="shared" si="20"/>
        <v>1.9369924557933345E-3</v>
      </c>
      <c r="W69" s="6">
        <f t="shared" si="21"/>
        <v>0.99365787171866782</v>
      </c>
      <c r="X69" s="8">
        <f>U69+$E$59</f>
        <v>19215</v>
      </c>
      <c r="Y69" s="9">
        <f t="shared" si="22"/>
        <v>1.1936917908296639E-2</v>
      </c>
      <c r="Z69" s="10">
        <f t="shared" si="23"/>
        <v>0.99365787171866771</v>
      </c>
      <c r="AA69" s="3">
        <v>3118</v>
      </c>
      <c r="AB69" s="4">
        <f t="shared" si="24"/>
        <v>1.9369924557933345E-3</v>
      </c>
      <c r="AC69" s="6">
        <f t="shared" si="25"/>
        <v>0.98365794626616443</v>
      </c>
      <c r="AD69" s="3">
        <v>3118</v>
      </c>
      <c r="AE69" s="4">
        <f t="shared" si="26"/>
        <v>1.9369924557933345E-3</v>
      </c>
      <c r="AF69" s="6">
        <f t="shared" si="27"/>
        <v>0.98365794626616443</v>
      </c>
      <c r="AG69" s="3">
        <v>3118</v>
      </c>
      <c r="AH69" s="4">
        <f t="shared" si="28"/>
        <v>1.9369924557933345E-3</v>
      </c>
      <c r="AI69" s="6">
        <f t="shared" si="29"/>
        <v>0.98365794626616443</v>
      </c>
      <c r="AJ69" s="3">
        <v>3118</v>
      </c>
      <c r="AK69" s="4">
        <f t="shared" si="30"/>
        <v>1.9369924557933345E-3</v>
      </c>
      <c r="AL69" s="6">
        <f t="shared" si="31"/>
        <v>0.98365794626616443</v>
      </c>
      <c r="AM69" s="3">
        <v>3118</v>
      </c>
      <c r="AN69" s="4">
        <f t="shared" si="32"/>
        <v>1.9369924557933345E-3</v>
      </c>
      <c r="AO69" s="6">
        <f t="shared" si="33"/>
        <v>0.98365794626616443</v>
      </c>
      <c r="AP69" s="3">
        <v>3118</v>
      </c>
      <c r="AQ69" s="4">
        <f t="shared" si="34"/>
        <v>1.9369924557933345E-3</v>
      </c>
      <c r="AR69" s="6">
        <f t="shared" si="35"/>
        <v>0.98365794626616443</v>
      </c>
      <c r="AS69" s="3">
        <v>3118</v>
      </c>
      <c r="AT69" s="4">
        <f t="shared" si="36"/>
        <v>1.9369924557933345E-3</v>
      </c>
      <c r="AU69" s="6">
        <f t="shared" si="37"/>
        <v>0.98365794626616443</v>
      </c>
      <c r="AV69" s="3">
        <v>3118</v>
      </c>
      <c r="AW69" s="4">
        <f t="shared" si="38"/>
        <v>1.9369924557933345E-3</v>
      </c>
      <c r="AX69" s="6">
        <f t="shared" si="39"/>
        <v>0.98365794626616443</v>
      </c>
      <c r="AY69" s="3">
        <v>3118</v>
      </c>
      <c r="AZ69" s="4">
        <f t="shared" si="40"/>
        <v>1.9369924557933345E-3</v>
      </c>
      <c r="BA69" s="6">
        <f t="shared" si="41"/>
        <v>0.98365794626616443</v>
      </c>
      <c r="BB69" s="3">
        <v>3118</v>
      </c>
      <c r="BC69" s="4">
        <f t="shared" si="42"/>
        <v>1.9369924557933345E-3</v>
      </c>
      <c r="BD69" s="6">
        <f t="shared" si="43"/>
        <v>0.98365794626616443</v>
      </c>
      <c r="BE69" s="3">
        <v>3118</v>
      </c>
      <c r="BF69" s="4">
        <f t="shared" si="44"/>
        <v>1.9369924557933345E-3</v>
      </c>
      <c r="BG69" s="6">
        <f t="shared" si="45"/>
        <v>0.98365794626616443</v>
      </c>
      <c r="BH69" s="3">
        <v>3118</v>
      </c>
      <c r="BI69" s="4">
        <f t="shared" si="46"/>
        <v>1.9369924557933345E-3</v>
      </c>
      <c r="BJ69" s="6">
        <f t="shared" si="47"/>
        <v>0.98365794626616443</v>
      </c>
      <c r="BK69" s="3">
        <v>3118</v>
      </c>
      <c r="BL69" s="4">
        <f t="shared" si="48"/>
        <v>1.9369924557933345E-3</v>
      </c>
      <c r="BM69" s="6">
        <f t="shared" si="49"/>
        <v>0.98365794626616443</v>
      </c>
      <c r="BN69" s="3">
        <v>3118</v>
      </c>
      <c r="BO69" s="4">
        <f t="shared" si="50"/>
        <v>1.9369924557933345E-3</v>
      </c>
      <c r="BP69" s="6">
        <f t="shared" si="51"/>
        <v>0.98365794626616443</v>
      </c>
      <c r="BQ69" s="3">
        <v>3118</v>
      </c>
      <c r="BR69" s="4">
        <f t="shared" si="52"/>
        <v>1.9369924557933345E-3</v>
      </c>
      <c r="BS69" s="6">
        <f t="shared" si="53"/>
        <v>0.98365794626616443</v>
      </c>
      <c r="BT69" s="3">
        <v>3118</v>
      </c>
      <c r="BU69" s="4">
        <f t="shared" si="54"/>
        <v>1.9369924557933345E-3</v>
      </c>
      <c r="BV69" s="6">
        <f t="shared" si="55"/>
        <v>0.98365794626616443</v>
      </c>
      <c r="BW69" s="3">
        <v>3118</v>
      </c>
      <c r="BX69" s="4">
        <f t="shared" si="56"/>
        <v>1.9369924557933345E-3</v>
      </c>
      <c r="BY69" s="6">
        <f t="shared" si="57"/>
        <v>0.98365794626616443</v>
      </c>
      <c r="BZ69" s="3">
        <v>3118</v>
      </c>
      <c r="CA69" s="4">
        <f t="shared" si="58"/>
        <v>1.9369924557933345E-3</v>
      </c>
      <c r="CB69" s="6">
        <f t="shared" si="59"/>
        <v>0.98365794626616443</v>
      </c>
      <c r="CC69" s="3">
        <v>3118</v>
      </c>
      <c r="CD69" s="4">
        <f t="shared" si="60"/>
        <v>1.9369924557933345E-3</v>
      </c>
      <c r="CE69" s="6">
        <f t="shared" si="61"/>
        <v>0.98365794626616443</v>
      </c>
      <c r="CF69" s="3">
        <v>3118</v>
      </c>
      <c r="CG69" s="4">
        <f t="shared" si="62"/>
        <v>1.9369924557933345E-3</v>
      </c>
      <c r="CH69" s="6">
        <f t="shared" si="63"/>
        <v>0.98365794626616443</v>
      </c>
      <c r="CI69" s="11">
        <v>3118</v>
      </c>
      <c r="CJ69" s="12">
        <f t="shared" si="64"/>
        <v>1.9369924557933345E-3</v>
      </c>
      <c r="CK69" s="13">
        <f t="shared" si="65"/>
        <v>0.98365794626616443</v>
      </c>
      <c r="CL69" s="11">
        <v>3118</v>
      </c>
      <c r="CM69" s="12">
        <f t="shared" si="66"/>
        <v>1.9369924557933345E-3</v>
      </c>
      <c r="CN69" s="13">
        <f t="shared" si="67"/>
        <v>0.98365794626616443</v>
      </c>
      <c r="CO69" s="11">
        <v>3118</v>
      </c>
      <c r="CP69" s="12">
        <f t="shared" si="68"/>
        <v>1.9369924557933345E-3</v>
      </c>
      <c r="CQ69" s="13">
        <f t="shared" si="69"/>
        <v>0.98365794626616443</v>
      </c>
      <c r="CR69" s="11">
        <v>3118</v>
      </c>
      <c r="CS69" s="12">
        <f t="shared" si="70"/>
        <v>1.9369924557933345E-3</v>
      </c>
      <c r="CT69" s="13">
        <f t="shared" si="71"/>
        <v>0.98365794626616443</v>
      </c>
      <c r="CU69" s="11">
        <v>3118</v>
      </c>
      <c r="CV69" s="12">
        <f t="shared" si="72"/>
        <v>1.9369924557933345E-3</v>
      </c>
      <c r="CW69" s="13">
        <f t="shared" si="73"/>
        <v>0.98365794626616443</v>
      </c>
    </row>
    <row r="70" spans="2:101">
      <c r="B70" s="3" t="s">
        <v>10</v>
      </c>
      <c r="C70" s="3">
        <v>2877</v>
      </c>
      <c r="D70" s="4">
        <f t="shared" si="8"/>
        <v>1.7872762332640871E-3</v>
      </c>
      <c r="E70" s="6">
        <f t="shared" si="9"/>
        <v>0.99544514795193184</v>
      </c>
      <c r="F70" s="3">
        <v>2877</v>
      </c>
      <c r="G70" s="4">
        <f t="shared" si="10"/>
        <v>1.7872762332640871E-3</v>
      </c>
      <c r="H70" s="6">
        <f t="shared" si="11"/>
        <v>0.99544514795193184</v>
      </c>
      <c r="I70" s="3">
        <v>2877</v>
      </c>
      <c r="J70" s="4">
        <f t="shared" si="12"/>
        <v>1.7872762332640871E-3</v>
      </c>
      <c r="K70" s="6">
        <f t="shared" si="13"/>
        <v>0.99544514795193184</v>
      </c>
      <c r="L70" s="3">
        <v>2877</v>
      </c>
      <c r="M70" s="4">
        <f t="shared" si="14"/>
        <v>1.7872762332640871E-3</v>
      </c>
      <c r="N70" s="6">
        <f t="shared" si="15"/>
        <v>0.99544514795193184</v>
      </c>
      <c r="O70" s="3">
        <v>2877</v>
      </c>
      <c r="P70" s="4">
        <f t="shared" si="16"/>
        <v>1.7872762332640871E-3</v>
      </c>
      <c r="Q70" s="6">
        <f t="shared" si="17"/>
        <v>0.99544514795193184</v>
      </c>
      <c r="R70" s="3">
        <v>2877</v>
      </c>
      <c r="S70" s="4">
        <f t="shared" si="18"/>
        <v>1.7872762332640871E-3</v>
      </c>
      <c r="T70" s="6">
        <f t="shared" si="19"/>
        <v>0.99544514795193195</v>
      </c>
      <c r="U70" s="3">
        <v>2877</v>
      </c>
      <c r="V70" s="4">
        <f t="shared" si="20"/>
        <v>1.7872762332640871E-3</v>
      </c>
      <c r="W70" s="6">
        <f t="shared" si="21"/>
        <v>0.99544514795193195</v>
      </c>
      <c r="X70" s="3">
        <v>2877</v>
      </c>
      <c r="Y70" s="4">
        <f t="shared" si="22"/>
        <v>1.7872762332640871E-3</v>
      </c>
      <c r="Z70" s="6">
        <f t="shared" si="23"/>
        <v>0.99544514795193184</v>
      </c>
      <c r="AA70" s="8">
        <f>X70+$E$59</f>
        <v>18974</v>
      </c>
      <c r="AB70" s="9">
        <f t="shared" si="24"/>
        <v>1.1787201685767391E-2</v>
      </c>
      <c r="AC70" s="10">
        <f t="shared" si="25"/>
        <v>0.99544514795193184</v>
      </c>
      <c r="AD70" s="3">
        <v>2877</v>
      </c>
      <c r="AE70" s="4">
        <f t="shared" si="26"/>
        <v>1.7872762332640871E-3</v>
      </c>
      <c r="AF70" s="6">
        <f t="shared" si="27"/>
        <v>0.98544522249942856</v>
      </c>
      <c r="AG70" s="3">
        <v>2877</v>
      </c>
      <c r="AH70" s="4">
        <f t="shared" si="28"/>
        <v>1.7872762332640871E-3</v>
      </c>
      <c r="AI70" s="6">
        <f t="shared" si="29"/>
        <v>0.98544522249942856</v>
      </c>
      <c r="AJ70" s="3">
        <v>2877</v>
      </c>
      <c r="AK70" s="4">
        <f t="shared" si="30"/>
        <v>1.7872762332640871E-3</v>
      </c>
      <c r="AL70" s="6">
        <f t="shared" si="31"/>
        <v>0.98544522249942856</v>
      </c>
      <c r="AM70" s="3">
        <v>2877</v>
      </c>
      <c r="AN70" s="4">
        <f t="shared" si="32"/>
        <v>1.7872762332640871E-3</v>
      </c>
      <c r="AO70" s="6">
        <f t="shared" si="33"/>
        <v>0.98544522249942856</v>
      </c>
      <c r="AP70" s="3">
        <v>2877</v>
      </c>
      <c r="AQ70" s="4">
        <f t="shared" si="34"/>
        <v>1.7872762332640871E-3</v>
      </c>
      <c r="AR70" s="6">
        <f t="shared" si="35"/>
        <v>0.98544522249942856</v>
      </c>
      <c r="AS70" s="3">
        <v>2877</v>
      </c>
      <c r="AT70" s="4">
        <f t="shared" si="36"/>
        <v>1.7872762332640871E-3</v>
      </c>
      <c r="AU70" s="6">
        <f t="shared" si="37"/>
        <v>0.98544522249942856</v>
      </c>
      <c r="AV70" s="3">
        <v>2877</v>
      </c>
      <c r="AW70" s="4">
        <f t="shared" si="38"/>
        <v>1.7872762332640871E-3</v>
      </c>
      <c r="AX70" s="6">
        <f t="shared" si="39"/>
        <v>0.98544522249942856</v>
      </c>
      <c r="AY70" s="3">
        <v>2877</v>
      </c>
      <c r="AZ70" s="4">
        <f t="shared" si="40"/>
        <v>1.7872762332640871E-3</v>
      </c>
      <c r="BA70" s="6">
        <f t="shared" si="41"/>
        <v>0.98544522249942856</v>
      </c>
      <c r="BB70" s="3">
        <v>2877</v>
      </c>
      <c r="BC70" s="4">
        <f t="shared" si="42"/>
        <v>1.7872762332640871E-3</v>
      </c>
      <c r="BD70" s="6">
        <f t="shared" si="43"/>
        <v>0.98544522249942856</v>
      </c>
      <c r="BE70" s="3">
        <v>2877</v>
      </c>
      <c r="BF70" s="4">
        <f t="shared" si="44"/>
        <v>1.7872762332640871E-3</v>
      </c>
      <c r="BG70" s="6">
        <f t="shared" si="45"/>
        <v>0.98544522249942856</v>
      </c>
      <c r="BH70" s="3">
        <v>2877</v>
      </c>
      <c r="BI70" s="4">
        <f t="shared" si="46"/>
        <v>1.7872762332640871E-3</v>
      </c>
      <c r="BJ70" s="6">
        <f t="shared" si="47"/>
        <v>0.98544522249942856</v>
      </c>
      <c r="BK70" s="3">
        <v>2877</v>
      </c>
      <c r="BL70" s="4">
        <f t="shared" si="48"/>
        <v>1.7872762332640871E-3</v>
      </c>
      <c r="BM70" s="6">
        <f t="shared" si="49"/>
        <v>0.98544522249942856</v>
      </c>
      <c r="BN70" s="3">
        <v>2877</v>
      </c>
      <c r="BO70" s="4">
        <f t="shared" si="50"/>
        <v>1.7872762332640871E-3</v>
      </c>
      <c r="BP70" s="6">
        <f t="shared" si="51"/>
        <v>0.98544522249942856</v>
      </c>
      <c r="BQ70" s="3">
        <v>2877</v>
      </c>
      <c r="BR70" s="4">
        <f t="shared" si="52"/>
        <v>1.7872762332640871E-3</v>
      </c>
      <c r="BS70" s="6">
        <f t="shared" si="53"/>
        <v>0.98544522249942856</v>
      </c>
      <c r="BT70" s="3">
        <v>2877</v>
      </c>
      <c r="BU70" s="4">
        <f t="shared" si="54"/>
        <v>1.7872762332640871E-3</v>
      </c>
      <c r="BV70" s="6">
        <f t="shared" si="55"/>
        <v>0.98544522249942856</v>
      </c>
      <c r="BW70" s="3">
        <v>2877</v>
      </c>
      <c r="BX70" s="4">
        <f t="shared" si="56"/>
        <v>1.7872762332640871E-3</v>
      </c>
      <c r="BY70" s="6">
        <f t="shared" si="57"/>
        <v>0.98544522249942856</v>
      </c>
      <c r="BZ70" s="3">
        <v>2877</v>
      </c>
      <c r="CA70" s="4">
        <f t="shared" si="58"/>
        <v>1.7872762332640871E-3</v>
      </c>
      <c r="CB70" s="6">
        <f t="shared" si="59"/>
        <v>0.98544522249942856</v>
      </c>
      <c r="CC70" s="3">
        <v>2877</v>
      </c>
      <c r="CD70" s="4">
        <f t="shared" si="60"/>
        <v>1.7872762332640871E-3</v>
      </c>
      <c r="CE70" s="6">
        <f t="shared" si="61"/>
        <v>0.98544522249942856</v>
      </c>
      <c r="CF70" s="3">
        <v>2877</v>
      </c>
      <c r="CG70" s="4">
        <f t="shared" si="62"/>
        <v>1.7872762332640871E-3</v>
      </c>
      <c r="CH70" s="6">
        <f t="shared" si="63"/>
        <v>0.98544522249942856</v>
      </c>
      <c r="CI70" s="11">
        <v>2877</v>
      </c>
      <c r="CJ70" s="12">
        <f t="shared" si="64"/>
        <v>1.7872762332640871E-3</v>
      </c>
      <c r="CK70" s="13">
        <f t="shared" si="65"/>
        <v>0.98544522249942856</v>
      </c>
      <c r="CL70" s="11">
        <v>2877</v>
      </c>
      <c r="CM70" s="12">
        <f t="shared" si="66"/>
        <v>1.7872762332640871E-3</v>
      </c>
      <c r="CN70" s="13">
        <f t="shared" si="67"/>
        <v>0.98544522249942856</v>
      </c>
      <c r="CO70" s="11">
        <v>2877</v>
      </c>
      <c r="CP70" s="12">
        <f t="shared" si="68"/>
        <v>1.7872762332640871E-3</v>
      </c>
      <c r="CQ70" s="13">
        <f t="shared" si="69"/>
        <v>0.98544522249942856</v>
      </c>
      <c r="CR70" s="11">
        <v>2877</v>
      </c>
      <c r="CS70" s="12">
        <f t="shared" si="70"/>
        <v>1.7872762332640871E-3</v>
      </c>
      <c r="CT70" s="13">
        <f t="shared" si="71"/>
        <v>0.98544522249942856</v>
      </c>
      <c r="CU70" s="11">
        <v>2877</v>
      </c>
      <c r="CV70" s="12">
        <f t="shared" si="72"/>
        <v>1.7872762332640871E-3</v>
      </c>
      <c r="CW70" s="13">
        <f t="shared" si="73"/>
        <v>0.98544522249942856</v>
      </c>
    </row>
    <row r="71" spans="2:101">
      <c r="B71" s="3" t="s">
        <v>11</v>
      </c>
      <c r="C71" s="3">
        <v>2231</v>
      </c>
      <c r="D71" s="4">
        <f t="shared" si="8"/>
        <v>1.3859622093890087E-3</v>
      </c>
      <c r="E71" s="6">
        <f t="shared" si="9"/>
        <v>0.99683111016132087</v>
      </c>
      <c r="F71" s="3">
        <v>2231</v>
      </c>
      <c r="G71" s="4">
        <f t="shared" si="10"/>
        <v>1.3859622093890087E-3</v>
      </c>
      <c r="H71" s="6">
        <f t="shared" si="11"/>
        <v>0.99683111016132087</v>
      </c>
      <c r="I71" s="3">
        <v>2231</v>
      </c>
      <c r="J71" s="4">
        <f t="shared" si="12"/>
        <v>1.3859622093890087E-3</v>
      </c>
      <c r="K71" s="6">
        <f t="shared" si="13"/>
        <v>0.99683111016132087</v>
      </c>
      <c r="L71" s="3">
        <v>2231</v>
      </c>
      <c r="M71" s="4">
        <f t="shared" si="14"/>
        <v>1.3859622093890087E-3</v>
      </c>
      <c r="N71" s="6">
        <f t="shared" si="15"/>
        <v>0.99683111016132087</v>
      </c>
      <c r="O71" s="3">
        <v>2231</v>
      </c>
      <c r="P71" s="4">
        <f t="shared" si="16"/>
        <v>1.3859622093890087E-3</v>
      </c>
      <c r="Q71" s="6">
        <f t="shared" si="17"/>
        <v>0.99683111016132087</v>
      </c>
      <c r="R71" s="3">
        <v>2231</v>
      </c>
      <c r="S71" s="4">
        <f t="shared" si="18"/>
        <v>1.3859622093890087E-3</v>
      </c>
      <c r="T71" s="6">
        <f t="shared" si="19"/>
        <v>0.99683111016132098</v>
      </c>
      <c r="U71" s="3">
        <v>2231</v>
      </c>
      <c r="V71" s="4">
        <f t="shared" si="20"/>
        <v>1.3859622093890087E-3</v>
      </c>
      <c r="W71" s="6">
        <f t="shared" si="21"/>
        <v>0.99683111016132098</v>
      </c>
      <c r="X71" s="3">
        <v>2231</v>
      </c>
      <c r="Y71" s="4">
        <f t="shared" si="22"/>
        <v>1.3859622093890087E-3</v>
      </c>
      <c r="Z71" s="6">
        <f t="shared" si="23"/>
        <v>0.99683111016132087</v>
      </c>
      <c r="AA71" s="3">
        <v>2231</v>
      </c>
      <c r="AB71" s="4">
        <f t="shared" si="24"/>
        <v>1.3859622093890087E-3</v>
      </c>
      <c r="AC71" s="6">
        <f t="shared" si="25"/>
        <v>0.99683111016132087</v>
      </c>
      <c r="AD71" s="8">
        <f>AA71+$E$59</f>
        <v>18328</v>
      </c>
      <c r="AE71" s="9">
        <f t="shared" si="26"/>
        <v>1.1385887661892314E-2</v>
      </c>
      <c r="AF71" s="10">
        <f t="shared" si="27"/>
        <v>0.99683111016132087</v>
      </c>
      <c r="AG71" s="3">
        <v>2231</v>
      </c>
      <c r="AH71" s="4">
        <f t="shared" si="28"/>
        <v>1.3859622093890087E-3</v>
      </c>
      <c r="AI71" s="6">
        <f t="shared" si="29"/>
        <v>0.98683118470881759</v>
      </c>
      <c r="AJ71" s="3">
        <v>2231</v>
      </c>
      <c r="AK71" s="4">
        <f t="shared" si="30"/>
        <v>1.3859622093890087E-3</v>
      </c>
      <c r="AL71" s="6">
        <f t="shared" si="31"/>
        <v>0.98683118470881759</v>
      </c>
      <c r="AM71" s="3">
        <v>2231</v>
      </c>
      <c r="AN71" s="4">
        <f t="shared" si="32"/>
        <v>1.3859622093890087E-3</v>
      </c>
      <c r="AO71" s="6">
        <f t="shared" si="33"/>
        <v>0.98683118470881759</v>
      </c>
      <c r="AP71" s="3">
        <v>2231</v>
      </c>
      <c r="AQ71" s="4">
        <f t="shared" si="34"/>
        <v>1.3859622093890087E-3</v>
      </c>
      <c r="AR71" s="6">
        <f t="shared" si="35"/>
        <v>0.98683118470881759</v>
      </c>
      <c r="AS71" s="3">
        <v>2231</v>
      </c>
      <c r="AT71" s="4">
        <f t="shared" si="36"/>
        <v>1.3859622093890087E-3</v>
      </c>
      <c r="AU71" s="6">
        <f t="shared" si="37"/>
        <v>0.98683118470881759</v>
      </c>
      <c r="AV71" s="3">
        <v>2231</v>
      </c>
      <c r="AW71" s="4">
        <f t="shared" si="38"/>
        <v>1.3859622093890087E-3</v>
      </c>
      <c r="AX71" s="6">
        <f t="shared" si="39"/>
        <v>0.98683118470881759</v>
      </c>
      <c r="AY71" s="3">
        <v>2231</v>
      </c>
      <c r="AZ71" s="4">
        <f t="shared" si="40"/>
        <v>1.3859622093890087E-3</v>
      </c>
      <c r="BA71" s="6">
        <f t="shared" si="41"/>
        <v>0.98683118470881759</v>
      </c>
      <c r="BB71" s="3">
        <v>2231</v>
      </c>
      <c r="BC71" s="4">
        <f t="shared" si="42"/>
        <v>1.3859622093890087E-3</v>
      </c>
      <c r="BD71" s="6">
        <f t="shared" si="43"/>
        <v>0.98683118470881759</v>
      </c>
      <c r="BE71" s="3">
        <v>2231</v>
      </c>
      <c r="BF71" s="4">
        <f t="shared" si="44"/>
        <v>1.3859622093890087E-3</v>
      </c>
      <c r="BG71" s="6">
        <f t="shared" si="45"/>
        <v>0.98683118470881759</v>
      </c>
      <c r="BH71" s="3">
        <v>2231</v>
      </c>
      <c r="BI71" s="4">
        <f t="shared" si="46"/>
        <v>1.3859622093890087E-3</v>
      </c>
      <c r="BJ71" s="6">
        <f t="shared" si="47"/>
        <v>0.98683118470881759</v>
      </c>
      <c r="BK71" s="3">
        <v>2231</v>
      </c>
      <c r="BL71" s="4">
        <f t="shared" si="48"/>
        <v>1.3859622093890087E-3</v>
      </c>
      <c r="BM71" s="6">
        <f t="shared" si="49"/>
        <v>0.98683118470881759</v>
      </c>
      <c r="BN71" s="3">
        <v>2231</v>
      </c>
      <c r="BO71" s="4">
        <f t="shared" si="50"/>
        <v>1.3859622093890087E-3</v>
      </c>
      <c r="BP71" s="6">
        <f t="shared" si="51"/>
        <v>0.98683118470881759</v>
      </c>
      <c r="BQ71" s="3">
        <v>2231</v>
      </c>
      <c r="BR71" s="4">
        <f t="shared" si="52"/>
        <v>1.3859622093890087E-3</v>
      </c>
      <c r="BS71" s="6">
        <f t="shared" si="53"/>
        <v>0.98683118470881759</v>
      </c>
      <c r="BT71" s="3">
        <v>2231</v>
      </c>
      <c r="BU71" s="4">
        <f t="shared" si="54"/>
        <v>1.3859622093890087E-3</v>
      </c>
      <c r="BV71" s="6">
        <f t="shared" si="55"/>
        <v>0.98683118470881759</v>
      </c>
      <c r="BW71" s="3">
        <v>2231</v>
      </c>
      <c r="BX71" s="4">
        <f t="shared" si="56"/>
        <v>1.3859622093890087E-3</v>
      </c>
      <c r="BY71" s="6">
        <f t="shared" si="57"/>
        <v>0.98683118470881759</v>
      </c>
      <c r="BZ71" s="3">
        <v>2231</v>
      </c>
      <c r="CA71" s="4">
        <f t="shared" si="58"/>
        <v>1.3859622093890087E-3</v>
      </c>
      <c r="CB71" s="6">
        <f t="shared" si="59"/>
        <v>0.98683118470881759</v>
      </c>
      <c r="CC71" s="3">
        <v>2231</v>
      </c>
      <c r="CD71" s="4">
        <f t="shared" si="60"/>
        <v>1.3859622093890087E-3</v>
      </c>
      <c r="CE71" s="6">
        <f t="shared" si="61"/>
        <v>0.98683118470881759</v>
      </c>
      <c r="CF71" s="3">
        <v>2231</v>
      </c>
      <c r="CG71" s="4">
        <f t="shared" si="62"/>
        <v>1.3859622093890087E-3</v>
      </c>
      <c r="CH71" s="6">
        <f t="shared" si="63"/>
        <v>0.98683118470881759</v>
      </c>
      <c r="CI71" s="11">
        <v>2231</v>
      </c>
      <c r="CJ71" s="12">
        <f t="shared" si="64"/>
        <v>1.3859622093890087E-3</v>
      </c>
      <c r="CK71" s="13">
        <f t="shared" si="65"/>
        <v>0.98683118470881759</v>
      </c>
      <c r="CL71" s="11">
        <v>2231</v>
      </c>
      <c r="CM71" s="12">
        <f t="shared" si="66"/>
        <v>1.3859622093890087E-3</v>
      </c>
      <c r="CN71" s="13">
        <f t="shared" si="67"/>
        <v>0.98683118470881759</v>
      </c>
      <c r="CO71" s="11">
        <v>2231</v>
      </c>
      <c r="CP71" s="12">
        <f t="shared" si="68"/>
        <v>1.3859622093890087E-3</v>
      </c>
      <c r="CQ71" s="13">
        <f t="shared" si="69"/>
        <v>0.98683118470881759</v>
      </c>
      <c r="CR71" s="11">
        <v>2231</v>
      </c>
      <c r="CS71" s="12">
        <f t="shared" si="70"/>
        <v>1.3859622093890087E-3</v>
      </c>
      <c r="CT71" s="13">
        <f t="shared" si="71"/>
        <v>0.98683118470881759</v>
      </c>
      <c r="CU71" s="11">
        <v>2231</v>
      </c>
      <c r="CV71" s="12">
        <f t="shared" si="72"/>
        <v>1.3859622093890087E-3</v>
      </c>
      <c r="CW71" s="13">
        <f t="shared" si="73"/>
        <v>0.98683118470881759</v>
      </c>
    </row>
    <row r="72" spans="2:101">
      <c r="B72" s="3" t="s">
        <v>12</v>
      </c>
      <c r="C72" s="3">
        <v>1701</v>
      </c>
      <c r="D72" s="4">
        <f t="shared" si="8"/>
        <v>1.0567107656524893E-3</v>
      </c>
      <c r="E72" s="6">
        <f t="shared" si="9"/>
        <v>0.99788782092697337</v>
      </c>
      <c r="F72" s="3">
        <v>1701</v>
      </c>
      <c r="G72" s="4">
        <f t="shared" si="10"/>
        <v>1.0567107656524893E-3</v>
      </c>
      <c r="H72" s="6">
        <f t="shared" si="11"/>
        <v>0.99788782092697337</v>
      </c>
      <c r="I72" s="3">
        <v>1701</v>
      </c>
      <c r="J72" s="4">
        <f t="shared" si="12"/>
        <v>1.0567107656524893E-3</v>
      </c>
      <c r="K72" s="6">
        <f t="shared" si="13"/>
        <v>0.99788782092697337</v>
      </c>
      <c r="L72" s="3">
        <v>1701</v>
      </c>
      <c r="M72" s="4">
        <f t="shared" si="14"/>
        <v>1.0567107656524893E-3</v>
      </c>
      <c r="N72" s="6">
        <f t="shared" si="15"/>
        <v>0.99788782092697337</v>
      </c>
      <c r="O72" s="3">
        <v>1701</v>
      </c>
      <c r="P72" s="4">
        <f t="shared" si="16"/>
        <v>1.0567107656524893E-3</v>
      </c>
      <c r="Q72" s="6">
        <f t="shared" si="17"/>
        <v>0.99788782092697337</v>
      </c>
      <c r="R72" s="3">
        <v>1701</v>
      </c>
      <c r="S72" s="4">
        <f t="shared" si="18"/>
        <v>1.0567107656524893E-3</v>
      </c>
      <c r="T72" s="6">
        <f t="shared" si="19"/>
        <v>0.99788782092697348</v>
      </c>
      <c r="U72" s="3">
        <v>1701</v>
      </c>
      <c r="V72" s="4">
        <f t="shared" si="20"/>
        <v>1.0567107656524893E-3</v>
      </c>
      <c r="W72" s="6">
        <f t="shared" si="21"/>
        <v>0.99788782092697348</v>
      </c>
      <c r="X72" s="3">
        <v>1701</v>
      </c>
      <c r="Y72" s="4">
        <f t="shared" si="22"/>
        <v>1.0567107656524893E-3</v>
      </c>
      <c r="Z72" s="6">
        <f t="shared" si="23"/>
        <v>0.99788782092697337</v>
      </c>
      <c r="AA72" s="3">
        <v>1701</v>
      </c>
      <c r="AB72" s="4">
        <f t="shared" si="24"/>
        <v>1.0567107656524893E-3</v>
      </c>
      <c r="AC72" s="6">
        <f t="shared" si="25"/>
        <v>0.99788782092697337</v>
      </c>
      <c r="AD72" s="3">
        <v>1701</v>
      </c>
      <c r="AE72" s="4">
        <f t="shared" si="26"/>
        <v>1.0567107656524893E-3</v>
      </c>
      <c r="AF72" s="6">
        <f t="shared" si="27"/>
        <v>0.99788782092697337</v>
      </c>
      <c r="AG72" s="8">
        <f>AD72+$E$59</f>
        <v>17798</v>
      </c>
      <c r="AH72" s="9">
        <f t="shared" si="28"/>
        <v>1.1056636218155794E-2</v>
      </c>
      <c r="AI72" s="10">
        <f t="shared" si="29"/>
        <v>0.99788782092697337</v>
      </c>
      <c r="AJ72" s="3">
        <v>1701</v>
      </c>
      <c r="AK72" s="4">
        <f t="shared" si="30"/>
        <v>1.0567107656524893E-3</v>
      </c>
      <c r="AL72" s="6">
        <f t="shared" si="31"/>
        <v>0.98788789547447009</v>
      </c>
      <c r="AM72" s="3">
        <v>1701</v>
      </c>
      <c r="AN72" s="4">
        <f t="shared" si="32"/>
        <v>1.0567107656524893E-3</v>
      </c>
      <c r="AO72" s="6">
        <f t="shared" si="33"/>
        <v>0.98788789547447009</v>
      </c>
      <c r="AP72" s="3">
        <v>1701</v>
      </c>
      <c r="AQ72" s="4">
        <f t="shared" si="34"/>
        <v>1.0567107656524893E-3</v>
      </c>
      <c r="AR72" s="6">
        <f t="shared" si="35"/>
        <v>0.98788789547447009</v>
      </c>
      <c r="AS72" s="3">
        <v>1701</v>
      </c>
      <c r="AT72" s="4">
        <f t="shared" si="36"/>
        <v>1.0567107656524893E-3</v>
      </c>
      <c r="AU72" s="6">
        <f t="shared" si="37"/>
        <v>0.98788789547447009</v>
      </c>
      <c r="AV72" s="3">
        <v>1701</v>
      </c>
      <c r="AW72" s="4">
        <f t="shared" si="38"/>
        <v>1.0567107656524893E-3</v>
      </c>
      <c r="AX72" s="6">
        <f t="shared" si="39"/>
        <v>0.98788789547447009</v>
      </c>
      <c r="AY72" s="3">
        <v>1701</v>
      </c>
      <c r="AZ72" s="4">
        <f t="shared" si="40"/>
        <v>1.0567107656524893E-3</v>
      </c>
      <c r="BA72" s="6">
        <f t="shared" si="41"/>
        <v>0.98788789547447009</v>
      </c>
      <c r="BB72" s="3">
        <v>1701</v>
      </c>
      <c r="BC72" s="4">
        <f t="shared" si="42"/>
        <v>1.0567107656524893E-3</v>
      </c>
      <c r="BD72" s="6">
        <f t="shared" si="43"/>
        <v>0.98788789547447009</v>
      </c>
      <c r="BE72" s="3">
        <v>1701</v>
      </c>
      <c r="BF72" s="4">
        <f t="shared" si="44"/>
        <v>1.0567107656524893E-3</v>
      </c>
      <c r="BG72" s="6">
        <f t="shared" si="45"/>
        <v>0.98788789547447009</v>
      </c>
      <c r="BH72" s="3">
        <v>1701</v>
      </c>
      <c r="BI72" s="4">
        <f t="shared" si="46"/>
        <v>1.0567107656524893E-3</v>
      </c>
      <c r="BJ72" s="6">
        <f t="shared" si="47"/>
        <v>0.98788789547447009</v>
      </c>
      <c r="BK72" s="3">
        <v>1701</v>
      </c>
      <c r="BL72" s="4">
        <f t="shared" si="48"/>
        <v>1.0567107656524893E-3</v>
      </c>
      <c r="BM72" s="6">
        <f t="shared" si="49"/>
        <v>0.98788789547447009</v>
      </c>
      <c r="BN72" s="3">
        <v>1701</v>
      </c>
      <c r="BO72" s="4">
        <f t="shared" si="50"/>
        <v>1.0567107656524893E-3</v>
      </c>
      <c r="BP72" s="6">
        <f t="shared" si="51"/>
        <v>0.98788789547447009</v>
      </c>
      <c r="BQ72" s="3">
        <v>1701</v>
      </c>
      <c r="BR72" s="4">
        <f t="shared" si="52"/>
        <v>1.0567107656524893E-3</v>
      </c>
      <c r="BS72" s="6">
        <f t="shared" si="53"/>
        <v>0.98788789547447009</v>
      </c>
      <c r="BT72" s="3">
        <v>1701</v>
      </c>
      <c r="BU72" s="4">
        <f t="shared" si="54"/>
        <v>1.0567107656524893E-3</v>
      </c>
      <c r="BV72" s="6">
        <f t="shared" si="55"/>
        <v>0.98788789547447009</v>
      </c>
      <c r="BW72" s="3">
        <v>1701</v>
      </c>
      <c r="BX72" s="4">
        <f t="shared" si="56"/>
        <v>1.0567107656524893E-3</v>
      </c>
      <c r="BY72" s="6">
        <f t="shared" si="57"/>
        <v>0.98788789547447009</v>
      </c>
      <c r="BZ72" s="3">
        <v>1701</v>
      </c>
      <c r="CA72" s="4">
        <f t="shared" si="58"/>
        <v>1.0567107656524893E-3</v>
      </c>
      <c r="CB72" s="6">
        <f t="shared" si="59"/>
        <v>0.98788789547447009</v>
      </c>
      <c r="CC72" s="3">
        <v>1701</v>
      </c>
      <c r="CD72" s="4">
        <f t="shared" si="60"/>
        <v>1.0567107656524893E-3</v>
      </c>
      <c r="CE72" s="6">
        <f t="shared" si="61"/>
        <v>0.98788789547447009</v>
      </c>
      <c r="CF72" s="3">
        <v>1701</v>
      </c>
      <c r="CG72" s="4">
        <f t="shared" si="62"/>
        <v>1.0567107656524893E-3</v>
      </c>
      <c r="CH72" s="6">
        <f t="shared" si="63"/>
        <v>0.98788789547447009</v>
      </c>
      <c r="CI72" s="11">
        <v>1701</v>
      </c>
      <c r="CJ72" s="12">
        <f t="shared" si="64"/>
        <v>1.0567107656524893E-3</v>
      </c>
      <c r="CK72" s="13">
        <f t="shared" si="65"/>
        <v>0.98788789547447009</v>
      </c>
      <c r="CL72" s="11">
        <v>1701</v>
      </c>
      <c r="CM72" s="12">
        <f t="shared" si="66"/>
        <v>1.0567107656524893E-3</v>
      </c>
      <c r="CN72" s="13">
        <f t="shared" si="67"/>
        <v>0.98788789547447009</v>
      </c>
      <c r="CO72" s="11">
        <v>1701</v>
      </c>
      <c r="CP72" s="12">
        <f t="shared" si="68"/>
        <v>1.0567107656524893E-3</v>
      </c>
      <c r="CQ72" s="13">
        <f t="shared" si="69"/>
        <v>0.98788789547447009</v>
      </c>
      <c r="CR72" s="11">
        <v>1701</v>
      </c>
      <c r="CS72" s="12">
        <f t="shared" si="70"/>
        <v>1.0567107656524893E-3</v>
      </c>
      <c r="CT72" s="13">
        <f t="shared" si="71"/>
        <v>0.98788789547447009</v>
      </c>
      <c r="CU72" s="11">
        <v>1701</v>
      </c>
      <c r="CV72" s="12">
        <f t="shared" si="72"/>
        <v>1.0567107656524893E-3</v>
      </c>
      <c r="CW72" s="13">
        <f t="shared" si="73"/>
        <v>0.98788789547447009</v>
      </c>
    </row>
    <row r="73" spans="2:101">
      <c r="B73" s="3" t="s">
        <v>13</v>
      </c>
      <c r="C73" s="3">
        <v>1131</v>
      </c>
      <c r="D73" s="4">
        <f t="shared" si="8"/>
        <v>7.0261015635094976E-4</v>
      </c>
      <c r="E73" s="6">
        <f t="shared" si="9"/>
        <v>0.99859043108332435</v>
      </c>
      <c r="F73" s="3">
        <v>1131</v>
      </c>
      <c r="G73" s="4">
        <f t="shared" si="10"/>
        <v>7.0261015635094976E-4</v>
      </c>
      <c r="H73" s="6">
        <f t="shared" si="11"/>
        <v>0.99859043108332435</v>
      </c>
      <c r="I73" s="3">
        <v>1131</v>
      </c>
      <c r="J73" s="4">
        <f t="shared" si="12"/>
        <v>7.0261015635094976E-4</v>
      </c>
      <c r="K73" s="6">
        <f t="shared" si="13"/>
        <v>0.99859043108332435</v>
      </c>
      <c r="L73" s="3">
        <v>1131</v>
      </c>
      <c r="M73" s="4">
        <f t="shared" si="14"/>
        <v>7.0261015635094976E-4</v>
      </c>
      <c r="N73" s="6">
        <f t="shared" si="15"/>
        <v>0.99859043108332435</v>
      </c>
      <c r="O73" s="3">
        <v>1131</v>
      </c>
      <c r="P73" s="4">
        <f t="shared" si="16"/>
        <v>7.0261015635094976E-4</v>
      </c>
      <c r="Q73" s="6">
        <f t="shared" si="17"/>
        <v>0.99859043108332435</v>
      </c>
      <c r="R73" s="3">
        <v>1131</v>
      </c>
      <c r="S73" s="4">
        <f t="shared" si="18"/>
        <v>7.0261015635094976E-4</v>
      </c>
      <c r="T73" s="6">
        <f t="shared" si="19"/>
        <v>0.99859043108332446</v>
      </c>
      <c r="U73" s="3">
        <v>1131</v>
      </c>
      <c r="V73" s="4">
        <f t="shared" si="20"/>
        <v>7.0261015635094976E-4</v>
      </c>
      <c r="W73" s="6">
        <f t="shared" si="21"/>
        <v>0.99859043108332446</v>
      </c>
      <c r="X73" s="3">
        <v>1131</v>
      </c>
      <c r="Y73" s="4">
        <f t="shared" si="22"/>
        <v>7.0261015635094976E-4</v>
      </c>
      <c r="Z73" s="6">
        <f t="shared" si="23"/>
        <v>0.99859043108332435</v>
      </c>
      <c r="AA73" s="3">
        <v>1131</v>
      </c>
      <c r="AB73" s="4">
        <f t="shared" si="24"/>
        <v>7.0261015635094976E-4</v>
      </c>
      <c r="AC73" s="6">
        <f t="shared" si="25"/>
        <v>0.99859043108332435</v>
      </c>
      <c r="AD73" s="3">
        <v>1131</v>
      </c>
      <c r="AE73" s="4">
        <f t="shared" si="26"/>
        <v>7.0261015635094976E-4</v>
      </c>
      <c r="AF73" s="6">
        <f t="shared" si="27"/>
        <v>0.99859043108332435</v>
      </c>
      <c r="AG73" s="3">
        <v>1131</v>
      </c>
      <c r="AH73" s="4">
        <f t="shared" si="28"/>
        <v>7.0261015635094976E-4</v>
      </c>
      <c r="AI73" s="6">
        <f t="shared" si="29"/>
        <v>0.99859043108332435</v>
      </c>
      <c r="AJ73" s="8">
        <f>AG73+$E$59</f>
        <v>17228</v>
      </c>
      <c r="AK73" s="9">
        <f t="shared" si="30"/>
        <v>1.0702535608854254E-2</v>
      </c>
      <c r="AL73" s="10">
        <f t="shared" si="31"/>
        <v>0.99859043108332435</v>
      </c>
      <c r="AM73" s="3">
        <v>1131</v>
      </c>
      <c r="AN73" s="4">
        <f t="shared" si="32"/>
        <v>7.0261015635094976E-4</v>
      </c>
      <c r="AO73" s="6">
        <f t="shared" si="33"/>
        <v>0.98859050563082107</v>
      </c>
      <c r="AP73" s="3">
        <v>1131</v>
      </c>
      <c r="AQ73" s="4">
        <f t="shared" si="34"/>
        <v>7.0261015635094976E-4</v>
      </c>
      <c r="AR73" s="6">
        <f t="shared" si="35"/>
        <v>0.98859050563082107</v>
      </c>
      <c r="AS73" s="3">
        <v>1131</v>
      </c>
      <c r="AT73" s="4">
        <f t="shared" si="36"/>
        <v>7.0261015635094976E-4</v>
      </c>
      <c r="AU73" s="6">
        <f t="shared" si="37"/>
        <v>0.98859050563082107</v>
      </c>
      <c r="AV73" s="3">
        <v>1131</v>
      </c>
      <c r="AW73" s="4">
        <f t="shared" si="38"/>
        <v>7.0261015635094976E-4</v>
      </c>
      <c r="AX73" s="6">
        <f t="shared" si="39"/>
        <v>0.98859050563082107</v>
      </c>
      <c r="AY73" s="3">
        <v>1131</v>
      </c>
      <c r="AZ73" s="4">
        <f t="shared" si="40"/>
        <v>7.0261015635094976E-4</v>
      </c>
      <c r="BA73" s="6">
        <f t="shared" si="41"/>
        <v>0.98859050563082107</v>
      </c>
      <c r="BB73" s="3">
        <v>1131</v>
      </c>
      <c r="BC73" s="4">
        <f t="shared" si="42"/>
        <v>7.0261015635094976E-4</v>
      </c>
      <c r="BD73" s="6">
        <f t="shared" si="43"/>
        <v>0.98859050563082107</v>
      </c>
      <c r="BE73" s="3">
        <v>1131</v>
      </c>
      <c r="BF73" s="4">
        <f t="shared" si="44"/>
        <v>7.0261015635094976E-4</v>
      </c>
      <c r="BG73" s="6">
        <f t="shared" si="45"/>
        <v>0.98859050563082107</v>
      </c>
      <c r="BH73" s="3">
        <v>1131</v>
      </c>
      <c r="BI73" s="4">
        <f t="shared" si="46"/>
        <v>7.0261015635094976E-4</v>
      </c>
      <c r="BJ73" s="6">
        <f t="shared" si="47"/>
        <v>0.98859050563082107</v>
      </c>
      <c r="BK73" s="3">
        <v>1131</v>
      </c>
      <c r="BL73" s="4">
        <f t="shared" si="48"/>
        <v>7.0261015635094976E-4</v>
      </c>
      <c r="BM73" s="6">
        <f t="shared" si="49"/>
        <v>0.98859050563082107</v>
      </c>
      <c r="BN73" s="3">
        <v>1131</v>
      </c>
      <c r="BO73" s="4">
        <f t="shared" si="50"/>
        <v>7.0261015635094976E-4</v>
      </c>
      <c r="BP73" s="6">
        <f t="shared" si="51"/>
        <v>0.98859050563082107</v>
      </c>
      <c r="BQ73" s="3">
        <v>1131</v>
      </c>
      <c r="BR73" s="4">
        <f t="shared" si="52"/>
        <v>7.0261015635094976E-4</v>
      </c>
      <c r="BS73" s="6">
        <f t="shared" si="53"/>
        <v>0.98859050563082107</v>
      </c>
      <c r="BT73" s="3">
        <v>1131</v>
      </c>
      <c r="BU73" s="4">
        <f t="shared" si="54"/>
        <v>7.0261015635094976E-4</v>
      </c>
      <c r="BV73" s="6">
        <f t="shared" si="55"/>
        <v>0.98859050563082107</v>
      </c>
      <c r="BW73" s="3">
        <v>1131</v>
      </c>
      <c r="BX73" s="4">
        <f t="shared" si="56"/>
        <v>7.0261015635094976E-4</v>
      </c>
      <c r="BY73" s="6">
        <f t="shared" si="57"/>
        <v>0.98859050563082107</v>
      </c>
      <c r="BZ73" s="3">
        <v>1131</v>
      </c>
      <c r="CA73" s="4">
        <f t="shared" si="58"/>
        <v>7.0261015635094976E-4</v>
      </c>
      <c r="CB73" s="6">
        <f t="shared" si="59"/>
        <v>0.98859050563082107</v>
      </c>
      <c r="CC73" s="3">
        <v>1131</v>
      </c>
      <c r="CD73" s="4">
        <f t="shared" si="60"/>
        <v>7.0261015635094976E-4</v>
      </c>
      <c r="CE73" s="6">
        <f t="shared" si="61"/>
        <v>0.98859050563082107</v>
      </c>
      <c r="CF73" s="3">
        <v>1131</v>
      </c>
      <c r="CG73" s="4">
        <f t="shared" si="62"/>
        <v>7.0261015635094976E-4</v>
      </c>
      <c r="CH73" s="6">
        <f t="shared" si="63"/>
        <v>0.98859050563082107</v>
      </c>
      <c r="CI73" s="11">
        <v>1131</v>
      </c>
      <c r="CJ73" s="12">
        <f t="shared" si="64"/>
        <v>7.0261015635094976E-4</v>
      </c>
      <c r="CK73" s="13">
        <f t="shared" si="65"/>
        <v>0.98859050563082107</v>
      </c>
      <c r="CL73" s="11">
        <v>1131</v>
      </c>
      <c r="CM73" s="12">
        <f t="shared" si="66"/>
        <v>7.0261015635094976E-4</v>
      </c>
      <c r="CN73" s="13">
        <f t="shared" si="67"/>
        <v>0.98859050563082107</v>
      </c>
      <c r="CO73" s="11">
        <v>1131</v>
      </c>
      <c r="CP73" s="12">
        <f t="shared" si="68"/>
        <v>7.0261015635094976E-4</v>
      </c>
      <c r="CQ73" s="13">
        <f t="shared" si="69"/>
        <v>0.98859050563082107</v>
      </c>
      <c r="CR73" s="11">
        <v>1131</v>
      </c>
      <c r="CS73" s="12">
        <f t="shared" si="70"/>
        <v>7.0261015635094976E-4</v>
      </c>
      <c r="CT73" s="13">
        <f t="shared" si="71"/>
        <v>0.98859050563082107</v>
      </c>
      <c r="CU73" s="11">
        <v>1131</v>
      </c>
      <c r="CV73" s="12">
        <f t="shared" si="72"/>
        <v>7.0261015635094976E-4</v>
      </c>
      <c r="CW73" s="13">
        <f t="shared" si="73"/>
        <v>0.98859050563082107</v>
      </c>
    </row>
    <row r="74" spans="2:101">
      <c r="B74" s="3" t="s">
        <v>14</v>
      </c>
      <c r="C74" s="3">
        <v>809</v>
      </c>
      <c r="D74" s="4">
        <f t="shared" si="8"/>
        <v>5.0257437355253612E-4</v>
      </c>
      <c r="E74" s="6">
        <f t="shared" si="9"/>
        <v>0.99909300545687685</v>
      </c>
      <c r="F74" s="3">
        <v>809</v>
      </c>
      <c r="G74" s="4">
        <f t="shared" si="10"/>
        <v>5.0257437355253612E-4</v>
      </c>
      <c r="H74" s="6">
        <f t="shared" si="11"/>
        <v>0.99909300545687685</v>
      </c>
      <c r="I74" s="3">
        <v>809</v>
      </c>
      <c r="J74" s="4">
        <f t="shared" si="12"/>
        <v>5.0257437355253612E-4</v>
      </c>
      <c r="K74" s="6">
        <f t="shared" si="13"/>
        <v>0.99909300545687685</v>
      </c>
      <c r="L74" s="3">
        <v>809</v>
      </c>
      <c r="M74" s="4">
        <f t="shared" si="14"/>
        <v>5.0257437355253612E-4</v>
      </c>
      <c r="N74" s="6">
        <f t="shared" si="15"/>
        <v>0.99909300545687685</v>
      </c>
      <c r="O74" s="3">
        <v>809</v>
      </c>
      <c r="P74" s="4">
        <f t="shared" si="16"/>
        <v>5.0257437355253612E-4</v>
      </c>
      <c r="Q74" s="6">
        <f t="shared" si="17"/>
        <v>0.99909300545687685</v>
      </c>
      <c r="R74" s="3">
        <v>809</v>
      </c>
      <c r="S74" s="4">
        <f t="shared" si="18"/>
        <v>5.0257437355253612E-4</v>
      </c>
      <c r="T74" s="6">
        <f t="shared" si="19"/>
        <v>0.99909300545687696</v>
      </c>
      <c r="U74" s="3">
        <v>809</v>
      </c>
      <c r="V74" s="4">
        <f t="shared" si="20"/>
        <v>5.0257437355253612E-4</v>
      </c>
      <c r="W74" s="6">
        <f t="shared" si="21"/>
        <v>0.99909300545687696</v>
      </c>
      <c r="X74" s="3">
        <v>809</v>
      </c>
      <c r="Y74" s="4">
        <f t="shared" si="22"/>
        <v>5.0257437355253612E-4</v>
      </c>
      <c r="Z74" s="6">
        <f t="shared" si="23"/>
        <v>0.99909300545687685</v>
      </c>
      <c r="AA74" s="3">
        <v>809</v>
      </c>
      <c r="AB74" s="4">
        <f t="shared" si="24"/>
        <v>5.0257437355253612E-4</v>
      </c>
      <c r="AC74" s="6">
        <f t="shared" si="25"/>
        <v>0.99909300545687685</v>
      </c>
      <c r="AD74" s="3">
        <v>809</v>
      </c>
      <c r="AE74" s="4">
        <f t="shared" si="26"/>
        <v>5.0257437355253612E-4</v>
      </c>
      <c r="AF74" s="6">
        <f t="shared" si="27"/>
        <v>0.99909300545687685</v>
      </c>
      <c r="AG74" s="3">
        <v>809</v>
      </c>
      <c r="AH74" s="4">
        <f t="shared" si="28"/>
        <v>5.0257437355253612E-4</v>
      </c>
      <c r="AI74" s="6">
        <f t="shared" si="29"/>
        <v>0.99909300545687685</v>
      </c>
      <c r="AJ74" s="3">
        <v>809</v>
      </c>
      <c r="AK74" s="4">
        <f t="shared" si="30"/>
        <v>5.0257437355253612E-4</v>
      </c>
      <c r="AL74" s="6">
        <f t="shared" si="31"/>
        <v>0.99909300545687685</v>
      </c>
      <c r="AM74" s="8">
        <f>AJ74+$E$59</f>
        <v>16906</v>
      </c>
      <c r="AN74" s="9">
        <f t="shared" si="32"/>
        <v>1.050249982605584E-2</v>
      </c>
      <c r="AO74" s="10">
        <f t="shared" si="33"/>
        <v>0.99909300545687696</v>
      </c>
      <c r="AP74" s="3">
        <v>809</v>
      </c>
      <c r="AQ74" s="4">
        <f t="shared" si="34"/>
        <v>5.0257437355253612E-4</v>
      </c>
      <c r="AR74" s="6">
        <f t="shared" si="35"/>
        <v>0.98909308000437357</v>
      </c>
      <c r="AS74" s="3">
        <v>809</v>
      </c>
      <c r="AT74" s="4">
        <f t="shared" si="36"/>
        <v>5.0257437355253612E-4</v>
      </c>
      <c r="AU74" s="6">
        <f t="shared" si="37"/>
        <v>0.98909308000437357</v>
      </c>
      <c r="AV74" s="3">
        <v>809</v>
      </c>
      <c r="AW74" s="4">
        <f t="shared" si="38"/>
        <v>5.0257437355253612E-4</v>
      </c>
      <c r="AX74" s="6">
        <f t="shared" si="39"/>
        <v>0.98909308000437357</v>
      </c>
      <c r="AY74" s="3">
        <v>809</v>
      </c>
      <c r="AZ74" s="4">
        <f t="shared" si="40"/>
        <v>5.0257437355253612E-4</v>
      </c>
      <c r="BA74" s="6">
        <f t="shared" si="41"/>
        <v>0.98909308000437357</v>
      </c>
      <c r="BB74" s="3">
        <v>809</v>
      </c>
      <c r="BC74" s="4">
        <f t="shared" si="42"/>
        <v>5.0257437355253612E-4</v>
      </c>
      <c r="BD74" s="6">
        <f t="shared" si="43"/>
        <v>0.98909308000437357</v>
      </c>
      <c r="BE74" s="3">
        <v>809</v>
      </c>
      <c r="BF74" s="4">
        <f t="shared" si="44"/>
        <v>5.0257437355253612E-4</v>
      </c>
      <c r="BG74" s="6">
        <f t="shared" si="45"/>
        <v>0.98909308000437357</v>
      </c>
      <c r="BH74" s="3">
        <v>809</v>
      </c>
      <c r="BI74" s="4">
        <f t="shared" si="46"/>
        <v>5.0257437355253612E-4</v>
      </c>
      <c r="BJ74" s="6">
        <f t="shared" si="47"/>
        <v>0.98909308000437357</v>
      </c>
      <c r="BK74" s="3">
        <v>809</v>
      </c>
      <c r="BL74" s="4">
        <f t="shared" si="48"/>
        <v>5.0257437355253612E-4</v>
      </c>
      <c r="BM74" s="6">
        <f t="shared" si="49"/>
        <v>0.98909308000437357</v>
      </c>
      <c r="BN74" s="3">
        <v>809</v>
      </c>
      <c r="BO74" s="4">
        <f t="shared" si="50"/>
        <v>5.0257437355253612E-4</v>
      </c>
      <c r="BP74" s="6">
        <f t="shared" si="51"/>
        <v>0.98909308000437357</v>
      </c>
      <c r="BQ74" s="3">
        <v>809</v>
      </c>
      <c r="BR74" s="4">
        <f t="shared" si="52"/>
        <v>5.0257437355253612E-4</v>
      </c>
      <c r="BS74" s="6">
        <f t="shared" si="53"/>
        <v>0.98909308000437357</v>
      </c>
      <c r="BT74" s="3">
        <v>809</v>
      </c>
      <c r="BU74" s="4">
        <f t="shared" si="54"/>
        <v>5.0257437355253612E-4</v>
      </c>
      <c r="BV74" s="6">
        <f t="shared" si="55"/>
        <v>0.98909308000437357</v>
      </c>
      <c r="BW74" s="3">
        <v>809</v>
      </c>
      <c r="BX74" s="4">
        <f t="shared" si="56"/>
        <v>5.0257437355253612E-4</v>
      </c>
      <c r="BY74" s="6">
        <f t="shared" si="57"/>
        <v>0.98909308000437357</v>
      </c>
      <c r="BZ74" s="3">
        <v>809</v>
      </c>
      <c r="CA74" s="4">
        <f t="shared" si="58"/>
        <v>5.0257437355253612E-4</v>
      </c>
      <c r="CB74" s="6">
        <f t="shared" si="59"/>
        <v>0.98909308000437357</v>
      </c>
      <c r="CC74" s="3">
        <v>809</v>
      </c>
      <c r="CD74" s="4">
        <f t="shared" si="60"/>
        <v>5.0257437355253612E-4</v>
      </c>
      <c r="CE74" s="6">
        <f t="shared" si="61"/>
        <v>0.98909308000437357</v>
      </c>
      <c r="CF74" s="3">
        <v>809</v>
      </c>
      <c r="CG74" s="4">
        <f t="shared" si="62"/>
        <v>5.0257437355253612E-4</v>
      </c>
      <c r="CH74" s="6">
        <f t="shared" si="63"/>
        <v>0.98909308000437357</v>
      </c>
      <c r="CI74" s="11">
        <v>809</v>
      </c>
      <c r="CJ74" s="12">
        <f t="shared" si="64"/>
        <v>5.0257437355253612E-4</v>
      </c>
      <c r="CK74" s="13">
        <f t="shared" si="65"/>
        <v>0.98909308000437357</v>
      </c>
      <c r="CL74" s="11">
        <v>809</v>
      </c>
      <c r="CM74" s="12">
        <f t="shared" si="66"/>
        <v>5.0257437355253612E-4</v>
      </c>
      <c r="CN74" s="13">
        <f t="shared" si="67"/>
        <v>0.98909308000437357</v>
      </c>
      <c r="CO74" s="11">
        <v>809</v>
      </c>
      <c r="CP74" s="12">
        <f t="shared" si="68"/>
        <v>5.0257437355253612E-4</v>
      </c>
      <c r="CQ74" s="13">
        <f t="shared" si="69"/>
        <v>0.98909308000437357</v>
      </c>
      <c r="CR74" s="11">
        <v>809</v>
      </c>
      <c r="CS74" s="12">
        <f t="shared" si="70"/>
        <v>5.0257437355253612E-4</v>
      </c>
      <c r="CT74" s="13">
        <f t="shared" si="71"/>
        <v>0.98909308000437357</v>
      </c>
      <c r="CU74" s="11">
        <v>809</v>
      </c>
      <c r="CV74" s="12">
        <f t="shared" si="72"/>
        <v>5.0257437355253612E-4</v>
      </c>
      <c r="CW74" s="13">
        <f t="shared" si="73"/>
        <v>0.98909308000437357</v>
      </c>
    </row>
    <row r="75" spans="2:101">
      <c r="B75" s="3" t="s">
        <v>15</v>
      </c>
      <c r="C75" s="3">
        <v>567</v>
      </c>
      <c r="D75" s="4">
        <f t="shared" si="8"/>
        <v>3.522369218841631E-4</v>
      </c>
      <c r="E75" s="6">
        <f t="shared" si="9"/>
        <v>0.99944524237876098</v>
      </c>
      <c r="F75" s="3">
        <v>567</v>
      </c>
      <c r="G75" s="4">
        <f t="shared" si="10"/>
        <v>3.522369218841631E-4</v>
      </c>
      <c r="H75" s="6">
        <f t="shared" si="11"/>
        <v>0.99944524237876098</v>
      </c>
      <c r="I75" s="3">
        <v>567</v>
      </c>
      <c r="J75" s="4">
        <f t="shared" si="12"/>
        <v>3.522369218841631E-4</v>
      </c>
      <c r="K75" s="6">
        <f t="shared" si="13"/>
        <v>0.99944524237876098</v>
      </c>
      <c r="L75" s="3">
        <v>567</v>
      </c>
      <c r="M75" s="4">
        <f t="shared" si="14"/>
        <v>3.522369218841631E-4</v>
      </c>
      <c r="N75" s="6">
        <f t="shared" si="15"/>
        <v>0.99944524237876098</v>
      </c>
      <c r="O75" s="3">
        <v>567</v>
      </c>
      <c r="P75" s="4">
        <f t="shared" si="16"/>
        <v>3.522369218841631E-4</v>
      </c>
      <c r="Q75" s="6">
        <f t="shared" si="17"/>
        <v>0.99944524237876098</v>
      </c>
      <c r="R75" s="3">
        <v>567</v>
      </c>
      <c r="S75" s="4">
        <f t="shared" si="18"/>
        <v>3.522369218841631E-4</v>
      </c>
      <c r="T75" s="6">
        <f t="shared" si="19"/>
        <v>0.99944524237876109</v>
      </c>
      <c r="U75" s="3">
        <v>567</v>
      </c>
      <c r="V75" s="4">
        <f t="shared" si="20"/>
        <v>3.522369218841631E-4</v>
      </c>
      <c r="W75" s="6">
        <f t="shared" si="21"/>
        <v>0.99944524237876109</v>
      </c>
      <c r="X75" s="3">
        <v>567</v>
      </c>
      <c r="Y75" s="4">
        <f t="shared" si="22"/>
        <v>3.522369218841631E-4</v>
      </c>
      <c r="Z75" s="6">
        <f t="shared" si="23"/>
        <v>0.99944524237876098</v>
      </c>
      <c r="AA75" s="3">
        <v>567</v>
      </c>
      <c r="AB75" s="4">
        <f t="shared" si="24"/>
        <v>3.522369218841631E-4</v>
      </c>
      <c r="AC75" s="6">
        <f t="shared" si="25"/>
        <v>0.99944524237876098</v>
      </c>
      <c r="AD75" s="3">
        <v>567</v>
      </c>
      <c r="AE75" s="4">
        <f t="shared" si="26"/>
        <v>3.522369218841631E-4</v>
      </c>
      <c r="AF75" s="6">
        <f t="shared" si="27"/>
        <v>0.99944524237876098</v>
      </c>
      <c r="AG75" s="3">
        <v>567</v>
      </c>
      <c r="AH75" s="4">
        <f t="shared" si="28"/>
        <v>3.522369218841631E-4</v>
      </c>
      <c r="AI75" s="6">
        <f t="shared" si="29"/>
        <v>0.99944524237876098</v>
      </c>
      <c r="AJ75" s="3">
        <v>567</v>
      </c>
      <c r="AK75" s="4">
        <f t="shared" si="30"/>
        <v>3.522369218841631E-4</v>
      </c>
      <c r="AL75" s="6">
        <f t="shared" si="31"/>
        <v>0.99944524237876098</v>
      </c>
      <c r="AM75" s="3">
        <v>567</v>
      </c>
      <c r="AN75" s="4">
        <f t="shared" si="32"/>
        <v>3.522369218841631E-4</v>
      </c>
      <c r="AO75" s="6">
        <f t="shared" si="33"/>
        <v>0.99944524237876109</v>
      </c>
      <c r="AP75" s="8">
        <f>AM75+$E$59</f>
        <v>16664</v>
      </c>
      <c r="AQ75" s="9">
        <f t="shared" si="34"/>
        <v>1.0352162374387469E-2</v>
      </c>
      <c r="AR75" s="10">
        <f t="shared" si="35"/>
        <v>0.99944524237876109</v>
      </c>
      <c r="AS75" s="3">
        <v>567</v>
      </c>
      <c r="AT75" s="4">
        <f t="shared" si="36"/>
        <v>3.522369218841631E-4</v>
      </c>
      <c r="AU75" s="6">
        <f t="shared" si="37"/>
        <v>0.9894453169262577</v>
      </c>
      <c r="AV75" s="3">
        <v>567</v>
      </c>
      <c r="AW75" s="4">
        <f t="shared" si="38"/>
        <v>3.522369218841631E-4</v>
      </c>
      <c r="AX75" s="6">
        <f t="shared" si="39"/>
        <v>0.9894453169262577</v>
      </c>
      <c r="AY75" s="3">
        <v>567</v>
      </c>
      <c r="AZ75" s="4">
        <f t="shared" si="40"/>
        <v>3.522369218841631E-4</v>
      </c>
      <c r="BA75" s="6">
        <f t="shared" si="41"/>
        <v>0.9894453169262577</v>
      </c>
      <c r="BB75" s="3">
        <v>567</v>
      </c>
      <c r="BC75" s="4">
        <f t="shared" si="42"/>
        <v>3.522369218841631E-4</v>
      </c>
      <c r="BD75" s="6">
        <f t="shared" si="43"/>
        <v>0.9894453169262577</v>
      </c>
      <c r="BE75" s="3">
        <v>567</v>
      </c>
      <c r="BF75" s="4">
        <f t="shared" si="44"/>
        <v>3.522369218841631E-4</v>
      </c>
      <c r="BG75" s="6">
        <f t="shared" si="45"/>
        <v>0.9894453169262577</v>
      </c>
      <c r="BH75" s="3">
        <v>567</v>
      </c>
      <c r="BI75" s="4">
        <f t="shared" si="46"/>
        <v>3.522369218841631E-4</v>
      </c>
      <c r="BJ75" s="6">
        <f t="shared" si="47"/>
        <v>0.9894453169262577</v>
      </c>
      <c r="BK75" s="3">
        <v>567</v>
      </c>
      <c r="BL75" s="4">
        <f t="shared" si="48"/>
        <v>3.522369218841631E-4</v>
      </c>
      <c r="BM75" s="6">
        <f t="shared" si="49"/>
        <v>0.9894453169262577</v>
      </c>
      <c r="BN75" s="3">
        <v>567</v>
      </c>
      <c r="BO75" s="4">
        <f t="shared" si="50"/>
        <v>3.522369218841631E-4</v>
      </c>
      <c r="BP75" s="6">
        <f t="shared" si="51"/>
        <v>0.9894453169262577</v>
      </c>
      <c r="BQ75" s="3">
        <v>567</v>
      </c>
      <c r="BR75" s="4">
        <f t="shared" si="52"/>
        <v>3.522369218841631E-4</v>
      </c>
      <c r="BS75" s="6">
        <f t="shared" si="53"/>
        <v>0.9894453169262577</v>
      </c>
      <c r="BT75" s="3">
        <v>567</v>
      </c>
      <c r="BU75" s="4">
        <f t="shared" si="54"/>
        <v>3.522369218841631E-4</v>
      </c>
      <c r="BV75" s="6">
        <f t="shared" si="55"/>
        <v>0.9894453169262577</v>
      </c>
      <c r="BW75" s="3">
        <v>567</v>
      </c>
      <c r="BX75" s="4">
        <f t="shared" si="56"/>
        <v>3.522369218841631E-4</v>
      </c>
      <c r="BY75" s="6">
        <f t="shared" si="57"/>
        <v>0.9894453169262577</v>
      </c>
      <c r="BZ75" s="3">
        <v>567</v>
      </c>
      <c r="CA75" s="4">
        <f t="shared" si="58"/>
        <v>3.522369218841631E-4</v>
      </c>
      <c r="CB75" s="6">
        <f t="shared" si="59"/>
        <v>0.9894453169262577</v>
      </c>
      <c r="CC75" s="3">
        <v>567</v>
      </c>
      <c r="CD75" s="4">
        <f t="shared" si="60"/>
        <v>3.522369218841631E-4</v>
      </c>
      <c r="CE75" s="6">
        <f t="shared" si="61"/>
        <v>0.9894453169262577</v>
      </c>
      <c r="CF75" s="3">
        <v>567</v>
      </c>
      <c r="CG75" s="4">
        <f t="shared" si="62"/>
        <v>3.522369218841631E-4</v>
      </c>
      <c r="CH75" s="6">
        <f t="shared" si="63"/>
        <v>0.9894453169262577</v>
      </c>
      <c r="CI75" s="11">
        <v>567</v>
      </c>
      <c r="CJ75" s="12">
        <f t="shared" si="64"/>
        <v>3.522369218841631E-4</v>
      </c>
      <c r="CK75" s="13">
        <f t="shared" si="65"/>
        <v>0.9894453169262577</v>
      </c>
      <c r="CL75" s="11">
        <v>567</v>
      </c>
      <c r="CM75" s="12">
        <f t="shared" si="66"/>
        <v>3.522369218841631E-4</v>
      </c>
      <c r="CN75" s="13">
        <f t="shared" si="67"/>
        <v>0.9894453169262577</v>
      </c>
      <c r="CO75" s="11">
        <v>567</v>
      </c>
      <c r="CP75" s="12">
        <f t="shared" si="68"/>
        <v>3.522369218841631E-4</v>
      </c>
      <c r="CQ75" s="13">
        <f t="shared" si="69"/>
        <v>0.9894453169262577</v>
      </c>
      <c r="CR75" s="11">
        <v>567</v>
      </c>
      <c r="CS75" s="12">
        <f t="shared" si="70"/>
        <v>3.522369218841631E-4</v>
      </c>
      <c r="CT75" s="13">
        <f t="shared" si="71"/>
        <v>0.9894453169262577</v>
      </c>
      <c r="CU75" s="11">
        <v>567</v>
      </c>
      <c r="CV75" s="12">
        <f t="shared" si="72"/>
        <v>3.522369218841631E-4</v>
      </c>
      <c r="CW75" s="13">
        <f t="shared" si="73"/>
        <v>0.9894453169262577</v>
      </c>
    </row>
    <row r="76" spans="2:101">
      <c r="B76" s="3" t="s">
        <v>16</v>
      </c>
      <c r="C76" s="3">
        <v>407</v>
      </c>
      <c r="D76" s="4">
        <f t="shared" si="8"/>
        <v>2.5284025962408183E-4</v>
      </c>
      <c r="E76" s="6">
        <f t="shared" si="9"/>
        <v>0.99969808263838511</v>
      </c>
      <c r="F76" s="3">
        <v>407</v>
      </c>
      <c r="G76" s="4">
        <f t="shared" si="10"/>
        <v>2.5284025962408183E-4</v>
      </c>
      <c r="H76" s="6">
        <f t="shared" si="11"/>
        <v>0.99969808263838511</v>
      </c>
      <c r="I76" s="3">
        <v>407</v>
      </c>
      <c r="J76" s="4">
        <f t="shared" si="12"/>
        <v>2.5284025962408183E-4</v>
      </c>
      <c r="K76" s="6">
        <f t="shared" si="13"/>
        <v>0.99969808263838511</v>
      </c>
      <c r="L76" s="3">
        <v>407</v>
      </c>
      <c r="M76" s="4">
        <f t="shared" si="14"/>
        <v>2.5284025962408183E-4</v>
      </c>
      <c r="N76" s="6">
        <f t="shared" si="15"/>
        <v>0.99969808263838511</v>
      </c>
      <c r="O76" s="3">
        <v>407</v>
      </c>
      <c r="P76" s="4">
        <f t="shared" si="16"/>
        <v>2.5284025962408183E-4</v>
      </c>
      <c r="Q76" s="6">
        <f t="shared" si="17"/>
        <v>0.99969808263838511</v>
      </c>
      <c r="R76" s="3">
        <v>407</v>
      </c>
      <c r="S76" s="4">
        <f t="shared" si="18"/>
        <v>2.5284025962408183E-4</v>
      </c>
      <c r="T76" s="6">
        <f t="shared" si="19"/>
        <v>0.99969808263838522</v>
      </c>
      <c r="U76" s="3">
        <v>407</v>
      </c>
      <c r="V76" s="4">
        <f t="shared" si="20"/>
        <v>2.5284025962408183E-4</v>
      </c>
      <c r="W76" s="6">
        <f t="shared" si="21"/>
        <v>0.99969808263838522</v>
      </c>
      <c r="X76" s="3">
        <v>407</v>
      </c>
      <c r="Y76" s="4">
        <f t="shared" si="22"/>
        <v>2.5284025962408183E-4</v>
      </c>
      <c r="Z76" s="6">
        <f t="shared" si="23"/>
        <v>0.99969808263838511</v>
      </c>
      <c r="AA76" s="3">
        <v>407</v>
      </c>
      <c r="AB76" s="4">
        <f t="shared" si="24"/>
        <v>2.5284025962408183E-4</v>
      </c>
      <c r="AC76" s="6">
        <f t="shared" si="25"/>
        <v>0.99969808263838511</v>
      </c>
      <c r="AD76" s="3">
        <v>407</v>
      </c>
      <c r="AE76" s="4">
        <f t="shared" si="26"/>
        <v>2.5284025962408183E-4</v>
      </c>
      <c r="AF76" s="6">
        <f t="shared" si="27"/>
        <v>0.99969808263838511</v>
      </c>
      <c r="AG76" s="3">
        <v>407</v>
      </c>
      <c r="AH76" s="4">
        <f t="shared" si="28"/>
        <v>2.5284025962408183E-4</v>
      </c>
      <c r="AI76" s="6">
        <f t="shared" si="29"/>
        <v>0.99969808263838511</v>
      </c>
      <c r="AJ76" s="3">
        <v>407</v>
      </c>
      <c r="AK76" s="4">
        <f t="shared" si="30"/>
        <v>2.5284025962408183E-4</v>
      </c>
      <c r="AL76" s="6">
        <f t="shared" si="31"/>
        <v>0.99969808263838511</v>
      </c>
      <c r="AM76" s="3">
        <v>407</v>
      </c>
      <c r="AN76" s="4">
        <f t="shared" si="32"/>
        <v>2.5284025962408183E-4</v>
      </c>
      <c r="AO76" s="6">
        <f t="shared" si="33"/>
        <v>0.99969808263838522</v>
      </c>
      <c r="AP76" s="3">
        <v>407</v>
      </c>
      <c r="AQ76" s="4">
        <f t="shared" si="34"/>
        <v>2.5284025962408183E-4</v>
      </c>
      <c r="AR76" s="6">
        <f t="shared" si="35"/>
        <v>0.99969808263838522</v>
      </c>
      <c r="AS76" s="8">
        <f>AP76+$E$59</f>
        <v>16504</v>
      </c>
      <c r="AT76" s="9">
        <f t="shared" si="36"/>
        <v>1.0252765712127387E-2</v>
      </c>
      <c r="AU76" s="10">
        <f t="shared" si="37"/>
        <v>0.99969808263838511</v>
      </c>
      <c r="AV76" s="3">
        <v>407</v>
      </c>
      <c r="AW76" s="4">
        <f t="shared" si="38"/>
        <v>2.5284025962408183E-4</v>
      </c>
      <c r="AX76" s="6">
        <f t="shared" si="39"/>
        <v>0.98969815718588183</v>
      </c>
      <c r="AY76" s="3">
        <v>407</v>
      </c>
      <c r="AZ76" s="4">
        <f t="shared" si="40"/>
        <v>2.5284025962408183E-4</v>
      </c>
      <c r="BA76" s="6">
        <f t="shared" si="41"/>
        <v>0.98969815718588183</v>
      </c>
      <c r="BB76" s="3">
        <v>407</v>
      </c>
      <c r="BC76" s="4">
        <f t="shared" si="42"/>
        <v>2.5284025962408183E-4</v>
      </c>
      <c r="BD76" s="6">
        <f t="shared" si="43"/>
        <v>0.98969815718588183</v>
      </c>
      <c r="BE76" s="3">
        <v>407</v>
      </c>
      <c r="BF76" s="4">
        <f t="shared" si="44"/>
        <v>2.5284025962408183E-4</v>
      </c>
      <c r="BG76" s="6">
        <f t="shared" si="45"/>
        <v>0.98969815718588183</v>
      </c>
      <c r="BH76" s="3">
        <v>407</v>
      </c>
      <c r="BI76" s="4">
        <f t="shared" si="46"/>
        <v>2.5284025962408183E-4</v>
      </c>
      <c r="BJ76" s="6">
        <f t="shared" si="47"/>
        <v>0.98969815718588183</v>
      </c>
      <c r="BK76" s="3">
        <v>407</v>
      </c>
      <c r="BL76" s="4">
        <f t="shared" si="48"/>
        <v>2.5284025962408183E-4</v>
      </c>
      <c r="BM76" s="6">
        <f t="shared" si="49"/>
        <v>0.98969815718588183</v>
      </c>
      <c r="BN76" s="3">
        <v>407</v>
      </c>
      <c r="BO76" s="4">
        <f t="shared" si="50"/>
        <v>2.5284025962408183E-4</v>
      </c>
      <c r="BP76" s="6">
        <f t="shared" si="51"/>
        <v>0.98969815718588183</v>
      </c>
      <c r="BQ76" s="3">
        <v>407</v>
      </c>
      <c r="BR76" s="4">
        <f t="shared" si="52"/>
        <v>2.5284025962408183E-4</v>
      </c>
      <c r="BS76" s="6">
        <f t="shared" si="53"/>
        <v>0.98969815718588183</v>
      </c>
      <c r="BT76" s="3">
        <v>407</v>
      </c>
      <c r="BU76" s="4">
        <f t="shared" si="54"/>
        <v>2.5284025962408183E-4</v>
      </c>
      <c r="BV76" s="6">
        <f t="shared" si="55"/>
        <v>0.98969815718588183</v>
      </c>
      <c r="BW76" s="3">
        <v>407</v>
      </c>
      <c r="BX76" s="4">
        <f t="shared" si="56"/>
        <v>2.5284025962408183E-4</v>
      </c>
      <c r="BY76" s="6">
        <f t="shared" si="57"/>
        <v>0.98969815718588183</v>
      </c>
      <c r="BZ76" s="3">
        <v>407</v>
      </c>
      <c r="CA76" s="4">
        <f t="shared" si="58"/>
        <v>2.5284025962408183E-4</v>
      </c>
      <c r="CB76" s="6">
        <f t="shared" si="59"/>
        <v>0.98969815718588183</v>
      </c>
      <c r="CC76" s="3">
        <v>407</v>
      </c>
      <c r="CD76" s="4">
        <f t="shared" si="60"/>
        <v>2.5284025962408183E-4</v>
      </c>
      <c r="CE76" s="6">
        <f t="shared" si="61"/>
        <v>0.98969815718588183</v>
      </c>
      <c r="CF76" s="3">
        <v>407</v>
      </c>
      <c r="CG76" s="4">
        <f t="shared" si="62"/>
        <v>2.5284025962408183E-4</v>
      </c>
      <c r="CH76" s="6">
        <f t="shared" si="63"/>
        <v>0.98969815718588183</v>
      </c>
      <c r="CI76" s="11">
        <v>407</v>
      </c>
      <c r="CJ76" s="12">
        <f t="shared" si="64"/>
        <v>2.5284025962408183E-4</v>
      </c>
      <c r="CK76" s="13">
        <f t="shared" si="65"/>
        <v>0.98969815718588183</v>
      </c>
      <c r="CL76" s="11">
        <v>407</v>
      </c>
      <c r="CM76" s="12">
        <f t="shared" si="66"/>
        <v>2.5284025962408183E-4</v>
      </c>
      <c r="CN76" s="13">
        <f t="shared" si="67"/>
        <v>0.98969815718588183</v>
      </c>
      <c r="CO76" s="11">
        <v>407</v>
      </c>
      <c r="CP76" s="12">
        <f t="shared" si="68"/>
        <v>2.5284025962408183E-4</v>
      </c>
      <c r="CQ76" s="13">
        <f t="shared" si="69"/>
        <v>0.98969815718588183</v>
      </c>
      <c r="CR76" s="11">
        <v>407</v>
      </c>
      <c r="CS76" s="12">
        <f t="shared" si="70"/>
        <v>2.5284025962408183E-4</v>
      </c>
      <c r="CT76" s="13">
        <f t="shared" si="71"/>
        <v>0.98969815718588183</v>
      </c>
      <c r="CU76" s="11">
        <v>407</v>
      </c>
      <c r="CV76" s="12">
        <f t="shared" si="72"/>
        <v>2.5284025962408183E-4</v>
      </c>
      <c r="CW76" s="13">
        <f t="shared" si="73"/>
        <v>0.98969815718588183</v>
      </c>
    </row>
    <row r="77" spans="2:101">
      <c r="B77" s="3" t="s">
        <v>17</v>
      </c>
      <c r="C77" s="3">
        <v>178</v>
      </c>
      <c r="D77" s="4">
        <f t="shared" si="8"/>
        <v>1.1057878676434046E-4</v>
      </c>
      <c r="E77" s="6">
        <f t="shared" si="9"/>
        <v>0.99980866142514946</v>
      </c>
      <c r="F77" s="3">
        <v>178</v>
      </c>
      <c r="G77" s="4">
        <f t="shared" si="10"/>
        <v>1.1057878676434046E-4</v>
      </c>
      <c r="H77" s="6">
        <f t="shared" si="11"/>
        <v>0.99980866142514946</v>
      </c>
      <c r="I77" s="3">
        <v>178</v>
      </c>
      <c r="J77" s="4">
        <f t="shared" si="12"/>
        <v>1.1057878676434046E-4</v>
      </c>
      <c r="K77" s="6">
        <f t="shared" si="13"/>
        <v>0.99980866142514946</v>
      </c>
      <c r="L77" s="3">
        <v>178</v>
      </c>
      <c r="M77" s="4">
        <f t="shared" si="14"/>
        <v>1.1057878676434046E-4</v>
      </c>
      <c r="N77" s="6">
        <f t="shared" si="15"/>
        <v>0.99980866142514946</v>
      </c>
      <c r="O77" s="3">
        <v>178</v>
      </c>
      <c r="P77" s="4">
        <f t="shared" si="16"/>
        <v>1.1057878676434046E-4</v>
      </c>
      <c r="Q77" s="6">
        <f t="shared" si="17"/>
        <v>0.99980866142514946</v>
      </c>
      <c r="R77" s="3">
        <v>178</v>
      </c>
      <c r="S77" s="4">
        <f t="shared" si="18"/>
        <v>1.1057878676434046E-4</v>
      </c>
      <c r="T77" s="6">
        <f t="shared" si="19"/>
        <v>0.99980866142514957</v>
      </c>
      <c r="U77" s="3">
        <v>178</v>
      </c>
      <c r="V77" s="4">
        <f t="shared" si="20"/>
        <v>1.1057878676434046E-4</v>
      </c>
      <c r="W77" s="6">
        <f t="shared" si="21"/>
        <v>0.99980866142514957</v>
      </c>
      <c r="X77" s="3">
        <v>178</v>
      </c>
      <c r="Y77" s="4">
        <f t="shared" si="22"/>
        <v>1.1057878676434046E-4</v>
      </c>
      <c r="Z77" s="6">
        <f t="shared" si="23"/>
        <v>0.99980866142514946</v>
      </c>
      <c r="AA77" s="3">
        <v>178</v>
      </c>
      <c r="AB77" s="4">
        <f t="shared" si="24"/>
        <v>1.1057878676434046E-4</v>
      </c>
      <c r="AC77" s="6">
        <f t="shared" si="25"/>
        <v>0.99980866142514946</v>
      </c>
      <c r="AD77" s="3">
        <v>178</v>
      </c>
      <c r="AE77" s="4">
        <f t="shared" si="26"/>
        <v>1.1057878676434046E-4</v>
      </c>
      <c r="AF77" s="6">
        <f t="shared" si="27"/>
        <v>0.99980866142514946</v>
      </c>
      <c r="AG77" s="3">
        <v>178</v>
      </c>
      <c r="AH77" s="4">
        <f t="shared" si="28"/>
        <v>1.1057878676434046E-4</v>
      </c>
      <c r="AI77" s="6">
        <f t="shared" si="29"/>
        <v>0.99980866142514946</v>
      </c>
      <c r="AJ77" s="3">
        <v>178</v>
      </c>
      <c r="AK77" s="4">
        <f t="shared" si="30"/>
        <v>1.1057878676434046E-4</v>
      </c>
      <c r="AL77" s="6">
        <f t="shared" si="31"/>
        <v>0.99980866142514946</v>
      </c>
      <c r="AM77" s="3">
        <v>178</v>
      </c>
      <c r="AN77" s="4">
        <f t="shared" si="32"/>
        <v>1.1057878676434046E-4</v>
      </c>
      <c r="AO77" s="6">
        <f t="shared" si="33"/>
        <v>0.99980866142514957</v>
      </c>
      <c r="AP77" s="3">
        <v>178</v>
      </c>
      <c r="AQ77" s="4">
        <f t="shared" si="34"/>
        <v>1.1057878676434046E-4</v>
      </c>
      <c r="AR77" s="6">
        <f t="shared" si="35"/>
        <v>0.99980866142514957</v>
      </c>
      <c r="AS77" s="3">
        <v>178</v>
      </c>
      <c r="AT77" s="4">
        <f t="shared" si="36"/>
        <v>1.1057878676434046E-4</v>
      </c>
      <c r="AU77" s="6">
        <f t="shared" si="37"/>
        <v>0.99980866142514946</v>
      </c>
      <c r="AV77" s="8">
        <f>AS77+$E$59</f>
        <v>16275</v>
      </c>
      <c r="AW77" s="9">
        <f t="shared" si="38"/>
        <v>1.0110504239267645E-2</v>
      </c>
      <c r="AX77" s="10">
        <f t="shared" si="39"/>
        <v>0.99980866142514946</v>
      </c>
      <c r="AY77" s="3">
        <v>178</v>
      </c>
      <c r="AZ77" s="4">
        <f t="shared" si="40"/>
        <v>1.1057878676434046E-4</v>
      </c>
      <c r="BA77" s="6">
        <f t="shared" si="41"/>
        <v>0.98980873597264618</v>
      </c>
      <c r="BB77" s="3">
        <v>178</v>
      </c>
      <c r="BC77" s="4">
        <f t="shared" si="42"/>
        <v>1.1057878676434046E-4</v>
      </c>
      <c r="BD77" s="6">
        <f t="shared" si="43"/>
        <v>0.98980873597264618</v>
      </c>
      <c r="BE77" s="3">
        <v>178</v>
      </c>
      <c r="BF77" s="4">
        <f t="shared" si="44"/>
        <v>1.1057878676434046E-4</v>
      </c>
      <c r="BG77" s="6">
        <f t="shared" si="45"/>
        <v>0.98980873597264618</v>
      </c>
      <c r="BH77" s="3">
        <v>178</v>
      </c>
      <c r="BI77" s="4">
        <f t="shared" si="46"/>
        <v>1.1057878676434046E-4</v>
      </c>
      <c r="BJ77" s="6">
        <f t="shared" si="47"/>
        <v>0.98980873597264618</v>
      </c>
      <c r="BK77" s="3">
        <v>178</v>
      </c>
      <c r="BL77" s="4">
        <f t="shared" si="48"/>
        <v>1.1057878676434046E-4</v>
      </c>
      <c r="BM77" s="6">
        <f t="shared" si="49"/>
        <v>0.98980873597264618</v>
      </c>
      <c r="BN77" s="3">
        <v>178</v>
      </c>
      <c r="BO77" s="4">
        <f t="shared" si="50"/>
        <v>1.1057878676434046E-4</v>
      </c>
      <c r="BP77" s="6">
        <f t="shared" si="51"/>
        <v>0.98980873597264618</v>
      </c>
      <c r="BQ77" s="3">
        <v>178</v>
      </c>
      <c r="BR77" s="4">
        <f t="shared" si="52"/>
        <v>1.1057878676434046E-4</v>
      </c>
      <c r="BS77" s="6">
        <f t="shared" si="53"/>
        <v>0.98980873597264618</v>
      </c>
      <c r="BT77" s="3">
        <v>178</v>
      </c>
      <c r="BU77" s="4">
        <f t="shared" si="54"/>
        <v>1.1057878676434046E-4</v>
      </c>
      <c r="BV77" s="6">
        <f t="shared" si="55"/>
        <v>0.98980873597264618</v>
      </c>
      <c r="BW77" s="3">
        <v>178</v>
      </c>
      <c r="BX77" s="4">
        <f t="shared" si="56"/>
        <v>1.1057878676434046E-4</v>
      </c>
      <c r="BY77" s="6">
        <f t="shared" si="57"/>
        <v>0.98980873597264618</v>
      </c>
      <c r="BZ77" s="3">
        <v>178</v>
      </c>
      <c r="CA77" s="4">
        <f t="shared" si="58"/>
        <v>1.1057878676434046E-4</v>
      </c>
      <c r="CB77" s="6">
        <f t="shared" si="59"/>
        <v>0.98980873597264618</v>
      </c>
      <c r="CC77" s="3">
        <v>178</v>
      </c>
      <c r="CD77" s="4">
        <f t="shared" si="60"/>
        <v>1.1057878676434046E-4</v>
      </c>
      <c r="CE77" s="6">
        <f t="shared" si="61"/>
        <v>0.98980873597264618</v>
      </c>
      <c r="CF77" s="3">
        <v>178</v>
      </c>
      <c r="CG77" s="4">
        <f t="shared" si="62"/>
        <v>1.1057878676434046E-4</v>
      </c>
      <c r="CH77" s="6">
        <f t="shared" si="63"/>
        <v>0.98980873597264618</v>
      </c>
      <c r="CI77" s="11">
        <v>178</v>
      </c>
      <c r="CJ77" s="12">
        <f t="shared" si="64"/>
        <v>1.1057878676434046E-4</v>
      </c>
      <c r="CK77" s="13">
        <f t="shared" si="65"/>
        <v>0.98980873597264618</v>
      </c>
      <c r="CL77" s="11">
        <v>178</v>
      </c>
      <c r="CM77" s="12">
        <f t="shared" si="66"/>
        <v>1.1057878676434046E-4</v>
      </c>
      <c r="CN77" s="13">
        <f t="shared" si="67"/>
        <v>0.98980873597264618</v>
      </c>
      <c r="CO77" s="11">
        <v>178</v>
      </c>
      <c r="CP77" s="12">
        <f t="shared" si="68"/>
        <v>1.1057878676434046E-4</v>
      </c>
      <c r="CQ77" s="13">
        <f t="shared" si="69"/>
        <v>0.98980873597264618</v>
      </c>
      <c r="CR77" s="11">
        <v>178</v>
      </c>
      <c r="CS77" s="12">
        <f t="shared" si="70"/>
        <v>1.1057878676434046E-4</v>
      </c>
      <c r="CT77" s="13">
        <f t="shared" si="71"/>
        <v>0.98980873597264618</v>
      </c>
      <c r="CU77" s="11">
        <v>178</v>
      </c>
      <c r="CV77" s="12">
        <f t="shared" si="72"/>
        <v>1.1057878676434046E-4</v>
      </c>
      <c r="CW77" s="13">
        <f t="shared" si="73"/>
        <v>0.98980873597264618</v>
      </c>
    </row>
    <row r="78" spans="2:101">
      <c r="B78" s="3" t="s">
        <v>18</v>
      </c>
      <c r="C78" s="3">
        <v>103</v>
      </c>
      <c r="D78" s="4">
        <f t="shared" si="8"/>
        <v>6.3986601329927347E-5</v>
      </c>
      <c r="E78" s="6">
        <f t="shared" si="9"/>
        <v>0.99987264802647935</v>
      </c>
      <c r="F78" s="3">
        <v>103</v>
      </c>
      <c r="G78" s="4">
        <f t="shared" si="10"/>
        <v>6.3986601329927347E-5</v>
      </c>
      <c r="H78" s="6">
        <f t="shared" si="11"/>
        <v>0.99987264802647935</v>
      </c>
      <c r="I78" s="3">
        <v>103</v>
      </c>
      <c r="J78" s="4">
        <f t="shared" si="12"/>
        <v>6.3986601329927347E-5</v>
      </c>
      <c r="K78" s="6">
        <f t="shared" si="13"/>
        <v>0.99987264802647935</v>
      </c>
      <c r="L78" s="3">
        <v>103</v>
      </c>
      <c r="M78" s="4">
        <f t="shared" si="14"/>
        <v>6.3986601329927347E-5</v>
      </c>
      <c r="N78" s="6">
        <f t="shared" si="15"/>
        <v>0.99987264802647935</v>
      </c>
      <c r="O78" s="3">
        <v>103</v>
      </c>
      <c r="P78" s="4">
        <f t="shared" si="16"/>
        <v>6.3986601329927347E-5</v>
      </c>
      <c r="Q78" s="6">
        <f t="shared" si="17"/>
        <v>0.99987264802647935</v>
      </c>
      <c r="R78" s="3">
        <v>103</v>
      </c>
      <c r="S78" s="4">
        <f t="shared" si="18"/>
        <v>6.3986601329927347E-5</v>
      </c>
      <c r="T78" s="6">
        <f t="shared" si="19"/>
        <v>0.99987264802647946</v>
      </c>
      <c r="U78" s="3">
        <v>103</v>
      </c>
      <c r="V78" s="4">
        <f t="shared" si="20"/>
        <v>6.3986601329927347E-5</v>
      </c>
      <c r="W78" s="6">
        <f t="shared" si="21"/>
        <v>0.99987264802647946</v>
      </c>
      <c r="X78" s="3">
        <v>103</v>
      </c>
      <c r="Y78" s="4">
        <f t="shared" si="22"/>
        <v>6.3986601329927347E-5</v>
      </c>
      <c r="Z78" s="6">
        <f t="shared" si="23"/>
        <v>0.99987264802647935</v>
      </c>
      <c r="AA78" s="3">
        <v>103</v>
      </c>
      <c r="AB78" s="4">
        <f t="shared" si="24"/>
        <v>6.3986601329927347E-5</v>
      </c>
      <c r="AC78" s="6">
        <f t="shared" si="25"/>
        <v>0.99987264802647935</v>
      </c>
      <c r="AD78" s="3">
        <v>103</v>
      </c>
      <c r="AE78" s="4">
        <f t="shared" si="26"/>
        <v>6.3986601329927347E-5</v>
      </c>
      <c r="AF78" s="6">
        <f t="shared" si="27"/>
        <v>0.99987264802647935</v>
      </c>
      <c r="AG78" s="3">
        <v>103</v>
      </c>
      <c r="AH78" s="4">
        <f t="shared" si="28"/>
        <v>6.3986601329927347E-5</v>
      </c>
      <c r="AI78" s="6">
        <f t="shared" si="29"/>
        <v>0.99987264802647935</v>
      </c>
      <c r="AJ78" s="3">
        <v>103</v>
      </c>
      <c r="AK78" s="4">
        <f t="shared" si="30"/>
        <v>6.3986601329927347E-5</v>
      </c>
      <c r="AL78" s="6">
        <f t="shared" si="31"/>
        <v>0.99987264802647935</v>
      </c>
      <c r="AM78" s="3">
        <v>103</v>
      </c>
      <c r="AN78" s="4">
        <f t="shared" si="32"/>
        <v>6.3986601329927347E-5</v>
      </c>
      <c r="AO78" s="6">
        <f t="shared" si="33"/>
        <v>0.99987264802647946</v>
      </c>
      <c r="AP78" s="3">
        <v>103</v>
      </c>
      <c r="AQ78" s="4">
        <f t="shared" si="34"/>
        <v>6.3986601329927347E-5</v>
      </c>
      <c r="AR78" s="6">
        <f t="shared" si="35"/>
        <v>0.99987264802647946</v>
      </c>
      <c r="AS78" s="3">
        <v>103</v>
      </c>
      <c r="AT78" s="4">
        <f t="shared" si="36"/>
        <v>6.3986601329927347E-5</v>
      </c>
      <c r="AU78" s="6">
        <f t="shared" si="37"/>
        <v>0.99987264802647935</v>
      </c>
      <c r="AV78" s="3">
        <v>103</v>
      </c>
      <c r="AW78" s="4">
        <f t="shared" si="38"/>
        <v>6.3986601329927347E-5</v>
      </c>
      <c r="AX78" s="6">
        <f t="shared" si="39"/>
        <v>0.99987264802647935</v>
      </c>
      <c r="AY78" s="8">
        <f>AV78+$E$59</f>
        <v>16200</v>
      </c>
      <c r="AZ78" s="9">
        <f t="shared" si="40"/>
        <v>1.0063912053833233E-2</v>
      </c>
      <c r="BA78" s="10">
        <f t="shared" si="41"/>
        <v>0.99987264802647946</v>
      </c>
      <c r="BB78" s="3">
        <v>103</v>
      </c>
      <c r="BC78" s="4">
        <f t="shared" si="42"/>
        <v>6.3986601329927347E-5</v>
      </c>
      <c r="BD78" s="6">
        <f t="shared" si="43"/>
        <v>0.98987272257397607</v>
      </c>
      <c r="BE78" s="3">
        <v>103</v>
      </c>
      <c r="BF78" s="4">
        <f t="shared" si="44"/>
        <v>6.3986601329927347E-5</v>
      </c>
      <c r="BG78" s="6">
        <f t="shared" si="45"/>
        <v>0.98987272257397607</v>
      </c>
      <c r="BH78" s="3">
        <v>103</v>
      </c>
      <c r="BI78" s="4">
        <f t="shared" si="46"/>
        <v>6.3986601329927347E-5</v>
      </c>
      <c r="BJ78" s="6">
        <f t="shared" si="47"/>
        <v>0.98987272257397607</v>
      </c>
      <c r="BK78" s="3">
        <v>103</v>
      </c>
      <c r="BL78" s="4">
        <f t="shared" si="48"/>
        <v>6.3986601329927347E-5</v>
      </c>
      <c r="BM78" s="6">
        <f t="shared" si="49"/>
        <v>0.98987272257397607</v>
      </c>
      <c r="BN78" s="3">
        <v>103</v>
      </c>
      <c r="BO78" s="4">
        <f t="shared" si="50"/>
        <v>6.3986601329927347E-5</v>
      </c>
      <c r="BP78" s="6">
        <f t="shared" si="51"/>
        <v>0.98987272257397607</v>
      </c>
      <c r="BQ78" s="3">
        <v>103</v>
      </c>
      <c r="BR78" s="4">
        <f t="shared" si="52"/>
        <v>6.3986601329927347E-5</v>
      </c>
      <c r="BS78" s="6">
        <f t="shared" si="53"/>
        <v>0.98987272257397607</v>
      </c>
      <c r="BT78" s="3">
        <v>103</v>
      </c>
      <c r="BU78" s="4">
        <f t="shared" si="54"/>
        <v>6.3986601329927347E-5</v>
      </c>
      <c r="BV78" s="6">
        <f t="shared" si="55"/>
        <v>0.98987272257397607</v>
      </c>
      <c r="BW78" s="3">
        <v>103</v>
      </c>
      <c r="BX78" s="4">
        <f t="shared" si="56"/>
        <v>6.3986601329927347E-5</v>
      </c>
      <c r="BY78" s="6">
        <f t="shared" si="57"/>
        <v>0.98987272257397607</v>
      </c>
      <c r="BZ78" s="3">
        <v>103</v>
      </c>
      <c r="CA78" s="4">
        <f t="shared" si="58"/>
        <v>6.3986601329927347E-5</v>
      </c>
      <c r="CB78" s="6">
        <f t="shared" si="59"/>
        <v>0.98987272257397607</v>
      </c>
      <c r="CC78" s="3">
        <v>103</v>
      </c>
      <c r="CD78" s="4">
        <f t="shared" si="60"/>
        <v>6.3986601329927347E-5</v>
      </c>
      <c r="CE78" s="6">
        <f t="shared" si="61"/>
        <v>0.98987272257397607</v>
      </c>
      <c r="CF78" s="3">
        <v>103</v>
      </c>
      <c r="CG78" s="4">
        <f t="shared" si="62"/>
        <v>6.3986601329927347E-5</v>
      </c>
      <c r="CH78" s="6">
        <f t="shared" si="63"/>
        <v>0.98987272257397607</v>
      </c>
      <c r="CI78" s="11">
        <v>103</v>
      </c>
      <c r="CJ78" s="12">
        <f t="shared" si="64"/>
        <v>6.3986601329927347E-5</v>
      </c>
      <c r="CK78" s="13">
        <f t="shared" si="65"/>
        <v>0.98987272257397607</v>
      </c>
      <c r="CL78" s="11">
        <v>103</v>
      </c>
      <c r="CM78" s="12">
        <f t="shared" si="66"/>
        <v>6.3986601329927347E-5</v>
      </c>
      <c r="CN78" s="13">
        <f t="shared" si="67"/>
        <v>0.98987272257397607</v>
      </c>
      <c r="CO78" s="11">
        <v>103</v>
      </c>
      <c r="CP78" s="12">
        <f t="shared" si="68"/>
        <v>6.3986601329927347E-5</v>
      </c>
      <c r="CQ78" s="13">
        <f t="shared" si="69"/>
        <v>0.98987272257397607</v>
      </c>
      <c r="CR78" s="11">
        <v>103</v>
      </c>
      <c r="CS78" s="12">
        <f t="shared" si="70"/>
        <v>6.3986601329927347E-5</v>
      </c>
      <c r="CT78" s="13">
        <f t="shared" si="71"/>
        <v>0.98987272257397607</v>
      </c>
      <c r="CU78" s="11">
        <v>103</v>
      </c>
      <c r="CV78" s="12">
        <f t="shared" si="72"/>
        <v>6.3986601329927347E-5</v>
      </c>
      <c r="CW78" s="13">
        <f t="shared" si="73"/>
        <v>0.98987272257397607</v>
      </c>
    </row>
    <row r="79" spans="2:101">
      <c r="B79" s="3" t="s">
        <v>19</v>
      </c>
      <c r="C79" s="3">
        <v>67</v>
      </c>
      <c r="D79" s="4">
        <f t="shared" si="8"/>
        <v>4.1622352321409049E-5</v>
      </c>
      <c r="E79" s="6">
        <f t="shared" si="9"/>
        <v>0.99991427037880076</v>
      </c>
      <c r="F79" s="3">
        <v>67</v>
      </c>
      <c r="G79" s="4">
        <f t="shared" si="10"/>
        <v>4.1622352321409049E-5</v>
      </c>
      <c r="H79" s="6">
        <f t="shared" si="11"/>
        <v>0.99991427037880076</v>
      </c>
      <c r="I79" s="3">
        <v>67</v>
      </c>
      <c r="J79" s="4">
        <f t="shared" si="12"/>
        <v>4.1622352321409049E-5</v>
      </c>
      <c r="K79" s="6">
        <f t="shared" si="13"/>
        <v>0.99991427037880076</v>
      </c>
      <c r="L79" s="3">
        <v>67</v>
      </c>
      <c r="M79" s="4">
        <f t="shared" si="14"/>
        <v>4.1622352321409049E-5</v>
      </c>
      <c r="N79" s="6">
        <f t="shared" si="15"/>
        <v>0.99991427037880076</v>
      </c>
      <c r="O79" s="3">
        <v>67</v>
      </c>
      <c r="P79" s="4">
        <f t="shared" si="16"/>
        <v>4.1622352321409049E-5</v>
      </c>
      <c r="Q79" s="6">
        <f t="shared" si="17"/>
        <v>0.99991427037880076</v>
      </c>
      <c r="R79" s="3">
        <v>67</v>
      </c>
      <c r="S79" s="4">
        <f t="shared" si="18"/>
        <v>4.1622352321409049E-5</v>
      </c>
      <c r="T79" s="6">
        <f t="shared" si="19"/>
        <v>0.99991427037880087</v>
      </c>
      <c r="U79" s="3">
        <v>67</v>
      </c>
      <c r="V79" s="4">
        <f t="shared" si="20"/>
        <v>4.1622352321409049E-5</v>
      </c>
      <c r="W79" s="6">
        <f t="shared" si="21"/>
        <v>0.99991427037880087</v>
      </c>
      <c r="X79" s="3">
        <v>67</v>
      </c>
      <c r="Y79" s="4">
        <f t="shared" si="22"/>
        <v>4.1622352321409049E-5</v>
      </c>
      <c r="Z79" s="6">
        <f t="shared" si="23"/>
        <v>0.99991427037880076</v>
      </c>
      <c r="AA79" s="3">
        <v>67</v>
      </c>
      <c r="AB79" s="4">
        <f t="shared" si="24"/>
        <v>4.1622352321409049E-5</v>
      </c>
      <c r="AC79" s="6">
        <f t="shared" si="25"/>
        <v>0.99991427037880076</v>
      </c>
      <c r="AD79" s="3">
        <v>67</v>
      </c>
      <c r="AE79" s="4">
        <f t="shared" si="26"/>
        <v>4.1622352321409049E-5</v>
      </c>
      <c r="AF79" s="6">
        <f t="shared" si="27"/>
        <v>0.99991427037880076</v>
      </c>
      <c r="AG79" s="3">
        <v>67</v>
      </c>
      <c r="AH79" s="4">
        <f t="shared" si="28"/>
        <v>4.1622352321409049E-5</v>
      </c>
      <c r="AI79" s="6">
        <f t="shared" si="29"/>
        <v>0.99991427037880076</v>
      </c>
      <c r="AJ79" s="3">
        <v>67</v>
      </c>
      <c r="AK79" s="4">
        <f t="shared" si="30"/>
        <v>4.1622352321409049E-5</v>
      </c>
      <c r="AL79" s="6">
        <f t="shared" si="31"/>
        <v>0.99991427037880076</v>
      </c>
      <c r="AM79" s="3">
        <v>67</v>
      </c>
      <c r="AN79" s="4">
        <f t="shared" si="32"/>
        <v>4.1622352321409049E-5</v>
      </c>
      <c r="AO79" s="6">
        <f t="shared" si="33"/>
        <v>0.99991427037880087</v>
      </c>
      <c r="AP79" s="3">
        <v>67</v>
      </c>
      <c r="AQ79" s="4">
        <f t="shared" si="34"/>
        <v>4.1622352321409049E-5</v>
      </c>
      <c r="AR79" s="6">
        <f t="shared" si="35"/>
        <v>0.99991427037880087</v>
      </c>
      <c r="AS79" s="3">
        <v>67</v>
      </c>
      <c r="AT79" s="4">
        <f t="shared" si="36"/>
        <v>4.1622352321409049E-5</v>
      </c>
      <c r="AU79" s="6">
        <f t="shared" si="37"/>
        <v>0.99991427037880076</v>
      </c>
      <c r="AV79" s="3">
        <v>67</v>
      </c>
      <c r="AW79" s="4">
        <f t="shared" si="38"/>
        <v>4.1622352321409049E-5</v>
      </c>
      <c r="AX79" s="6">
        <f t="shared" si="39"/>
        <v>0.99991427037880076</v>
      </c>
      <c r="AY79" s="3">
        <v>67</v>
      </c>
      <c r="AZ79" s="4">
        <f t="shared" si="40"/>
        <v>4.1622352321409049E-5</v>
      </c>
      <c r="BA79" s="6">
        <f t="shared" si="41"/>
        <v>0.99991427037880087</v>
      </c>
      <c r="BB79" s="8">
        <f>AY79+$E$59</f>
        <v>16164</v>
      </c>
      <c r="BC79" s="9">
        <f t="shared" si="42"/>
        <v>1.0041547804824713E-2</v>
      </c>
      <c r="BD79" s="10">
        <f t="shared" si="43"/>
        <v>0.99991427037880076</v>
      </c>
      <c r="BE79" s="3">
        <v>67</v>
      </c>
      <c r="BF79" s="4">
        <f t="shared" si="44"/>
        <v>4.1622352321409049E-5</v>
      </c>
      <c r="BG79" s="6">
        <f t="shared" si="45"/>
        <v>0.98991434492629748</v>
      </c>
      <c r="BH79" s="3">
        <v>67</v>
      </c>
      <c r="BI79" s="4">
        <f t="shared" si="46"/>
        <v>4.1622352321409049E-5</v>
      </c>
      <c r="BJ79" s="6">
        <f t="shared" si="47"/>
        <v>0.98991434492629748</v>
      </c>
      <c r="BK79" s="3">
        <v>67</v>
      </c>
      <c r="BL79" s="4">
        <f t="shared" si="48"/>
        <v>4.1622352321409049E-5</v>
      </c>
      <c r="BM79" s="6">
        <f t="shared" si="49"/>
        <v>0.98991434492629748</v>
      </c>
      <c r="BN79" s="3">
        <v>67</v>
      </c>
      <c r="BO79" s="4">
        <f t="shared" si="50"/>
        <v>4.1622352321409049E-5</v>
      </c>
      <c r="BP79" s="6">
        <f t="shared" si="51"/>
        <v>0.98991434492629748</v>
      </c>
      <c r="BQ79" s="3">
        <v>67</v>
      </c>
      <c r="BR79" s="4">
        <f t="shared" si="52"/>
        <v>4.1622352321409049E-5</v>
      </c>
      <c r="BS79" s="6">
        <f t="shared" si="53"/>
        <v>0.98991434492629748</v>
      </c>
      <c r="BT79" s="3">
        <v>67</v>
      </c>
      <c r="BU79" s="4">
        <f t="shared" si="54"/>
        <v>4.1622352321409049E-5</v>
      </c>
      <c r="BV79" s="6">
        <f t="shared" si="55"/>
        <v>0.98991434492629748</v>
      </c>
      <c r="BW79" s="3">
        <v>67</v>
      </c>
      <c r="BX79" s="4">
        <f t="shared" si="56"/>
        <v>4.1622352321409049E-5</v>
      </c>
      <c r="BY79" s="6">
        <f t="shared" si="57"/>
        <v>0.98991434492629748</v>
      </c>
      <c r="BZ79" s="3">
        <v>67</v>
      </c>
      <c r="CA79" s="4">
        <f t="shared" si="58"/>
        <v>4.1622352321409049E-5</v>
      </c>
      <c r="CB79" s="6">
        <f t="shared" si="59"/>
        <v>0.98991434492629748</v>
      </c>
      <c r="CC79" s="3">
        <v>67</v>
      </c>
      <c r="CD79" s="4">
        <f t="shared" si="60"/>
        <v>4.1622352321409049E-5</v>
      </c>
      <c r="CE79" s="6">
        <f t="shared" si="61"/>
        <v>0.98991434492629748</v>
      </c>
      <c r="CF79" s="3">
        <v>67</v>
      </c>
      <c r="CG79" s="4">
        <f t="shared" si="62"/>
        <v>4.1622352321409049E-5</v>
      </c>
      <c r="CH79" s="6">
        <f t="shared" si="63"/>
        <v>0.98991434492629748</v>
      </c>
      <c r="CI79" s="11">
        <v>67</v>
      </c>
      <c r="CJ79" s="12">
        <f t="shared" si="64"/>
        <v>4.1622352321409049E-5</v>
      </c>
      <c r="CK79" s="13">
        <f t="shared" si="65"/>
        <v>0.98991434492629748</v>
      </c>
      <c r="CL79" s="11">
        <v>67</v>
      </c>
      <c r="CM79" s="12">
        <f t="shared" si="66"/>
        <v>4.1622352321409049E-5</v>
      </c>
      <c r="CN79" s="13">
        <f t="shared" si="67"/>
        <v>0.98991434492629748</v>
      </c>
      <c r="CO79" s="11">
        <v>67</v>
      </c>
      <c r="CP79" s="12">
        <f t="shared" si="68"/>
        <v>4.1622352321409049E-5</v>
      </c>
      <c r="CQ79" s="13">
        <f t="shared" si="69"/>
        <v>0.98991434492629748</v>
      </c>
      <c r="CR79" s="11">
        <v>67</v>
      </c>
      <c r="CS79" s="12">
        <f t="shared" si="70"/>
        <v>4.1622352321409049E-5</v>
      </c>
      <c r="CT79" s="13">
        <f t="shared" si="71"/>
        <v>0.98991434492629748</v>
      </c>
      <c r="CU79" s="11">
        <v>67</v>
      </c>
      <c r="CV79" s="12">
        <f t="shared" si="72"/>
        <v>4.1622352321409049E-5</v>
      </c>
      <c r="CW79" s="13">
        <f t="shared" si="73"/>
        <v>0.98991434492629748</v>
      </c>
    </row>
    <row r="80" spans="2:101">
      <c r="B80" s="3" t="s">
        <v>20</v>
      </c>
      <c r="C80" s="3">
        <v>46</v>
      </c>
      <c r="D80" s="4">
        <f t="shared" si="8"/>
        <v>2.8576540399773377E-5</v>
      </c>
      <c r="E80" s="6">
        <f t="shared" si="9"/>
        <v>0.99994284691920055</v>
      </c>
      <c r="F80" s="3">
        <v>46</v>
      </c>
      <c r="G80" s="4">
        <f t="shared" si="10"/>
        <v>2.8576540399773377E-5</v>
      </c>
      <c r="H80" s="6">
        <f t="shared" si="11"/>
        <v>0.99994284691920055</v>
      </c>
      <c r="I80" s="3">
        <v>46</v>
      </c>
      <c r="J80" s="4">
        <f t="shared" si="12"/>
        <v>2.8576540399773377E-5</v>
      </c>
      <c r="K80" s="6">
        <f t="shared" si="13"/>
        <v>0.99994284691920055</v>
      </c>
      <c r="L80" s="3">
        <v>46</v>
      </c>
      <c r="M80" s="4">
        <f t="shared" si="14"/>
        <v>2.8576540399773377E-5</v>
      </c>
      <c r="N80" s="6">
        <f t="shared" si="15"/>
        <v>0.99994284691920055</v>
      </c>
      <c r="O80" s="3">
        <v>46</v>
      </c>
      <c r="P80" s="4">
        <f t="shared" si="16"/>
        <v>2.8576540399773377E-5</v>
      </c>
      <c r="Q80" s="6">
        <f t="shared" si="17"/>
        <v>0.99994284691920055</v>
      </c>
      <c r="R80" s="3">
        <v>46</v>
      </c>
      <c r="S80" s="4">
        <f t="shared" si="18"/>
        <v>2.8576540399773377E-5</v>
      </c>
      <c r="T80" s="6">
        <f t="shared" si="19"/>
        <v>0.99994284691920066</v>
      </c>
      <c r="U80" s="3">
        <v>46</v>
      </c>
      <c r="V80" s="4">
        <f t="shared" si="20"/>
        <v>2.8576540399773377E-5</v>
      </c>
      <c r="W80" s="6">
        <f t="shared" si="21"/>
        <v>0.99994284691920066</v>
      </c>
      <c r="X80" s="3">
        <v>46</v>
      </c>
      <c r="Y80" s="4">
        <f t="shared" si="22"/>
        <v>2.8576540399773377E-5</v>
      </c>
      <c r="Z80" s="6">
        <f t="shared" si="23"/>
        <v>0.99994284691920055</v>
      </c>
      <c r="AA80" s="3">
        <v>46</v>
      </c>
      <c r="AB80" s="4">
        <f t="shared" si="24"/>
        <v>2.8576540399773377E-5</v>
      </c>
      <c r="AC80" s="6">
        <f t="shared" si="25"/>
        <v>0.99994284691920055</v>
      </c>
      <c r="AD80" s="3">
        <v>46</v>
      </c>
      <c r="AE80" s="4">
        <f t="shared" si="26"/>
        <v>2.8576540399773377E-5</v>
      </c>
      <c r="AF80" s="6">
        <f t="shared" si="27"/>
        <v>0.99994284691920055</v>
      </c>
      <c r="AG80" s="3">
        <v>46</v>
      </c>
      <c r="AH80" s="4">
        <f t="shared" si="28"/>
        <v>2.8576540399773377E-5</v>
      </c>
      <c r="AI80" s="6">
        <f t="shared" si="29"/>
        <v>0.99994284691920055</v>
      </c>
      <c r="AJ80" s="3">
        <v>46</v>
      </c>
      <c r="AK80" s="4">
        <f t="shared" si="30"/>
        <v>2.8576540399773377E-5</v>
      </c>
      <c r="AL80" s="6">
        <f t="shared" si="31"/>
        <v>0.99994284691920055</v>
      </c>
      <c r="AM80" s="3">
        <v>46</v>
      </c>
      <c r="AN80" s="4">
        <f t="shared" si="32"/>
        <v>2.8576540399773377E-5</v>
      </c>
      <c r="AO80" s="6">
        <f t="shared" si="33"/>
        <v>0.99994284691920066</v>
      </c>
      <c r="AP80" s="3">
        <v>46</v>
      </c>
      <c r="AQ80" s="4">
        <f t="shared" si="34"/>
        <v>2.8576540399773377E-5</v>
      </c>
      <c r="AR80" s="6">
        <f t="shared" si="35"/>
        <v>0.99994284691920066</v>
      </c>
      <c r="AS80" s="3">
        <v>46</v>
      </c>
      <c r="AT80" s="4">
        <f t="shared" si="36"/>
        <v>2.8576540399773377E-5</v>
      </c>
      <c r="AU80" s="6">
        <f t="shared" si="37"/>
        <v>0.99994284691920055</v>
      </c>
      <c r="AV80" s="3">
        <v>46</v>
      </c>
      <c r="AW80" s="4">
        <f t="shared" si="38"/>
        <v>2.8576540399773377E-5</v>
      </c>
      <c r="AX80" s="6">
        <f t="shared" si="39"/>
        <v>0.99994284691920055</v>
      </c>
      <c r="AY80" s="3">
        <v>46</v>
      </c>
      <c r="AZ80" s="4">
        <f t="shared" si="40"/>
        <v>2.8576540399773377E-5</v>
      </c>
      <c r="BA80" s="6">
        <f t="shared" si="41"/>
        <v>0.99994284691920066</v>
      </c>
      <c r="BB80" s="3">
        <v>46</v>
      </c>
      <c r="BC80" s="4">
        <f t="shared" si="42"/>
        <v>2.8576540399773377E-5</v>
      </c>
      <c r="BD80" s="6">
        <f t="shared" si="43"/>
        <v>0.99994284691920055</v>
      </c>
      <c r="BE80" s="8">
        <f>BB80+$E$59</f>
        <v>16143</v>
      </c>
      <c r="BF80" s="9">
        <f t="shared" si="44"/>
        <v>1.0028501992903078E-2</v>
      </c>
      <c r="BG80" s="10">
        <f t="shared" si="45"/>
        <v>0.99994284691920055</v>
      </c>
      <c r="BH80" s="3">
        <v>46</v>
      </c>
      <c r="BI80" s="4">
        <f t="shared" si="46"/>
        <v>2.8576540399773377E-5</v>
      </c>
      <c r="BJ80" s="6">
        <f t="shared" si="47"/>
        <v>0.98994292146669727</v>
      </c>
      <c r="BK80" s="3">
        <v>46</v>
      </c>
      <c r="BL80" s="4">
        <f t="shared" si="48"/>
        <v>2.8576540399773377E-5</v>
      </c>
      <c r="BM80" s="6">
        <f t="shared" si="49"/>
        <v>0.98994292146669727</v>
      </c>
      <c r="BN80" s="3">
        <v>46</v>
      </c>
      <c r="BO80" s="4">
        <f t="shared" si="50"/>
        <v>2.8576540399773377E-5</v>
      </c>
      <c r="BP80" s="6">
        <f t="shared" si="51"/>
        <v>0.98994292146669727</v>
      </c>
      <c r="BQ80" s="3">
        <v>46</v>
      </c>
      <c r="BR80" s="4">
        <f t="shared" si="52"/>
        <v>2.8576540399773377E-5</v>
      </c>
      <c r="BS80" s="6">
        <f t="shared" si="53"/>
        <v>0.98994292146669727</v>
      </c>
      <c r="BT80" s="3">
        <v>46</v>
      </c>
      <c r="BU80" s="4">
        <f t="shared" si="54"/>
        <v>2.8576540399773377E-5</v>
      </c>
      <c r="BV80" s="6">
        <f t="shared" si="55"/>
        <v>0.98994292146669727</v>
      </c>
      <c r="BW80" s="3">
        <v>46</v>
      </c>
      <c r="BX80" s="4">
        <f t="shared" si="56"/>
        <v>2.8576540399773377E-5</v>
      </c>
      <c r="BY80" s="6">
        <f t="shared" si="57"/>
        <v>0.98994292146669727</v>
      </c>
      <c r="BZ80" s="3">
        <v>46</v>
      </c>
      <c r="CA80" s="4">
        <f t="shared" si="58"/>
        <v>2.8576540399773377E-5</v>
      </c>
      <c r="CB80" s="6">
        <f t="shared" si="59"/>
        <v>0.98994292146669727</v>
      </c>
      <c r="CC80" s="3">
        <v>46</v>
      </c>
      <c r="CD80" s="4">
        <f t="shared" si="60"/>
        <v>2.8576540399773377E-5</v>
      </c>
      <c r="CE80" s="6">
        <f t="shared" si="61"/>
        <v>0.98994292146669727</v>
      </c>
      <c r="CF80" s="3">
        <v>46</v>
      </c>
      <c r="CG80" s="4">
        <f t="shared" si="62"/>
        <v>2.8576540399773377E-5</v>
      </c>
      <c r="CH80" s="6">
        <f t="shared" si="63"/>
        <v>0.98994292146669727</v>
      </c>
      <c r="CI80" s="11">
        <v>46</v>
      </c>
      <c r="CJ80" s="12">
        <f t="shared" si="64"/>
        <v>2.8576540399773377E-5</v>
      </c>
      <c r="CK80" s="13">
        <f t="shared" si="65"/>
        <v>0.98994292146669727</v>
      </c>
      <c r="CL80" s="11">
        <v>46</v>
      </c>
      <c r="CM80" s="12">
        <f t="shared" si="66"/>
        <v>2.8576540399773377E-5</v>
      </c>
      <c r="CN80" s="13">
        <f t="shared" si="67"/>
        <v>0.98994292146669727</v>
      </c>
      <c r="CO80" s="11">
        <v>46</v>
      </c>
      <c r="CP80" s="12">
        <f t="shared" si="68"/>
        <v>2.8576540399773377E-5</v>
      </c>
      <c r="CQ80" s="13">
        <f t="shared" si="69"/>
        <v>0.98994292146669727</v>
      </c>
      <c r="CR80" s="11">
        <v>46</v>
      </c>
      <c r="CS80" s="12">
        <f t="shared" si="70"/>
        <v>2.8576540399773377E-5</v>
      </c>
      <c r="CT80" s="13">
        <f t="shared" si="71"/>
        <v>0.98994292146669727</v>
      </c>
      <c r="CU80" s="11">
        <v>46</v>
      </c>
      <c r="CV80" s="12">
        <f t="shared" si="72"/>
        <v>2.8576540399773377E-5</v>
      </c>
      <c r="CW80" s="13">
        <f t="shared" si="73"/>
        <v>0.98994292146669727</v>
      </c>
    </row>
    <row r="81" spans="2:101">
      <c r="B81" s="3" t="s">
        <v>21</v>
      </c>
      <c r="C81" s="3">
        <v>29</v>
      </c>
      <c r="D81" s="4">
        <f t="shared" si="8"/>
        <v>1.8015645034639738E-5</v>
      </c>
      <c r="E81" s="6">
        <f t="shared" si="9"/>
        <v>0.99996086256423522</v>
      </c>
      <c r="F81" s="3">
        <v>29</v>
      </c>
      <c r="G81" s="4">
        <f t="shared" si="10"/>
        <v>1.8015645034639738E-5</v>
      </c>
      <c r="H81" s="6">
        <f t="shared" si="11"/>
        <v>0.99996086256423522</v>
      </c>
      <c r="I81" s="3">
        <v>29</v>
      </c>
      <c r="J81" s="4">
        <f t="shared" si="12"/>
        <v>1.8015645034639738E-5</v>
      </c>
      <c r="K81" s="6">
        <f t="shared" si="13"/>
        <v>0.99996086256423522</v>
      </c>
      <c r="L81" s="3">
        <v>29</v>
      </c>
      <c r="M81" s="4">
        <f t="shared" si="14"/>
        <v>1.8015645034639738E-5</v>
      </c>
      <c r="N81" s="6">
        <f t="shared" si="15"/>
        <v>0.99996086256423522</v>
      </c>
      <c r="O81" s="3">
        <v>29</v>
      </c>
      <c r="P81" s="4">
        <f t="shared" si="16"/>
        <v>1.8015645034639738E-5</v>
      </c>
      <c r="Q81" s="6">
        <f t="shared" si="17"/>
        <v>0.99996086256423522</v>
      </c>
      <c r="R81" s="3">
        <v>29</v>
      </c>
      <c r="S81" s="4">
        <f t="shared" si="18"/>
        <v>1.8015645034639738E-5</v>
      </c>
      <c r="T81" s="6">
        <f t="shared" si="19"/>
        <v>0.99996086256423533</v>
      </c>
      <c r="U81" s="3">
        <v>29</v>
      </c>
      <c r="V81" s="4">
        <f t="shared" si="20"/>
        <v>1.8015645034639738E-5</v>
      </c>
      <c r="W81" s="6">
        <f t="shared" si="21"/>
        <v>0.99996086256423533</v>
      </c>
      <c r="X81" s="3">
        <v>29</v>
      </c>
      <c r="Y81" s="4">
        <f t="shared" si="22"/>
        <v>1.8015645034639738E-5</v>
      </c>
      <c r="Z81" s="6">
        <f t="shared" si="23"/>
        <v>0.99996086256423522</v>
      </c>
      <c r="AA81" s="3">
        <v>29</v>
      </c>
      <c r="AB81" s="4">
        <f t="shared" si="24"/>
        <v>1.8015645034639738E-5</v>
      </c>
      <c r="AC81" s="6">
        <f t="shared" si="25"/>
        <v>0.99996086256423522</v>
      </c>
      <c r="AD81" s="3">
        <v>29</v>
      </c>
      <c r="AE81" s="4">
        <f t="shared" si="26"/>
        <v>1.8015645034639738E-5</v>
      </c>
      <c r="AF81" s="6">
        <f t="shared" si="27"/>
        <v>0.99996086256423522</v>
      </c>
      <c r="AG81" s="3">
        <v>29</v>
      </c>
      <c r="AH81" s="4">
        <f t="shared" si="28"/>
        <v>1.8015645034639738E-5</v>
      </c>
      <c r="AI81" s="6">
        <f t="shared" si="29"/>
        <v>0.99996086256423522</v>
      </c>
      <c r="AJ81" s="3">
        <v>29</v>
      </c>
      <c r="AK81" s="4">
        <f t="shared" si="30"/>
        <v>1.8015645034639738E-5</v>
      </c>
      <c r="AL81" s="6">
        <f t="shared" si="31"/>
        <v>0.99996086256423522</v>
      </c>
      <c r="AM81" s="3">
        <v>29</v>
      </c>
      <c r="AN81" s="4">
        <f t="shared" si="32"/>
        <v>1.8015645034639738E-5</v>
      </c>
      <c r="AO81" s="6">
        <f t="shared" si="33"/>
        <v>0.99996086256423533</v>
      </c>
      <c r="AP81" s="3">
        <v>29</v>
      </c>
      <c r="AQ81" s="4">
        <f t="shared" si="34"/>
        <v>1.8015645034639738E-5</v>
      </c>
      <c r="AR81" s="6">
        <f t="shared" si="35"/>
        <v>0.99996086256423533</v>
      </c>
      <c r="AS81" s="3">
        <v>29</v>
      </c>
      <c r="AT81" s="4">
        <f t="shared" si="36"/>
        <v>1.8015645034639738E-5</v>
      </c>
      <c r="AU81" s="6">
        <f t="shared" si="37"/>
        <v>0.99996086256423522</v>
      </c>
      <c r="AV81" s="3">
        <v>29</v>
      </c>
      <c r="AW81" s="4">
        <f t="shared" si="38"/>
        <v>1.8015645034639738E-5</v>
      </c>
      <c r="AX81" s="6">
        <f t="shared" si="39"/>
        <v>0.99996086256423522</v>
      </c>
      <c r="AY81" s="3">
        <v>29</v>
      </c>
      <c r="AZ81" s="4">
        <f t="shared" si="40"/>
        <v>1.8015645034639738E-5</v>
      </c>
      <c r="BA81" s="6">
        <f t="shared" si="41"/>
        <v>0.99996086256423533</v>
      </c>
      <c r="BB81" s="3">
        <v>29</v>
      </c>
      <c r="BC81" s="4">
        <f t="shared" si="42"/>
        <v>1.8015645034639738E-5</v>
      </c>
      <c r="BD81" s="6">
        <f t="shared" si="43"/>
        <v>0.99996086256423522</v>
      </c>
      <c r="BE81" s="3">
        <v>29</v>
      </c>
      <c r="BF81" s="4">
        <f t="shared" si="44"/>
        <v>1.8015645034639738E-5</v>
      </c>
      <c r="BG81" s="6">
        <f t="shared" si="45"/>
        <v>0.99996086256423522</v>
      </c>
      <c r="BH81" s="8">
        <f>BE81+$E$59</f>
        <v>16126</v>
      </c>
      <c r="BI81" s="9">
        <f t="shared" si="46"/>
        <v>1.0017941097537945E-2</v>
      </c>
      <c r="BJ81" s="10">
        <f t="shared" si="47"/>
        <v>0.99996086256423522</v>
      </c>
      <c r="BK81" s="3">
        <v>29</v>
      </c>
      <c r="BL81" s="4">
        <f t="shared" si="48"/>
        <v>1.8015645034639738E-5</v>
      </c>
      <c r="BM81" s="6">
        <f t="shared" si="49"/>
        <v>0.98996093711173194</v>
      </c>
      <c r="BN81" s="3">
        <v>29</v>
      </c>
      <c r="BO81" s="4">
        <f t="shared" si="50"/>
        <v>1.8015645034639738E-5</v>
      </c>
      <c r="BP81" s="6">
        <f t="shared" si="51"/>
        <v>0.98996093711173194</v>
      </c>
      <c r="BQ81" s="3">
        <v>29</v>
      </c>
      <c r="BR81" s="4">
        <f t="shared" si="52"/>
        <v>1.8015645034639738E-5</v>
      </c>
      <c r="BS81" s="6">
        <f t="shared" si="53"/>
        <v>0.98996093711173194</v>
      </c>
      <c r="BT81" s="3">
        <v>29</v>
      </c>
      <c r="BU81" s="4">
        <f t="shared" si="54"/>
        <v>1.8015645034639738E-5</v>
      </c>
      <c r="BV81" s="6">
        <f t="shared" si="55"/>
        <v>0.98996093711173194</v>
      </c>
      <c r="BW81" s="3">
        <v>29</v>
      </c>
      <c r="BX81" s="4">
        <f t="shared" si="56"/>
        <v>1.8015645034639738E-5</v>
      </c>
      <c r="BY81" s="6">
        <f t="shared" si="57"/>
        <v>0.98996093711173194</v>
      </c>
      <c r="BZ81" s="3">
        <v>29</v>
      </c>
      <c r="CA81" s="4">
        <f t="shared" si="58"/>
        <v>1.8015645034639738E-5</v>
      </c>
      <c r="CB81" s="6">
        <f t="shared" si="59"/>
        <v>0.98996093711173194</v>
      </c>
      <c r="CC81" s="3">
        <v>29</v>
      </c>
      <c r="CD81" s="4">
        <f t="shared" si="60"/>
        <v>1.8015645034639738E-5</v>
      </c>
      <c r="CE81" s="6">
        <f t="shared" si="61"/>
        <v>0.98996093711173194</v>
      </c>
      <c r="CF81" s="3">
        <v>29</v>
      </c>
      <c r="CG81" s="4">
        <f t="shared" si="62"/>
        <v>1.8015645034639738E-5</v>
      </c>
      <c r="CH81" s="6">
        <f t="shared" si="63"/>
        <v>0.98996093711173194</v>
      </c>
      <c r="CI81" s="11">
        <v>29</v>
      </c>
      <c r="CJ81" s="12">
        <f t="shared" si="64"/>
        <v>1.8015645034639738E-5</v>
      </c>
      <c r="CK81" s="13">
        <f t="shared" si="65"/>
        <v>0.98996093711173194</v>
      </c>
      <c r="CL81" s="11">
        <v>29</v>
      </c>
      <c r="CM81" s="12">
        <f t="shared" si="66"/>
        <v>1.8015645034639738E-5</v>
      </c>
      <c r="CN81" s="13">
        <f t="shared" si="67"/>
        <v>0.98996093711173194</v>
      </c>
      <c r="CO81" s="11">
        <v>29</v>
      </c>
      <c r="CP81" s="12">
        <f t="shared" si="68"/>
        <v>1.8015645034639738E-5</v>
      </c>
      <c r="CQ81" s="13">
        <f t="shared" si="69"/>
        <v>0.98996093711173194</v>
      </c>
      <c r="CR81" s="11">
        <v>29</v>
      </c>
      <c r="CS81" s="12">
        <f t="shared" si="70"/>
        <v>1.8015645034639738E-5</v>
      </c>
      <c r="CT81" s="13">
        <f t="shared" si="71"/>
        <v>0.98996093711173194</v>
      </c>
      <c r="CU81" s="11">
        <v>29</v>
      </c>
      <c r="CV81" s="12">
        <f t="shared" si="72"/>
        <v>1.8015645034639738E-5</v>
      </c>
      <c r="CW81" s="13">
        <f t="shared" si="73"/>
        <v>0.98996093711173194</v>
      </c>
    </row>
    <row r="82" spans="2:101">
      <c r="B82" s="3" t="s">
        <v>22</v>
      </c>
      <c r="C82" s="3">
        <v>14</v>
      </c>
      <c r="D82" s="4">
        <f t="shared" si="8"/>
        <v>8.6972079477571141E-6</v>
      </c>
      <c r="E82" s="6">
        <f t="shared" si="9"/>
        <v>0.99996955977218294</v>
      </c>
      <c r="F82" s="3">
        <v>14</v>
      </c>
      <c r="G82" s="4">
        <f t="shared" si="10"/>
        <v>8.6972079477571141E-6</v>
      </c>
      <c r="H82" s="6">
        <f t="shared" si="11"/>
        <v>0.99996955977218294</v>
      </c>
      <c r="I82" s="3">
        <v>14</v>
      </c>
      <c r="J82" s="4">
        <f t="shared" si="12"/>
        <v>8.6972079477571141E-6</v>
      </c>
      <c r="K82" s="6">
        <f t="shared" si="13"/>
        <v>0.99996955977218294</v>
      </c>
      <c r="L82" s="3">
        <v>14</v>
      </c>
      <c r="M82" s="4">
        <f t="shared" si="14"/>
        <v>8.6972079477571141E-6</v>
      </c>
      <c r="N82" s="6">
        <f t="shared" si="15"/>
        <v>0.99996955977218294</v>
      </c>
      <c r="O82" s="3">
        <v>14</v>
      </c>
      <c r="P82" s="4">
        <f t="shared" si="16"/>
        <v>8.6972079477571141E-6</v>
      </c>
      <c r="Q82" s="6">
        <f t="shared" si="17"/>
        <v>0.99996955977218294</v>
      </c>
      <c r="R82" s="3">
        <v>14</v>
      </c>
      <c r="S82" s="4">
        <f t="shared" si="18"/>
        <v>8.6972079477571141E-6</v>
      </c>
      <c r="T82" s="6">
        <f t="shared" si="19"/>
        <v>0.99996955977218305</v>
      </c>
      <c r="U82" s="3">
        <v>14</v>
      </c>
      <c r="V82" s="4">
        <f t="shared" si="20"/>
        <v>8.6972079477571141E-6</v>
      </c>
      <c r="W82" s="6">
        <f t="shared" si="21"/>
        <v>0.99996955977218305</v>
      </c>
      <c r="X82" s="3">
        <v>14</v>
      </c>
      <c r="Y82" s="4">
        <f t="shared" si="22"/>
        <v>8.6972079477571141E-6</v>
      </c>
      <c r="Z82" s="6">
        <f t="shared" si="23"/>
        <v>0.99996955977218294</v>
      </c>
      <c r="AA82" s="3">
        <v>14</v>
      </c>
      <c r="AB82" s="4">
        <f t="shared" si="24"/>
        <v>8.6972079477571141E-6</v>
      </c>
      <c r="AC82" s="6">
        <f t="shared" si="25"/>
        <v>0.99996955977218294</v>
      </c>
      <c r="AD82" s="3">
        <v>14</v>
      </c>
      <c r="AE82" s="4">
        <f t="shared" si="26"/>
        <v>8.6972079477571141E-6</v>
      </c>
      <c r="AF82" s="6">
        <f t="shared" si="27"/>
        <v>0.99996955977218294</v>
      </c>
      <c r="AG82" s="3">
        <v>14</v>
      </c>
      <c r="AH82" s="4">
        <f t="shared" si="28"/>
        <v>8.6972079477571141E-6</v>
      </c>
      <c r="AI82" s="6">
        <f t="shared" si="29"/>
        <v>0.99996955977218294</v>
      </c>
      <c r="AJ82" s="3">
        <v>14</v>
      </c>
      <c r="AK82" s="4">
        <f t="shared" si="30"/>
        <v>8.6972079477571141E-6</v>
      </c>
      <c r="AL82" s="6">
        <f t="shared" si="31"/>
        <v>0.99996955977218294</v>
      </c>
      <c r="AM82" s="3">
        <v>14</v>
      </c>
      <c r="AN82" s="4">
        <f t="shared" si="32"/>
        <v>8.6972079477571141E-6</v>
      </c>
      <c r="AO82" s="6">
        <f t="shared" si="33"/>
        <v>0.99996955977218305</v>
      </c>
      <c r="AP82" s="3">
        <v>14</v>
      </c>
      <c r="AQ82" s="4">
        <f t="shared" si="34"/>
        <v>8.6972079477571141E-6</v>
      </c>
      <c r="AR82" s="6">
        <f t="shared" si="35"/>
        <v>0.99996955977218305</v>
      </c>
      <c r="AS82" s="3">
        <v>14</v>
      </c>
      <c r="AT82" s="4">
        <f t="shared" si="36"/>
        <v>8.6972079477571141E-6</v>
      </c>
      <c r="AU82" s="6">
        <f t="shared" si="37"/>
        <v>0.99996955977218294</v>
      </c>
      <c r="AV82" s="3">
        <v>14</v>
      </c>
      <c r="AW82" s="4">
        <f t="shared" si="38"/>
        <v>8.6972079477571141E-6</v>
      </c>
      <c r="AX82" s="6">
        <f t="shared" si="39"/>
        <v>0.99996955977218294</v>
      </c>
      <c r="AY82" s="3">
        <v>14</v>
      </c>
      <c r="AZ82" s="4">
        <f t="shared" si="40"/>
        <v>8.6972079477571141E-6</v>
      </c>
      <c r="BA82" s="6">
        <f t="shared" si="41"/>
        <v>0.99996955977218305</v>
      </c>
      <c r="BB82" s="3">
        <v>14</v>
      </c>
      <c r="BC82" s="4">
        <f t="shared" si="42"/>
        <v>8.6972079477571141E-6</v>
      </c>
      <c r="BD82" s="6">
        <f t="shared" si="43"/>
        <v>0.99996955977218294</v>
      </c>
      <c r="BE82" s="3">
        <v>14</v>
      </c>
      <c r="BF82" s="4">
        <f t="shared" si="44"/>
        <v>8.6972079477571141E-6</v>
      </c>
      <c r="BG82" s="6">
        <f t="shared" si="45"/>
        <v>0.99996955977218294</v>
      </c>
      <c r="BH82" s="3">
        <v>14</v>
      </c>
      <c r="BI82" s="4">
        <f t="shared" si="46"/>
        <v>8.6972079477571141E-6</v>
      </c>
      <c r="BJ82" s="6">
        <f t="shared" si="47"/>
        <v>0.99996955977218294</v>
      </c>
      <c r="BK82" s="8">
        <f>BH82+$E$59</f>
        <v>16111</v>
      </c>
      <c r="BL82" s="9">
        <f t="shared" si="48"/>
        <v>1.0008622660451062E-2</v>
      </c>
      <c r="BM82" s="10">
        <f t="shared" si="49"/>
        <v>0.99996955977218305</v>
      </c>
      <c r="BN82" s="3">
        <v>14</v>
      </c>
      <c r="BO82" s="4">
        <f t="shared" si="50"/>
        <v>8.6972079477571141E-6</v>
      </c>
      <c r="BP82" s="6">
        <f t="shared" si="51"/>
        <v>0.98996963431967966</v>
      </c>
      <c r="BQ82" s="3">
        <v>14</v>
      </c>
      <c r="BR82" s="4">
        <f t="shared" si="52"/>
        <v>8.6972079477571141E-6</v>
      </c>
      <c r="BS82" s="6">
        <f t="shared" si="53"/>
        <v>0.98996963431967966</v>
      </c>
      <c r="BT82" s="3">
        <v>14</v>
      </c>
      <c r="BU82" s="4">
        <f t="shared" si="54"/>
        <v>8.6972079477571141E-6</v>
      </c>
      <c r="BV82" s="6">
        <f t="shared" si="55"/>
        <v>0.98996963431967966</v>
      </c>
      <c r="BW82" s="3">
        <v>14</v>
      </c>
      <c r="BX82" s="4">
        <f t="shared" si="56"/>
        <v>8.6972079477571141E-6</v>
      </c>
      <c r="BY82" s="6">
        <f t="shared" si="57"/>
        <v>0.98996963431967966</v>
      </c>
      <c r="BZ82" s="3">
        <v>14</v>
      </c>
      <c r="CA82" s="4">
        <f t="shared" si="58"/>
        <v>8.6972079477571141E-6</v>
      </c>
      <c r="CB82" s="6">
        <f t="shared" si="59"/>
        <v>0.98996963431967966</v>
      </c>
      <c r="CC82" s="3">
        <v>14</v>
      </c>
      <c r="CD82" s="4">
        <f t="shared" si="60"/>
        <v>8.6972079477571141E-6</v>
      </c>
      <c r="CE82" s="6">
        <f t="shared" si="61"/>
        <v>0.98996963431967966</v>
      </c>
      <c r="CF82" s="3">
        <v>14</v>
      </c>
      <c r="CG82" s="4">
        <f t="shared" si="62"/>
        <v>8.6972079477571141E-6</v>
      </c>
      <c r="CH82" s="6">
        <f t="shared" si="63"/>
        <v>0.98996963431967966</v>
      </c>
      <c r="CI82" s="11">
        <v>14</v>
      </c>
      <c r="CJ82" s="12">
        <f t="shared" si="64"/>
        <v>8.6972079477571141E-6</v>
      </c>
      <c r="CK82" s="13">
        <f t="shared" si="65"/>
        <v>0.98996963431967966</v>
      </c>
      <c r="CL82" s="11">
        <v>14</v>
      </c>
      <c r="CM82" s="12">
        <f t="shared" si="66"/>
        <v>8.6972079477571141E-6</v>
      </c>
      <c r="CN82" s="13">
        <f t="shared" si="67"/>
        <v>0.98996963431967966</v>
      </c>
      <c r="CO82" s="11">
        <v>14</v>
      </c>
      <c r="CP82" s="12">
        <f t="shared" si="68"/>
        <v>8.6972079477571141E-6</v>
      </c>
      <c r="CQ82" s="13">
        <f t="shared" si="69"/>
        <v>0.98996963431967966</v>
      </c>
      <c r="CR82" s="11">
        <v>14</v>
      </c>
      <c r="CS82" s="12">
        <f t="shared" si="70"/>
        <v>8.6972079477571141E-6</v>
      </c>
      <c r="CT82" s="13">
        <f t="shared" si="71"/>
        <v>0.98996963431967966</v>
      </c>
      <c r="CU82" s="11">
        <v>14</v>
      </c>
      <c r="CV82" s="12">
        <f t="shared" si="72"/>
        <v>8.6972079477571141E-6</v>
      </c>
      <c r="CW82" s="13">
        <f t="shared" si="73"/>
        <v>0.98996963431967966</v>
      </c>
    </row>
    <row r="83" spans="2:101">
      <c r="B83" s="3" t="s">
        <v>23</v>
      </c>
      <c r="C83" s="3">
        <v>18</v>
      </c>
      <c r="D83" s="4">
        <f t="shared" si="8"/>
        <v>1.1182124504259147E-5</v>
      </c>
      <c r="E83" s="6">
        <f t="shared" si="9"/>
        <v>0.99998074189668718</v>
      </c>
      <c r="F83" s="3">
        <v>18</v>
      </c>
      <c r="G83" s="4">
        <f t="shared" si="10"/>
        <v>1.1182124504259147E-5</v>
      </c>
      <c r="H83" s="6">
        <f t="shared" si="11"/>
        <v>0.99998074189668718</v>
      </c>
      <c r="I83" s="3">
        <v>18</v>
      </c>
      <c r="J83" s="4">
        <f t="shared" si="12"/>
        <v>1.1182124504259147E-5</v>
      </c>
      <c r="K83" s="6">
        <f t="shared" si="13"/>
        <v>0.99998074189668718</v>
      </c>
      <c r="L83" s="3">
        <v>18</v>
      </c>
      <c r="M83" s="4">
        <f t="shared" si="14"/>
        <v>1.1182124504259147E-5</v>
      </c>
      <c r="N83" s="6">
        <f t="shared" si="15"/>
        <v>0.99998074189668718</v>
      </c>
      <c r="O83" s="3">
        <v>18</v>
      </c>
      <c r="P83" s="4">
        <f t="shared" si="16"/>
        <v>1.1182124504259147E-5</v>
      </c>
      <c r="Q83" s="6">
        <f t="shared" si="17"/>
        <v>0.99998074189668718</v>
      </c>
      <c r="R83" s="3">
        <v>18</v>
      </c>
      <c r="S83" s="4">
        <f t="shared" si="18"/>
        <v>1.1182124504259147E-5</v>
      </c>
      <c r="T83" s="6">
        <f t="shared" si="19"/>
        <v>0.99998074189668729</v>
      </c>
      <c r="U83" s="3">
        <v>18</v>
      </c>
      <c r="V83" s="4">
        <f t="shared" si="20"/>
        <v>1.1182124504259147E-5</v>
      </c>
      <c r="W83" s="6">
        <f t="shared" si="21"/>
        <v>0.99998074189668729</v>
      </c>
      <c r="X83" s="3">
        <v>18</v>
      </c>
      <c r="Y83" s="4">
        <f t="shared" si="22"/>
        <v>1.1182124504259147E-5</v>
      </c>
      <c r="Z83" s="6">
        <f t="shared" si="23"/>
        <v>0.99998074189668718</v>
      </c>
      <c r="AA83" s="3">
        <v>18</v>
      </c>
      <c r="AB83" s="4">
        <f t="shared" si="24"/>
        <v>1.1182124504259147E-5</v>
      </c>
      <c r="AC83" s="6">
        <f t="shared" si="25"/>
        <v>0.99998074189668718</v>
      </c>
      <c r="AD83" s="3">
        <v>18</v>
      </c>
      <c r="AE83" s="4">
        <f t="shared" si="26"/>
        <v>1.1182124504259147E-5</v>
      </c>
      <c r="AF83" s="6">
        <f t="shared" si="27"/>
        <v>0.99998074189668718</v>
      </c>
      <c r="AG83" s="3">
        <v>18</v>
      </c>
      <c r="AH83" s="4">
        <f t="shared" si="28"/>
        <v>1.1182124504259147E-5</v>
      </c>
      <c r="AI83" s="6">
        <f t="shared" si="29"/>
        <v>0.99998074189668718</v>
      </c>
      <c r="AJ83" s="3">
        <v>18</v>
      </c>
      <c r="AK83" s="4">
        <f t="shared" si="30"/>
        <v>1.1182124504259147E-5</v>
      </c>
      <c r="AL83" s="6">
        <f t="shared" si="31"/>
        <v>0.99998074189668718</v>
      </c>
      <c r="AM83" s="3">
        <v>18</v>
      </c>
      <c r="AN83" s="4">
        <f t="shared" si="32"/>
        <v>1.1182124504259147E-5</v>
      </c>
      <c r="AO83" s="6">
        <f t="shared" si="33"/>
        <v>0.99998074189668729</v>
      </c>
      <c r="AP83" s="3">
        <v>18</v>
      </c>
      <c r="AQ83" s="4">
        <f t="shared" si="34"/>
        <v>1.1182124504259147E-5</v>
      </c>
      <c r="AR83" s="6">
        <f t="shared" si="35"/>
        <v>0.99998074189668729</v>
      </c>
      <c r="AS83" s="3">
        <v>18</v>
      </c>
      <c r="AT83" s="4">
        <f t="shared" si="36"/>
        <v>1.1182124504259147E-5</v>
      </c>
      <c r="AU83" s="6">
        <f t="shared" si="37"/>
        <v>0.99998074189668718</v>
      </c>
      <c r="AV83" s="3">
        <v>18</v>
      </c>
      <c r="AW83" s="4">
        <f t="shared" si="38"/>
        <v>1.1182124504259147E-5</v>
      </c>
      <c r="AX83" s="6">
        <f t="shared" si="39"/>
        <v>0.99998074189668718</v>
      </c>
      <c r="AY83" s="3">
        <v>18</v>
      </c>
      <c r="AZ83" s="4">
        <f t="shared" si="40"/>
        <v>1.1182124504259147E-5</v>
      </c>
      <c r="BA83" s="6">
        <f t="shared" si="41"/>
        <v>0.99998074189668729</v>
      </c>
      <c r="BB83" s="3">
        <v>18</v>
      </c>
      <c r="BC83" s="4">
        <f t="shared" si="42"/>
        <v>1.1182124504259147E-5</v>
      </c>
      <c r="BD83" s="6">
        <f t="shared" si="43"/>
        <v>0.99998074189668718</v>
      </c>
      <c r="BE83" s="3">
        <v>18</v>
      </c>
      <c r="BF83" s="4">
        <f t="shared" si="44"/>
        <v>1.1182124504259147E-5</v>
      </c>
      <c r="BG83" s="6">
        <f t="shared" si="45"/>
        <v>0.99998074189668718</v>
      </c>
      <c r="BH83" s="3">
        <v>18</v>
      </c>
      <c r="BI83" s="4">
        <f t="shared" si="46"/>
        <v>1.1182124504259147E-5</v>
      </c>
      <c r="BJ83" s="6">
        <f t="shared" si="47"/>
        <v>0.99998074189668718</v>
      </c>
      <c r="BK83" s="3">
        <v>18</v>
      </c>
      <c r="BL83" s="4">
        <f t="shared" si="48"/>
        <v>1.1182124504259147E-5</v>
      </c>
      <c r="BM83" s="6">
        <f t="shared" si="49"/>
        <v>0.99998074189668729</v>
      </c>
      <c r="BN83" s="8">
        <f>BK83+$E$59</f>
        <v>16115</v>
      </c>
      <c r="BO83" s="9">
        <f t="shared" si="50"/>
        <v>1.0011107577007563E-2</v>
      </c>
      <c r="BP83" s="10">
        <f t="shared" si="51"/>
        <v>0.99998074189668718</v>
      </c>
      <c r="BQ83" s="3">
        <v>18</v>
      </c>
      <c r="BR83" s="4">
        <f t="shared" si="52"/>
        <v>1.1182124504259147E-5</v>
      </c>
      <c r="BS83" s="6">
        <f t="shared" si="53"/>
        <v>0.9899808164441839</v>
      </c>
      <c r="BT83" s="3">
        <v>18</v>
      </c>
      <c r="BU83" s="4">
        <f t="shared" si="54"/>
        <v>1.1182124504259147E-5</v>
      </c>
      <c r="BV83" s="6">
        <f t="shared" si="55"/>
        <v>0.9899808164441839</v>
      </c>
      <c r="BW83" s="3">
        <v>18</v>
      </c>
      <c r="BX83" s="4">
        <f t="shared" si="56"/>
        <v>1.1182124504259147E-5</v>
      </c>
      <c r="BY83" s="6">
        <f t="shared" si="57"/>
        <v>0.9899808164441839</v>
      </c>
      <c r="BZ83" s="3">
        <v>18</v>
      </c>
      <c r="CA83" s="4">
        <f t="shared" si="58"/>
        <v>1.1182124504259147E-5</v>
      </c>
      <c r="CB83" s="6">
        <f t="shared" si="59"/>
        <v>0.9899808164441839</v>
      </c>
      <c r="CC83" s="3">
        <v>18</v>
      </c>
      <c r="CD83" s="4">
        <f t="shared" si="60"/>
        <v>1.1182124504259147E-5</v>
      </c>
      <c r="CE83" s="6">
        <f t="shared" si="61"/>
        <v>0.9899808164441839</v>
      </c>
      <c r="CF83" s="3">
        <v>18</v>
      </c>
      <c r="CG83" s="4">
        <f t="shared" si="62"/>
        <v>1.1182124504259147E-5</v>
      </c>
      <c r="CH83" s="6">
        <f t="shared" si="63"/>
        <v>0.9899808164441839</v>
      </c>
      <c r="CI83" s="11">
        <v>18</v>
      </c>
      <c r="CJ83" s="12">
        <f t="shared" si="64"/>
        <v>1.1182124504259147E-5</v>
      </c>
      <c r="CK83" s="13">
        <f t="shared" si="65"/>
        <v>0.9899808164441839</v>
      </c>
      <c r="CL83" s="11">
        <v>18</v>
      </c>
      <c r="CM83" s="12">
        <f t="shared" si="66"/>
        <v>1.1182124504259147E-5</v>
      </c>
      <c r="CN83" s="13">
        <f t="shared" si="67"/>
        <v>0.9899808164441839</v>
      </c>
      <c r="CO83" s="11">
        <v>18</v>
      </c>
      <c r="CP83" s="12">
        <f t="shared" si="68"/>
        <v>1.1182124504259147E-5</v>
      </c>
      <c r="CQ83" s="13">
        <f t="shared" si="69"/>
        <v>0.9899808164441839</v>
      </c>
      <c r="CR83" s="11">
        <v>18</v>
      </c>
      <c r="CS83" s="12">
        <f t="shared" si="70"/>
        <v>1.1182124504259147E-5</v>
      </c>
      <c r="CT83" s="13">
        <f t="shared" si="71"/>
        <v>0.9899808164441839</v>
      </c>
      <c r="CU83" s="11">
        <v>18</v>
      </c>
      <c r="CV83" s="12">
        <f t="shared" si="72"/>
        <v>1.1182124504259147E-5</v>
      </c>
      <c r="CW83" s="13">
        <f t="shared" si="73"/>
        <v>0.9899808164441839</v>
      </c>
    </row>
    <row r="84" spans="2:101">
      <c r="B84" s="3" t="s">
        <v>24</v>
      </c>
      <c r="C84" s="3">
        <v>14</v>
      </c>
      <c r="D84" s="4">
        <f t="shared" si="8"/>
        <v>8.6972079477571141E-6</v>
      </c>
      <c r="E84" s="6">
        <f t="shared" si="9"/>
        <v>0.99998943910463489</v>
      </c>
      <c r="F84" s="3">
        <v>14</v>
      </c>
      <c r="G84" s="4">
        <f t="shared" si="10"/>
        <v>8.6972079477571141E-6</v>
      </c>
      <c r="H84" s="6">
        <f t="shared" si="11"/>
        <v>0.99998943910463489</v>
      </c>
      <c r="I84" s="3">
        <v>14</v>
      </c>
      <c r="J84" s="4">
        <f t="shared" si="12"/>
        <v>8.6972079477571141E-6</v>
      </c>
      <c r="K84" s="6">
        <f t="shared" si="13"/>
        <v>0.99998943910463489</v>
      </c>
      <c r="L84" s="3">
        <v>14</v>
      </c>
      <c r="M84" s="4">
        <f t="shared" si="14"/>
        <v>8.6972079477571141E-6</v>
      </c>
      <c r="N84" s="6">
        <f t="shared" si="15"/>
        <v>0.99998943910463489</v>
      </c>
      <c r="O84" s="3">
        <v>14</v>
      </c>
      <c r="P84" s="4">
        <f t="shared" si="16"/>
        <v>8.6972079477571141E-6</v>
      </c>
      <c r="Q84" s="6">
        <f t="shared" si="17"/>
        <v>0.99998943910463489</v>
      </c>
      <c r="R84" s="3">
        <v>14</v>
      </c>
      <c r="S84" s="4">
        <f t="shared" si="18"/>
        <v>8.6972079477571141E-6</v>
      </c>
      <c r="T84" s="6">
        <f t="shared" si="19"/>
        <v>0.999989439104635</v>
      </c>
      <c r="U84" s="3">
        <v>14</v>
      </c>
      <c r="V84" s="4">
        <f t="shared" si="20"/>
        <v>8.6972079477571141E-6</v>
      </c>
      <c r="W84" s="6">
        <f t="shared" si="21"/>
        <v>0.999989439104635</v>
      </c>
      <c r="X84" s="3">
        <v>14</v>
      </c>
      <c r="Y84" s="4">
        <f t="shared" si="22"/>
        <v>8.6972079477571141E-6</v>
      </c>
      <c r="Z84" s="6">
        <f t="shared" si="23"/>
        <v>0.99998943910463489</v>
      </c>
      <c r="AA84" s="3">
        <v>14</v>
      </c>
      <c r="AB84" s="4">
        <f t="shared" si="24"/>
        <v>8.6972079477571141E-6</v>
      </c>
      <c r="AC84" s="6">
        <f t="shared" si="25"/>
        <v>0.99998943910463489</v>
      </c>
      <c r="AD84" s="3">
        <v>14</v>
      </c>
      <c r="AE84" s="4">
        <f t="shared" si="26"/>
        <v>8.6972079477571141E-6</v>
      </c>
      <c r="AF84" s="6">
        <f t="shared" si="27"/>
        <v>0.99998943910463489</v>
      </c>
      <c r="AG84" s="3">
        <v>14</v>
      </c>
      <c r="AH84" s="4">
        <f t="shared" si="28"/>
        <v>8.6972079477571141E-6</v>
      </c>
      <c r="AI84" s="6">
        <f t="shared" si="29"/>
        <v>0.99998943910463489</v>
      </c>
      <c r="AJ84" s="3">
        <v>14</v>
      </c>
      <c r="AK84" s="4">
        <f t="shared" si="30"/>
        <v>8.6972079477571141E-6</v>
      </c>
      <c r="AL84" s="6">
        <f t="shared" si="31"/>
        <v>0.99998943910463489</v>
      </c>
      <c r="AM84" s="3">
        <v>14</v>
      </c>
      <c r="AN84" s="4">
        <f t="shared" si="32"/>
        <v>8.6972079477571141E-6</v>
      </c>
      <c r="AO84" s="6">
        <f t="shared" si="33"/>
        <v>0.999989439104635</v>
      </c>
      <c r="AP84" s="3">
        <v>14</v>
      </c>
      <c r="AQ84" s="4">
        <f t="shared" si="34"/>
        <v>8.6972079477571141E-6</v>
      </c>
      <c r="AR84" s="6">
        <f t="shared" si="35"/>
        <v>0.999989439104635</v>
      </c>
      <c r="AS84" s="3">
        <v>14</v>
      </c>
      <c r="AT84" s="4">
        <f t="shared" si="36"/>
        <v>8.6972079477571141E-6</v>
      </c>
      <c r="AU84" s="6">
        <f t="shared" si="37"/>
        <v>0.99998943910463489</v>
      </c>
      <c r="AV84" s="3">
        <v>14</v>
      </c>
      <c r="AW84" s="4">
        <f t="shared" si="38"/>
        <v>8.6972079477571141E-6</v>
      </c>
      <c r="AX84" s="6">
        <f t="shared" si="39"/>
        <v>0.99998943910463489</v>
      </c>
      <c r="AY84" s="3">
        <v>14</v>
      </c>
      <c r="AZ84" s="4">
        <f t="shared" si="40"/>
        <v>8.6972079477571141E-6</v>
      </c>
      <c r="BA84" s="6">
        <f t="shared" si="41"/>
        <v>0.999989439104635</v>
      </c>
      <c r="BB84" s="3">
        <v>14</v>
      </c>
      <c r="BC84" s="4">
        <f t="shared" si="42"/>
        <v>8.6972079477571141E-6</v>
      </c>
      <c r="BD84" s="6">
        <f t="shared" si="43"/>
        <v>0.99998943910463489</v>
      </c>
      <c r="BE84" s="3">
        <v>14</v>
      </c>
      <c r="BF84" s="4">
        <f t="shared" si="44"/>
        <v>8.6972079477571141E-6</v>
      </c>
      <c r="BG84" s="6">
        <f t="shared" si="45"/>
        <v>0.99998943910463489</v>
      </c>
      <c r="BH84" s="3">
        <v>14</v>
      </c>
      <c r="BI84" s="4">
        <f t="shared" si="46"/>
        <v>8.6972079477571141E-6</v>
      </c>
      <c r="BJ84" s="6">
        <f t="shared" si="47"/>
        <v>0.99998943910463489</v>
      </c>
      <c r="BK84" s="3">
        <v>14</v>
      </c>
      <c r="BL84" s="4">
        <f t="shared" si="48"/>
        <v>8.6972079477571141E-6</v>
      </c>
      <c r="BM84" s="6">
        <f t="shared" si="49"/>
        <v>0.999989439104635</v>
      </c>
      <c r="BN84" s="3">
        <v>14</v>
      </c>
      <c r="BO84" s="4">
        <f t="shared" si="50"/>
        <v>8.6972079477571141E-6</v>
      </c>
      <c r="BP84" s="6">
        <f t="shared" si="51"/>
        <v>0.99998943910463489</v>
      </c>
      <c r="BQ84" s="8">
        <f>BN84+$E$59</f>
        <v>16111</v>
      </c>
      <c r="BR84" s="9">
        <f t="shared" si="52"/>
        <v>1.0008622660451062E-2</v>
      </c>
      <c r="BS84" s="10">
        <f t="shared" si="53"/>
        <v>0.999989439104635</v>
      </c>
      <c r="BT84" s="3">
        <v>14</v>
      </c>
      <c r="BU84" s="4">
        <f t="shared" si="54"/>
        <v>8.6972079477571141E-6</v>
      </c>
      <c r="BV84" s="6">
        <f t="shared" si="55"/>
        <v>0.98998951365213161</v>
      </c>
      <c r="BW84" s="3">
        <v>14</v>
      </c>
      <c r="BX84" s="4">
        <f t="shared" si="56"/>
        <v>8.6972079477571141E-6</v>
      </c>
      <c r="BY84" s="6">
        <f t="shared" si="57"/>
        <v>0.98998951365213161</v>
      </c>
      <c r="BZ84" s="3">
        <v>14</v>
      </c>
      <c r="CA84" s="4">
        <f t="shared" si="58"/>
        <v>8.6972079477571141E-6</v>
      </c>
      <c r="CB84" s="6">
        <f t="shared" si="59"/>
        <v>0.98998951365213161</v>
      </c>
      <c r="CC84" s="3">
        <v>14</v>
      </c>
      <c r="CD84" s="4">
        <f t="shared" si="60"/>
        <v>8.6972079477571141E-6</v>
      </c>
      <c r="CE84" s="6">
        <f t="shared" si="61"/>
        <v>0.98998951365213161</v>
      </c>
      <c r="CF84" s="3">
        <v>14</v>
      </c>
      <c r="CG84" s="4">
        <f t="shared" si="62"/>
        <v>8.6972079477571141E-6</v>
      </c>
      <c r="CH84" s="6">
        <f t="shared" si="63"/>
        <v>0.98998951365213161</v>
      </c>
      <c r="CI84" s="11">
        <v>14</v>
      </c>
      <c r="CJ84" s="12">
        <f t="shared" si="64"/>
        <v>8.6972079477571141E-6</v>
      </c>
      <c r="CK84" s="13">
        <f t="shared" si="65"/>
        <v>0.98998951365213161</v>
      </c>
      <c r="CL84" s="11">
        <v>14</v>
      </c>
      <c r="CM84" s="12">
        <f t="shared" si="66"/>
        <v>8.6972079477571141E-6</v>
      </c>
      <c r="CN84" s="13">
        <f t="shared" si="67"/>
        <v>0.98998951365213161</v>
      </c>
      <c r="CO84" s="11">
        <v>14</v>
      </c>
      <c r="CP84" s="12">
        <f t="shared" si="68"/>
        <v>8.6972079477571141E-6</v>
      </c>
      <c r="CQ84" s="13">
        <f t="shared" si="69"/>
        <v>0.98998951365213161</v>
      </c>
      <c r="CR84" s="11">
        <v>14</v>
      </c>
      <c r="CS84" s="12">
        <f t="shared" si="70"/>
        <v>8.6972079477571141E-6</v>
      </c>
      <c r="CT84" s="13">
        <f t="shared" si="71"/>
        <v>0.98998951365213161</v>
      </c>
      <c r="CU84" s="11">
        <v>14</v>
      </c>
      <c r="CV84" s="12">
        <f t="shared" si="72"/>
        <v>8.6972079477571141E-6</v>
      </c>
      <c r="CW84" s="13">
        <f t="shared" si="73"/>
        <v>0.98998951365213161</v>
      </c>
    </row>
    <row r="85" spans="2:101">
      <c r="B85" s="3" t="s">
        <v>25</v>
      </c>
      <c r="C85" s="3">
        <v>7</v>
      </c>
      <c r="D85" s="4">
        <f t="shared" si="8"/>
        <v>4.3486039738785571E-6</v>
      </c>
      <c r="E85" s="6">
        <f t="shared" si="9"/>
        <v>0.99999378770860881</v>
      </c>
      <c r="F85" s="3">
        <v>7</v>
      </c>
      <c r="G85" s="4">
        <f t="shared" si="10"/>
        <v>4.3486039738785571E-6</v>
      </c>
      <c r="H85" s="6">
        <f t="shared" si="11"/>
        <v>0.99999378770860881</v>
      </c>
      <c r="I85" s="3">
        <v>7</v>
      </c>
      <c r="J85" s="4">
        <f t="shared" si="12"/>
        <v>4.3486039738785571E-6</v>
      </c>
      <c r="K85" s="6">
        <f t="shared" si="13"/>
        <v>0.99999378770860881</v>
      </c>
      <c r="L85" s="3">
        <v>7</v>
      </c>
      <c r="M85" s="4">
        <f t="shared" si="14"/>
        <v>4.3486039738785571E-6</v>
      </c>
      <c r="N85" s="6">
        <f t="shared" si="15"/>
        <v>0.99999378770860881</v>
      </c>
      <c r="O85" s="3">
        <v>7</v>
      </c>
      <c r="P85" s="4">
        <f t="shared" si="16"/>
        <v>4.3486039738785571E-6</v>
      </c>
      <c r="Q85" s="6">
        <f t="shared" si="17"/>
        <v>0.99999378770860881</v>
      </c>
      <c r="R85" s="3">
        <v>7</v>
      </c>
      <c r="S85" s="4">
        <f t="shared" si="18"/>
        <v>4.3486039738785571E-6</v>
      </c>
      <c r="T85" s="6">
        <f t="shared" si="19"/>
        <v>0.99999378770860892</v>
      </c>
      <c r="U85" s="3">
        <v>7</v>
      </c>
      <c r="V85" s="4">
        <f t="shared" si="20"/>
        <v>4.3486039738785571E-6</v>
      </c>
      <c r="W85" s="6">
        <f t="shared" si="21"/>
        <v>0.99999378770860892</v>
      </c>
      <c r="X85" s="3">
        <v>7</v>
      </c>
      <c r="Y85" s="4">
        <f t="shared" si="22"/>
        <v>4.3486039738785571E-6</v>
      </c>
      <c r="Z85" s="6">
        <f t="shared" si="23"/>
        <v>0.99999378770860881</v>
      </c>
      <c r="AA85" s="3">
        <v>7</v>
      </c>
      <c r="AB85" s="4">
        <f t="shared" si="24"/>
        <v>4.3486039738785571E-6</v>
      </c>
      <c r="AC85" s="6">
        <f t="shared" si="25"/>
        <v>0.99999378770860881</v>
      </c>
      <c r="AD85" s="3">
        <v>7</v>
      </c>
      <c r="AE85" s="4">
        <f t="shared" si="26"/>
        <v>4.3486039738785571E-6</v>
      </c>
      <c r="AF85" s="6">
        <f t="shared" si="27"/>
        <v>0.99999378770860881</v>
      </c>
      <c r="AG85" s="3">
        <v>7</v>
      </c>
      <c r="AH85" s="4">
        <f t="shared" si="28"/>
        <v>4.3486039738785571E-6</v>
      </c>
      <c r="AI85" s="6">
        <f t="shared" si="29"/>
        <v>0.99999378770860881</v>
      </c>
      <c r="AJ85" s="3">
        <v>7</v>
      </c>
      <c r="AK85" s="4">
        <f t="shared" si="30"/>
        <v>4.3486039738785571E-6</v>
      </c>
      <c r="AL85" s="6">
        <f t="shared" si="31"/>
        <v>0.99999378770860881</v>
      </c>
      <c r="AM85" s="3">
        <v>7</v>
      </c>
      <c r="AN85" s="4">
        <f t="shared" si="32"/>
        <v>4.3486039738785571E-6</v>
      </c>
      <c r="AO85" s="6">
        <f t="shared" si="33"/>
        <v>0.99999378770860892</v>
      </c>
      <c r="AP85" s="3">
        <v>7</v>
      </c>
      <c r="AQ85" s="4">
        <f t="shared" si="34"/>
        <v>4.3486039738785571E-6</v>
      </c>
      <c r="AR85" s="6">
        <f t="shared" si="35"/>
        <v>0.99999378770860892</v>
      </c>
      <c r="AS85" s="3">
        <v>7</v>
      </c>
      <c r="AT85" s="4">
        <f t="shared" si="36"/>
        <v>4.3486039738785571E-6</v>
      </c>
      <c r="AU85" s="6">
        <f t="shared" si="37"/>
        <v>0.99999378770860881</v>
      </c>
      <c r="AV85" s="3">
        <v>7</v>
      </c>
      <c r="AW85" s="4">
        <f t="shared" si="38"/>
        <v>4.3486039738785571E-6</v>
      </c>
      <c r="AX85" s="6">
        <f t="shared" si="39"/>
        <v>0.99999378770860881</v>
      </c>
      <c r="AY85" s="3">
        <v>7</v>
      </c>
      <c r="AZ85" s="4">
        <f t="shared" si="40"/>
        <v>4.3486039738785571E-6</v>
      </c>
      <c r="BA85" s="6">
        <f t="shared" si="41"/>
        <v>0.99999378770860892</v>
      </c>
      <c r="BB85" s="3">
        <v>7</v>
      </c>
      <c r="BC85" s="4">
        <f t="shared" si="42"/>
        <v>4.3486039738785571E-6</v>
      </c>
      <c r="BD85" s="6">
        <f t="shared" si="43"/>
        <v>0.99999378770860881</v>
      </c>
      <c r="BE85" s="3">
        <v>7</v>
      </c>
      <c r="BF85" s="4">
        <f t="shared" si="44"/>
        <v>4.3486039738785571E-6</v>
      </c>
      <c r="BG85" s="6">
        <f t="shared" si="45"/>
        <v>0.99999378770860881</v>
      </c>
      <c r="BH85" s="3">
        <v>7</v>
      </c>
      <c r="BI85" s="4">
        <f t="shared" si="46"/>
        <v>4.3486039738785571E-6</v>
      </c>
      <c r="BJ85" s="6">
        <f t="shared" si="47"/>
        <v>0.99999378770860881</v>
      </c>
      <c r="BK85" s="3">
        <v>7</v>
      </c>
      <c r="BL85" s="4">
        <f t="shared" si="48"/>
        <v>4.3486039738785571E-6</v>
      </c>
      <c r="BM85" s="6">
        <f t="shared" si="49"/>
        <v>0.99999378770860892</v>
      </c>
      <c r="BN85" s="3">
        <v>7</v>
      </c>
      <c r="BO85" s="4">
        <f t="shared" si="50"/>
        <v>4.3486039738785571E-6</v>
      </c>
      <c r="BP85" s="6">
        <f t="shared" si="51"/>
        <v>0.99999378770860881</v>
      </c>
      <c r="BQ85" s="3">
        <v>7</v>
      </c>
      <c r="BR85" s="4">
        <f t="shared" si="52"/>
        <v>4.3486039738785571E-6</v>
      </c>
      <c r="BS85" s="6">
        <f t="shared" si="53"/>
        <v>0.99999378770860892</v>
      </c>
      <c r="BT85" s="8">
        <f>BQ85+$E$59</f>
        <v>16104</v>
      </c>
      <c r="BU85" s="9">
        <f t="shared" si="54"/>
        <v>1.0004274056477183E-2</v>
      </c>
      <c r="BV85" s="10">
        <f t="shared" si="55"/>
        <v>0.99999378770860881</v>
      </c>
      <c r="BW85" s="3">
        <v>7</v>
      </c>
      <c r="BX85" s="4">
        <f t="shared" si="56"/>
        <v>4.3486039738785571E-6</v>
      </c>
      <c r="BY85" s="6">
        <f t="shared" si="57"/>
        <v>0.98999386225610553</v>
      </c>
      <c r="BZ85" s="3">
        <v>7</v>
      </c>
      <c r="CA85" s="4">
        <f t="shared" si="58"/>
        <v>4.3486039738785571E-6</v>
      </c>
      <c r="CB85" s="6">
        <f t="shared" si="59"/>
        <v>0.98999386225610553</v>
      </c>
      <c r="CC85" s="3">
        <v>7</v>
      </c>
      <c r="CD85" s="4">
        <f t="shared" si="60"/>
        <v>4.3486039738785571E-6</v>
      </c>
      <c r="CE85" s="6">
        <f t="shared" si="61"/>
        <v>0.98999386225610553</v>
      </c>
      <c r="CF85" s="3">
        <v>7</v>
      </c>
      <c r="CG85" s="4">
        <f t="shared" si="62"/>
        <v>4.3486039738785571E-6</v>
      </c>
      <c r="CH85" s="6">
        <f t="shared" si="63"/>
        <v>0.98999386225610553</v>
      </c>
      <c r="CI85" s="11">
        <v>7</v>
      </c>
      <c r="CJ85" s="12">
        <f t="shared" si="64"/>
        <v>4.3486039738785571E-6</v>
      </c>
      <c r="CK85" s="13">
        <f t="shared" si="65"/>
        <v>0.98999386225610553</v>
      </c>
      <c r="CL85" s="11">
        <v>7</v>
      </c>
      <c r="CM85" s="12">
        <f t="shared" si="66"/>
        <v>4.3486039738785571E-6</v>
      </c>
      <c r="CN85" s="13">
        <f t="shared" si="67"/>
        <v>0.98999386225610553</v>
      </c>
      <c r="CO85" s="11">
        <v>7</v>
      </c>
      <c r="CP85" s="12">
        <f t="shared" si="68"/>
        <v>4.3486039738785571E-6</v>
      </c>
      <c r="CQ85" s="13">
        <f t="shared" si="69"/>
        <v>0.98999386225610553</v>
      </c>
      <c r="CR85" s="11">
        <v>7</v>
      </c>
      <c r="CS85" s="12">
        <f t="shared" si="70"/>
        <v>4.3486039738785571E-6</v>
      </c>
      <c r="CT85" s="13">
        <f t="shared" si="71"/>
        <v>0.98999386225610553</v>
      </c>
      <c r="CU85" s="11">
        <v>7</v>
      </c>
      <c r="CV85" s="12">
        <f t="shared" si="72"/>
        <v>4.3486039738785571E-6</v>
      </c>
      <c r="CW85" s="13">
        <f t="shared" si="73"/>
        <v>0.98999386225610553</v>
      </c>
    </row>
    <row r="86" spans="2:101">
      <c r="B86" s="3" t="s">
        <v>26</v>
      </c>
      <c r="C86" s="3">
        <v>3</v>
      </c>
      <c r="D86" s="4">
        <f t="shared" si="8"/>
        <v>1.8636874173765244E-6</v>
      </c>
      <c r="E86" s="6">
        <f t="shared" si="9"/>
        <v>0.9999956513960262</v>
      </c>
      <c r="F86" s="3">
        <v>3</v>
      </c>
      <c r="G86" s="4">
        <f t="shared" si="10"/>
        <v>1.8636874173765244E-6</v>
      </c>
      <c r="H86" s="6">
        <f t="shared" si="11"/>
        <v>0.9999956513960262</v>
      </c>
      <c r="I86" s="3">
        <v>3</v>
      </c>
      <c r="J86" s="4">
        <f t="shared" si="12"/>
        <v>1.8636874173765244E-6</v>
      </c>
      <c r="K86" s="6">
        <f t="shared" si="13"/>
        <v>0.9999956513960262</v>
      </c>
      <c r="L86" s="3">
        <v>3</v>
      </c>
      <c r="M86" s="4">
        <f t="shared" si="14"/>
        <v>1.8636874173765244E-6</v>
      </c>
      <c r="N86" s="6">
        <f t="shared" si="15"/>
        <v>0.9999956513960262</v>
      </c>
      <c r="O86" s="3">
        <v>3</v>
      </c>
      <c r="P86" s="4">
        <f t="shared" si="16"/>
        <v>1.8636874173765244E-6</v>
      </c>
      <c r="Q86" s="6">
        <f t="shared" si="17"/>
        <v>0.9999956513960262</v>
      </c>
      <c r="R86" s="3">
        <v>3</v>
      </c>
      <c r="S86" s="4">
        <f t="shared" si="18"/>
        <v>1.8636874173765244E-6</v>
      </c>
      <c r="T86" s="6">
        <f t="shared" si="19"/>
        <v>0.99999565139602631</v>
      </c>
      <c r="U86" s="3">
        <v>3</v>
      </c>
      <c r="V86" s="4">
        <f t="shared" si="20"/>
        <v>1.8636874173765244E-6</v>
      </c>
      <c r="W86" s="6">
        <f t="shared" si="21"/>
        <v>0.99999565139602631</v>
      </c>
      <c r="X86" s="3">
        <v>3</v>
      </c>
      <c r="Y86" s="4">
        <f t="shared" si="22"/>
        <v>1.8636874173765244E-6</v>
      </c>
      <c r="Z86" s="6">
        <f t="shared" si="23"/>
        <v>0.9999956513960262</v>
      </c>
      <c r="AA86" s="3">
        <v>3</v>
      </c>
      <c r="AB86" s="4">
        <f t="shared" si="24"/>
        <v>1.8636874173765244E-6</v>
      </c>
      <c r="AC86" s="6">
        <f t="shared" si="25"/>
        <v>0.9999956513960262</v>
      </c>
      <c r="AD86" s="3">
        <v>3</v>
      </c>
      <c r="AE86" s="4">
        <f t="shared" si="26"/>
        <v>1.8636874173765244E-6</v>
      </c>
      <c r="AF86" s="6">
        <f t="shared" si="27"/>
        <v>0.9999956513960262</v>
      </c>
      <c r="AG86" s="3">
        <v>3</v>
      </c>
      <c r="AH86" s="4">
        <f t="shared" si="28"/>
        <v>1.8636874173765244E-6</v>
      </c>
      <c r="AI86" s="6">
        <f t="shared" si="29"/>
        <v>0.9999956513960262</v>
      </c>
      <c r="AJ86" s="3">
        <v>3</v>
      </c>
      <c r="AK86" s="4">
        <f t="shared" si="30"/>
        <v>1.8636874173765244E-6</v>
      </c>
      <c r="AL86" s="6">
        <f t="shared" si="31"/>
        <v>0.9999956513960262</v>
      </c>
      <c r="AM86" s="3">
        <v>3</v>
      </c>
      <c r="AN86" s="4">
        <f t="shared" si="32"/>
        <v>1.8636874173765244E-6</v>
      </c>
      <c r="AO86" s="6">
        <f t="shared" si="33"/>
        <v>0.99999565139602631</v>
      </c>
      <c r="AP86" s="3">
        <v>3</v>
      </c>
      <c r="AQ86" s="4">
        <f t="shared" si="34"/>
        <v>1.8636874173765244E-6</v>
      </c>
      <c r="AR86" s="6">
        <f t="shared" si="35"/>
        <v>0.99999565139602631</v>
      </c>
      <c r="AS86" s="3">
        <v>3</v>
      </c>
      <c r="AT86" s="4">
        <f t="shared" si="36"/>
        <v>1.8636874173765244E-6</v>
      </c>
      <c r="AU86" s="6">
        <f t="shared" si="37"/>
        <v>0.9999956513960262</v>
      </c>
      <c r="AV86" s="3">
        <v>3</v>
      </c>
      <c r="AW86" s="4">
        <f t="shared" si="38"/>
        <v>1.8636874173765244E-6</v>
      </c>
      <c r="AX86" s="6">
        <f t="shared" si="39"/>
        <v>0.9999956513960262</v>
      </c>
      <c r="AY86" s="3">
        <v>3</v>
      </c>
      <c r="AZ86" s="4">
        <f t="shared" si="40"/>
        <v>1.8636874173765244E-6</v>
      </c>
      <c r="BA86" s="6">
        <f t="shared" si="41"/>
        <v>0.99999565139602631</v>
      </c>
      <c r="BB86" s="3">
        <v>3</v>
      </c>
      <c r="BC86" s="4">
        <f t="shared" si="42"/>
        <v>1.8636874173765244E-6</v>
      </c>
      <c r="BD86" s="6">
        <f t="shared" si="43"/>
        <v>0.9999956513960262</v>
      </c>
      <c r="BE86" s="3">
        <v>3</v>
      </c>
      <c r="BF86" s="4">
        <f t="shared" si="44"/>
        <v>1.8636874173765244E-6</v>
      </c>
      <c r="BG86" s="6">
        <f t="shared" si="45"/>
        <v>0.9999956513960262</v>
      </c>
      <c r="BH86" s="3">
        <v>3</v>
      </c>
      <c r="BI86" s="4">
        <f t="shared" si="46"/>
        <v>1.8636874173765244E-6</v>
      </c>
      <c r="BJ86" s="6">
        <f t="shared" si="47"/>
        <v>0.9999956513960262</v>
      </c>
      <c r="BK86" s="3">
        <v>3</v>
      </c>
      <c r="BL86" s="4">
        <f t="shared" si="48"/>
        <v>1.8636874173765244E-6</v>
      </c>
      <c r="BM86" s="6">
        <f t="shared" si="49"/>
        <v>0.99999565139602631</v>
      </c>
      <c r="BN86" s="3">
        <v>3</v>
      </c>
      <c r="BO86" s="4">
        <f t="shared" si="50"/>
        <v>1.8636874173765244E-6</v>
      </c>
      <c r="BP86" s="6">
        <f t="shared" si="51"/>
        <v>0.9999956513960262</v>
      </c>
      <c r="BQ86" s="3">
        <v>3</v>
      </c>
      <c r="BR86" s="4">
        <f t="shared" si="52"/>
        <v>1.8636874173765244E-6</v>
      </c>
      <c r="BS86" s="6">
        <f t="shared" si="53"/>
        <v>0.99999565139602631</v>
      </c>
      <c r="BT86" s="3">
        <v>3</v>
      </c>
      <c r="BU86" s="4">
        <f t="shared" si="54"/>
        <v>1.8636874173765244E-6</v>
      </c>
      <c r="BV86" s="6">
        <f t="shared" si="55"/>
        <v>0.9999956513960262</v>
      </c>
      <c r="BW86" s="8">
        <f>BT86+$E$59</f>
        <v>16100</v>
      </c>
      <c r="BX86" s="9">
        <f t="shared" si="56"/>
        <v>1.0001789139920681E-2</v>
      </c>
      <c r="BY86" s="10">
        <f t="shared" si="57"/>
        <v>0.9999956513960262</v>
      </c>
      <c r="BZ86" s="3">
        <v>3</v>
      </c>
      <c r="CA86" s="4">
        <f t="shared" si="58"/>
        <v>1.8636874173765244E-6</v>
      </c>
      <c r="CB86" s="6">
        <f t="shared" si="59"/>
        <v>0.98999572594352292</v>
      </c>
      <c r="CC86" s="3">
        <v>3</v>
      </c>
      <c r="CD86" s="4">
        <f t="shared" si="60"/>
        <v>1.8636874173765244E-6</v>
      </c>
      <c r="CE86" s="6">
        <f t="shared" si="61"/>
        <v>0.98999572594352292</v>
      </c>
      <c r="CF86" s="3">
        <v>3</v>
      </c>
      <c r="CG86" s="4">
        <f t="shared" si="62"/>
        <v>1.8636874173765244E-6</v>
      </c>
      <c r="CH86" s="6">
        <f t="shared" si="63"/>
        <v>0.98999572594352292</v>
      </c>
      <c r="CI86" s="11">
        <v>3</v>
      </c>
      <c r="CJ86" s="12">
        <f t="shared" si="64"/>
        <v>1.8636874173765244E-6</v>
      </c>
      <c r="CK86" s="13">
        <f t="shared" si="65"/>
        <v>0.98999572594352292</v>
      </c>
      <c r="CL86" s="11">
        <v>3</v>
      </c>
      <c r="CM86" s="12">
        <f t="shared" si="66"/>
        <v>1.8636874173765244E-6</v>
      </c>
      <c r="CN86" s="13">
        <f t="shared" si="67"/>
        <v>0.98999572594352292</v>
      </c>
      <c r="CO86" s="11">
        <v>3</v>
      </c>
      <c r="CP86" s="12">
        <f t="shared" si="68"/>
        <v>1.8636874173765244E-6</v>
      </c>
      <c r="CQ86" s="13">
        <f t="shared" si="69"/>
        <v>0.98999572594352292</v>
      </c>
      <c r="CR86" s="11">
        <v>3</v>
      </c>
      <c r="CS86" s="12">
        <f t="shared" si="70"/>
        <v>1.8636874173765244E-6</v>
      </c>
      <c r="CT86" s="13">
        <f t="shared" si="71"/>
        <v>0.98999572594352292</v>
      </c>
      <c r="CU86" s="11">
        <v>3</v>
      </c>
      <c r="CV86" s="12">
        <f t="shared" si="72"/>
        <v>1.8636874173765244E-6</v>
      </c>
      <c r="CW86" s="13">
        <f t="shared" si="73"/>
        <v>0.98999572594352292</v>
      </c>
    </row>
    <row r="87" spans="2:101">
      <c r="B87" s="3" t="s">
        <v>27</v>
      </c>
      <c r="C87" s="3">
        <v>3</v>
      </c>
      <c r="D87" s="4">
        <f t="shared" si="8"/>
        <v>1.8636874173765244E-6</v>
      </c>
      <c r="E87" s="6">
        <f t="shared" si="9"/>
        <v>0.99999751508344359</v>
      </c>
      <c r="F87" s="3">
        <v>3</v>
      </c>
      <c r="G87" s="4">
        <f t="shared" si="10"/>
        <v>1.8636874173765244E-6</v>
      </c>
      <c r="H87" s="6">
        <f t="shared" si="11"/>
        <v>0.99999751508344359</v>
      </c>
      <c r="I87" s="3">
        <v>3</v>
      </c>
      <c r="J87" s="4">
        <f t="shared" si="12"/>
        <v>1.8636874173765244E-6</v>
      </c>
      <c r="K87" s="6">
        <f t="shared" si="13"/>
        <v>0.99999751508344359</v>
      </c>
      <c r="L87" s="3">
        <v>3</v>
      </c>
      <c r="M87" s="4">
        <f t="shared" si="14"/>
        <v>1.8636874173765244E-6</v>
      </c>
      <c r="N87" s="6">
        <f t="shared" si="15"/>
        <v>0.99999751508344359</v>
      </c>
      <c r="O87" s="3">
        <v>3</v>
      </c>
      <c r="P87" s="4">
        <f t="shared" si="16"/>
        <v>1.8636874173765244E-6</v>
      </c>
      <c r="Q87" s="6">
        <f t="shared" si="17"/>
        <v>0.99999751508344359</v>
      </c>
      <c r="R87" s="3">
        <v>3</v>
      </c>
      <c r="S87" s="4">
        <f t="shared" si="18"/>
        <v>1.8636874173765244E-6</v>
      </c>
      <c r="T87" s="6">
        <f t="shared" si="19"/>
        <v>0.9999975150834437</v>
      </c>
      <c r="U87" s="3">
        <v>3</v>
      </c>
      <c r="V87" s="4">
        <f t="shared" si="20"/>
        <v>1.8636874173765244E-6</v>
      </c>
      <c r="W87" s="6">
        <f t="shared" si="21"/>
        <v>0.9999975150834437</v>
      </c>
      <c r="X87" s="3">
        <v>3</v>
      </c>
      <c r="Y87" s="4">
        <f t="shared" si="22"/>
        <v>1.8636874173765244E-6</v>
      </c>
      <c r="Z87" s="6">
        <f t="shared" si="23"/>
        <v>0.99999751508344359</v>
      </c>
      <c r="AA87" s="3">
        <v>3</v>
      </c>
      <c r="AB87" s="4">
        <f t="shared" si="24"/>
        <v>1.8636874173765244E-6</v>
      </c>
      <c r="AC87" s="6">
        <f t="shared" si="25"/>
        <v>0.99999751508344359</v>
      </c>
      <c r="AD87" s="3">
        <v>3</v>
      </c>
      <c r="AE87" s="4">
        <f t="shared" si="26"/>
        <v>1.8636874173765244E-6</v>
      </c>
      <c r="AF87" s="6">
        <f t="shared" si="27"/>
        <v>0.99999751508344359</v>
      </c>
      <c r="AG87" s="3">
        <v>3</v>
      </c>
      <c r="AH87" s="4">
        <f t="shared" si="28"/>
        <v>1.8636874173765244E-6</v>
      </c>
      <c r="AI87" s="6">
        <f t="shared" si="29"/>
        <v>0.99999751508344359</v>
      </c>
      <c r="AJ87" s="3">
        <v>3</v>
      </c>
      <c r="AK87" s="4">
        <f t="shared" si="30"/>
        <v>1.8636874173765244E-6</v>
      </c>
      <c r="AL87" s="6">
        <f t="shared" si="31"/>
        <v>0.99999751508344359</v>
      </c>
      <c r="AM87" s="3">
        <v>3</v>
      </c>
      <c r="AN87" s="4">
        <f t="shared" si="32"/>
        <v>1.8636874173765244E-6</v>
      </c>
      <c r="AO87" s="6">
        <f t="shared" si="33"/>
        <v>0.9999975150834437</v>
      </c>
      <c r="AP87" s="3">
        <v>3</v>
      </c>
      <c r="AQ87" s="4">
        <f t="shared" si="34"/>
        <v>1.8636874173765244E-6</v>
      </c>
      <c r="AR87" s="6">
        <f t="shared" si="35"/>
        <v>0.9999975150834437</v>
      </c>
      <c r="AS87" s="3">
        <v>3</v>
      </c>
      <c r="AT87" s="4">
        <f t="shared" si="36"/>
        <v>1.8636874173765244E-6</v>
      </c>
      <c r="AU87" s="6">
        <f t="shared" si="37"/>
        <v>0.99999751508344359</v>
      </c>
      <c r="AV87" s="3">
        <v>3</v>
      </c>
      <c r="AW87" s="4">
        <f t="shared" si="38"/>
        <v>1.8636874173765244E-6</v>
      </c>
      <c r="AX87" s="6">
        <f t="shared" si="39"/>
        <v>0.99999751508344359</v>
      </c>
      <c r="AY87" s="3">
        <v>3</v>
      </c>
      <c r="AZ87" s="4">
        <f t="shared" si="40"/>
        <v>1.8636874173765244E-6</v>
      </c>
      <c r="BA87" s="6">
        <f t="shared" si="41"/>
        <v>0.9999975150834437</v>
      </c>
      <c r="BB87" s="3">
        <v>3</v>
      </c>
      <c r="BC87" s="4">
        <f t="shared" si="42"/>
        <v>1.8636874173765244E-6</v>
      </c>
      <c r="BD87" s="6">
        <f t="shared" si="43"/>
        <v>0.99999751508344359</v>
      </c>
      <c r="BE87" s="3">
        <v>3</v>
      </c>
      <c r="BF87" s="4">
        <f t="shared" si="44"/>
        <v>1.8636874173765244E-6</v>
      </c>
      <c r="BG87" s="6">
        <f t="shared" si="45"/>
        <v>0.99999751508344359</v>
      </c>
      <c r="BH87" s="3">
        <v>3</v>
      </c>
      <c r="BI87" s="4">
        <f t="shared" si="46"/>
        <v>1.8636874173765244E-6</v>
      </c>
      <c r="BJ87" s="6">
        <f t="shared" si="47"/>
        <v>0.99999751508344359</v>
      </c>
      <c r="BK87" s="3">
        <v>3</v>
      </c>
      <c r="BL87" s="4">
        <f t="shared" si="48"/>
        <v>1.8636874173765244E-6</v>
      </c>
      <c r="BM87" s="6">
        <f t="shared" si="49"/>
        <v>0.9999975150834437</v>
      </c>
      <c r="BN87" s="3">
        <v>3</v>
      </c>
      <c r="BO87" s="4">
        <f t="shared" si="50"/>
        <v>1.8636874173765244E-6</v>
      </c>
      <c r="BP87" s="6">
        <f t="shared" si="51"/>
        <v>0.99999751508344359</v>
      </c>
      <c r="BQ87" s="3">
        <v>3</v>
      </c>
      <c r="BR87" s="4">
        <f t="shared" si="52"/>
        <v>1.8636874173765244E-6</v>
      </c>
      <c r="BS87" s="6">
        <f t="shared" si="53"/>
        <v>0.9999975150834437</v>
      </c>
      <c r="BT87" s="3">
        <v>3</v>
      </c>
      <c r="BU87" s="4">
        <f t="shared" si="54"/>
        <v>1.8636874173765244E-6</v>
      </c>
      <c r="BV87" s="6">
        <f t="shared" si="55"/>
        <v>0.99999751508344359</v>
      </c>
      <c r="BW87" s="3">
        <v>3</v>
      </c>
      <c r="BX87" s="4">
        <f t="shared" si="56"/>
        <v>1.8636874173765244E-6</v>
      </c>
      <c r="BY87" s="6">
        <f t="shared" si="57"/>
        <v>0.99999751508344359</v>
      </c>
      <c r="BZ87" s="8">
        <f>BW87+$E$59</f>
        <v>16100</v>
      </c>
      <c r="CA87" s="9">
        <f t="shared" si="58"/>
        <v>1.0001789139920681E-2</v>
      </c>
      <c r="CB87" s="10">
        <f t="shared" si="59"/>
        <v>0.99999751508344359</v>
      </c>
      <c r="CC87" s="3">
        <v>3</v>
      </c>
      <c r="CD87" s="4">
        <f t="shared" si="60"/>
        <v>1.8636874173765244E-6</v>
      </c>
      <c r="CE87" s="6">
        <f t="shared" si="61"/>
        <v>0.98999758963094031</v>
      </c>
      <c r="CF87" s="3">
        <v>3</v>
      </c>
      <c r="CG87" s="4">
        <f t="shared" si="62"/>
        <v>1.8636874173765244E-6</v>
      </c>
      <c r="CH87" s="6">
        <f t="shared" si="63"/>
        <v>0.98999758963094031</v>
      </c>
      <c r="CI87" s="11">
        <v>3</v>
      </c>
      <c r="CJ87" s="12">
        <f t="shared" si="64"/>
        <v>1.8636874173765244E-6</v>
      </c>
      <c r="CK87" s="13">
        <f t="shared" si="65"/>
        <v>0.98999758963094031</v>
      </c>
      <c r="CL87" s="11">
        <v>3</v>
      </c>
      <c r="CM87" s="12">
        <f t="shared" si="66"/>
        <v>1.8636874173765244E-6</v>
      </c>
      <c r="CN87" s="13">
        <f t="shared" si="67"/>
        <v>0.98999758963094031</v>
      </c>
      <c r="CO87" s="11">
        <v>3</v>
      </c>
      <c r="CP87" s="12">
        <f t="shared" si="68"/>
        <v>1.8636874173765244E-6</v>
      </c>
      <c r="CQ87" s="13">
        <f t="shared" si="69"/>
        <v>0.98999758963094031</v>
      </c>
      <c r="CR87" s="11">
        <v>3</v>
      </c>
      <c r="CS87" s="12">
        <f t="shared" si="70"/>
        <v>1.8636874173765244E-6</v>
      </c>
      <c r="CT87" s="13">
        <f t="shared" si="71"/>
        <v>0.98999758963094031</v>
      </c>
      <c r="CU87" s="11">
        <v>3</v>
      </c>
      <c r="CV87" s="12">
        <f t="shared" si="72"/>
        <v>1.8636874173765244E-6</v>
      </c>
      <c r="CW87" s="13">
        <f t="shared" si="73"/>
        <v>0.98999758963094031</v>
      </c>
    </row>
    <row r="88" spans="2:101">
      <c r="B88" s="3" t="s">
        <v>28</v>
      </c>
      <c r="C88" s="3">
        <v>3</v>
      </c>
      <c r="D88" s="4">
        <f t="shared" si="8"/>
        <v>1.8636874173765244E-6</v>
      </c>
      <c r="E88" s="6">
        <f t="shared" si="9"/>
        <v>0.99999937877086098</v>
      </c>
      <c r="F88" s="3">
        <v>3</v>
      </c>
      <c r="G88" s="4">
        <f t="shared" si="10"/>
        <v>1.8636874173765244E-6</v>
      </c>
      <c r="H88" s="6">
        <f t="shared" si="11"/>
        <v>0.99999937877086098</v>
      </c>
      <c r="I88" s="3">
        <v>3</v>
      </c>
      <c r="J88" s="4">
        <f t="shared" si="12"/>
        <v>1.8636874173765244E-6</v>
      </c>
      <c r="K88" s="6">
        <f t="shared" si="13"/>
        <v>0.99999937877086098</v>
      </c>
      <c r="L88" s="3">
        <v>3</v>
      </c>
      <c r="M88" s="4">
        <f t="shared" si="14"/>
        <v>1.8636874173765244E-6</v>
      </c>
      <c r="N88" s="6">
        <f t="shared" si="15"/>
        <v>0.99999937877086098</v>
      </c>
      <c r="O88" s="3">
        <v>3</v>
      </c>
      <c r="P88" s="4">
        <f t="shared" si="16"/>
        <v>1.8636874173765244E-6</v>
      </c>
      <c r="Q88" s="6">
        <f t="shared" si="17"/>
        <v>0.99999937877086098</v>
      </c>
      <c r="R88" s="3">
        <v>3</v>
      </c>
      <c r="S88" s="4">
        <f t="shared" si="18"/>
        <v>1.8636874173765244E-6</v>
      </c>
      <c r="T88" s="6">
        <f t="shared" si="19"/>
        <v>0.99999937877086109</v>
      </c>
      <c r="U88" s="3">
        <v>3</v>
      </c>
      <c r="V88" s="4">
        <f t="shared" si="20"/>
        <v>1.8636874173765244E-6</v>
      </c>
      <c r="W88" s="6">
        <f t="shared" si="21"/>
        <v>0.99999937877086109</v>
      </c>
      <c r="X88" s="3">
        <v>3</v>
      </c>
      <c r="Y88" s="4">
        <f t="shared" si="22"/>
        <v>1.8636874173765244E-6</v>
      </c>
      <c r="Z88" s="6">
        <f t="shared" si="23"/>
        <v>0.99999937877086098</v>
      </c>
      <c r="AA88" s="3">
        <v>3</v>
      </c>
      <c r="AB88" s="4">
        <f t="shared" si="24"/>
        <v>1.8636874173765244E-6</v>
      </c>
      <c r="AC88" s="6">
        <f t="shared" si="25"/>
        <v>0.99999937877086098</v>
      </c>
      <c r="AD88" s="3">
        <v>3</v>
      </c>
      <c r="AE88" s="4">
        <f t="shared" si="26"/>
        <v>1.8636874173765244E-6</v>
      </c>
      <c r="AF88" s="6">
        <f t="shared" si="27"/>
        <v>0.99999937877086098</v>
      </c>
      <c r="AG88" s="3">
        <v>3</v>
      </c>
      <c r="AH88" s="4">
        <f t="shared" si="28"/>
        <v>1.8636874173765244E-6</v>
      </c>
      <c r="AI88" s="6">
        <f t="shared" si="29"/>
        <v>0.99999937877086098</v>
      </c>
      <c r="AJ88" s="3">
        <v>3</v>
      </c>
      <c r="AK88" s="4">
        <f t="shared" si="30"/>
        <v>1.8636874173765244E-6</v>
      </c>
      <c r="AL88" s="6">
        <f t="shared" si="31"/>
        <v>0.99999937877086098</v>
      </c>
      <c r="AM88" s="3">
        <v>3</v>
      </c>
      <c r="AN88" s="4">
        <f t="shared" si="32"/>
        <v>1.8636874173765244E-6</v>
      </c>
      <c r="AO88" s="6">
        <f t="shared" si="33"/>
        <v>0.99999937877086109</v>
      </c>
      <c r="AP88" s="3">
        <v>3</v>
      </c>
      <c r="AQ88" s="4">
        <f t="shared" si="34"/>
        <v>1.8636874173765244E-6</v>
      </c>
      <c r="AR88" s="6">
        <f t="shared" si="35"/>
        <v>0.99999937877086109</v>
      </c>
      <c r="AS88" s="3">
        <v>3</v>
      </c>
      <c r="AT88" s="4">
        <f t="shared" si="36"/>
        <v>1.8636874173765244E-6</v>
      </c>
      <c r="AU88" s="6">
        <f t="shared" si="37"/>
        <v>0.99999937877086098</v>
      </c>
      <c r="AV88" s="3">
        <v>3</v>
      </c>
      <c r="AW88" s="4">
        <f t="shared" si="38"/>
        <v>1.8636874173765244E-6</v>
      </c>
      <c r="AX88" s="6">
        <f t="shared" si="39"/>
        <v>0.99999937877086098</v>
      </c>
      <c r="AY88" s="3">
        <v>3</v>
      </c>
      <c r="AZ88" s="4">
        <f t="shared" si="40"/>
        <v>1.8636874173765244E-6</v>
      </c>
      <c r="BA88" s="6">
        <f t="shared" si="41"/>
        <v>0.99999937877086109</v>
      </c>
      <c r="BB88" s="3">
        <v>3</v>
      </c>
      <c r="BC88" s="4">
        <f t="shared" si="42"/>
        <v>1.8636874173765244E-6</v>
      </c>
      <c r="BD88" s="6">
        <f t="shared" si="43"/>
        <v>0.99999937877086098</v>
      </c>
      <c r="BE88" s="3">
        <v>3</v>
      </c>
      <c r="BF88" s="4">
        <f t="shared" si="44"/>
        <v>1.8636874173765244E-6</v>
      </c>
      <c r="BG88" s="6">
        <f t="shared" si="45"/>
        <v>0.99999937877086098</v>
      </c>
      <c r="BH88" s="3">
        <v>3</v>
      </c>
      <c r="BI88" s="4">
        <f t="shared" si="46"/>
        <v>1.8636874173765244E-6</v>
      </c>
      <c r="BJ88" s="6">
        <f t="shared" si="47"/>
        <v>0.99999937877086098</v>
      </c>
      <c r="BK88" s="3">
        <v>3</v>
      </c>
      <c r="BL88" s="4">
        <f t="shared" si="48"/>
        <v>1.8636874173765244E-6</v>
      </c>
      <c r="BM88" s="6">
        <f t="shared" si="49"/>
        <v>0.99999937877086109</v>
      </c>
      <c r="BN88" s="3">
        <v>3</v>
      </c>
      <c r="BO88" s="4">
        <f t="shared" si="50"/>
        <v>1.8636874173765244E-6</v>
      </c>
      <c r="BP88" s="6">
        <f t="shared" si="51"/>
        <v>0.99999937877086098</v>
      </c>
      <c r="BQ88" s="3">
        <v>3</v>
      </c>
      <c r="BR88" s="4">
        <f t="shared" si="52"/>
        <v>1.8636874173765244E-6</v>
      </c>
      <c r="BS88" s="6">
        <f t="shared" si="53"/>
        <v>0.99999937877086109</v>
      </c>
      <c r="BT88" s="3">
        <v>3</v>
      </c>
      <c r="BU88" s="4">
        <f t="shared" si="54"/>
        <v>1.8636874173765244E-6</v>
      </c>
      <c r="BV88" s="6">
        <f t="shared" si="55"/>
        <v>0.99999937877086098</v>
      </c>
      <c r="BW88" s="3">
        <v>3</v>
      </c>
      <c r="BX88" s="4">
        <f t="shared" si="56"/>
        <v>1.8636874173765244E-6</v>
      </c>
      <c r="BY88" s="6">
        <f t="shared" si="57"/>
        <v>0.99999937877086098</v>
      </c>
      <c r="BZ88" s="3">
        <v>3</v>
      </c>
      <c r="CA88" s="4">
        <f t="shared" si="58"/>
        <v>1.8636874173765244E-6</v>
      </c>
      <c r="CB88" s="6">
        <f t="shared" si="59"/>
        <v>0.99999937877086098</v>
      </c>
      <c r="CC88" s="8">
        <f>BZ88+$E$59</f>
        <v>16100</v>
      </c>
      <c r="CD88" s="9">
        <f t="shared" si="60"/>
        <v>1.0001789139920681E-2</v>
      </c>
      <c r="CE88" s="10">
        <f t="shared" si="61"/>
        <v>0.99999937877086098</v>
      </c>
      <c r="CF88" s="3">
        <v>3</v>
      </c>
      <c r="CG88" s="4">
        <f t="shared" si="62"/>
        <v>1.8636874173765244E-6</v>
      </c>
      <c r="CH88" s="6">
        <f t="shared" si="63"/>
        <v>0.9899994533183577</v>
      </c>
      <c r="CI88" s="11">
        <v>3</v>
      </c>
      <c r="CJ88" s="12">
        <f t="shared" si="64"/>
        <v>1.8636874173765244E-6</v>
      </c>
      <c r="CK88" s="13">
        <f t="shared" si="65"/>
        <v>0.9899994533183577</v>
      </c>
      <c r="CL88" s="11">
        <v>3</v>
      </c>
      <c r="CM88" s="12">
        <f t="shared" si="66"/>
        <v>1.8636874173765244E-6</v>
      </c>
      <c r="CN88" s="13">
        <f t="shared" si="67"/>
        <v>0.9899994533183577</v>
      </c>
      <c r="CO88" s="11">
        <v>3</v>
      </c>
      <c r="CP88" s="12">
        <f t="shared" si="68"/>
        <v>1.8636874173765244E-6</v>
      </c>
      <c r="CQ88" s="13">
        <f t="shared" si="69"/>
        <v>0.9899994533183577</v>
      </c>
      <c r="CR88" s="11">
        <v>3</v>
      </c>
      <c r="CS88" s="12">
        <f t="shared" si="70"/>
        <v>1.8636874173765244E-6</v>
      </c>
      <c r="CT88" s="13">
        <f t="shared" si="71"/>
        <v>0.9899994533183577</v>
      </c>
      <c r="CU88" s="11">
        <v>3</v>
      </c>
      <c r="CV88" s="12">
        <f t="shared" si="72"/>
        <v>1.8636874173765244E-6</v>
      </c>
      <c r="CW88" s="13">
        <f t="shared" si="73"/>
        <v>0.9899994533183577</v>
      </c>
    </row>
    <row r="89" spans="2:101">
      <c r="B89" s="3" t="s">
        <v>30</v>
      </c>
      <c r="C89" s="3">
        <v>0</v>
      </c>
      <c r="D89" s="4">
        <f t="shared" si="8"/>
        <v>0</v>
      </c>
      <c r="E89" s="6">
        <f t="shared" si="9"/>
        <v>0.99999937877086098</v>
      </c>
      <c r="F89" s="3">
        <v>0</v>
      </c>
      <c r="G89" s="4">
        <f t="shared" si="10"/>
        <v>0</v>
      </c>
      <c r="H89" s="6">
        <f t="shared" si="11"/>
        <v>0.99999937877086098</v>
      </c>
      <c r="I89" s="3">
        <v>0</v>
      </c>
      <c r="J89" s="4">
        <f t="shared" si="12"/>
        <v>0</v>
      </c>
      <c r="K89" s="6">
        <f t="shared" si="13"/>
        <v>0.99999937877086098</v>
      </c>
      <c r="L89" s="3">
        <v>0</v>
      </c>
      <c r="M89" s="4">
        <f t="shared" si="14"/>
        <v>0</v>
      </c>
      <c r="N89" s="6">
        <f t="shared" si="15"/>
        <v>0.99999937877086098</v>
      </c>
      <c r="O89" s="3">
        <v>0</v>
      </c>
      <c r="P89" s="4">
        <f t="shared" si="16"/>
        <v>0</v>
      </c>
      <c r="Q89" s="6">
        <f t="shared" si="17"/>
        <v>0.99999937877086098</v>
      </c>
      <c r="R89" s="3">
        <v>0</v>
      </c>
      <c r="S89" s="4">
        <f t="shared" si="18"/>
        <v>0</v>
      </c>
      <c r="T89" s="6">
        <f t="shared" si="19"/>
        <v>0.99999937877086109</v>
      </c>
      <c r="U89" s="3">
        <v>0</v>
      </c>
      <c r="V89" s="4">
        <f t="shared" si="20"/>
        <v>0</v>
      </c>
      <c r="W89" s="6">
        <f t="shared" si="21"/>
        <v>0.99999937877086109</v>
      </c>
      <c r="X89" s="3">
        <v>0</v>
      </c>
      <c r="Y89" s="4">
        <f t="shared" si="22"/>
        <v>0</v>
      </c>
      <c r="Z89" s="6">
        <f t="shared" si="23"/>
        <v>0.99999937877086098</v>
      </c>
      <c r="AA89" s="3">
        <v>0</v>
      </c>
      <c r="AB89" s="4">
        <f t="shared" si="24"/>
        <v>0</v>
      </c>
      <c r="AC89" s="6">
        <f t="shared" si="25"/>
        <v>0.99999937877086098</v>
      </c>
      <c r="AD89" s="3">
        <v>0</v>
      </c>
      <c r="AE89" s="4">
        <f t="shared" si="26"/>
        <v>0</v>
      </c>
      <c r="AF89" s="6">
        <f t="shared" si="27"/>
        <v>0.99999937877086098</v>
      </c>
      <c r="AG89" s="3">
        <v>0</v>
      </c>
      <c r="AH89" s="4">
        <f t="shared" si="28"/>
        <v>0</v>
      </c>
      <c r="AI89" s="6">
        <f t="shared" si="29"/>
        <v>0.99999937877086098</v>
      </c>
      <c r="AJ89" s="3">
        <v>0</v>
      </c>
      <c r="AK89" s="4">
        <f t="shared" si="30"/>
        <v>0</v>
      </c>
      <c r="AL89" s="6">
        <f t="shared" si="31"/>
        <v>0.99999937877086098</v>
      </c>
      <c r="AM89" s="3">
        <v>0</v>
      </c>
      <c r="AN89" s="4">
        <f t="shared" si="32"/>
        <v>0</v>
      </c>
      <c r="AO89" s="6">
        <f t="shared" si="33"/>
        <v>0.99999937877086109</v>
      </c>
      <c r="AP89" s="3">
        <v>0</v>
      </c>
      <c r="AQ89" s="4">
        <f t="shared" si="34"/>
        <v>0</v>
      </c>
      <c r="AR89" s="6">
        <f t="shared" si="35"/>
        <v>0.99999937877086109</v>
      </c>
      <c r="AS89" s="3">
        <v>0</v>
      </c>
      <c r="AT89" s="4">
        <f t="shared" si="36"/>
        <v>0</v>
      </c>
      <c r="AU89" s="6">
        <f t="shared" si="37"/>
        <v>0.99999937877086098</v>
      </c>
      <c r="AV89" s="3">
        <v>0</v>
      </c>
      <c r="AW89" s="4">
        <f t="shared" si="38"/>
        <v>0</v>
      </c>
      <c r="AX89" s="6">
        <f t="shared" si="39"/>
        <v>0.99999937877086098</v>
      </c>
      <c r="AY89" s="3">
        <v>0</v>
      </c>
      <c r="AZ89" s="4">
        <f t="shared" si="40"/>
        <v>0</v>
      </c>
      <c r="BA89" s="6">
        <f t="shared" si="41"/>
        <v>0.99999937877086109</v>
      </c>
      <c r="BB89" s="3">
        <v>0</v>
      </c>
      <c r="BC89" s="4">
        <f t="shared" si="42"/>
        <v>0</v>
      </c>
      <c r="BD89" s="6">
        <f t="shared" si="43"/>
        <v>0.99999937877086098</v>
      </c>
      <c r="BE89" s="3">
        <v>0</v>
      </c>
      <c r="BF89" s="4">
        <f t="shared" si="44"/>
        <v>0</v>
      </c>
      <c r="BG89" s="6">
        <f t="shared" si="45"/>
        <v>0.99999937877086098</v>
      </c>
      <c r="BH89" s="3">
        <v>0</v>
      </c>
      <c r="BI89" s="4">
        <f t="shared" si="46"/>
        <v>0</v>
      </c>
      <c r="BJ89" s="6">
        <f t="shared" si="47"/>
        <v>0.99999937877086098</v>
      </c>
      <c r="BK89" s="3">
        <v>0</v>
      </c>
      <c r="BL89" s="4">
        <f t="shared" si="48"/>
        <v>0</v>
      </c>
      <c r="BM89" s="6">
        <f t="shared" si="49"/>
        <v>0.99999937877086109</v>
      </c>
      <c r="BN89" s="3">
        <v>0</v>
      </c>
      <c r="BO89" s="4">
        <f t="shared" si="50"/>
        <v>0</v>
      </c>
      <c r="BP89" s="6">
        <f t="shared" si="51"/>
        <v>0.99999937877086098</v>
      </c>
      <c r="BQ89" s="3">
        <v>0</v>
      </c>
      <c r="BR89" s="4">
        <f t="shared" si="52"/>
        <v>0</v>
      </c>
      <c r="BS89" s="6">
        <f t="shared" si="53"/>
        <v>0.99999937877086109</v>
      </c>
      <c r="BT89" s="3">
        <v>0</v>
      </c>
      <c r="BU89" s="4">
        <f t="shared" si="54"/>
        <v>0</v>
      </c>
      <c r="BV89" s="6">
        <f t="shared" si="55"/>
        <v>0.99999937877086098</v>
      </c>
      <c r="BW89" s="3">
        <v>0</v>
      </c>
      <c r="BX89" s="4">
        <f t="shared" si="56"/>
        <v>0</v>
      </c>
      <c r="BY89" s="6">
        <f t="shared" si="57"/>
        <v>0.99999937877086098</v>
      </c>
      <c r="BZ89" s="3">
        <v>0</v>
      </c>
      <c r="CA89" s="4">
        <f t="shared" si="58"/>
        <v>0</v>
      </c>
      <c r="CB89" s="6">
        <f t="shared" si="59"/>
        <v>0.99999937877086098</v>
      </c>
      <c r="CC89" s="3">
        <v>0</v>
      </c>
      <c r="CD89" s="4">
        <f t="shared" si="60"/>
        <v>0</v>
      </c>
      <c r="CE89" s="6">
        <f t="shared" si="61"/>
        <v>0.99999937877086098</v>
      </c>
      <c r="CF89" s="8">
        <f>CC89+$E$59</f>
        <v>16097</v>
      </c>
      <c r="CG89" s="9">
        <f t="shared" si="62"/>
        <v>9.9999254525033054E-3</v>
      </c>
      <c r="CH89" s="10">
        <f t="shared" si="63"/>
        <v>0.99999937877086098</v>
      </c>
      <c r="CI89" s="11">
        <v>0</v>
      </c>
      <c r="CJ89" s="12">
        <f t="shared" si="64"/>
        <v>0</v>
      </c>
      <c r="CK89" s="13">
        <f t="shared" si="65"/>
        <v>0.9899994533183577</v>
      </c>
      <c r="CL89" s="11">
        <v>0</v>
      </c>
      <c r="CM89" s="12">
        <f t="shared" si="66"/>
        <v>0</v>
      </c>
      <c r="CN89" s="13">
        <f t="shared" si="67"/>
        <v>0.9899994533183577</v>
      </c>
      <c r="CO89" s="11">
        <v>0</v>
      </c>
      <c r="CP89" s="12">
        <f t="shared" si="68"/>
        <v>0</v>
      </c>
      <c r="CQ89" s="13">
        <f t="shared" si="69"/>
        <v>0.9899994533183577</v>
      </c>
      <c r="CR89" s="11">
        <v>0</v>
      </c>
      <c r="CS89" s="12">
        <f t="shared" si="70"/>
        <v>0</v>
      </c>
      <c r="CT89" s="13">
        <f t="shared" si="71"/>
        <v>0.9899994533183577</v>
      </c>
      <c r="CU89" s="11">
        <v>0</v>
      </c>
      <c r="CV89" s="12">
        <f t="shared" si="72"/>
        <v>0</v>
      </c>
      <c r="CW89" s="13">
        <f t="shared" si="73"/>
        <v>0.9899994533183577</v>
      </c>
    </row>
    <row r="90" spans="2:101">
      <c r="B90" s="3" t="s">
        <v>29</v>
      </c>
      <c r="C90" s="3">
        <v>0</v>
      </c>
      <c r="D90" s="4">
        <f t="shared" si="8"/>
        <v>0</v>
      </c>
      <c r="E90" s="6">
        <f t="shared" si="9"/>
        <v>0.99999937877086098</v>
      </c>
      <c r="F90" s="3">
        <v>0</v>
      </c>
      <c r="G90" s="4">
        <f t="shared" si="10"/>
        <v>0</v>
      </c>
      <c r="H90" s="6">
        <f t="shared" si="11"/>
        <v>0.99999937877086098</v>
      </c>
      <c r="I90" s="3">
        <v>0</v>
      </c>
      <c r="J90" s="4">
        <f t="shared" si="12"/>
        <v>0</v>
      </c>
      <c r="K90" s="6">
        <f t="shared" si="13"/>
        <v>0.99999937877086098</v>
      </c>
      <c r="L90" s="3">
        <v>0</v>
      </c>
      <c r="M90" s="4">
        <f t="shared" si="14"/>
        <v>0</v>
      </c>
      <c r="N90" s="6">
        <f t="shared" si="15"/>
        <v>0.99999937877086098</v>
      </c>
      <c r="O90" s="3">
        <v>0</v>
      </c>
      <c r="P90" s="4">
        <f t="shared" si="16"/>
        <v>0</v>
      </c>
      <c r="Q90" s="6">
        <f t="shared" si="17"/>
        <v>0.99999937877086098</v>
      </c>
      <c r="R90" s="3">
        <v>0</v>
      </c>
      <c r="S90" s="4">
        <f t="shared" si="18"/>
        <v>0</v>
      </c>
      <c r="T90" s="6">
        <f t="shared" si="19"/>
        <v>0.99999937877086109</v>
      </c>
      <c r="U90" s="3">
        <v>0</v>
      </c>
      <c r="V90" s="4">
        <f t="shared" si="20"/>
        <v>0</v>
      </c>
      <c r="W90" s="6">
        <f t="shared" si="21"/>
        <v>0.99999937877086109</v>
      </c>
      <c r="X90" s="3">
        <v>0</v>
      </c>
      <c r="Y90" s="4">
        <f t="shared" si="22"/>
        <v>0</v>
      </c>
      <c r="Z90" s="6">
        <f t="shared" si="23"/>
        <v>0.99999937877086098</v>
      </c>
      <c r="AA90" s="3">
        <v>0</v>
      </c>
      <c r="AB90" s="4">
        <f t="shared" si="24"/>
        <v>0</v>
      </c>
      <c r="AC90" s="6">
        <f t="shared" si="25"/>
        <v>0.99999937877086098</v>
      </c>
      <c r="AD90" s="3">
        <v>0</v>
      </c>
      <c r="AE90" s="4">
        <f t="shared" si="26"/>
        <v>0</v>
      </c>
      <c r="AF90" s="6">
        <f t="shared" si="27"/>
        <v>0.99999937877086098</v>
      </c>
      <c r="AG90" s="3">
        <v>0</v>
      </c>
      <c r="AH90" s="4">
        <f t="shared" si="28"/>
        <v>0</v>
      </c>
      <c r="AI90" s="6">
        <f t="shared" si="29"/>
        <v>0.99999937877086098</v>
      </c>
      <c r="AJ90" s="3">
        <v>0</v>
      </c>
      <c r="AK90" s="4">
        <f t="shared" si="30"/>
        <v>0</v>
      </c>
      <c r="AL90" s="6">
        <f t="shared" si="31"/>
        <v>0.99999937877086098</v>
      </c>
      <c r="AM90" s="3">
        <v>0</v>
      </c>
      <c r="AN90" s="4">
        <f t="shared" si="32"/>
        <v>0</v>
      </c>
      <c r="AO90" s="6">
        <f t="shared" si="33"/>
        <v>0.99999937877086109</v>
      </c>
      <c r="AP90" s="3">
        <v>0</v>
      </c>
      <c r="AQ90" s="4">
        <f t="shared" si="34"/>
        <v>0</v>
      </c>
      <c r="AR90" s="6">
        <f t="shared" si="35"/>
        <v>0.99999937877086109</v>
      </c>
      <c r="AS90" s="3">
        <v>0</v>
      </c>
      <c r="AT90" s="4">
        <f t="shared" si="36"/>
        <v>0</v>
      </c>
      <c r="AU90" s="6">
        <f t="shared" si="37"/>
        <v>0.99999937877086098</v>
      </c>
      <c r="AV90" s="3">
        <v>0</v>
      </c>
      <c r="AW90" s="4">
        <f t="shared" si="38"/>
        <v>0</v>
      </c>
      <c r="AX90" s="6">
        <f t="shared" si="39"/>
        <v>0.99999937877086098</v>
      </c>
      <c r="AY90" s="3">
        <v>0</v>
      </c>
      <c r="AZ90" s="4">
        <f t="shared" si="40"/>
        <v>0</v>
      </c>
      <c r="BA90" s="6">
        <f t="shared" si="41"/>
        <v>0.99999937877086109</v>
      </c>
      <c r="BB90" s="3">
        <v>0</v>
      </c>
      <c r="BC90" s="4">
        <f t="shared" si="42"/>
        <v>0</v>
      </c>
      <c r="BD90" s="6">
        <f t="shared" si="43"/>
        <v>0.99999937877086098</v>
      </c>
      <c r="BE90" s="3">
        <v>0</v>
      </c>
      <c r="BF90" s="4">
        <f t="shared" si="44"/>
        <v>0</v>
      </c>
      <c r="BG90" s="6">
        <f t="shared" si="45"/>
        <v>0.99999937877086098</v>
      </c>
      <c r="BH90" s="3">
        <v>0</v>
      </c>
      <c r="BI90" s="4">
        <f t="shared" si="46"/>
        <v>0</v>
      </c>
      <c r="BJ90" s="6">
        <f t="shared" si="47"/>
        <v>0.99999937877086098</v>
      </c>
      <c r="BK90" s="3">
        <v>0</v>
      </c>
      <c r="BL90" s="4">
        <f t="shared" si="48"/>
        <v>0</v>
      </c>
      <c r="BM90" s="6">
        <f t="shared" si="49"/>
        <v>0.99999937877086109</v>
      </c>
      <c r="BN90" s="3">
        <v>0</v>
      </c>
      <c r="BO90" s="4">
        <f t="shared" si="50"/>
        <v>0</v>
      </c>
      <c r="BP90" s="6">
        <f t="shared" si="51"/>
        <v>0.99999937877086098</v>
      </c>
      <c r="BQ90" s="3">
        <v>0</v>
      </c>
      <c r="BR90" s="4">
        <f t="shared" si="52"/>
        <v>0</v>
      </c>
      <c r="BS90" s="6">
        <f t="shared" si="53"/>
        <v>0.99999937877086109</v>
      </c>
      <c r="BT90" s="3">
        <v>0</v>
      </c>
      <c r="BU90" s="4">
        <f t="shared" si="54"/>
        <v>0</v>
      </c>
      <c r="BV90" s="6">
        <f t="shared" si="55"/>
        <v>0.99999937877086098</v>
      </c>
      <c r="BW90" s="3">
        <v>0</v>
      </c>
      <c r="BX90" s="4">
        <f t="shared" si="56"/>
        <v>0</v>
      </c>
      <c r="BY90" s="6">
        <f t="shared" si="57"/>
        <v>0.99999937877086098</v>
      </c>
      <c r="BZ90" s="3">
        <v>0</v>
      </c>
      <c r="CA90" s="4">
        <f t="shared" si="58"/>
        <v>0</v>
      </c>
      <c r="CB90" s="6">
        <f t="shared" si="59"/>
        <v>0.99999937877086098</v>
      </c>
      <c r="CC90" s="3">
        <v>0</v>
      </c>
      <c r="CD90" s="4">
        <f t="shared" si="60"/>
        <v>0</v>
      </c>
      <c r="CE90" s="6">
        <f t="shared" si="61"/>
        <v>0.99999937877086098</v>
      </c>
      <c r="CF90" s="3">
        <v>0</v>
      </c>
      <c r="CG90" s="4">
        <f t="shared" si="62"/>
        <v>0</v>
      </c>
      <c r="CH90" s="6">
        <f t="shared" si="63"/>
        <v>0.99999937877086098</v>
      </c>
      <c r="CI90" s="8">
        <f>CF90+$E$59</f>
        <v>16097</v>
      </c>
      <c r="CJ90" s="9">
        <f t="shared" si="64"/>
        <v>9.9999254525033054E-3</v>
      </c>
      <c r="CK90" s="10">
        <f t="shared" si="65"/>
        <v>0.99999937877086098</v>
      </c>
      <c r="CL90" s="11">
        <v>0</v>
      </c>
      <c r="CM90" s="12">
        <f t="shared" si="66"/>
        <v>0</v>
      </c>
      <c r="CN90" s="13">
        <f t="shared" si="67"/>
        <v>0.9899994533183577</v>
      </c>
      <c r="CO90" s="11">
        <v>0</v>
      </c>
      <c r="CP90" s="12">
        <f t="shared" si="68"/>
        <v>0</v>
      </c>
      <c r="CQ90" s="13">
        <f t="shared" si="69"/>
        <v>0.9899994533183577</v>
      </c>
      <c r="CR90" s="11">
        <v>0</v>
      </c>
      <c r="CS90" s="12">
        <f t="shared" si="70"/>
        <v>0</v>
      </c>
      <c r="CT90" s="13">
        <f t="shared" si="71"/>
        <v>0.9899994533183577</v>
      </c>
      <c r="CU90" s="11">
        <v>0</v>
      </c>
      <c r="CV90" s="12">
        <f t="shared" si="72"/>
        <v>0</v>
      </c>
      <c r="CW90" s="13">
        <f t="shared" si="73"/>
        <v>0.9899994533183577</v>
      </c>
    </row>
    <row r="91" spans="2:101">
      <c r="B91" s="3" t="s">
        <v>31</v>
      </c>
      <c r="C91" s="3">
        <v>1</v>
      </c>
      <c r="D91" s="4">
        <f t="shared" si="8"/>
        <v>6.2122913912550817E-7</v>
      </c>
      <c r="E91" s="6">
        <f t="shared" si="9"/>
        <v>1</v>
      </c>
      <c r="F91" s="3">
        <v>1</v>
      </c>
      <c r="G91" s="4">
        <f t="shared" si="10"/>
        <v>6.2122913912550817E-7</v>
      </c>
      <c r="H91" s="6">
        <f t="shared" si="11"/>
        <v>1</v>
      </c>
      <c r="I91" s="3">
        <v>1</v>
      </c>
      <c r="J91" s="4">
        <f t="shared" si="12"/>
        <v>6.2122913912550817E-7</v>
      </c>
      <c r="K91" s="6">
        <f t="shared" si="13"/>
        <v>1</v>
      </c>
      <c r="L91" s="3">
        <v>1</v>
      </c>
      <c r="M91" s="4">
        <f t="shared" si="14"/>
        <v>6.2122913912550817E-7</v>
      </c>
      <c r="N91" s="6">
        <f t="shared" si="15"/>
        <v>1</v>
      </c>
      <c r="O91" s="3">
        <v>1</v>
      </c>
      <c r="P91" s="4">
        <f t="shared" si="16"/>
        <v>6.2122913912550817E-7</v>
      </c>
      <c r="Q91" s="6">
        <f t="shared" si="17"/>
        <v>1</v>
      </c>
      <c r="R91" s="3">
        <v>1</v>
      </c>
      <c r="S91" s="4">
        <f t="shared" si="18"/>
        <v>6.2122913912550817E-7</v>
      </c>
      <c r="T91" s="6">
        <f t="shared" si="19"/>
        <v>1.0000000000000002</v>
      </c>
      <c r="U91" s="3">
        <v>1</v>
      </c>
      <c r="V91" s="4">
        <f t="shared" si="20"/>
        <v>6.2122913912550817E-7</v>
      </c>
      <c r="W91" s="6">
        <f t="shared" si="21"/>
        <v>1.0000000000000002</v>
      </c>
      <c r="X91" s="3">
        <v>1</v>
      </c>
      <c r="Y91" s="4">
        <f t="shared" si="22"/>
        <v>6.2122913912550817E-7</v>
      </c>
      <c r="Z91" s="6">
        <f t="shared" si="23"/>
        <v>1</v>
      </c>
      <c r="AA91" s="3">
        <v>1</v>
      </c>
      <c r="AB91" s="4">
        <f t="shared" si="24"/>
        <v>6.2122913912550817E-7</v>
      </c>
      <c r="AC91" s="6">
        <f t="shared" si="25"/>
        <v>1</v>
      </c>
      <c r="AD91" s="3">
        <v>1</v>
      </c>
      <c r="AE91" s="4">
        <f t="shared" si="26"/>
        <v>6.2122913912550817E-7</v>
      </c>
      <c r="AF91" s="6">
        <f t="shared" si="27"/>
        <v>1</v>
      </c>
      <c r="AG91" s="3">
        <v>1</v>
      </c>
      <c r="AH91" s="4">
        <f t="shared" si="28"/>
        <v>6.2122913912550817E-7</v>
      </c>
      <c r="AI91" s="6">
        <f t="shared" si="29"/>
        <v>1</v>
      </c>
      <c r="AJ91" s="3">
        <v>1</v>
      </c>
      <c r="AK91" s="4">
        <f t="shared" si="30"/>
        <v>6.2122913912550817E-7</v>
      </c>
      <c r="AL91" s="6">
        <f t="shared" si="31"/>
        <v>1</v>
      </c>
      <c r="AM91" s="3">
        <v>1</v>
      </c>
      <c r="AN91" s="4">
        <f t="shared" si="32"/>
        <v>6.2122913912550817E-7</v>
      </c>
      <c r="AO91" s="6">
        <f t="shared" si="33"/>
        <v>1.0000000000000002</v>
      </c>
      <c r="AP91" s="3">
        <v>1</v>
      </c>
      <c r="AQ91" s="4">
        <f t="shared" si="34"/>
        <v>6.2122913912550817E-7</v>
      </c>
      <c r="AR91" s="6">
        <f t="shared" si="35"/>
        <v>1.0000000000000002</v>
      </c>
      <c r="AS91" s="3">
        <v>1</v>
      </c>
      <c r="AT91" s="4">
        <f t="shared" si="36"/>
        <v>6.2122913912550817E-7</v>
      </c>
      <c r="AU91" s="6">
        <f t="shared" si="37"/>
        <v>1</v>
      </c>
      <c r="AV91" s="3">
        <v>1</v>
      </c>
      <c r="AW91" s="4">
        <f t="shared" si="38"/>
        <v>6.2122913912550817E-7</v>
      </c>
      <c r="AX91" s="6">
        <f t="shared" si="39"/>
        <v>1</v>
      </c>
      <c r="AY91" s="3">
        <v>1</v>
      </c>
      <c r="AZ91" s="4">
        <f t="shared" si="40"/>
        <v>6.2122913912550817E-7</v>
      </c>
      <c r="BA91" s="6">
        <f t="shared" si="41"/>
        <v>1.0000000000000002</v>
      </c>
      <c r="BB91" s="3">
        <v>1</v>
      </c>
      <c r="BC91" s="4">
        <f t="shared" si="42"/>
        <v>6.2122913912550817E-7</v>
      </c>
      <c r="BD91" s="6">
        <f t="shared" si="43"/>
        <v>1</v>
      </c>
      <c r="BE91" s="3">
        <v>1</v>
      </c>
      <c r="BF91" s="4">
        <f t="shared" si="44"/>
        <v>6.2122913912550817E-7</v>
      </c>
      <c r="BG91" s="6">
        <f t="shared" si="45"/>
        <v>1</v>
      </c>
      <c r="BH91" s="3">
        <v>1</v>
      </c>
      <c r="BI91" s="4">
        <f t="shared" si="46"/>
        <v>6.2122913912550817E-7</v>
      </c>
      <c r="BJ91" s="6">
        <f t="shared" si="47"/>
        <v>1</v>
      </c>
      <c r="BK91" s="3">
        <v>1</v>
      </c>
      <c r="BL91" s="4">
        <f t="shared" si="48"/>
        <v>6.2122913912550817E-7</v>
      </c>
      <c r="BM91" s="6">
        <f t="shared" si="49"/>
        <v>1.0000000000000002</v>
      </c>
      <c r="BN91" s="3">
        <v>1</v>
      </c>
      <c r="BO91" s="4">
        <f t="shared" si="50"/>
        <v>6.2122913912550817E-7</v>
      </c>
      <c r="BP91" s="6">
        <f t="shared" si="51"/>
        <v>1</v>
      </c>
      <c r="BQ91" s="3">
        <v>1</v>
      </c>
      <c r="BR91" s="4">
        <f t="shared" si="52"/>
        <v>6.2122913912550817E-7</v>
      </c>
      <c r="BS91" s="6">
        <f t="shared" si="53"/>
        <v>1.0000000000000002</v>
      </c>
      <c r="BT91" s="3">
        <v>1</v>
      </c>
      <c r="BU91" s="4">
        <f t="shared" si="54"/>
        <v>6.2122913912550817E-7</v>
      </c>
      <c r="BV91" s="6">
        <f t="shared" si="55"/>
        <v>1</v>
      </c>
      <c r="BW91" s="3">
        <v>1</v>
      </c>
      <c r="BX91" s="4">
        <f t="shared" si="56"/>
        <v>6.2122913912550817E-7</v>
      </c>
      <c r="BY91" s="6">
        <f t="shared" si="57"/>
        <v>1</v>
      </c>
      <c r="BZ91" s="3">
        <v>1</v>
      </c>
      <c r="CA91" s="4">
        <f t="shared" si="58"/>
        <v>6.2122913912550817E-7</v>
      </c>
      <c r="CB91" s="6">
        <f t="shared" si="59"/>
        <v>1</v>
      </c>
      <c r="CC91" s="3">
        <v>1</v>
      </c>
      <c r="CD91" s="4">
        <f t="shared" si="60"/>
        <v>6.2122913912550817E-7</v>
      </c>
      <c r="CE91" s="6">
        <f t="shared" si="61"/>
        <v>1</v>
      </c>
      <c r="CF91" s="3">
        <v>1</v>
      </c>
      <c r="CG91" s="4">
        <f t="shared" si="62"/>
        <v>6.2122913912550817E-7</v>
      </c>
      <c r="CH91" s="6">
        <f t="shared" si="63"/>
        <v>1</v>
      </c>
      <c r="CI91" s="11">
        <v>1</v>
      </c>
      <c r="CJ91" s="12">
        <f t="shared" si="64"/>
        <v>6.2122913912550817E-7</v>
      </c>
      <c r="CK91" s="13">
        <f t="shared" si="65"/>
        <v>1</v>
      </c>
      <c r="CL91" s="8">
        <f>CI91+$E$59</f>
        <v>16098</v>
      </c>
      <c r="CM91" s="9">
        <f t="shared" si="66"/>
        <v>1.0000546681642431E-2</v>
      </c>
      <c r="CN91" s="10">
        <f t="shared" si="67"/>
        <v>1.0000000000000002</v>
      </c>
      <c r="CO91" s="11">
        <v>1</v>
      </c>
      <c r="CP91" s="12">
        <f t="shared" si="68"/>
        <v>6.2122913912550817E-7</v>
      </c>
      <c r="CQ91" s="13">
        <f t="shared" si="69"/>
        <v>0.99000007454749683</v>
      </c>
      <c r="CR91" s="11">
        <v>1</v>
      </c>
      <c r="CS91" s="12">
        <f t="shared" si="70"/>
        <v>6.2122913912550817E-7</v>
      </c>
      <c r="CT91" s="13">
        <f t="shared" si="71"/>
        <v>0.99000007454749683</v>
      </c>
      <c r="CU91" s="11">
        <v>1</v>
      </c>
      <c r="CV91" s="12">
        <f t="shared" si="72"/>
        <v>6.2122913912550817E-7</v>
      </c>
      <c r="CW91" s="13">
        <f t="shared" si="73"/>
        <v>0.99000007454749683</v>
      </c>
    </row>
    <row r="92" spans="2:101">
      <c r="B92" s="3" t="s">
        <v>32</v>
      </c>
      <c r="C92" s="3">
        <v>0</v>
      </c>
      <c r="D92" s="4">
        <f t="shared" si="8"/>
        <v>0</v>
      </c>
      <c r="E92" s="6">
        <f t="shared" si="9"/>
        <v>1</v>
      </c>
      <c r="F92" s="3">
        <v>0</v>
      </c>
      <c r="G92" s="4">
        <f t="shared" si="10"/>
        <v>0</v>
      </c>
      <c r="H92" s="6">
        <f t="shared" si="11"/>
        <v>1</v>
      </c>
      <c r="I92" s="3">
        <v>0</v>
      </c>
      <c r="J92" s="4">
        <f t="shared" si="12"/>
        <v>0</v>
      </c>
      <c r="K92" s="6">
        <f t="shared" si="13"/>
        <v>1</v>
      </c>
      <c r="L92" s="3">
        <v>0</v>
      </c>
      <c r="M92" s="4">
        <f t="shared" si="14"/>
        <v>0</v>
      </c>
      <c r="N92" s="6">
        <f t="shared" si="15"/>
        <v>1</v>
      </c>
      <c r="O92" s="3">
        <v>0</v>
      </c>
      <c r="P92" s="4">
        <f t="shared" si="16"/>
        <v>0</v>
      </c>
      <c r="Q92" s="6">
        <f t="shared" si="17"/>
        <v>1</v>
      </c>
      <c r="R92" s="3">
        <v>0</v>
      </c>
      <c r="S92" s="4">
        <f t="shared" si="18"/>
        <v>0</v>
      </c>
      <c r="T92" s="6">
        <f t="shared" si="19"/>
        <v>1.0000000000000002</v>
      </c>
      <c r="U92" s="3">
        <v>0</v>
      </c>
      <c r="V92" s="4">
        <f t="shared" si="20"/>
        <v>0</v>
      </c>
      <c r="W92" s="6">
        <f t="shared" si="21"/>
        <v>1.0000000000000002</v>
      </c>
      <c r="X92" s="3">
        <v>0</v>
      </c>
      <c r="Y92" s="4">
        <f t="shared" si="22"/>
        <v>0</v>
      </c>
      <c r="Z92" s="6">
        <f t="shared" si="23"/>
        <v>1</v>
      </c>
      <c r="AA92" s="3">
        <v>0</v>
      </c>
      <c r="AB92" s="4">
        <f t="shared" si="24"/>
        <v>0</v>
      </c>
      <c r="AC92" s="6">
        <f t="shared" si="25"/>
        <v>1</v>
      </c>
      <c r="AD92" s="3">
        <v>0</v>
      </c>
      <c r="AE92" s="4">
        <f t="shared" si="26"/>
        <v>0</v>
      </c>
      <c r="AF92" s="6">
        <f t="shared" si="27"/>
        <v>1</v>
      </c>
      <c r="AG92" s="3">
        <v>0</v>
      </c>
      <c r="AH92" s="4">
        <f t="shared" si="28"/>
        <v>0</v>
      </c>
      <c r="AI92" s="6">
        <f t="shared" si="29"/>
        <v>1</v>
      </c>
      <c r="AJ92" s="3">
        <v>0</v>
      </c>
      <c r="AK92" s="4">
        <f t="shared" si="30"/>
        <v>0</v>
      </c>
      <c r="AL92" s="6">
        <f t="shared" si="31"/>
        <v>1</v>
      </c>
      <c r="AM92" s="3">
        <v>0</v>
      </c>
      <c r="AN92" s="4">
        <f t="shared" si="32"/>
        <v>0</v>
      </c>
      <c r="AO92" s="6">
        <f t="shared" si="33"/>
        <v>1.0000000000000002</v>
      </c>
      <c r="AP92" s="3">
        <v>0</v>
      </c>
      <c r="AQ92" s="4">
        <f t="shared" si="34"/>
        <v>0</v>
      </c>
      <c r="AR92" s="6">
        <f t="shared" si="35"/>
        <v>1.0000000000000002</v>
      </c>
      <c r="AS92" s="3">
        <v>0</v>
      </c>
      <c r="AT92" s="4">
        <f t="shared" si="36"/>
        <v>0</v>
      </c>
      <c r="AU92" s="6">
        <f t="shared" si="37"/>
        <v>1</v>
      </c>
      <c r="AV92" s="3">
        <v>0</v>
      </c>
      <c r="AW92" s="4">
        <f t="shared" si="38"/>
        <v>0</v>
      </c>
      <c r="AX92" s="6">
        <f t="shared" si="39"/>
        <v>1</v>
      </c>
      <c r="AY92" s="3">
        <v>0</v>
      </c>
      <c r="AZ92" s="4">
        <f t="shared" si="40"/>
        <v>0</v>
      </c>
      <c r="BA92" s="6">
        <f t="shared" si="41"/>
        <v>1.0000000000000002</v>
      </c>
      <c r="BB92" s="3">
        <v>0</v>
      </c>
      <c r="BC92" s="4">
        <f t="shared" si="42"/>
        <v>0</v>
      </c>
      <c r="BD92" s="6">
        <f t="shared" si="43"/>
        <v>1</v>
      </c>
      <c r="BE92" s="3">
        <v>0</v>
      </c>
      <c r="BF92" s="4">
        <f t="shared" si="44"/>
        <v>0</v>
      </c>
      <c r="BG92" s="6">
        <f t="shared" si="45"/>
        <v>1</v>
      </c>
      <c r="BH92" s="3">
        <v>0</v>
      </c>
      <c r="BI92" s="4">
        <f t="shared" si="46"/>
        <v>0</v>
      </c>
      <c r="BJ92" s="6">
        <f t="shared" si="47"/>
        <v>1</v>
      </c>
      <c r="BK92" s="3">
        <v>0</v>
      </c>
      <c r="BL92" s="4">
        <f t="shared" si="48"/>
        <v>0</v>
      </c>
      <c r="BM92" s="6">
        <f t="shared" si="49"/>
        <v>1.0000000000000002</v>
      </c>
      <c r="BN92" s="3">
        <v>0</v>
      </c>
      <c r="BO92" s="4">
        <f t="shared" si="50"/>
        <v>0</v>
      </c>
      <c r="BP92" s="6">
        <f t="shared" si="51"/>
        <v>1</v>
      </c>
      <c r="BQ92" s="3">
        <v>0</v>
      </c>
      <c r="BR92" s="4">
        <f t="shared" si="52"/>
        <v>0</v>
      </c>
      <c r="BS92" s="6">
        <f t="shared" si="53"/>
        <v>1.0000000000000002</v>
      </c>
      <c r="BT92" s="3">
        <v>0</v>
      </c>
      <c r="BU92" s="4">
        <f t="shared" si="54"/>
        <v>0</v>
      </c>
      <c r="BV92" s="6">
        <f t="shared" si="55"/>
        <v>1</v>
      </c>
      <c r="BW92" s="3">
        <v>0</v>
      </c>
      <c r="BX92" s="4">
        <f t="shared" si="56"/>
        <v>0</v>
      </c>
      <c r="BY92" s="6">
        <f t="shared" si="57"/>
        <v>1</v>
      </c>
      <c r="BZ92" s="3">
        <v>0</v>
      </c>
      <c r="CA92" s="4">
        <f t="shared" si="58"/>
        <v>0</v>
      </c>
      <c r="CB92" s="6">
        <f t="shared" si="59"/>
        <v>1</v>
      </c>
      <c r="CC92" s="3">
        <v>0</v>
      </c>
      <c r="CD92" s="4">
        <f t="shared" si="60"/>
        <v>0</v>
      </c>
      <c r="CE92" s="6">
        <f t="shared" si="61"/>
        <v>1</v>
      </c>
      <c r="CF92" s="3">
        <v>0</v>
      </c>
      <c r="CG92" s="4">
        <f t="shared" si="62"/>
        <v>0</v>
      </c>
      <c r="CH92" s="6">
        <f t="shared" si="63"/>
        <v>1</v>
      </c>
      <c r="CI92" s="11">
        <v>0</v>
      </c>
      <c r="CJ92" s="12">
        <f t="shared" si="64"/>
        <v>0</v>
      </c>
      <c r="CK92" s="13">
        <f t="shared" si="65"/>
        <v>1</v>
      </c>
      <c r="CL92" s="11">
        <v>0</v>
      </c>
      <c r="CM92" s="12">
        <f t="shared" si="66"/>
        <v>0</v>
      </c>
      <c r="CN92" s="13">
        <f t="shared" si="67"/>
        <v>1.0000000000000002</v>
      </c>
      <c r="CO92" s="8">
        <f>CL92+$E$59</f>
        <v>16097</v>
      </c>
      <c r="CP92" s="9">
        <f t="shared" si="68"/>
        <v>9.9999254525033054E-3</v>
      </c>
      <c r="CQ92" s="10">
        <f t="shared" si="69"/>
        <v>1.0000000000000002</v>
      </c>
      <c r="CR92" s="11">
        <v>0</v>
      </c>
      <c r="CS92" s="12">
        <f t="shared" si="70"/>
        <v>0</v>
      </c>
      <c r="CT92" s="13">
        <f t="shared" si="71"/>
        <v>0.99000007454749683</v>
      </c>
      <c r="CU92" s="11">
        <v>0</v>
      </c>
      <c r="CV92" s="12">
        <f t="shared" si="72"/>
        <v>0</v>
      </c>
      <c r="CW92" s="13">
        <f t="shared" si="73"/>
        <v>0.99000007454749683</v>
      </c>
    </row>
    <row r="93" spans="2:101">
      <c r="B93" s="3" t="s">
        <v>33</v>
      </c>
      <c r="C93" s="3">
        <v>0</v>
      </c>
      <c r="D93" s="4">
        <f t="shared" si="8"/>
        <v>0</v>
      </c>
      <c r="E93" s="6">
        <f t="shared" si="9"/>
        <v>1</v>
      </c>
      <c r="F93" s="3">
        <v>0</v>
      </c>
      <c r="G93" s="4">
        <f t="shared" si="10"/>
        <v>0</v>
      </c>
      <c r="H93" s="6">
        <f t="shared" si="11"/>
        <v>1</v>
      </c>
      <c r="I93" s="3">
        <v>0</v>
      </c>
      <c r="J93" s="4">
        <f t="shared" si="12"/>
        <v>0</v>
      </c>
      <c r="K93" s="6">
        <f t="shared" si="13"/>
        <v>1</v>
      </c>
      <c r="L93" s="3">
        <v>0</v>
      </c>
      <c r="M93" s="4">
        <f t="shared" si="14"/>
        <v>0</v>
      </c>
      <c r="N93" s="6">
        <f t="shared" si="15"/>
        <v>1</v>
      </c>
      <c r="O93" s="3">
        <v>0</v>
      </c>
      <c r="P93" s="4">
        <f t="shared" si="16"/>
        <v>0</v>
      </c>
      <c r="Q93" s="6">
        <f t="shared" si="17"/>
        <v>1</v>
      </c>
      <c r="R93" s="3">
        <v>0</v>
      </c>
      <c r="S93" s="4">
        <f t="shared" si="18"/>
        <v>0</v>
      </c>
      <c r="T93" s="6">
        <f t="shared" si="19"/>
        <v>1.0000000000000002</v>
      </c>
      <c r="U93" s="3">
        <v>0</v>
      </c>
      <c r="V93" s="4">
        <f t="shared" si="20"/>
        <v>0</v>
      </c>
      <c r="W93" s="6">
        <f t="shared" si="21"/>
        <v>1.0000000000000002</v>
      </c>
      <c r="X93" s="3">
        <v>0</v>
      </c>
      <c r="Y93" s="4">
        <f t="shared" si="22"/>
        <v>0</v>
      </c>
      <c r="Z93" s="6">
        <f t="shared" si="23"/>
        <v>1</v>
      </c>
      <c r="AA93" s="3">
        <v>0</v>
      </c>
      <c r="AB93" s="4">
        <f t="shared" si="24"/>
        <v>0</v>
      </c>
      <c r="AC93" s="6">
        <f t="shared" si="25"/>
        <v>1</v>
      </c>
      <c r="AD93" s="3">
        <v>0</v>
      </c>
      <c r="AE93" s="4">
        <f t="shared" si="26"/>
        <v>0</v>
      </c>
      <c r="AF93" s="6">
        <f t="shared" si="27"/>
        <v>1</v>
      </c>
      <c r="AG93" s="3">
        <v>0</v>
      </c>
      <c r="AH93" s="4">
        <f t="shared" si="28"/>
        <v>0</v>
      </c>
      <c r="AI93" s="6">
        <f t="shared" si="29"/>
        <v>1</v>
      </c>
      <c r="AJ93" s="3">
        <v>0</v>
      </c>
      <c r="AK93" s="4">
        <f t="shared" si="30"/>
        <v>0</v>
      </c>
      <c r="AL93" s="6">
        <f t="shared" si="31"/>
        <v>1</v>
      </c>
      <c r="AM93" s="3">
        <v>0</v>
      </c>
      <c r="AN93" s="4">
        <f t="shared" si="32"/>
        <v>0</v>
      </c>
      <c r="AO93" s="6">
        <f t="shared" si="33"/>
        <v>1.0000000000000002</v>
      </c>
      <c r="AP93" s="3">
        <v>0</v>
      </c>
      <c r="AQ93" s="4">
        <f t="shared" si="34"/>
        <v>0</v>
      </c>
      <c r="AR93" s="6">
        <f t="shared" si="35"/>
        <v>1.0000000000000002</v>
      </c>
      <c r="AS93" s="3">
        <v>0</v>
      </c>
      <c r="AT93" s="4">
        <f t="shared" si="36"/>
        <v>0</v>
      </c>
      <c r="AU93" s="6">
        <f t="shared" si="37"/>
        <v>1</v>
      </c>
      <c r="AV93" s="3">
        <v>0</v>
      </c>
      <c r="AW93" s="4">
        <f t="shared" si="38"/>
        <v>0</v>
      </c>
      <c r="AX93" s="6">
        <f t="shared" si="39"/>
        <v>1</v>
      </c>
      <c r="AY93" s="3">
        <v>0</v>
      </c>
      <c r="AZ93" s="4">
        <f t="shared" si="40"/>
        <v>0</v>
      </c>
      <c r="BA93" s="6">
        <f t="shared" si="41"/>
        <v>1.0000000000000002</v>
      </c>
      <c r="BB93" s="3">
        <v>0</v>
      </c>
      <c r="BC93" s="4">
        <f t="shared" si="42"/>
        <v>0</v>
      </c>
      <c r="BD93" s="6">
        <f t="shared" si="43"/>
        <v>1</v>
      </c>
      <c r="BE93" s="3">
        <v>0</v>
      </c>
      <c r="BF93" s="4">
        <f t="shared" si="44"/>
        <v>0</v>
      </c>
      <c r="BG93" s="6">
        <f t="shared" si="45"/>
        <v>1</v>
      </c>
      <c r="BH93" s="3">
        <v>0</v>
      </c>
      <c r="BI93" s="4">
        <f t="shared" si="46"/>
        <v>0</v>
      </c>
      <c r="BJ93" s="6">
        <f t="shared" si="47"/>
        <v>1</v>
      </c>
      <c r="BK93" s="3">
        <v>0</v>
      </c>
      <c r="BL93" s="4">
        <f t="shared" si="48"/>
        <v>0</v>
      </c>
      <c r="BM93" s="6">
        <f t="shared" si="49"/>
        <v>1.0000000000000002</v>
      </c>
      <c r="BN93" s="3">
        <v>0</v>
      </c>
      <c r="BO93" s="4">
        <f t="shared" si="50"/>
        <v>0</v>
      </c>
      <c r="BP93" s="6">
        <f t="shared" si="51"/>
        <v>1</v>
      </c>
      <c r="BQ93" s="3">
        <v>0</v>
      </c>
      <c r="BR93" s="4">
        <f t="shared" si="52"/>
        <v>0</v>
      </c>
      <c r="BS93" s="6">
        <f t="shared" si="53"/>
        <v>1.0000000000000002</v>
      </c>
      <c r="BT93" s="3">
        <v>0</v>
      </c>
      <c r="BU93" s="4">
        <f t="shared" si="54"/>
        <v>0</v>
      </c>
      <c r="BV93" s="6">
        <f t="shared" si="55"/>
        <v>1</v>
      </c>
      <c r="BW93" s="3">
        <v>0</v>
      </c>
      <c r="BX93" s="4">
        <f t="shared" si="56"/>
        <v>0</v>
      </c>
      <c r="BY93" s="6">
        <f t="shared" si="57"/>
        <v>1</v>
      </c>
      <c r="BZ93" s="3">
        <v>0</v>
      </c>
      <c r="CA93" s="4">
        <f t="shared" si="58"/>
        <v>0</v>
      </c>
      <c r="CB93" s="6">
        <f t="shared" si="59"/>
        <v>1</v>
      </c>
      <c r="CC93" s="3">
        <v>0</v>
      </c>
      <c r="CD93" s="4">
        <f t="shared" si="60"/>
        <v>0</v>
      </c>
      <c r="CE93" s="6">
        <f t="shared" si="61"/>
        <v>1</v>
      </c>
      <c r="CF93" s="3">
        <v>0</v>
      </c>
      <c r="CG93" s="4">
        <f t="shared" si="62"/>
        <v>0</v>
      </c>
      <c r="CH93" s="6">
        <f t="shared" si="63"/>
        <v>1</v>
      </c>
      <c r="CI93" s="11">
        <v>0</v>
      </c>
      <c r="CJ93" s="12">
        <f t="shared" si="64"/>
        <v>0</v>
      </c>
      <c r="CK93" s="13">
        <f t="shared" si="65"/>
        <v>1</v>
      </c>
      <c r="CL93" s="11">
        <v>0</v>
      </c>
      <c r="CM93" s="12">
        <f t="shared" si="66"/>
        <v>0</v>
      </c>
      <c r="CN93" s="13">
        <f t="shared" si="67"/>
        <v>1.0000000000000002</v>
      </c>
      <c r="CO93" s="11">
        <v>0</v>
      </c>
      <c r="CP93" s="12">
        <f t="shared" si="68"/>
        <v>0</v>
      </c>
      <c r="CQ93" s="13">
        <f t="shared" si="69"/>
        <v>1.0000000000000002</v>
      </c>
      <c r="CR93" s="8">
        <f>CO93+$E$59</f>
        <v>16097</v>
      </c>
      <c r="CS93" s="9">
        <f t="shared" si="70"/>
        <v>9.9999254525033054E-3</v>
      </c>
      <c r="CT93" s="10">
        <f t="shared" si="71"/>
        <v>1.0000000000000002</v>
      </c>
      <c r="CU93" s="11">
        <v>0</v>
      </c>
      <c r="CV93" s="12">
        <f t="shared" si="72"/>
        <v>0</v>
      </c>
      <c r="CW93" s="13">
        <f t="shared" si="73"/>
        <v>0.99000007454749683</v>
      </c>
    </row>
    <row r="94" spans="2:101">
      <c r="B94" s="3" t="s">
        <v>34</v>
      </c>
      <c r="C94" s="3">
        <v>0</v>
      </c>
      <c r="D94" s="4">
        <f t="shared" si="8"/>
        <v>0</v>
      </c>
      <c r="E94" s="6">
        <f t="shared" si="9"/>
        <v>1</v>
      </c>
      <c r="F94" s="3">
        <v>0</v>
      </c>
      <c r="G94" s="4">
        <f t="shared" si="10"/>
        <v>0</v>
      </c>
      <c r="H94" s="6">
        <f t="shared" si="11"/>
        <v>1</v>
      </c>
      <c r="I94" s="3">
        <v>0</v>
      </c>
      <c r="J94" s="4">
        <f t="shared" si="12"/>
        <v>0</v>
      </c>
      <c r="K94" s="6">
        <f t="shared" si="13"/>
        <v>1</v>
      </c>
      <c r="L94" s="3">
        <v>0</v>
      </c>
      <c r="M94" s="4">
        <f t="shared" si="14"/>
        <v>0</v>
      </c>
      <c r="N94" s="6">
        <f t="shared" si="15"/>
        <v>1</v>
      </c>
      <c r="O94" s="3">
        <v>0</v>
      </c>
      <c r="P94" s="4">
        <f t="shared" si="16"/>
        <v>0</v>
      </c>
      <c r="Q94" s="6">
        <f t="shared" si="17"/>
        <v>1</v>
      </c>
      <c r="R94" s="3">
        <v>0</v>
      </c>
      <c r="S94" s="4">
        <f t="shared" si="18"/>
        <v>0</v>
      </c>
      <c r="T94" s="6">
        <f t="shared" si="19"/>
        <v>1.0000000000000002</v>
      </c>
      <c r="U94" s="3">
        <v>0</v>
      </c>
      <c r="V94" s="4">
        <f t="shared" si="20"/>
        <v>0</v>
      </c>
      <c r="W94" s="6">
        <f t="shared" si="21"/>
        <v>1.0000000000000002</v>
      </c>
      <c r="X94" s="3">
        <v>0</v>
      </c>
      <c r="Y94" s="4">
        <f t="shared" si="22"/>
        <v>0</v>
      </c>
      <c r="Z94" s="6">
        <f t="shared" si="23"/>
        <v>1</v>
      </c>
      <c r="AA94" s="3">
        <v>0</v>
      </c>
      <c r="AB94" s="4">
        <f t="shared" si="24"/>
        <v>0</v>
      </c>
      <c r="AC94" s="6">
        <f t="shared" si="25"/>
        <v>1</v>
      </c>
      <c r="AD94" s="3">
        <v>0</v>
      </c>
      <c r="AE94" s="4">
        <f t="shared" si="26"/>
        <v>0</v>
      </c>
      <c r="AF94" s="6">
        <f t="shared" si="27"/>
        <v>1</v>
      </c>
      <c r="AG94" s="3">
        <v>0</v>
      </c>
      <c r="AH94" s="4">
        <f t="shared" si="28"/>
        <v>0</v>
      </c>
      <c r="AI94" s="6">
        <f t="shared" si="29"/>
        <v>1</v>
      </c>
      <c r="AJ94" s="3">
        <v>0</v>
      </c>
      <c r="AK94" s="4">
        <f t="shared" si="30"/>
        <v>0</v>
      </c>
      <c r="AL94" s="6">
        <f t="shared" si="31"/>
        <v>1</v>
      </c>
      <c r="AM94" s="3">
        <v>0</v>
      </c>
      <c r="AN94" s="4">
        <f t="shared" si="32"/>
        <v>0</v>
      </c>
      <c r="AO94" s="6">
        <f t="shared" si="33"/>
        <v>1.0000000000000002</v>
      </c>
      <c r="AP94" s="3">
        <v>0</v>
      </c>
      <c r="AQ94" s="4">
        <f t="shared" si="34"/>
        <v>0</v>
      </c>
      <c r="AR94" s="6">
        <f t="shared" si="35"/>
        <v>1.0000000000000002</v>
      </c>
      <c r="AS94" s="3">
        <v>0</v>
      </c>
      <c r="AT94" s="4">
        <f t="shared" si="36"/>
        <v>0</v>
      </c>
      <c r="AU94" s="6">
        <f t="shared" si="37"/>
        <v>1</v>
      </c>
      <c r="AV94" s="3">
        <v>0</v>
      </c>
      <c r="AW94" s="4">
        <f t="shared" si="38"/>
        <v>0</v>
      </c>
      <c r="AX94" s="6">
        <f t="shared" si="39"/>
        <v>1</v>
      </c>
      <c r="AY94" s="3">
        <v>0</v>
      </c>
      <c r="AZ94" s="4">
        <f t="shared" si="40"/>
        <v>0</v>
      </c>
      <c r="BA94" s="6">
        <f t="shared" si="41"/>
        <v>1.0000000000000002</v>
      </c>
      <c r="BB94" s="3">
        <v>0</v>
      </c>
      <c r="BC94" s="4">
        <f t="shared" si="42"/>
        <v>0</v>
      </c>
      <c r="BD94" s="6">
        <f t="shared" si="43"/>
        <v>1</v>
      </c>
      <c r="BE94" s="3">
        <v>0</v>
      </c>
      <c r="BF94" s="4">
        <f t="shared" si="44"/>
        <v>0</v>
      </c>
      <c r="BG94" s="6">
        <f t="shared" si="45"/>
        <v>1</v>
      </c>
      <c r="BH94" s="3">
        <v>0</v>
      </c>
      <c r="BI94" s="4">
        <f t="shared" si="46"/>
        <v>0</v>
      </c>
      <c r="BJ94" s="6">
        <f t="shared" si="47"/>
        <v>1</v>
      </c>
      <c r="BK94" s="3">
        <v>0</v>
      </c>
      <c r="BL94" s="4">
        <f t="shared" si="48"/>
        <v>0</v>
      </c>
      <c r="BM94" s="6">
        <f t="shared" si="49"/>
        <v>1.0000000000000002</v>
      </c>
      <c r="BN94" s="3">
        <v>0</v>
      </c>
      <c r="BO94" s="4">
        <f t="shared" si="50"/>
        <v>0</v>
      </c>
      <c r="BP94" s="6">
        <f t="shared" si="51"/>
        <v>1</v>
      </c>
      <c r="BQ94" s="3">
        <v>0</v>
      </c>
      <c r="BR94" s="4">
        <f t="shared" si="52"/>
        <v>0</v>
      </c>
      <c r="BS94" s="6">
        <f t="shared" si="53"/>
        <v>1.0000000000000002</v>
      </c>
      <c r="BT94" s="3">
        <v>0</v>
      </c>
      <c r="BU94" s="4">
        <f t="shared" si="54"/>
        <v>0</v>
      </c>
      <c r="BV94" s="6">
        <f t="shared" si="55"/>
        <v>1</v>
      </c>
      <c r="BW94" s="3">
        <v>0</v>
      </c>
      <c r="BX94" s="4">
        <f t="shared" si="56"/>
        <v>0</v>
      </c>
      <c r="BY94" s="6">
        <f t="shared" si="57"/>
        <v>1</v>
      </c>
      <c r="BZ94" s="3">
        <v>0</v>
      </c>
      <c r="CA94" s="4">
        <f t="shared" si="58"/>
        <v>0</v>
      </c>
      <c r="CB94" s="6">
        <f t="shared" si="59"/>
        <v>1</v>
      </c>
      <c r="CC94" s="3">
        <v>0</v>
      </c>
      <c r="CD94" s="4">
        <f t="shared" si="60"/>
        <v>0</v>
      </c>
      <c r="CE94" s="6">
        <f t="shared" si="61"/>
        <v>1</v>
      </c>
      <c r="CF94" s="3">
        <v>0</v>
      </c>
      <c r="CG94" s="4">
        <f t="shared" si="62"/>
        <v>0</v>
      </c>
      <c r="CH94" s="6">
        <f t="shared" si="63"/>
        <v>1</v>
      </c>
      <c r="CI94" s="11">
        <v>0</v>
      </c>
      <c r="CJ94" s="12">
        <f t="shared" si="64"/>
        <v>0</v>
      </c>
      <c r="CK94" s="13">
        <f t="shared" si="65"/>
        <v>1</v>
      </c>
      <c r="CL94" s="11">
        <v>0</v>
      </c>
      <c r="CM94" s="12">
        <f t="shared" si="66"/>
        <v>0</v>
      </c>
      <c r="CN94" s="13">
        <f t="shared" si="67"/>
        <v>1.0000000000000002</v>
      </c>
      <c r="CO94" s="11">
        <v>0</v>
      </c>
      <c r="CP94" s="12">
        <f t="shared" si="68"/>
        <v>0</v>
      </c>
      <c r="CQ94" s="13">
        <f t="shared" si="69"/>
        <v>1.0000000000000002</v>
      </c>
      <c r="CR94" s="11">
        <v>0</v>
      </c>
      <c r="CS94" s="12">
        <f t="shared" si="70"/>
        <v>0</v>
      </c>
      <c r="CT94" s="13">
        <f t="shared" si="71"/>
        <v>1.0000000000000002</v>
      </c>
      <c r="CU94" s="8">
        <f>CR94+$E$59</f>
        <v>16097</v>
      </c>
      <c r="CV94" s="9">
        <f t="shared" si="72"/>
        <v>9.9999254525033054E-3</v>
      </c>
      <c r="CW94" s="10">
        <f t="shared" si="73"/>
        <v>1.0000000000000002</v>
      </c>
    </row>
    <row r="95" spans="2:101">
      <c r="B95" s="3" t="s">
        <v>0</v>
      </c>
      <c r="C95" s="3">
        <f t="shared" ref="C95:D95" si="74">SUM(C62:C94)</f>
        <v>1609712</v>
      </c>
      <c r="D95" s="5">
        <f t="shared" si="74"/>
        <v>1</v>
      </c>
      <c r="G95" s="5">
        <f t="shared" ref="G95" si="75">SUM(G62:G94)</f>
        <v>1</v>
      </c>
      <c r="J95" s="5">
        <f t="shared" ref="J95" si="76">SUM(J62:J94)</f>
        <v>1</v>
      </c>
      <c r="L95" s="3">
        <f t="shared" ref="L95:M95" si="77">SUM(L62:L94)</f>
        <v>1609712</v>
      </c>
      <c r="M95" s="5">
        <f t="shared" si="77"/>
        <v>1</v>
      </c>
      <c r="P95" s="5">
        <f t="shared" ref="P95" si="78">SUM(P62:P94)</f>
        <v>1</v>
      </c>
      <c r="S95" s="5">
        <f t="shared" ref="S95" si="79">SUM(S62:S94)</f>
        <v>1.0000000000000002</v>
      </c>
      <c r="V95" s="5">
        <f t="shared" ref="V95" si="80">SUM(V62:V94)</f>
        <v>1.0000000000000002</v>
      </c>
      <c r="Y95" s="5">
        <f t="shared" ref="Y95" si="81">SUM(Y62:Y94)</f>
        <v>1</v>
      </c>
      <c r="AB95" s="5">
        <f t="shared" ref="AB95" si="82">SUM(AB62:AB94)</f>
        <v>1</v>
      </c>
      <c r="AE95" s="5">
        <f t="shared" ref="AE95" si="83">SUM(AE62:AE94)</f>
        <v>1</v>
      </c>
      <c r="AH95" s="5">
        <f t="shared" ref="AH95" si="84">SUM(AH62:AH94)</f>
        <v>1</v>
      </c>
      <c r="AK95" s="5">
        <f t="shared" ref="AK95" si="85">SUM(AK62:AK94)</f>
        <v>1</v>
      </c>
      <c r="AN95" s="5">
        <f t="shared" ref="AN95" si="86">SUM(AN62:AN94)</f>
        <v>1.0000000000000002</v>
      </c>
      <c r="AQ95" s="5">
        <f t="shared" ref="AQ95" si="87">SUM(AQ62:AQ94)</f>
        <v>1.0000000000000002</v>
      </c>
      <c r="AT95" s="5">
        <f t="shared" ref="AT95" si="88">SUM(AT62:AT94)</f>
        <v>1</v>
      </c>
      <c r="AW95" s="5">
        <f t="shared" ref="AW95" si="89">SUM(AW62:AW94)</f>
        <v>1</v>
      </c>
      <c r="AZ95" s="5">
        <f t="shared" ref="AZ95" si="90">SUM(AZ62:AZ94)</f>
        <v>1.0000000000000002</v>
      </c>
      <c r="BC95" s="5">
        <f t="shared" ref="BC95" si="91">SUM(BC62:BC94)</f>
        <v>1</v>
      </c>
      <c r="BF95" s="5">
        <f t="shared" ref="BF95" si="92">SUM(BF62:BF94)</f>
        <v>1</v>
      </c>
      <c r="BI95" s="5">
        <f t="shared" ref="BI95" si="93">SUM(BI62:BI94)</f>
        <v>1</v>
      </c>
      <c r="BL95" s="5">
        <f t="shared" ref="BL95" si="94">SUM(BL62:BL94)</f>
        <v>1.0000000000000002</v>
      </c>
      <c r="BO95" s="5">
        <f t="shared" ref="BO95" si="95">SUM(BO62:BO94)</f>
        <v>1</v>
      </c>
      <c r="BR95" s="5">
        <f t="shared" ref="BR95" si="96">SUM(BR62:BR94)</f>
        <v>1.0000000000000002</v>
      </c>
      <c r="BU95" s="5">
        <f t="shared" ref="BU95" si="97">SUM(BU62:BU94)</f>
        <v>1</v>
      </c>
      <c r="BX95" s="5">
        <f t="shared" ref="BX95" si="98">SUM(BX62:BX94)</f>
        <v>1</v>
      </c>
      <c r="CA95" s="5">
        <f t="shared" ref="CA95" si="99">SUM(CA62:CA94)</f>
        <v>1</v>
      </c>
      <c r="CD95" s="5">
        <f t="shared" ref="CD95" si="100">SUM(CD62:CD94)</f>
        <v>1</v>
      </c>
      <c r="CG95" s="5">
        <f t="shared" ref="CG95" si="101">SUM(CG62:CG94)</f>
        <v>1</v>
      </c>
      <c r="CI95" s="2"/>
      <c r="CJ95" s="14">
        <f t="shared" ref="CJ95" si="102">SUM(CJ62:CJ94)</f>
        <v>1</v>
      </c>
      <c r="CK95" s="2"/>
      <c r="CL95" s="2"/>
      <c r="CM95" s="14">
        <f t="shared" ref="CM95" si="103">SUM(CM62:CM94)</f>
        <v>1.0000000000000002</v>
      </c>
      <c r="CN95" s="2"/>
      <c r="CO95" s="2"/>
      <c r="CP95" s="14">
        <f t="shared" ref="CP95" si="104">SUM(CP62:CP94)</f>
        <v>1.0000000000000002</v>
      </c>
      <c r="CQ95" s="2"/>
      <c r="CR95" s="2"/>
      <c r="CS95" s="14">
        <f t="shared" ref="CS95:CV95" si="105">SUM(CS62:CS94)</f>
        <v>1.0000000000000002</v>
      </c>
      <c r="CT95" s="2"/>
      <c r="CV95" s="14">
        <f t="shared" si="105"/>
        <v>1.0000000000000002</v>
      </c>
    </row>
    <row r="96" spans="2:101">
      <c r="C96" s="1">
        <v>172.21822914409032</v>
      </c>
      <c r="F96">
        <v>172.02721310384092</v>
      </c>
      <c r="I96">
        <v>171.75704641010938</v>
      </c>
      <c r="L96">
        <v>171.17480779611225</v>
      </c>
      <c r="O96">
        <v>169.97333994083539</v>
      </c>
      <c r="R96">
        <v>167.60369059519701</v>
      </c>
      <c r="U96">
        <v>163.16434014212822</v>
      </c>
      <c r="X96">
        <v>155.36314121181954</v>
      </c>
      <c r="AA96">
        <v>142.76478595653734</v>
      </c>
      <c r="AD96">
        <v>124.57551922009259</v>
      </c>
      <c r="AG96">
        <v>101.75988452633534</v>
      </c>
      <c r="AJ96">
        <v>77.35407998672521</v>
      </c>
      <c r="AM96">
        <v>55.054401712401557</v>
      </c>
      <c r="AP96">
        <v>37.251272777483074</v>
      </c>
      <c r="AS96">
        <v>32.615305432853788</v>
      </c>
      <c r="AV96">
        <v>25.926052988737503</v>
      </c>
      <c r="AY96">
        <v>20.566540925044194</v>
      </c>
      <c r="BB96">
        <v>16.313990666241924</v>
      </c>
      <c r="BE96">
        <v>12.959303308455798</v>
      </c>
      <c r="BH96">
        <v>10.32038752781286</v>
      </c>
      <c r="BK96">
        <v>8.2458082254531018</v>
      </c>
      <c r="BN96">
        <v>6.6132627363057122</v>
      </c>
      <c r="BQ96">
        <v>5.325808720584984</v>
      </c>
      <c r="BT96">
        <v>4.307499117135551</v>
      </c>
      <c r="BW96">
        <v>3.4992437553397964</v>
      </c>
      <c r="BZ96">
        <v>2.8552306447598355</v>
      </c>
      <c r="CC96">
        <v>2.3399845992171153</v>
      </c>
      <c r="CF96">
        <v>1.9260219881423692</v>
      </c>
      <c r="CI96">
        <v>1.5920154149188275</v>
      </c>
      <c r="CL96">
        <v>1.3213737970018249</v>
      </c>
      <c r="CO96">
        <v>1.1011511804203258</v>
      </c>
      <c r="CR96">
        <v>0.92121112260606075</v>
      </c>
      <c r="CU96">
        <v>0.7735876144611713</v>
      </c>
    </row>
    <row r="98" spans="3:35">
      <c r="C98" s="3" t="s">
        <v>2</v>
      </c>
      <c r="D98" s="3" t="s">
        <v>3</v>
      </c>
      <c r="E98" s="3" t="s">
        <v>4</v>
      </c>
      <c r="F98" s="3" t="s">
        <v>5</v>
      </c>
      <c r="G98" s="3" t="s">
        <v>6</v>
      </c>
      <c r="H98" s="3" t="s">
        <v>7</v>
      </c>
      <c r="I98" s="3" t="s">
        <v>8</v>
      </c>
      <c r="J98" s="3" t="s">
        <v>9</v>
      </c>
      <c r="K98" s="3" t="s">
        <v>10</v>
      </c>
      <c r="L98" s="3" t="s">
        <v>11</v>
      </c>
      <c r="M98" s="3" t="s">
        <v>12</v>
      </c>
      <c r="N98" s="3" t="s">
        <v>13</v>
      </c>
      <c r="O98" s="3" t="s">
        <v>14</v>
      </c>
      <c r="P98" s="3" t="s">
        <v>15</v>
      </c>
      <c r="Q98" s="3" t="s">
        <v>16</v>
      </c>
      <c r="R98" s="3" t="s">
        <v>17</v>
      </c>
      <c r="S98" s="3" t="s">
        <v>18</v>
      </c>
      <c r="T98" s="3" t="s">
        <v>19</v>
      </c>
      <c r="U98" s="3" t="s">
        <v>20</v>
      </c>
      <c r="V98" s="3" t="s">
        <v>21</v>
      </c>
      <c r="W98" s="3" t="s">
        <v>22</v>
      </c>
      <c r="X98" s="3" t="s">
        <v>23</v>
      </c>
      <c r="Y98" s="3" t="s">
        <v>24</v>
      </c>
      <c r="Z98" s="3" t="s">
        <v>25</v>
      </c>
      <c r="AA98" s="3" t="s">
        <v>26</v>
      </c>
      <c r="AB98" s="3" t="s">
        <v>27</v>
      </c>
      <c r="AC98" s="3" t="s">
        <v>28</v>
      </c>
      <c r="AD98" s="3" t="s">
        <v>30</v>
      </c>
      <c r="AE98" s="3" t="s">
        <v>29</v>
      </c>
      <c r="AF98" s="3" t="s">
        <v>31</v>
      </c>
      <c r="AG98" s="3" t="s">
        <v>32</v>
      </c>
      <c r="AH98" s="3" t="s">
        <v>33</v>
      </c>
      <c r="AI98" s="3" t="s">
        <v>34</v>
      </c>
    </row>
    <row r="99" spans="3:35">
      <c r="C99" s="15">
        <v>172.21822914409032</v>
      </c>
      <c r="D99" s="16">
        <v>172.02721310384092</v>
      </c>
      <c r="E99" s="16">
        <v>171.75704641010938</v>
      </c>
      <c r="F99" s="16">
        <v>171.17480779611225</v>
      </c>
      <c r="G99" s="16">
        <v>169.97333994083539</v>
      </c>
      <c r="H99" s="16">
        <v>167.60369059519701</v>
      </c>
      <c r="I99" s="16">
        <v>163.16434014212822</v>
      </c>
      <c r="J99" s="16">
        <v>155.36314121181954</v>
      </c>
      <c r="K99" s="16">
        <v>142.76478595653734</v>
      </c>
      <c r="L99" s="16">
        <v>124.57551922009259</v>
      </c>
      <c r="M99" s="16">
        <v>101.75988452633534</v>
      </c>
      <c r="N99" s="16">
        <v>77.35407998672521</v>
      </c>
      <c r="O99" s="16">
        <v>55.054401712401557</v>
      </c>
      <c r="P99" s="16">
        <v>37.251272777483074</v>
      </c>
      <c r="Q99" s="16">
        <v>32.615305432853788</v>
      </c>
      <c r="R99" s="16">
        <v>25.926052988737503</v>
      </c>
      <c r="S99" s="16">
        <v>20.566540925044194</v>
      </c>
      <c r="T99" s="16">
        <v>16.313990666241924</v>
      </c>
      <c r="U99" s="16">
        <v>12.959303308455798</v>
      </c>
      <c r="V99" s="16">
        <v>10.32038752781286</v>
      </c>
      <c r="W99" s="16">
        <v>8.2458082254531018</v>
      </c>
      <c r="X99" s="16">
        <v>6.6132627363057122</v>
      </c>
      <c r="Y99" s="16">
        <v>5.325808720584984</v>
      </c>
      <c r="Z99" s="16">
        <v>4.307499117135551</v>
      </c>
      <c r="AA99" s="16">
        <v>3.4992437553397964</v>
      </c>
      <c r="AB99" s="16">
        <v>2.8552306447598355</v>
      </c>
      <c r="AC99" s="16">
        <v>2.3399845992171153</v>
      </c>
      <c r="AD99" s="16">
        <v>1.9260219881423692</v>
      </c>
      <c r="AE99" s="16">
        <v>1.5920154149188275</v>
      </c>
      <c r="AF99" s="16">
        <v>1.3213737970018249</v>
      </c>
      <c r="AG99" s="16">
        <v>1.1011511804203258</v>
      </c>
      <c r="AH99" s="16">
        <v>0.92121112260606075</v>
      </c>
      <c r="AI99" s="16">
        <v>0.7735876144611713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topLeftCell="A52" zoomScale="115" zoomScaleNormal="115" workbookViewId="0">
      <selection activeCell="M30" sqref="M30"/>
    </sheetView>
  </sheetViews>
  <sheetFormatPr defaultRowHeight="15"/>
  <cols>
    <col min="1" max="1" width="9" style="1"/>
    <col min="2" max="2" width="14" style="1" bestFit="1" customWidth="1"/>
    <col min="3" max="9" width="9" style="1"/>
    <col min="13" max="13" width="12.7109375" bestFit="1" customWidth="1"/>
  </cols>
  <sheetData>
    <row r="1" spans="1:13">
      <c r="B1" s="1" t="s">
        <v>82</v>
      </c>
      <c r="D1" s="1" t="s">
        <v>83</v>
      </c>
      <c r="F1" s="1" t="s">
        <v>84</v>
      </c>
      <c r="H1" s="1" t="s">
        <v>85</v>
      </c>
      <c r="J1" s="1" t="s">
        <v>82</v>
      </c>
      <c r="K1" s="1" t="s">
        <v>83</v>
      </c>
      <c r="L1" s="1" t="s">
        <v>84</v>
      </c>
      <c r="M1" s="1" t="s">
        <v>85</v>
      </c>
    </row>
    <row r="2" spans="1:13">
      <c r="A2" s="1" t="s">
        <v>88</v>
      </c>
      <c r="B2" s="1" t="s">
        <v>89</v>
      </c>
      <c r="C2" s="1" t="s">
        <v>86</v>
      </c>
      <c r="D2" s="1" t="s">
        <v>89</v>
      </c>
      <c r="E2" s="1" t="s">
        <v>86</v>
      </c>
      <c r="F2" s="1" t="s">
        <v>89</v>
      </c>
      <c r="G2" s="1" t="s">
        <v>86</v>
      </c>
      <c r="H2" s="1" t="s">
        <v>89</v>
      </c>
      <c r="I2" s="1" t="s">
        <v>86</v>
      </c>
      <c r="J2" s="1" t="s">
        <v>87</v>
      </c>
      <c r="K2" s="1" t="s">
        <v>87</v>
      </c>
      <c r="L2" s="1" t="s">
        <v>87</v>
      </c>
      <c r="M2" s="1" t="s">
        <v>87</v>
      </c>
    </row>
    <row r="3" spans="1:13">
      <c r="A3" s="1">
        <v>0</v>
      </c>
      <c r="B3" s="1">
        <v>91.372296439432702</v>
      </c>
      <c r="C3" s="1">
        <v>1.0944236261620751E-2</v>
      </c>
      <c r="D3" s="1">
        <v>173.60799928507117</v>
      </c>
      <c r="E3" s="1">
        <v>5.7601032447701954E-3</v>
      </c>
      <c r="F3" s="1">
        <v>1101.6750036059598</v>
      </c>
      <c r="G3" s="1">
        <v>9.0770871330187125E-4</v>
      </c>
      <c r="H3" s="1">
        <v>34156762265.522846</v>
      </c>
      <c r="I3" s="1">
        <v>2.9276779579585037E-11</v>
      </c>
      <c r="J3">
        <f>C3</f>
        <v>1.0944236261620751E-2</v>
      </c>
      <c r="K3">
        <f>E3</f>
        <v>5.7601032447701954E-3</v>
      </c>
      <c r="L3">
        <f>G3</f>
        <v>9.0770871330187125E-4</v>
      </c>
      <c r="M3">
        <f>I3</f>
        <v>2.9276779579585037E-11</v>
      </c>
    </row>
    <row r="4" spans="1:13">
      <c r="A4" s="1">
        <v>1</v>
      </c>
      <c r="B4" s="1">
        <v>44.469157877945619</v>
      </c>
      <c r="C4" s="1">
        <v>2.2487495777291245E-2</v>
      </c>
      <c r="D4" s="1">
        <v>79.093421407905325</v>
      </c>
      <c r="E4" s="1">
        <v>1.2643276548156137E-2</v>
      </c>
      <c r="F4" s="1">
        <v>471.51789742731319</v>
      </c>
      <c r="G4" s="1">
        <v>2.1208102713729019E-3</v>
      </c>
      <c r="H4" s="1">
        <v>4955467837.8708143</v>
      </c>
      <c r="I4" s="1">
        <v>2.0179729396239287E-10</v>
      </c>
      <c r="J4">
        <f>C4+J3</f>
        <v>3.3431732038911997E-2</v>
      </c>
      <c r="K4">
        <f>E4+K3</f>
        <v>1.8403379792926333E-2</v>
      </c>
      <c r="L4">
        <f>G4+L3</f>
        <v>3.0285189846747732E-3</v>
      </c>
      <c r="M4">
        <f>I4+M3</f>
        <v>2.3107407354197792E-10</v>
      </c>
    </row>
    <row r="5" spans="1:13">
      <c r="A5" s="1">
        <v>2</v>
      </c>
      <c r="B5" s="1">
        <v>39.049588371322258</v>
      </c>
      <c r="C5" s="1">
        <v>2.5608464562827324E-2</v>
      </c>
      <c r="D5" s="1">
        <v>67.888595824067991</v>
      </c>
      <c r="E5" s="1">
        <v>1.4730014487138328E-2</v>
      </c>
      <c r="F5" s="1">
        <v>405.20259468438007</v>
      </c>
      <c r="G5" s="1">
        <v>2.467901274864538E-3</v>
      </c>
      <c r="H5" s="1">
        <v>3377263421.8323154</v>
      </c>
      <c r="I5" s="1">
        <v>2.9609772028308521E-10</v>
      </c>
      <c r="J5">
        <f t="shared" ref="J5:J36" si="0">C5+J4</f>
        <v>5.9040196601739321E-2</v>
      </c>
      <c r="K5">
        <f t="shared" ref="K5:K56" si="1">E5+K4</f>
        <v>3.3133394280064662E-2</v>
      </c>
      <c r="L5">
        <f t="shared" ref="L5:L63" si="2">G5+L4</f>
        <v>5.4964202595393112E-3</v>
      </c>
      <c r="M5">
        <f t="shared" ref="M5:M64" si="3">I5+M4</f>
        <v>5.2717179382506313E-10</v>
      </c>
    </row>
    <row r="6" spans="1:13">
      <c r="A6" s="1">
        <v>3</v>
      </c>
      <c r="B6" s="1">
        <v>36.91125109612458</v>
      </c>
      <c r="C6" s="1">
        <v>2.7092010438654373E-2</v>
      </c>
      <c r="D6" s="1">
        <v>63.232801883704241</v>
      </c>
      <c r="E6" s="1">
        <v>1.5814576773605066E-2</v>
      </c>
      <c r="F6" s="1">
        <v>378.05553045434527</v>
      </c>
      <c r="G6" s="1">
        <v>2.6451140624717353E-3</v>
      </c>
      <c r="H6" s="1">
        <v>2830214518.8580756</v>
      </c>
      <c r="I6" s="1">
        <v>3.5333010743068203E-10</v>
      </c>
      <c r="J6">
        <f t="shared" si="0"/>
        <v>8.6132207040393691E-2</v>
      </c>
      <c r="K6">
        <f t="shared" si="1"/>
        <v>4.8947971053669728E-2</v>
      </c>
      <c r="L6">
        <f t="shared" si="2"/>
        <v>8.1415343220110469E-3</v>
      </c>
      <c r="M6">
        <f t="shared" si="3"/>
        <v>8.8050190125574516E-10</v>
      </c>
    </row>
    <row r="7" spans="1:13">
      <c r="A7" s="1">
        <v>4</v>
      </c>
      <c r="B7" s="1">
        <v>35.684432822991958</v>
      </c>
      <c r="C7" s="1">
        <v>2.8023424246655999E-2</v>
      </c>
      <c r="D7" s="1">
        <v>60.72411154669085</v>
      </c>
      <c r="E7" s="1">
        <v>1.6467923112075487E-2</v>
      </c>
      <c r="F7" s="1">
        <v>362.56191825543544</v>
      </c>
      <c r="G7" s="1">
        <v>2.7581495729385205E-3</v>
      </c>
      <c r="H7" s="1">
        <v>2544876012.2167544</v>
      </c>
      <c r="I7" s="1">
        <v>3.9294645208625867E-10</v>
      </c>
      <c r="J7">
        <f t="shared" si="0"/>
        <v>0.1141556312870497</v>
      </c>
      <c r="K7">
        <f t="shared" si="1"/>
        <v>6.5415894165745211E-2</v>
      </c>
      <c r="L7">
        <f t="shared" si="2"/>
        <v>1.0899683894949568E-2</v>
      </c>
      <c r="M7">
        <f t="shared" si="3"/>
        <v>1.2734483533420039E-9</v>
      </c>
    </row>
    <row r="8" spans="1:13">
      <c r="A8" s="1">
        <v>5</v>
      </c>
      <c r="B8" s="1">
        <v>34.867653350698532</v>
      </c>
      <c r="C8" s="1">
        <v>2.8679876731078198E-2</v>
      </c>
      <c r="D8" s="1">
        <v>59.069774942548293</v>
      </c>
      <c r="E8" s="1">
        <v>1.6929131708604061E-2</v>
      </c>
      <c r="F8" s="1">
        <v>352.28240706494222</v>
      </c>
      <c r="G8" s="1">
        <v>2.8386316771579598E-3</v>
      </c>
      <c r="H8" s="1">
        <v>2366336052.9744239</v>
      </c>
      <c r="I8" s="1">
        <v>4.2259424596224429E-10</v>
      </c>
      <c r="J8">
        <f t="shared" si="0"/>
        <v>0.14283550801812789</v>
      </c>
      <c r="K8">
        <f t="shared" si="1"/>
        <v>8.2345025874349276E-2</v>
      </c>
      <c r="L8">
        <f t="shared" si="2"/>
        <v>1.3738315572107527E-2</v>
      </c>
      <c r="M8">
        <f t="shared" si="3"/>
        <v>1.6960425993042483E-9</v>
      </c>
    </row>
    <row r="9" spans="1:13">
      <c r="A9" s="1">
        <v>6</v>
      </c>
      <c r="B9" s="1">
        <v>34.274528173958728</v>
      </c>
      <c r="C9" s="1">
        <v>2.9176185735498617E-2</v>
      </c>
      <c r="D9" s="1">
        <v>57.874107659535461</v>
      </c>
      <c r="E9" s="1">
        <v>1.7278884123498667E-2</v>
      </c>
      <c r="F9" s="1">
        <v>344.8365305822843</v>
      </c>
      <c r="G9" s="1">
        <v>2.8999247797541002E-3</v>
      </c>
      <c r="H9" s="1">
        <v>2242398063.9238768</v>
      </c>
      <c r="I9" s="1">
        <v>4.4595115206715025E-10</v>
      </c>
      <c r="J9">
        <f t="shared" si="0"/>
        <v>0.17201169375362652</v>
      </c>
      <c r="K9">
        <f t="shared" si="1"/>
        <v>9.962390999784794E-2</v>
      </c>
      <c r="L9">
        <f t="shared" si="2"/>
        <v>1.6638240351861629E-2</v>
      </c>
      <c r="M9">
        <f t="shared" si="3"/>
        <v>2.1419937513713984E-9</v>
      </c>
    </row>
    <row r="10" spans="1:13">
      <c r="A10" s="1">
        <v>7</v>
      </c>
      <c r="B10" s="1">
        <v>33.818542448261056</v>
      </c>
      <c r="C10" s="1">
        <v>2.9569577149278357E-2</v>
      </c>
      <c r="D10" s="1">
        <v>56.958952804021031</v>
      </c>
      <c r="E10" s="1">
        <v>1.7556502547381888E-2</v>
      </c>
      <c r="F10" s="1">
        <v>339.12345989779919</v>
      </c>
      <c r="G10" s="1">
        <v>2.9487785961530575E-3</v>
      </c>
      <c r="H10" s="1">
        <v>2150386754.4067636</v>
      </c>
      <c r="I10" s="1">
        <v>4.6503262631743392E-10</v>
      </c>
      <c r="J10">
        <f t="shared" si="0"/>
        <v>0.20158127090290487</v>
      </c>
      <c r="K10">
        <f t="shared" si="1"/>
        <v>0.11718041254522983</v>
      </c>
      <c r="L10">
        <f t="shared" si="2"/>
        <v>1.9587018948014685E-2</v>
      </c>
      <c r="M10">
        <f t="shared" si="3"/>
        <v>2.6070263776888324E-9</v>
      </c>
    </row>
    <row r="11" spans="1:13">
      <c r="A11" s="1">
        <v>8</v>
      </c>
      <c r="B11" s="1">
        <v>33.453573316410171</v>
      </c>
      <c r="C11" s="1">
        <v>2.9892172968842879E-2</v>
      </c>
      <c r="D11" s="1">
        <v>56.229472225070445</v>
      </c>
      <c r="E11" s="1">
        <v>1.7784267936879903E-2</v>
      </c>
      <c r="F11" s="1">
        <v>334.55797164359814</v>
      </c>
      <c r="G11" s="1">
        <v>2.9890185999372691E-3</v>
      </c>
      <c r="H11" s="1">
        <v>2078793626.1352575</v>
      </c>
      <c r="I11" s="1">
        <v>4.8104823269981235E-10</v>
      </c>
      <c r="J11">
        <f t="shared" si="0"/>
        <v>0.23147344387174776</v>
      </c>
      <c r="K11">
        <f t="shared" si="1"/>
        <v>0.13496468048210974</v>
      </c>
      <c r="L11">
        <f t="shared" si="2"/>
        <v>2.2576037547951955E-2</v>
      </c>
      <c r="M11">
        <f t="shared" si="3"/>
        <v>3.0880746103886447E-9</v>
      </c>
    </row>
    <row r="12" spans="1:13">
      <c r="A12" s="1">
        <v>9</v>
      </c>
      <c r="B12" s="1">
        <v>33.152568485044277</v>
      </c>
      <c r="C12" s="1">
        <v>3.0163575424061582E-2</v>
      </c>
      <c r="D12" s="1">
        <v>55.630135512574782</v>
      </c>
      <c r="E12" s="1">
        <v>1.7975868489012711E-2</v>
      </c>
      <c r="F12" s="1">
        <v>330.79758233645487</v>
      </c>
      <c r="G12" s="1">
        <v>3.0229967006920209E-3</v>
      </c>
      <c r="H12" s="1">
        <v>2021124480.0898554</v>
      </c>
      <c r="I12" s="1">
        <v>4.9477407742621668E-10</v>
      </c>
      <c r="J12">
        <f t="shared" si="0"/>
        <v>0.26163701929580935</v>
      </c>
      <c r="K12">
        <f t="shared" si="1"/>
        <v>0.15294054897112247</v>
      </c>
      <c r="L12">
        <f t="shared" si="2"/>
        <v>2.5599034248643977E-2</v>
      </c>
      <c r="M12">
        <f t="shared" si="3"/>
        <v>3.5828486878148614E-9</v>
      </c>
    </row>
    <row r="13" spans="1:13">
      <c r="A13" s="1">
        <v>10</v>
      </c>
      <c r="B13" s="1">
        <v>32.898508815148489</v>
      </c>
      <c r="C13" s="1">
        <v>3.0396514493068419E-2</v>
      </c>
      <c r="D13" s="1">
        <v>55.126070055564703</v>
      </c>
      <c r="E13" s="1">
        <v>1.8140237441051806E-2</v>
      </c>
      <c r="F13" s="1">
        <v>327.62722308241723</v>
      </c>
      <c r="G13" s="1">
        <v>3.0522494150263023E-3</v>
      </c>
      <c r="H13" s="1">
        <v>1973420526.9529192</v>
      </c>
      <c r="I13" s="1">
        <v>5.0673436621441278E-10</v>
      </c>
      <c r="J13">
        <f t="shared" si="0"/>
        <v>0.29203353378887775</v>
      </c>
      <c r="K13">
        <f t="shared" si="1"/>
        <v>0.17108078641217428</v>
      </c>
      <c r="L13">
        <f t="shared" si="2"/>
        <v>2.8651283663670278E-2</v>
      </c>
      <c r="M13">
        <f t="shared" si="3"/>
        <v>4.0895830540292745E-9</v>
      </c>
    </row>
    <row r="14" spans="1:13">
      <c r="A14" s="1">
        <v>11</v>
      </c>
      <c r="B14" s="1">
        <v>32.680095629271214</v>
      </c>
      <c r="C14" s="1">
        <v>3.0599665660228679E-2</v>
      </c>
      <c r="D14" s="1">
        <v>54.694166800924904</v>
      </c>
      <c r="E14" s="1">
        <v>1.8283485396894089E-2</v>
      </c>
      <c r="F14" s="1">
        <v>324.90433362279936</v>
      </c>
      <c r="G14" s="1">
        <v>3.0778290607873481E-3</v>
      </c>
      <c r="H14" s="1">
        <v>1933122244.32425</v>
      </c>
      <c r="I14" s="1">
        <v>5.1729785994447761E-10</v>
      </c>
      <c r="J14">
        <f t="shared" si="0"/>
        <v>0.32263319944910646</v>
      </c>
      <c r="K14">
        <f t="shared" si="1"/>
        <v>0.18936427180906837</v>
      </c>
      <c r="L14">
        <f t="shared" si="2"/>
        <v>3.1729112724457623E-2</v>
      </c>
      <c r="M14">
        <f t="shared" si="3"/>
        <v>4.6068809139737519E-9</v>
      </c>
    </row>
    <row r="15" spans="1:13">
      <c r="A15" s="1">
        <v>12</v>
      </c>
      <c r="B15" s="1">
        <v>32.4895013828584</v>
      </c>
      <c r="C15" s="1">
        <v>3.0779173500261971E-2</v>
      </c>
      <c r="D15" s="1">
        <v>54.318445267030327</v>
      </c>
      <c r="E15" s="1">
        <v>1.8409952550813718E-2</v>
      </c>
      <c r="F15" s="1">
        <v>322.53028089544097</v>
      </c>
      <c r="G15" s="1">
        <v>3.1004840761732501E-3</v>
      </c>
      <c r="H15" s="1">
        <v>1898496201.97808</v>
      </c>
      <c r="I15" s="1">
        <v>5.2673268398329191E-10</v>
      </c>
      <c r="J15">
        <f t="shared" si="0"/>
        <v>0.35341237294936845</v>
      </c>
      <c r="K15">
        <f t="shared" si="1"/>
        <v>0.20777422435988208</v>
      </c>
      <c r="L15">
        <f t="shared" si="2"/>
        <v>3.4829596800630871E-2</v>
      </c>
      <c r="M15">
        <f t="shared" si="3"/>
        <v>5.1336135979570441E-9</v>
      </c>
    </row>
    <row r="16" spans="1:13">
      <c r="A16" s="1">
        <v>13</v>
      </c>
      <c r="B16" s="1">
        <v>32.321112220242121</v>
      </c>
      <c r="C16" s="1">
        <v>3.0939529344962285E-2</v>
      </c>
      <c r="D16" s="1">
        <v>53.987464942460718</v>
      </c>
      <c r="E16" s="1">
        <v>1.8522818233191529E-2</v>
      </c>
      <c r="F16" s="1">
        <v>320.43440739031433</v>
      </c>
      <c r="G16" s="1">
        <v>3.1207634914871083E-3</v>
      </c>
      <c r="H16" s="1">
        <v>1868323528.6530683</v>
      </c>
      <c r="I16" s="1">
        <v>5.3523920491486324E-10</v>
      </c>
      <c r="J16">
        <f t="shared" si="0"/>
        <v>0.38435190229433075</v>
      </c>
      <c r="K16">
        <f t="shared" si="1"/>
        <v>0.22629704259307359</v>
      </c>
      <c r="L16">
        <f t="shared" si="2"/>
        <v>3.7950360292117978E-2</v>
      </c>
      <c r="M16">
        <f t="shared" si="3"/>
        <v>5.668852802871907E-9</v>
      </c>
    </row>
    <row r="17" spans="1:13">
      <c r="A17" s="1">
        <v>14</v>
      </c>
      <c r="B17" s="1">
        <v>32.170784692112292</v>
      </c>
      <c r="C17" s="1">
        <v>3.1084103467491183E-2</v>
      </c>
      <c r="D17" s="1">
        <v>53.692796738283803</v>
      </c>
      <c r="E17" s="1">
        <v>1.8624472196416334E-2</v>
      </c>
      <c r="F17" s="1">
        <v>318.56461545488816</v>
      </c>
      <c r="G17" s="1">
        <v>3.1390805867502567E-3</v>
      </c>
      <c r="H17" s="1">
        <v>1841720175.4270015</v>
      </c>
      <c r="I17" s="1">
        <v>5.4297064958206848E-10</v>
      </c>
      <c r="J17">
        <f t="shared" si="0"/>
        <v>0.41543600576182194</v>
      </c>
      <c r="K17">
        <f t="shared" si="1"/>
        <v>0.24492151478948992</v>
      </c>
      <c r="L17">
        <f t="shared" si="2"/>
        <v>4.1089440878868233E-2</v>
      </c>
      <c r="M17">
        <f t="shared" si="3"/>
        <v>6.2118234524539757E-9</v>
      </c>
    </row>
    <row r="18" spans="1:13">
      <c r="A18" s="1">
        <v>15</v>
      </c>
      <c r="B18" s="1">
        <v>32.035385758206999</v>
      </c>
      <c r="C18" s="1">
        <v>3.121548176593486E-2</v>
      </c>
      <c r="D18" s="1">
        <v>53.428078035609602</v>
      </c>
      <c r="E18" s="1">
        <v>1.8716750382327133E-2</v>
      </c>
      <c r="F18" s="1">
        <v>316.88154745483109</v>
      </c>
      <c r="G18" s="1">
        <v>3.1557533344302481E-3</v>
      </c>
      <c r="H18" s="1">
        <v>1811635237.2599561</v>
      </c>
      <c r="I18" s="1">
        <v>5.5198749694914863E-10</v>
      </c>
      <c r="J18">
        <f t="shared" si="0"/>
        <v>0.4466514875277568</v>
      </c>
      <c r="K18">
        <f t="shared" si="1"/>
        <v>0.26363826517181704</v>
      </c>
      <c r="L18">
        <f t="shared" si="2"/>
        <v>4.4245194213298478E-2</v>
      </c>
      <c r="M18">
        <f t="shared" si="3"/>
        <v>6.7638109494031242E-9</v>
      </c>
    </row>
    <row r="19" spans="1:13">
      <c r="A19" s="1">
        <v>16</v>
      </c>
      <c r="B19" s="1">
        <v>31.912496942557752</v>
      </c>
      <c r="C19" s="1">
        <v>3.1335686511776012E-2</v>
      </c>
      <c r="D19" s="1">
        <v>53.188405617066259</v>
      </c>
      <c r="E19" s="1">
        <v>1.8801089981895145E-2</v>
      </c>
      <c r="F19" s="1">
        <v>315.35484692638164</v>
      </c>
      <c r="G19" s="1">
        <v>3.1710310139404512E-3</v>
      </c>
      <c r="H19" s="1">
        <v>1789057151.841095</v>
      </c>
      <c r="I19" s="1">
        <v>5.5895363598133997E-10</v>
      </c>
      <c r="J19">
        <f t="shared" si="0"/>
        <v>0.47798717403953284</v>
      </c>
      <c r="K19">
        <f t="shared" si="1"/>
        <v>0.28243935515371221</v>
      </c>
      <c r="L19">
        <f t="shared" si="2"/>
        <v>4.7416225227238928E-2</v>
      </c>
      <c r="M19">
        <f t="shared" si="3"/>
        <v>7.3227645853844646E-9</v>
      </c>
    </row>
    <row r="20" spans="1:13">
      <c r="A20" s="1">
        <v>17</v>
      </c>
      <c r="B20" s="1">
        <v>31.800217732376051</v>
      </c>
      <c r="C20" s="1">
        <v>3.1446325569711185E-2</v>
      </c>
      <c r="D20" s="1">
        <v>52.969932695367717</v>
      </c>
      <c r="E20" s="1">
        <v>1.8878634521796379E-2</v>
      </c>
      <c r="F20" s="1">
        <v>313.96067642615344</v>
      </c>
      <c r="G20" s="1">
        <v>3.1851122611376123E-3</v>
      </c>
      <c r="H20" s="1">
        <v>1768340253.3584633</v>
      </c>
      <c r="I20" s="1">
        <v>5.6550202830070871E-10</v>
      </c>
      <c r="J20">
        <f t="shared" si="0"/>
        <v>0.509433499609244</v>
      </c>
      <c r="K20">
        <f t="shared" si="1"/>
        <v>0.3013179896755086</v>
      </c>
      <c r="L20">
        <f t="shared" si="2"/>
        <v>5.0601337488376544E-2</v>
      </c>
      <c r="M20">
        <f t="shared" si="3"/>
        <v>7.8882666136851737E-9</v>
      </c>
    </row>
    <row r="21" spans="1:13">
      <c r="A21" s="1">
        <v>18</v>
      </c>
      <c r="B21" s="1">
        <v>31.697031192308351</v>
      </c>
      <c r="C21" s="1">
        <v>3.1548695962499519E-2</v>
      </c>
      <c r="D21" s="1">
        <v>52.769593772496613</v>
      </c>
      <c r="E21" s="1">
        <v>1.8950306957284134E-2</v>
      </c>
      <c r="F21" s="1">
        <v>312.68002239275955</v>
      </c>
      <c r="G21" s="1">
        <v>3.1981576320341083E-3</v>
      </c>
      <c r="H21" s="1">
        <v>1749169371.5313609</v>
      </c>
      <c r="I21" s="1">
        <v>5.7169992584795895E-10</v>
      </c>
      <c r="J21">
        <f t="shared" si="0"/>
        <v>0.54098219557174354</v>
      </c>
      <c r="K21">
        <f t="shared" si="1"/>
        <v>0.32026829663279271</v>
      </c>
      <c r="L21">
        <f t="shared" si="2"/>
        <v>5.3799495120410649E-2</v>
      </c>
      <c r="M21">
        <f t="shared" si="3"/>
        <v>8.4599665395331322E-9</v>
      </c>
    </row>
    <row r="22" spans="1:13">
      <c r="A22" s="1">
        <v>19</v>
      </c>
      <c r="B22" s="1">
        <v>31.601709822475758</v>
      </c>
      <c r="C22" s="1">
        <v>3.1643857424726439E-2</v>
      </c>
      <c r="D22" s="1">
        <v>52.584912108872146</v>
      </c>
      <c r="E22" s="1">
        <v>1.9016861679441305E-2</v>
      </c>
      <c r="F22" s="1">
        <v>311.49750861267779</v>
      </c>
      <c r="G22" s="1">
        <v>3.2102985492683984E-3</v>
      </c>
      <c r="H22" s="1">
        <v>1731290628.2274065</v>
      </c>
      <c r="I22" s="1">
        <v>5.7760377356392007E-10</v>
      </c>
      <c r="J22">
        <f t="shared" si="0"/>
        <v>0.57262605299646996</v>
      </c>
      <c r="K22">
        <f t="shared" si="1"/>
        <v>0.33928515831223405</v>
      </c>
      <c r="L22">
        <f t="shared" si="2"/>
        <v>5.7009793669679051E-2</v>
      </c>
      <c r="M22">
        <f t="shared" si="3"/>
        <v>9.0375703130970517E-9</v>
      </c>
    </row>
    <row r="23" spans="1:13">
      <c r="A23" s="1">
        <v>20</v>
      </c>
      <c r="B23" s="1">
        <v>31.40271562540665</v>
      </c>
      <c r="C23" s="1">
        <v>3.184437970042759E-2</v>
      </c>
      <c r="D23" s="1">
        <v>52.244694166737901</v>
      </c>
      <c r="E23" s="1">
        <v>1.914069966241011E-2</v>
      </c>
      <c r="F23" s="1">
        <v>309.03051668173845</v>
      </c>
      <c r="G23" s="1">
        <v>3.2359263762609938E-3</v>
      </c>
      <c r="H23" s="1">
        <v>1714496680.3590598</v>
      </c>
      <c r="I23" s="1">
        <v>5.8326155509999239E-10</v>
      </c>
      <c r="J23">
        <f t="shared" si="0"/>
        <v>0.6044704326968976</v>
      </c>
      <c r="K23">
        <f t="shared" si="1"/>
        <v>0.35842585797464416</v>
      </c>
      <c r="L23">
        <f t="shared" si="2"/>
        <v>6.0245720045940046E-2</v>
      </c>
      <c r="M23">
        <f t="shared" si="3"/>
        <v>9.6208318681970445E-9</v>
      </c>
    </row>
    <row r="24" spans="1:13">
      <c r="A24" s="1">
        <v>21</v>
      </c>
      <c r="B24" s="1">
        <v>31.320393292781578</v>
      </c>
      <c r="C24" s="1">
        <v>3.1928079275762807E-2</v>
      </c>
      <c r="D24" s="1">
        <v>52.085766583183144</v>
      </c>
      <c r="E24" s="1">
        <v>1.9199103048679497E-2</v>
      </c>
      <c r="F24" s="1">
        <v>308.01059554343323</v>
      </c>
      <c r="G24" s="1">
        <v>3.2466415586634842E-3</v>
      </c>
      <c r="H24" s="1">
        <v>1700886798.9320688</v>
      </c>
      <c r="I24" s="1">
        <v>5.8792860326029177E-10</v>
      </c>
      <c r="J24">
        <f t="shared" si="0"/>
        <v>0.6363985119726604</v>
      </c>
      <c r="K24">
        <f t="shared" si="1"/>
        <v>0.37762496102332366</v>
      </c>
      <c r="L24">
        <f t="shared" si="2"/>
        <v>6.3492361604603531E-2</v>
      </c>
      <c r="M24">
        <f t="shared" si="3"/>
        <v>1.0208760471457336E-8</v>
      </c>
    </row>
    <row r="25" spans="1:13">
      <c r="A25" s="1">
        <v>22</v>
      </c>
      <c r="B25" s="1">
        <v>31.243398283727188</v>
      </c>
      <c r="C25" s="1">
        <v>3.200676158588165E-2</v>
      </c>
      <c r="D25" s="1">
        <v>51.937392644542641</v>
      </c>
      <c r="E25" s="1">
        <v>1.9253950748817108E-2</v>
      </c>
      <c r="F25" s="1">
        <v>307.05702575310249</v>
      </c>
      <c r="G25" s="1">
        <v>3.256724048399E-3</v>
      </c>
      <c r="H25" s="1">
        <v>1683505469.1214705</v>
      </c>
      <c r="I25" s="1">
        <v>5.9399866430006041E-10</v>
      </c>
      <c r="J25">
        <f t="shared" si="0"/>
        <v>0.66840527355854207</v>
      </c>
      <c r="K25">
        <f t="shared" si="1"/>
        <v>0.39687891177214074</v>
      </c>
      <c r="L25">
        <f t="shared" si="2"/>
        <v>6.6749085653002527E-2</v>
      </c>
      <c r="M25">
        <f t="shared" si="3"/>
        <v>1.0802759135757397E-8</v>
      </c>
    </row>
    <row r="26" spans="1:13">
      <c r="A26" s="1">
        <v>23</v>
      </c>
      <c r="B26" s="1">
        <v>31.171143481288738</v>
      </c>
      <c r="C26" s="1">
        <v>3.2080953353548776E-2</v>
      </c>
      <c r="D26" s="1">
        <v>51.798394351482813</v>
      </c>
      <c r="E26" s="1">
        <v>1.9305617722711773E-2</v>
      </c>
      <c r="F26" s="1">
        <v>306.16247120642385</v>
      </c>
      <c r="G26" s="1">
        <v>3.2662396408662713E-3</v>
      </c>
      <c r="H26" s="1">
        <v>1669043750.514699</v>
      </c>
      <c r="I26" s="1">
        <v>5.9914546859039514E-10</v>
      </c>
      <c r="J26">
        <f t="shared" si="0"/>
        <v>0.70048622691209084</v>
      </c>
      <c r="K26">
        <f t="shared" si="1"/>
        <v>0.41618452949485252</v>
      </c>
      <c r="L26">
        <f t="shared" si="2"/>
        <v>7.0015325293868794E-2</v>
      </c>
      <c r="M26">
        <f t="shared" si="3"/>
        <v>1.1401904604347791E-8</v>
      </c>
    </row>
    <row r="27" spans="1:13">
      <c r="A27" s="1">
        <v>24</v>
      </c>
      <c r="B27" s="1">
        <v>31.103129632758815</v>
      </c>
      <c r="C27" s="1">
        <v>3.2151105429170955E-2</v>
      </c>
      <c r="D27" s="1">
        <v>51.667771354268474</v>
      </c>
      <c r="E27" s="1">
        <v>1.9354424891744167E-2</v>
      </c>
      <c r="F27" s="1">
        <v>305.32069638046767</v>
      </c>
      <c r="G27" s="1">
        <v>3.2752447241698782E-3</v>
      </c>
      <c r="H27" s="1">
        <v>1665421566.0938239</v>
      </c>
      <c r="I27" s="1">
        <v>6.004485713160649E-10</v>
      </c>
      <c r="J27">
        <f t="shared" si="0"/>
        <v>0.73263733234126183</v>
      </c>
      <c r="K27">
        <f t="shared" si="1"/>
        <v>0.43553895438659668</v>
      </c>
      <c r="L27">
        <f t="shared" si="2"/>
        <v>7.3290570018038667E-2</v>
      </c>
      <c r="M27">
        <f t="shared" si="3"/>
        <v>1.2002353175663856E-8</v>
      </c>
    </row>
    <row r="28" spans="1:13">
      <c r="A28" s="1">
        <v>25</v>
      </c>
      <c r="B28" s="1">
        <v>31.038929087640941</v>
      </c>
      <c r="C28" s="1">
        <v>3.2217606386367864E-2</v>
      </c>
      <c r="D28" s="1">
        <v>51.544667903975693</v>
      </c>
      <c r="E28" s="1">
        <v>1.9400648809357619E-2</v>
      </c>
      <c r="F28" s="1">
        <v>304.52636222161021</v>
      </c>
      <c r="G28" s="1">
        <v>3.2837879542010847E-3</v>
      </c>
      <c r="H28" s="1">
        <v>1641668533.5556262</v>
      </c>
      <c r="I28" s="1">
        <v>6.0913636313302468E-10</v>
      </c>
      <c r="J28">
        <f t="shared" si="0"/>
        <v>0.76485493872762966</v>
      </c>
      <c r="K28">
        <f t="shared" si="1"/>
        <v>0.45493960319595428</v>
      </c>
      <c r="L28">
        <f t="shared" si="2"/>
        <v>7.6574357972239757E-2</v>
      </c>
      <c r="M28">
        <f t="shared" si="3"/>
        <v>1.261148953879688E-8</v>
      </c>
    </row>
    <row r="29" spans="1:13">
      <c r="A29" s="1">
        <v>26</v>
      </c>
      <c r="B29" s="1">
        <v>30.847066697969744</v>
      </c>
      <c r="C29" s="1">
        <v>3.2417993250094569E-2</v>
      </c>
      <c r="D29" s="1">
        <v>51.22759882705013</v>
      </c>
      <c r="E29" s="1">
        <v>1.9520727555006185E-2</v>
      </c>
      <c r="F29" s="1">
        <v>302.15393609327168</v>
      </c>
      <c r="G29" s="1">
        <v>3.3095713162952498E-3</v>
      </c>
      <c r="H29" s="1">
        <v>1628589398.9110155</v>
      </c>
      <c r="I29" s="1">
        <v>6.1402831227359537E-10</v>
      </c>
      <c r="J29">
        <f t="shared" si="0"/>
        <v>0.7972729319777242</v>
      </c>
      <c r="K29">
        <f t="shared" si="1"/>
        <v>0.47446033075096045</v>
      </c>
      <c r="L29">
        <f t="shared" si="2"/>
        <v>7.9883929288535008E-2</v>
      </c>
      <c r="M29">
        <f t="shared" si="3"/>
        <v>1.3225517851070476E-8</v>
      </c>
    </row>
    <row r="30" spans="1:13">
      <c r="A30" s="1">
        <v>27</v>
      </c>
      <c r="B30" s="1">
        <v>30.789546547198274</v>
      </c>
      <c r="C30" s="1">
        <v>3.2478555618448889E-2</v>
      </c>
      <c r="D30" s="1">
        <v>51.117590174385541</v>
      </c>
      <c r="E30" s="1">
        <v>1.9562737534937411E-2</v>
      </c>
      <c r="F30" s="1">
        <v>301.44310561531086</v>
      </c>
      <c r="G30" s="1">
        <v>3.3173755888653792E-3</v>
      </c>
      <c r="H30" s="1">
        <v>1619466355.6091912</v>
      </c>
      <c r="I30" s="1">
        <v>6.1748735720034904E-10</v>
      </c>
      <c r="J30">
        <f t="shared" si="0"/>
        <v>0.82975148759617312</v>
      </c>
      <c r="K30">
        <f t="shared" si="1"/>
        <v>0.49402306828589787</v>
      </c>
      <c r="L30">
        <f t="shared" si="2"/>
        <v>8.3201304877400392E-2</v>
      </c>
      <c r="M30">
        <f t="shared" si="3"/>
        <v>1.3843005208270825E-8</v>
      </c>
    </row>
    <row r="31" spans="1:13">
      <c r="A31" s="1">
        <v>28</v>
      </c>
      <c r="B31" s="1">
        <v>30.734868583741488</v>
      </c>
      <c r="C31" s="1">
        <v>3.2536335637009764E-2</v>
      </c>
      <c r="D31" s="1">
        <v>51.013164454302498</v>
      </c>
      <c r="E31" s="1">
        <v>1.9602783138375945E-2</v>
      </c>
      <c r="F31" s="1">
        <v>300.76757979068537</v>
      </c>
      <c r="G31" s="1">
        <v>3.3248264347371984E-3</v>
      </c>
      <c r="H31" s="1">
        <v>1610836595.8402908</v>
      </c>
      <c r="I31" s="1">
        <v>6.207954317541137E-10</v>
      </c>
      <c r="J31">
        <f t="shared" si="0"/>
        <v>0.86228782323318287</v>
      </c>
      <c r="K31">
        <f t="shared" si="1"/>
        <v>0.51362585142427386</v>
      </c>
      <c r="L31">
        <f t="shared" si="2"/>
        <v>8.6526131312137586E-2</v>
      </c>
      <c r="M31">
        <f t="shared" si="3"/>
        <v>1.4463800640024939E-8</v>
      </c>
    </row>
    <row r="32" spans="1:13">
      <c r="A32" s="1">
        <v>29</v>
      </c>
      <c r="B32" s="1">
        <v>30.682788071490716</v>
      </c>
      <c r="C32" s="1">
        <v>3.259156233357953E-2</v>
      </c>
      <c r="D32" s="1">
        <v>50.913834231441221</v>
      </c>
      <c r="E32" s="1">
        <v>1.9641027141154923E-2</v>
      </c>
      <c r="F32" s="1">
        <v>300.12430923647634</v>
      </c>
      <c r="G32" s="1">
        <v>3.3319526916830706E-3</v>
      </c>
      <c r="H32" s="1">
        <v>1602655266.638499</v>
      </c>
      <c r="I32" s="1">
        <v>6.2396450491655474E-10</v>
      </c>
      <c r="J32">
        <f t="shared" si="0"/>
        <v>0.89487938556676239</v>
      </c>
      <c r="K32">
        <f t="shared" si="1"/>
        <v>0.53326687856542876</v>
      </c>
      <c r="L32">
        <f t="shared" si="2"/>
        <v>8.9858084003820657E-2</v>
      </c>
      <c r="M32">
        <f t="shared" si="3"/>
        <v>1.5087765144941496E-8</v>
      </c>
    </row>
    <row r="33" spans="1:13">
      <c r="A33" s="1">
        <v>30</v>
      </c>
      <c r="B33" s="1">
        <v>30.504967619121732</v>
      </c>
      <c r="C33" s="1">
        <v>3.2781546025086095E-2</v>
      </c>
      <c r="D33" s="1">
        <v>50.622919043281577</v>
      </c>
      <c r="E33" s="1">
        <v>1.9753898410026886E-2</v>
      </c>
      <c r="F33" s="1">
        <v>297.92918551094982</v>
      </c>
      <c r="G33" s="1">
        <v>3.356502312067868E-3</v>
      </c>
      <c r="H33" s="1">
        <v>1578847051.761909</v>
      </c>
      <c r="I33" s="1">
        <v>6.3337357401659243E-10</v>
      </c>
      <c r="J33">
        <f t="shared" si="0"/>
        <v>0.92766093159184848</v>
      </c>
      <c r="K33">
        <f t="shared" si="1"/>
        <v>0.5530207769754556</v>
      </c>
      <c r="L33">
        <f t="shared" si="2"/>
        <v>9.3214586315888526E-2</v>
      </c>
      <c r="M33">
        <f t="shared" si="3"/>
        <v>1.5721138718958088E-8</v>
      </c>
    </row>
    <row r="34" spans="1:13">
      <c r="A34" s="1">
        <v>31</v>
      </c>
      <c r="B34" s="1">
        <v>30.457557472330272</v>
      </c>
      <c r="C34" s="1">
        <v>3.2832573685807484E-2</v>
      </c>
      <c r="D34" s="1">
        <v>50.532691478972929</v>
      </c>
      <c r="E34" s="1">
        <v>1.9789169559988874E-2</v>
      </c>
      <c r="F34" s="1">
        <v>297.34424631823157</v>
      </c>
      <c r="G34" s="1">
        <v>3.3631052639564235E-3</v>
      </c>
      <c r="H34" s="1">
        <v>1571509160.5980344</v>
      </c>
      <c r="I34" s="1">
        <v>6.3633100275371747E-10</v>
      </c>
      <c r="J34">
        <f t="shared" si="0"/>
        <v>0.96049350527765598</v>
      </c>
      <c r="K34">
        <f t="shared" si="1"/>
        <v>0.57280994653544448</v>
      </c>
      <c r="L34">
        <f t="shared" si="2"/>
        <v>9.6577691579844943E-2</v>
      </c>
      <c r="M34">
        <f t="shared" si="3"/>
        <v>1.6357469721711805E-8</v>
      </c>
    </row>
    <row r="35" spans="1:13">
      <c r="A35" s="1">
        <v>32</v>
      </c>
      <c r="B35" s="1">
        <v>30.412165706839151</v>
      </c>
      <c r="C35" s="1">
        <v>3.2881578038196663E-2</v>
      </c>
      <c r="D35" s="1">
        <v>50.446410052789545</v>
      </c>
      <c r="E35" s="1">
        <v>1.9823016126490504E-2</v>
      </c>
      <c r="F35" s="1">
        <v>296.78433681779205</v>
      </c>
      <c r="G35" s="1">
        <v>3.36945005495334E-3</v>
      </c>
      <c r="H35" s="1">
        <v>1564512630.4577127</v>
      </c>
      <c r="I35" s="1">
        <v>6.391766870603279E-10</v>
      </c>
      <c r="J35">
        <f t="shared" si="0"/>
        <v>0.99337508331585267</v>
      </c>
      <c r="K35">
        <f t="shared" si="1"/>
        <v>0.59263296266193499</v>
      </c>
      <c r="L35">
        <f t="shared" si="2"/>
        <v>9.9947141634798287E-2</v>
      </c>
      <c r="M35">
        <f t="shared" si="3"/>
        <v>1.6996646408772134E-8</v>
      </c>
    </row>
    <row r="36" spans="1:13">
      <c r="A36" s="1">
        <v>33</v>
      </c>
      <c r="B36" s="1">
        <v>30.247852712193787</v>
      </c>
      <c r="C36" s="1">
        <v>3.3060198008596844E-2</v>
      </c>
      <c r="D36" s="1">
        <v>50.178694360393429</v>
      </c>
      <c r="E36" s="1">
        <v>1.9928776799527703E-2</v>
      </c>
      <c r="F36" s="1">
        <v>294.75857527456503</v>
      </c>
      <c r="G36" s="1">
        <v>3.3926069803686255E-3</v>
      </c>
      <c r="H36" s="1">
        <v>1542930566.5270569</v>
      </c>
      <c r="I36" s="1">
        <v>6.4811730462432571E-10</v>
      </c>
      <c r="J36">
        <f t="shared" si="0"/>
        <v>1.0264352813244495</v>
      </c>
      <c r="K36">
        <f t="shared" si="1"/>
        <v>0.61256173946146264</v>
      </c>
      <c r="L36">
        <f t="shared" si="2"/>
        <v>0.10333974861516691</v>
      </c>
      <c r="M36">
        <f t="shared" si="3"/>
        <v>1.7644763713396461E-8</v>
      </c>
    </row>
    <row r="37" spans="1:13">
      <c r="A37" s="1">
        <v>34</v>
      </c>
      <c r="B37" s="1">
        <v>30.160781561106003</v>
      </c>
      <c r="C37" s="1">
        <v>3.3155639484142393E-2</v>
      </c>
      <c r="D37" s="1">
        <v>50.030043183853671</v>
      </c>
      <c r="E37" s="1">
        <v>1.9987989942865613E-2</v>
      </c>
      <c r="F37" s="1">
        <v>293.68577283493272</v>
      </c>
      <c r="G37" s="1">
        <v>3.4049998076074793E-3</v>
      </c>
      <c r="H37" s="1">
        <v>1531029649.252671</v>
      </c>
      <c r="I37" s="1">
        <v>6.5315521517700314E-10</v>
      </c>
      <c r="K37">
        <f t="shared" si="1"/>
        <v>0.6325497294043283</v>
      </c>
      <c r="L37">
        <f t="shared" si="2"/>
        <v>0.10674474842277439</v>
      </c>
      <c r="M37">
        <f t="shared" si="3"/>
        <v>1.8297918928573464E-8</v>
      </c>
    </row>
    <row r="38" spans="1:13">
      <c r="A38" s="1">
        <v>35</v>
      </c>
      <c r="B38" s="1">
        <v>30.072700271178537</v>
      </c>
      <c r="C38" s="1">
        <v>3.325275053395832E-2</v>
      </c>
      <c r="D38" s="1">
        <v>49.880504377016045</v>
      </c>
      <c r="E38" s="1">
        <v>2.0047912756487287E-2</v>
      </c>
      <c r="F38" s="1">
        <v>292.601000098094</v>
      </c>
      <c r="G38" s="1">
        <v>3.4176233152475601E-3</v>
      </c>
      <c r="H38" s="1">
        <v>1519117084.6827292</v>
      </c>
      <c r="I38" s="1">
        <v>6.5827710719799606E-10</v>
      </c>
      <c r="K38">
        <f t="shared" si="1"/>
        <v>0.65259764216081562</v>
      </c>
      <c r="L38">
        <f t="shared" si="2"/>
        <v>0.11016237173802194</v>
      </c>
      <c r="M38">
        <f t="shared" si="3"/>
        <v>1.8956196035771459E-8</v>
      </c>
    </row>
    <row r="39" spans="1:13">
      <c r="A39" s="1">
        <v>36</v>
      </c>
      <c r="B39" s="1">
        <v>29.983433331069399</v>
      </c>
      <c r="C39" s="1">
        <v>3.3351750913854859E-2</v>
      </c>
      <c r="D39" s="1">
        <v>49.72975864774282</v>
      </c>
      <c r="E39" s="1">
        <v>2.0108683958903324E-2</v>
      </c>
      <c r="F39" s="1">
        <v>291.50211644225391</v>
      </c>
      <c r="G39" s="1">
        <v>3.4305068251471805E-3</v>
      </c>
      <c r="H39" s="1">
        <v>1507168563.9857473</v>
      </c>
      <c r="I39" s="1">
        <v>6.6349579197397368E-10</v>
      </c>
      <c r="K39">
        <f t="shared" si="1"/>
        <v>0.67270632611971892</v>
      </c>
      <c r="L39">
        <f t="shared" si="2"/>
        <v>0.11359287856316913</v>
      </c>
      <c r="M39">
        <f t="shared" si="3"/>
        <v>1.9619691827745432E-8</v>
      </c>
    </row>
    <row r="40" spans="1:13">
      <c r="A40" s="1">
        <v>37</v>
      </c>
      <c r="B40" s="1">
        <v>29.892816921819453</v>
      </c>
      <c r="C40" s="1">
        <v>3.345285265739132E-2</v>
      </c>
      <c r="D40" s="1">
        <v>49.577509331779574</v>
      </c>
      <c r="E40" s="1">
        <v>2.0170436423255167E-2</v>
      </c>
      <c r="F40" s="1">
        <v>290.38712947418969</v>
      </c>
      <c r="G40" s="1">
        <v>3.443678794617109E-3</v>
      </c>
      <c r="H40" s="1">
        <v>1495162073.7793679</v>
      </c>
      <c r="I40" s="1">
        <v>6.6882381350957409E-10</v>
      </c>
      <c r="K40">
        <f t="shared" si="1"/>
        <v>0.69287676254297415</v>
      </c>
      <c r="L40">
        <f t="shared" si="2"/>
        <v>0.11703655735778624</v>
      </c>
      <c r="M40">
        <f t="shared" si="3"/>
        <v>2.0288515641255006E-8</v>
      </c>
    </row>
    <row r="41" spans="1:13">
      <c r="A41" s="1">
        <v>38</v>
      </c>
      <c r="B41" s="1">
        <v>29.80069771322021</v>
      </c>
      <c r="C41" s="1">
        <v>3.355626132056564E-2</v>
      </c>
      <c r="D41" s="1">
        <v>49.42347994225301</v>
      </c>
      <c r="E41" s="1">
        <v>2.0233298043124688E-2</v>
      </c>
      <c r="F41" s="1">
        <v>289.25418010350865</v>
      </c>
      <c r="G41" s="1">
        <v>3.4571669790291475E-3</v>
      </c>
      <c r="H41" s="1">
        <v>1483077666.9651103</v>
      </c>
      <c r="I41" s="1">
        <v>6.7427352071611047E-10</v>
      </c>
      <c r="K41">
        <f t="shared" si="1"/>
        <v>0.71311006058609883</v>
      </c>
      <c r="L41">
        <f t="shared" si="2"/>
        <v>0.12049372433681539</v>
      </c>
      <c r="M41">
        <f t="shared" si="3"/>
        <v>2.0962789161971115E-8</v>
      </c>
    </row>
    <row r="42" spans="1:13">
      <c r="A42" s="1">
        <v>39</v>
      </c>
      <c r="B42" s="1">
        <v>29.741405867142497</v>
      </c>
      <c r="C42" s="1">
        <v>3.3623158382864907E-2</v>
      </c>
      <c r="D42" s="1">
        <v>49.332546940136886</v>
      </c>
      <c r="E42" s="1">
        <v>2.0270593391690496E-2</v>
      </c>
      <c r="F42" s="1">
        <v>288.52398361449303</v>
      </c>
      <c r="G42" s="1">
        <v>3.4659163771152374E-3</v>
      </c>
      <c r="H42" s="1">
        <v>1475972937.219949</v>
      </c>
      <c r="I42" s="1">
        <v>6.7751919752914855E-10</v>
      </c>
      <c r="K42">
        <f t="shared" si="1"/>
        <v>0.73338065397778929</v>
      </c>
      <c r="L42">
        <f t="shared" si="2"/>
        <v>0.12395964071393063</v>
      </c>
      <c r="M42">
        <f t="shared" si="3"/>
        <v>2.1640308359500264E-8</v>
      </c>
    </row>
    <row r="43" spans="1:13">
      <c r="A43" s="1">
        <v>40</v>
      </c>
      <c r="B43" s="1">
        <v>29.67910742638772</v>
      </c>
      <c r="C43" s="1">
        <v>3.3693735651595058E-2</v>
      </c>
      <c r="D43" s="1">
        <v>49.23698730003791</v>
      </c>
      <c r="E43" s="1">
        <v>2.0309934763194377E-2</v>
      </c>
      <c r="F43" s="1">
        <v>287.82346190666874</v>
      </c>
      <c r="G43" s="1">
        <v>3.4743519286981046E-3</v>
      </c>
      <c r="H43" s="1">
        <v>1458604514.2342563</v>
      </c>
      <c r="I43" s="1">
        <v>6.8558679905428908E-10</v>
      </c>
      <c r="K43">
        <f t="shared" si="1"/>
        <v>0.75369058874098371</v>
      </c>
      <c r="L43">
        <f t="shared" si="2"/>
        <v>0.12743399264262872</v>
      </c>
      <c r="M43">
        <f t="shared" si="3"/>
        <v>2.2325895158554553E-8</v>
      </c>
    </row>
    <row r="44" spans="1:13">
      <c r="A44" s="1">
        <v>41</v>
      </c>
      <c r="B44" s="1">
        <v>29.513926902898049</v>
      </c>
      <c r="C44" s="1">
        <v>3.3882309300624011E-2</v>
      </c>
      <c r="D44" s="1">
        <v>48.948207451887129</v>
      </c>
      <c r="E44" s="1">
        <v>2.042975733039732E-2</v>
      </c>
      <c r="F44" s="1">
        <v>285.96676394016777</v>
      </c>
      <c r="G44" s="1">
        <v>3.4969098723977164E-3</v>
      </c>
      <c r="H44" s="1">
        <v>1446184605.1929827</v>
      </c>
      <c r="I44" s="1">
        <v>6.9147465434854176E-10</v>
      </c>
      <c r="K44">
        <f t="shared" si="1"/>
        <v>0.77412034607138103</v>
      </c>
      <c r="L44">
        <f t="shared" si="2"/>
        <v>0.13093090251502645</v>
      </c>
      <c r="M44">
        <f t="shared" si="3"/>
        <v>2.3017369812903093E-8</v>
      </c>
    </row>
    <row r="45" spans="1:13">
      <c r="A45" s="1">
        <v>42</v>
      </c>
      <c r="B45" s="1">
        <v>29.445557905809721</v>
      </c>
      <c r="C45" s="1">
        <v>3.3960979893768499E-2</v>
      </c>
      <c r="D45" s="1">
        <v>48.843301496439935</v>
      </c>
      <c r="E45" s="1">
        <v>2.0473636493898498E-2</v>
      </c>
      <c r="F45" s="1">
        <v>285.19856382715022</v>
      </c>
      <c r="G45" s="1">
        <v>3.5063290171617706E-3</v>
      </c>
      <c r="H45" s="1">
        <v>1438121280.6227217</v>
      </c>
      <c r="I45" s="1">
        <v>6.953516462582276E-10</v>
      </c>
      <c r="K45">
        <f t="shared" si="1"/>
        <v>0.79459398256527958</v>
      </c>
      <c r="L45">
        <f t="shared" si="2"/>
        <v>0.13443723153218823</v>
      </c>
      <c r="M45">
        <f t="shared" si="3"/>
        <v>2.371272145916132E-8</v>
      </c>
    </row>
    <row r="46" spans="1:13">
      <c r="A46" s="1">
        <v>43</v>
      </c>
      <c r="B46" s="1">
        <v>29.374005625974466</v>
      </c>
      <c r="C46" s="1">
        <v>3.4043705606011498E-2</v>
      </c>
      <c r="D46" s="1">
        <v>48.733490423003595</v>
      </c>
      <c r="E46" s="1">
        <v>2.0519769696774517E-2</v>
      </c>
      <c r="F46" s="1">
        <v>284.39478263177136</v>
      </c>
      <c r="G46" s="1">
        <v>3.5162389082741374E-3</v>
      </c>
      <c r="H46" s="1">
        <v>1429711829.29159</v>
      </c>
      <c r="I46" s="1">
        <v>6.9944164936754528E-10</v>
      </c>
      <c r="K46">
        <f t="shared" si="1"/>
        <v>0.81511375226205407</v>
      </c>
      <c r="L46">
        <f t="shared" si="2"/>
        <v>0.13795347044046236</v>
      </c>
      <c r="M46">
        <f t="shared" si="3"/>
        <v>2.4412163108528865E-8</v>
      </c>
    </row>
    <row r="47" spans="1:13">
      <c r="A47" s="1">
        <v>44</v>
      </c>
      <c r="B47" s="1">
        <v>29.299212335076348</v>
      </c>
      <c r="C47" s="1">
        <v>3.4130610357836225E-2</v>
      </c>
      <c r="D47" s="1">
        <v>48.618682745765923</v>
      </c>
      <c r="E47" s="1">
        <v>2.0568224878266317E-2</v>
      </c>
      <c r="F47" s="1">
        <v>283.55479836019293</v>
      </c>
      <c r="G47" s="1">
        <v>3.5266551854633873E-3</v>
      </c>
      <c r="H47" s="1">
        <v>1420953466.7612965</v>
      </c>
      <c r="I47" s="1">
        <v>7.0375281343958912E-10</v>
      </c>
      <c r="K47">
        <f t="shared" si="1"/>
        <v>0.83568197714032033</v>
      </c>
      <c r="L47">
        <f t="shared" si="2"/>
        <v>0.14148012562592574</v>
      </c>
      <c r="M47">
        <f t="shared" si="3"/>
        <v>2.5115915921968454E-8</v>
      </c>
    </row>
    <row r="48" spans="1:13">
      <c r="A48" s="1">
        <v>45</v>
      </c>
      <c r="B48" s="1">
        <v>29.22112195613246</v>
      </c>
      <c r="C48" s="1">
        <v>3.4221820828824676E-2</v>
      </c>
      <c r="D48" s="1">
        <v>48.498789302525026</v>
      </c>
      <c r="E48" s="1">
        <v>2.0619071411498852E-2</v>
      </c>
      <c r="F48" s="1">
        <v>282.67800958574043</v>
      </c>
      <c r="G48" s="1">
        <v>3.5375938915994287E-3</v>
      </c>
      <c r="H48" s="1">
        <v>1411843873.9489043</v>
      </c>
      <c r="I48" s="1">
        <v>7.0829361408284935E-10</v>
      </c>
      <c r="K48">
        <f t="shared" si="1"/>
        <v>0.85630104855181921</v>
      </c>
      <c r="L48">
        <f t="shared" si="2"/>
        <v>0.14501771951752518</v>
      </c>
      <c r="M48">
        <f t="shared" si="3"/>
        <v>2.5824209536051303E-8</v>
      </c>
    </row>
    <row r="49" spans="1:13">
      <c r="A49" s="1">
        <v>46</v>
      </c>
      <c r="B49" s="1">
        <v>29.139680129985241</v>
      </c>
      <c r="C49" s="1">
        <v>3.4317466613883046E-2</v>
      </c>
      <c r="D49" s="1">
        <v>48.373723350012497</v>
      </c>
      <c r="E49" s="1">
        <v>2.0672380183853298E-2</v>
      </c>
      <c r="F49" s="1">
        <v>281.7638362743827</v>
      </c>
      <c r="G49" s="1">
        <v>3.5490714962661003E-3</v>
      </c>
      <c r="H49" s="1">
        <v>1402381210.4623225</v>
      </c>
      <c r="I49" s="1">
        <v>7.1307287386596576E-10</v>
      </c>
      <c r="K49">
        <f t="shared" si="1"/>
        <v>0.87697342873567252</v>
      </c>
      <c r="L49">
        <f t="shared" si="2"/>
        <v>0.14856679101379128</v>
      </c>
      <c r="M49">
        <f t="shared" si="3"/>
        <v>2.6537282409917269E-8</v>
      </c>
    </row>
    <row r="50" spans="1:13">
      <c r="A50" s="1">
        <v>47</v>
      </c>
      <c r="B50" s="1">
        <v>28.882800156658295</v>
      </c>
      <c r="C50" s="1">
        <v>3.4622681823648312E-2</v>
      </c>
      <c r="D50" s="1">
        <v>47.919247886152867</v>
      </c>
      <c r="E50" s="1">
        <v>2.0868441056834032E-2</v>
      </c>
      <c r="F50" s="1">
        <v>278.88204575961328</v>
      </c>
      <c r="G50" s="1">
        <v>3.5857453543709492E-3</v>
      </c>
      <c r="H50" s="1">
        <v>1368337184.1664319</v>
      </c>
      <c r="I50" s="1">
        <v>7.3081402125981345E-10</v>
      </c>
      <c r="K50">
        <f t="shared" si="1"/>
        <v>0.89784186979250658</v>
      </c>
      <c r="L50">
        <f t="shared" si="2"/>
        <v>0.15215253636816223</v>
      </c>
      <c r="M50">
        <f t="shared" si="3"/>
        <v>2.7268096431177083E-8</v>
      </c>
    </row>
    <row r="51" spans="1:13">
      <c r="A51" s="1">
        <v>48</v>
      </c>
      <c r="B51" s="1">
        <v>28.794803550090407</v>
      </c>
      <c r="C51" s="1">
        <v>3.4728488362854644E-2</v>
      </c>
      <c r="D51" s="1">
        <v>47.784061458822435</v>
      </c>
      <c r="E51" s="1">
        <v>2.0927480198847107E-2</v>
      </c>
      <c r="F51" s="1">
        <v>277.89544318469694</v>
      </c>
      <c r="G51" s="1">
        <v>3.5984757020120417E-3</v>
      </c>
      <c r="H51" s="1">
        <v>1358313798.6784041</v>
      </c>
      <c r="I51" s="1">
        <v>7.362069066610146E-10</v>
      </c>
      <c r="K51">
        <f t="shared" si="1"/>
        <v>0.91876934999135373</v>
      </c>
      <c r="L51">
        <f t="shared" si="2"/>
        <v>0.15575101207017428</v>
      </c>
      <c r="M51">
        <f t="shared" si="3"/>
        <v>2.8004303337838096E-8</v>
      </c>
    </row>
    <row r="52" spans="1:13">
      <c r="A52" s="1">
        <v>49</v>
      </c>
      <c r="B52" s="1">
        <v>28.703315918565082</v>
      </c>
      <c r="C52" s="1">
        <v>3.4839180352441705E-2</v>
      </c>
      <c r="D52" s="1">
        <v>47.64347761546572</v>
      </c>
      <c r="E52" s="1">
        <v>2.098923189593923E-2</v>
      </c>
      <c r="F52" s="1">
        <v>276.87001696050629</v>
      </c>
      <c r="G52" s="1">
        <v>3.6118031521724637E-3</v>
      </c>
      <c r="H52" s="1">
        <v>1347940240.1768863</v>
      </c>
      <c r="I52" s="1">
        <v>7.4187265146767407E-10</v>
      </c>
      <c r="K52">
        <f t="shared" si="1"/>
        <v>0.939758581887293</v>
      </c>
      <c r="L52">
        <f t="shared" si="2"/>
        <v>0.15936281522234674</v>
      </c>
      <c r="M52">
        <f t="shared" si="3"/>
        <v>2.874617598930577E-8</v>
      </c>
    </row>
    <row r="53" spans="1:13">
      <c r="A53" s="1">
        <v>50</v>
      </c>
      <c r="B53" s="1">
        <v>28.533075753096035</v>
      </c>
      <c r="C53" s="1">
        <v>3.5047045353724028E-2</v>
      </c>
      <c r="D53" s="1">
        <v>47.356061105730021</v>
      </c>
      <c r="E53" s="1">
        <v>2.1116621117777078E-2</v>
      </c>
      <c r="F53" s="1">
        <v>274.96277015058797</v>
      </c>
      <c r="G53" s="1">
        <v>3.6368559985496701E-3</v>
      </c>
      <c r="H53" s="1">
        <v>1326890296.3730845</v>
      </c>
      <c r="I53" s="1">
        <v>7.5364180651060238E-10</v>
      </c>
      <c r="K53">
        <f t="shared" si="1"/>
        <v>0.96087520300507012</v>
      </c>
      <c r="L53">
        <f t="shared" si="2"/>
        <v>0.16299967122089642</v>
      </c>
      <c r="M53">
        <f t="shared" si="3"/>
        <v>2.9499817795816373E-8</v>
      </c>
    </row>
    <row r="54" spans="1:13">
      <c r="A54" s="1">
        <v>51</v>
      </c>
      <c r="B54" s="1">
        <v>28.434624662544795</v>
      </c>
      <c r="C54" s="1">
        <v>3.5168391067853237E-2</v>
      </c>
      <c r="D54" s="1">
        <v>47.20470332492831</v>
      </c>
      <c r="E54" s="1">
        <v>2.1184329729107949E-2</v>
      </c>
      <c r="F54" s="1">
        <v>273.86031351355774</v>
      </c>
      <c r="G54" s="1">
        <v>3.6514965866001397E-3</v>
      </c>
      <c r="H54" s="1">
        <v>1315890284.9621668</v>
      </c>
      <c r="I54" s="1">
        <v>7.5994177586678593E-10</v>
      </c>
      <c r="K54">
        <f t="shared" si="1"/>
        <v>0.98205953273417812</v>
      </c>
      <c r="L54">
        <f t="shared" si="2"/>
        <v>0.16665116780749656</v>
      </c>
      <c r="M54">
        <f t="shared" si="3"/>
        <v>3.0259759571683156E-8</v>
      </c>
    </row>
    <row r="55" spans="1:13">
      <c r="A55" s="1">
        <v>52</v>
      </c>
      <c r="B55" s="1">
        <v>28.332554941823858</v>
      </c>
      <c r="C55" s="1">
        <v>3.5295087296339206E-2</v>
      </c>
      <c r="D55" s="1">
        <v>47.047739288137493</v>
      </c>
      <c r="E55" s="1">
        <v>2.1255006406910137E-2</v>
      </c>
      <c r="F55" s="1">
        <v>272.71773873809752</v>
      </c>
      <c r="G55" s="1">
        <v>3.6667948503355066E-3</v>
      </c>
      <c r="H55" s="1">
        <v>1304544738.8963239</v>
      </c>
      <c r="I55" s="1">
        <v>7.6655094316353142E-10</v>
      </c>
      <c r="K55">
        <f t="shared" si="1"/>
        <v>1.0033145391410883</v>
      </c>
      <c r="L55">
        <f t="shared" si="2"/>
        <v>0.17031796265783206</v>
      </c>
      <c r="M55">
        <f t="shared" si="3"/>
        <v>3.1026310514846685E-8</v>
      </c>
    </row>
    <row r="56" spans="1:13">
      <c r="A56" s="1">
        <v>53</v>
      </c>
      <c r="B56" s="1">
        <v>28.226826425216814</v>
      </c>
      <c r="C56" s="1">
        <v>3.5427291220618301E-2</v>
      </c>
      <c r="D56" s="1">
        <v>46.885102415436478</v>
      </c>
      <c r="E56" s="1">
        <v>2.1328736602498267E-2</v>
      </c>
      <c r="F56" s="1">
        <v>271.53464264060193</v>
      </c>
      <c r="G56" s="1">
        <v>3.6827713409797974E-3</v>
      </c>
      <c r="H56" s="1">
        <v>1292855484.236908</v>
      </c>
      <c r="I56" s="1">
        <v>7.7348165529130089E-10</v>
      </c>
      <c r="K56">
        <f t="shared" si="1"/>
        <v>1.0246432757435866</v>
      </c>
      <c r="L56">
        <f t="shared" si="2"/>
        <v>0.17400073399881186</v>
      </c>
      <c r="M56">
        <f t="shared" si="3"/>
        <v>3.1799792170137983E-8</v>
      </c>
    </row>
    <row r="57" spans="1:13">
      <c r="A57" s="1">
        <v>54</v>
      </c>
      <c r="B57" s="1">
        <v>28.026535603915487</v>
      </c>
      <c r="C57" s="1">
        <v>3.5680471326619952E-2</v>
      </c>
      <c r="D57" s="1">
        <v>46.546115201309043</v>
      </c>
      <c r="E57" s="1">
        <v>2.1484070059876365E-2</v>
      </c>
      <c r="F57" s="1">
        <v>269.29462406291373</v>
      </c>
      <c r="G57" s="1">
        <v>3.7134049871206339E-3</v>
      </c>
      <c r="H57" s="1">
        <v>1268707621.5490792</v>
      </c>
      <c r="I57" s="1">
        <v>7.882036672712741E-10</v>
      </c>
      <c r="L57">
        <f t="shared" si="2"/>
        <v>0.1777141389859325</v>
      </c>
      <c r="M57">
        <f t="shared" si="3"/>
        <v>3.2587995837409259E-8</v>
      </c>
    </row>
    <row r="58" spans="1:13">
      <c r="A58" s="1">
        <v>55</v>
      </c>
      <c r="B58" s="1">
        <v>27.913604028180306</v>
      </c>
      <c r="C58" s="1">
        <v>3.5824825736957701E-2</v>
      </c>
      <c r="D58" s="1">
        <v>46.372301637142101</v>
      </c>
      <c r="E58" s="1">
        <v>2.1564597069709514E-2</v>
      </c>
      <c r="F58" s="1">
        <v>268.03232873704104</v>
      </c>
      <c r="G58" s="1">
        <v>3.7308932273653894E-3</v>
      </c>
      <c r="H58" s="1">
        <v>1256438938.1616976</v>
      </c>
      <c r="I58" s="1">
        <v>7.9590019827235303E-10</v>
      </c>
      <c r="L58">
        <f t="shared" si="2"/>
        <v>0.18144503221329789</v>
      </c>
      <c r="M58">
        <f t="shared" si="3"/>
        <v>3.338389603568161E-8</v>
      </c>
    </row>
    <row r="59" spans="1:13">
      <c r="A59" s="1">
        <v>56</v>
      </c>
      <c r="B59" s="1">
        <v>27.796914775975168</v>
      </c>
      <c r="C59" s="1">
        <v>3.5975215525152392E-2</v>
      </c>
      <c r="D59" s="1">
        <v>46.192647688657821</v>
      </c>
      <c r="E59" s="1">
        <v>2.164846680233791E-2</v>
      </c>
      <c r="F59" s="1">
        <v>266.72857590628848</v>
      </c>
      <c r="G59" s="1">
        <v>3.7491296033887898E-3</v>
      </c>
      <c r="L59">
        <f t="shared" si="2"/>
        <v>0.18519416181668669</v>
      </c>
      <c r="M59">
        <f t="shared" si="3"/>
        <v>3.338389603568161E-8</v>
      </c>
    </row>
    <row r="60" spans="1:13">
      <c r="A60" s="1">
        <v>57</v>
      </c>
      <c r="B60" s="1">
        <v>27.67643714474195</v>
      </c>
      <c r="C60" s="1">
        <v>3.6131818368463041E-2</v>
      </c>
      <c r="D60" s="1">
        <v>46.007100276933343</v>
      </c>
      <c r="E60" s="1">
        <v>2.1735775434240347E-2</v>
      </c>
      <c r="F60" s="1">
        <v>265.38308012180619</v>
      </c>
      <c r="G60" s="1">
        <v>3.7681377408876919E-3</v>
      </c>
      <c r="L60">
        <f t="shared" si="2"/>
        <v>0.18896229955757438</v>
      </c>
      <c r="M60">
        <f t="shared" si="3"/>
        <v>3.338389603568161E-8</v>
      </c>
    </row>
    <row r="61" spans="1:13">
      <c r="A61" s="1">
        <v>58</v>
      </c>
      <c r="B61" s="1">
        <v>27.558485099527498</v>
      </c>
      <c r="C61" s="1">
        <v>3.6284279175029702E-2</v>
      </c>
      <c r="D61" s="1">
        <v>45.825481840702302</v>
      </c>
      <c r="E61" s="1">
        <v>2.1816206267594701E-2</v>
      </c>
      <c r="F61" s="1">
        <v>264.06541297314402</v>
      </c>
      <c r="G61" s="1">
        <v>3.7856023554355901E-3</v>
      </c>
      <c r="L61">
        <f t="shared" si="2"/>
        <v>0.19274790191300997</v>
      </c>
      <c r="M61">
        <f t="shared" si="3"/>
        <v>3.338389603568161E-8</v>
      </c>
    </row>
    <row r="62" spans="1:13">
      <c r="A62" s="1">
        <v>59</v>
      </c>
      <c r="B62" s="1">
        <v>27.439901657808299</v>
      </c>
      <c r="C62" s="1">
        <v>3.6437775490782399E-2</v>
      </c>
      <c r="D62" s="1">
        <v>45.642881160598002</v>
      </c>
      <c r="E62" s="1">
        <v>2.19000760002231E-2</v>
      </c>
      <c r="F62" s="1">
        <v>262.740788665526</v>
      </c>
      <c r="G62" s="1">
        <v>3.8038387314589901E-3</v>
      </c>
      <c r="L62">
        <f t="shared" si="2"/>
        <v>0.19655174064446895</v>
      </c>
      <c r="M62">
        <f t="shared" si="3"/>
        <v>3.338389603568161E-8</v>
      </c>
    </row>
    <row r="63" spans="1:13">
      <c r="A63" s="1">
        <v>60</v>
      </c>
      <c r="B63" s="1">
        <v>27.292004744200892</v>
      </c>
      <c r="C63" s="1">
        <v>3.664076748383549E-2</v>
      </c>
      <c r="D63" s="1">
        <v>45.414620424107369</v>
      </c>
      <c r="E63" s="1">
        <v>2.2019340702651154E-2</v>
      </c>
      <c r="F63" s="1">
        <v>261.09375027656176</v>
      </c>
      <c r="G63" s="1">
        <v>3.8300418870262382E-3</v>
      </c>
      <c r="L63">
        <f t="shared" si="2"/>
        <v>0.20038178253149519</v>
      </c>
      <c r="M63">
        <f t="shared" si="3"/>
        <v>3.338389603568161E-8</v>
      </c>
    </row>
    <row r="64" spans="1:13">
      <c r="A64" s="1">
        <v>61</v>
      </c>
      <c r="M64">
        <f t="shared" si="3"/>
        <v>3.338389603568161E-8</v>
      </c>
    </row>
    <row r="65" spans="1:1">
      <c r="A65" s="1">
        <v>62</v>
      </c>
    </row>
    <row r="66" spans="1:1">
      <c r="A66" s="1">
        <v>63</v>
      </c>
    </row>
    <row r="67" spans="1:1">
      <c r="A67" s="1">
        <v>64</v>
      </c>
    </row>
    <row r="68" spans="1:1">
      <c r="A68" s="1">
        <v>65</v>
      </c>
    </row>
    <row r="69" spans="1:1">
      <c r="A69" s="1">
        <v>66</v>
      </c>
    </row>
    <row r="70" spans="1:1">
      <c r="A70" s="1">
        <v>67</v>
      </c>
    </row>
    <row r="71" spans="1:1">
      <c r="A71" s="1">
        <v>68</v>
      </c>
    </row>
    <row r="72" spans="1:1">
      <c r="A72" s="1">
        <v>69</v>
      </c>
    </row>
    <row r="73" spans="1:1">
      <c r="A73" s="1">
        <v>70</v>
      </c>
    </row>
    <row r="74" spans="1:1">
      <c r="A74" s="1">
        <v>71</v>
      </c>
    </row>
    <row r="75" spans="1:1">
      <c r="A75" s="1">
        <v>72</v>
      </c>
    </row>
    <row r="76" spans="1:1">
      <c r="A76" s="1">
        <v>73</v>
      </c>
    </row>
    <row r="77" spans="1:1">
      <c r="A77" s="1">
        <v>74</v>
      </c>
    </row>
    <row r="78" spans="1:1">
      <c r="A78" s="1">
        <v>75</v>
      </c>
    </row>
    <row r="79" spans="1:1">
      <c r="A79" s="1">
        <v>76</v>
      </c>
    </row>
    <row r="80" spans="1:1">
      <c r="A80" s="1">
        <v>77</v>
      </c>
    </row>
    <row r="81" spans="1:1">
      <c r="A81" s="1">
        <v>78</v>
      </c>
    </row>
    <row r="82" spans="1:1">
      <c r="A82" s="1">
        <v>79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Prestressing loss</vt:lpstr>
      <vt:lpstr>Remaining life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2018-01-19T15:51:44Z</dcterms:modified>
</cp:coreProperties>
</file>