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0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1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5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6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hbyun\OneDrive\Desktop\Data For PNAS\"/>
    </mc:Choice>
  </mc:AlternateContent>
  <xr:revisionPtr revIDLastSave="0" documentId="13_ncr:1_{3FB834D3-29D5-4ECF-A022-E9F8860FB20E}" xr6:coauthVersionLast="47" xr6:coauthVersionMax="47" xr10:uidLastSave="{00000000-0000-0000-0000-000000000000}"/>
  <bookViews>
    <workbookView xWindow="-110" yWindow="-110" windowWidth="22780" windowHeight="14540" firstSheet="10" activeTab="16" xr2:uid="{00000000-000D-0000-FFFF-FFFF00000000}"/>
  </bookViews>
  <sheets>
    <sheet name="Sheet4" sheetId="4" r:id="rId1"/>
    <sheet name="Sheet3" sheetId="3" r:id="rId2"/>
    <sheet name="Sheet6" sheetId="6" r:id="rId3"/>
    <sheet name="Increasing" sheetId="5" r:id="rId4"/>
    <sheet name="decreasing" sheetId="8" r:id="rId5"/>
    <sheet name="GAMM_Moisture" sheetId="7" r:id="rId6"/>
    <sheet name="GAMM_increasing_moisture" sheetId="9" r:id="rId7"/>
    <sheet name="GAMM_decreasing_moisture" sheetId="2" r:id="rId8"/>
    <sheet name="GAMM_Soil temperature" sheetId="10" r:id="rId9"/>
    <sheet name="Gamm_soil temperture_increasing" sheetId="11" r:id="rId10"/>
    <sheet name="Gamm_soil temperature_decreasin" sheetId="12" r:id="rId11"/>
    <sheet name="All sites" sheetId="13" r:id="rId12"/>
    <sheet name="Sheet2" sheetId="14" r:id="rId13"/>
    <sheet name="Sheet1" sheetId="15" r:id="rId14"/>
    <sheet name="eta for all" sheetId="16" r:id="rId15"/>
    <sheet name="eta for increase" sheetId="17" r:id="rId16"/>
    <sheet name="eta for decrease" sheetId="18" r:id="rId17"/>
    <sheet name="Sheet5" sheetId="19" r:id="rId18"/>
    <sheet name="Sheet7" sheetId="20" r:id="rId19"/>
    <sheet name="Sheet9" sheetId="22" r:id="rId20"/>
    <sheet name="Sheet10" sheetId="23" r:id="rId21"/>
    <sheet name="Sheet11" sheetId="24" r:id="rId22"/>
    <sheet name="Sheet12" sheetId="25" r:id="rId23"/>
    <sheet name="wetland_specific sites" sheetId="26" r:id="rId24"/>
    <sheet name="Wetland" sheetId="27" r:id="rId25"/>
    <sheet name="meadow_specific sites" sheetId="29" r:id="rId26"/>
    <sheet name="meadow" sheetId="31" r:id="rId27"/>
    <sheet name="steppe_specific sites" sheetId="32" r:id="rId28"/>
    <sheet name="steppe" sheetId="33" r:id="rId29"/>
    <sheet name="Sheet16" sheetId="34" r:id="rId30"/>
  </sheets>
  <definedNames>
    <definedName name="_xlnm._FilterDatabase" localSheetId="11" hidden="1">'All sites'!$A$1:$A$327</definedName>
    <definedName name="_xlnm._FilterDatabase" localSheetId="26" hidden="1">meadow!$A$1:$A$193</definedName>
    <definedName name="_xlnm._FilterDatabase" localSheetId="21" hidden="1">Sheet11!$B$1:$B$98</definedName>
    <definedName name="_xlnm._FilterDatabase" localSheetId="22" hidden="1">Sheet12!$S$1:$S$69</definedName>
    <definedName name="_xlnm._FilterDatabase" localSheetId="12" hidden="1">Sheet2!$M$3:$M$63</definedName>
    <definedName name="_Hlk125857377" localSheetId="22">Sheet12!#REF!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94" i="34" l="1"/>
  <c r="Y194" i="34"/>
  <c r="N191" i="34"/>
  <c r="L191" i="34"/>
  <c r="C110" i="34"/>
  <c r="B111" i="34"/>
  <c r="AC3" i="34"/>
  <c r="AC4" i="34"/>
  <c r="AC5" i="34"/>
  <c r="AC6" i="34"/>
  <c r="AC7" i="34"/>
  <c r="AC8" i="34"/>
  <c r="AC9" i="34"/>
  <c r="AC10" i="34"/>
  <c r="AC11" i="34"/>
  <c r="AC12" i="34"/>
  <c r="AC13" i="34"/>
  <c r="AC14" i="34"/>
  <c r="AC15" i="34"/>
  <c r="AC16" i="34"/>
  <c r="AC17" i="34"/>
  <c r="AC18" i="34"/>
  <c r="AC19" i="34"/>
  <c r="AC20" i="34"/>
  <c r="AC21" i="34"/>
  <c r="AC22" i="34"/>
  <c r="AC23" i="34"/>
  <c r="AC24" i="34"/>
  <c r="AC25" i="34"/>
  <c r="AC26" i="34"/>
  <c r="AC27" i="34"/>
  <c r="AC28" i="34"/>
  <c r="AC29" i="34"/>
  <c r="AC30" i="34"/>
  <c r="AC31" i="34"/>
  <c r="AC32" i="34"/>
  <c r="AC33" i="34"/>
  <c r="AC34" i="34"/>
  <c r="AC35" i="34"/>
  <c r="AC36" i="34"/>
  <c r="AC37" i="34"/>
  <c r="AC38" i="34"/>
  <c r="AC39" i="34"/>
  <c r="AC40" i="34"/>
  <c r="AC41" i="34"/>
  <c r="AC42" i="34"/>
  <c r="AC43" i="34"/>
  <c r="AC44" i="34"/>
  <c r="AC45" i="34"/>
  <c r="AC46" i="34"/>
  <c r="AC47" i="34"/>
  <c r="AC48" i="34"/>
  <c r="AC49" i="34"/>
  <c r="AC50" i="34"/>
  <c r="AC51" i="34"/>
  <c r="AC52" i="34"/>
  <c r="AC53" i="34"/>
  <c r="AC54" i="34"/>
  <c r="AC55" i="34"/>
  <c r="AC56" i="34"/>
  <c r="AC57" i="34"/>
  <c r="AC58" i="34"/>
  <c r="AC59" i="34"/>
  <c r="AC60" i="34"/>
  <c r="AC61" i="34"/>
  <c r="AC62" i="34"/>
  <c r="AC63" i="34"/>
  <c r="AC64" i="34"/>
  <c r="AC65" i="34"/>
  <c r="AC66" i="34"/>
  <c r="AC67" i="34"/>
  <c r="AC68" i="34"/>
  <c r="AC69" i="34"/>
  <c r="AC70" i="34"/>
  <c r="AC71" i="34"/>
  <c r="AC72" i="34"/>
  <c r="AC73" i="34"/>
  <c r="AC74" i="34"/>
  <c r="AC75" i="34"/>
  <c r="AC76" i="34"/>
  <c r="AC77" i="34"/>
  <c r="AC78" i="34"/>
  <c r="AC79" i="34"/>
  <c r="AC80" i="34"/>
  <c r="AC81" i="34"/>
  <c r="AC82" i="34"/>
  <c r="AC83" i="34"/>
  <c r="AC84" i="34"/>
  <c r="AC85" i="34"/>
  <c r="AC86" i="34"/>
  <c r="AC87" i="34"/>
  <c r="AC88" i="34"/>
  <c r="AC89" i="34"/>
  <c r="AC90" i="34"/>
  <c r="AC91" i="34"/>
  <c r="AC92" i="34"/>
  <c r="AC93" i="34"/>
  <c r="AC94" i="34"/>
  <c r="AC95" i="34"/>
  <c r="AC96" i="34"/>
  <c r="AC97" i="34"/>
  <c r="AC98" i="34"/>
  <c r="AC99" i="34"/>
  <c r="AC100" i="34"/>
  <c r="AC101" i="34"/>
  <c r="AC102" i="34"/>
  <c r="AC103" i="34"/>
  <c r="AC104" i="34"/>
  <c r="AC105" i="34"/>
  <c r="AC106" i="34"/>
  <c r="AC107" i="34"/>
  <c r="AC108" i="34"/>
  <c r="AB109" i="34"/>
  <c r="AB110" i="34"/>
  <c r="AB111" i="34"/>
  <c r="AB112" i="34"/>
  <c r="AB113" i="34"/>
  <c r="AB114" i="34"/>
  <c r="AB115" i="34"/>
  <c r="AB116" i="34"/>
  <c r="AB117" i="34"/>
  <c r="AB118" i="34"/>
  <c r="AB119" i="34"/>
  <c r="AB120" i="34"/>
  <c r="AB121" i="34"/>
  <c r="AB122" i="34"/>
  <c r="AB123" i="34"/>
  <c r="AB124" i="34"/>
  <c r="AB125" i="34"/>
  <c r="AB126" i="34"/>
  <c r="AB127" i="34"/>
  <c r="AB128" i="34"/>
  <c r="AB129" i="34"/>
  <c r="AB130" i="34"/>
  <c r="AB131" i="34"/>
  <c r="AB132" i="34"/>
  <c r="AB133" i="34"/>
  <c r="AB134" i="34"/>
  <c r="AB135" i="34"/>
  <c r="AB136" i="34"/>
  <c r="AB137" i="34"/>
  <c r="AB138" i="34"/>
  <c r="AB139" i="34"/>
  <c r="AB140" i="34"/>
  <c r="AB141" i="34"/>
  <c r="AB142" i="34"/>
  <c r="AB143" i="34"/>
  <c r="AB144" i="34"/>
  <c r="AB145" i="34"/>
  <c r="AB146" i="34"/>
  <c r="AB147" i="34"/>
  <c r="AB148" i="34"/>
  <c r="AB149" i="34"/>
  <c r="AB150" i="34"/>
  <c r="AB151" i="34"/>
  <c r="AB152" i="34"/>
  <c r="AB153" i="34"/>
  <c r="AB154" i="34"/>
  <c r="AB155" i="34"/>
  <c r="AB156" i="34"/>
  <c r="AB157" i="34"/>
  <c r="AB158" i="34"/>
  <c r="AB159" i="34"/>
  <c r="AB160" i="34"/>
  <c r="AB161" i="34"/>
  <c r="AB162" i="34"/>
  <c r="AB163" i="34"/>
  <c r="AB164" i="34"/>
  <c r="AB165" i="34"/>
  <c r="AB166" i="34"/>
  <c r="AB167" i="34"/>
  <c r="AB168" i="34"/>
  <c r="AB169" i="34"/>
  <c r="AB170" i="34"/>
  <c r="AB171" i="34"/>
  <c r="AB172" i="34"/>
  <c r="AB173" i="34"/>
  <c r="AB174" i="34"/>
  <c r="AB175" i="34"/>
  <c r="AB176" i="34"/>
  <c r="AB177" i="34"/>
  <c r="AB178" i="34"/>
  <c r="AB179" i="34"/>
  <c r="AB180" i="34"/>
  <c r="AB181" i="34"/>
  <c r="AB182" i="34"/>
  <c r="AB183" i="34"/>
  <c r="AB184" i="34"/>
  <c r="AB185" i="34"/>
  <c r="AB186" i="34"/>
  <c r="AB187" i="34"/>
  <c r="AB188" i="34"/>
  <c r="AB189" i="34"/>
  <c r="AB190" i="34"/>
  <c r="AB191" i="34"/>
  <c r="AB192" i="34"/>
  <c r="AB193" i="34"/>
  <c r="AC2" i="34"/>
  <c r="AI3" i="34"/>
  <c r="AI4" i="34"/>
  <c r="AI5" i="34"/>
  <c r="AI6" i="34"/>
  <c r="AI7" i="34"/>
  <c r="AI8" i="34"/>
  <c r="AI9" i="34"/>
  <c r="AI10" i="34"/>
  <c r="AI11" i="34"/>
  <c r="AI12" i="34"/>
  <c r="AI13" i="34"/>
  <c r="AI14" i="34"/>
  <c r="AI15" i="34"/>
  <c r="AI16" i="34"/>
  <c r="AI17" i="34"/>
  <c r="AI18" i="34"/>
  <c r="AI19" i="34"/>
  <c r="AI20" i="34"/>
  <c r="AI21" i="34"/>
  <c r="AI22" i="34"/>
  <c r="AI23" i="34"/>
  <c r="AI24" i="34"/>
  <c r="AI25" i="34"/>
  <c r="AI26" i="34"/>
  <c r="AI27" i="34"/>
  <c r="AI28" i="34"/>
  <c r="AI29" i="34"/>
  <c r="AI30" i="34"/>
  <c r="AI31" i="34"/>
  <c r="AI32" i="34"/>
  <c r="AI33" i="34"/>
  <c r="AI34" i="34"/>
  <c r="AI35" i="34"/>
  <c r="AI36" i="34"/>
  <c r="AI37" i="34"/>
  <c r="AI38" i="34"/>
  <c r="AI39" i="34"/>
  <c r="AI40" i="34"/>
  <c r="AI41" i="34"/>
  <c r="AI42" i="34"/>
  <c r="AI43" i="34"/>
  <c r="AI44" i="34"/>
  <c r="AI45" i="34"/>
  <c r="AI46" i="34"/>
  <c r="AI47" i="34"/>
  <c r="AI48" i="34"/>
  <c r="AI49" i="34"/>
  <c r="AI50" i="34"/>
  <c r="AI51" i="34"/>
  <c r="AI52" i="34"/>
  <c r="AI53" i="34"/>
  <c r="AI54" i="34"/>
  <c r="AI55" i="34"/>
  <c r="AI56" i="34"/>
  <c r="AI57" i="34"/>
  <c r="AI58" i="34"/>
  <c r="AI59" i="34"/>
  <c r="AI60" i="34"/>
  <c r="AI61" i="34"/>
  <c r="AI62" i="34"/>
  <c r="AI63" i="34"/>
  <c r="AI64" i="34"/>
  <c r="AI65" i="34"/>
  <c r="AI66" i="34"/>
  <c r="AI67" i="34"/>
  <c r="AI68" i="34"/>
  <c r="AI69" i="34"/>
  <c r="AI70" i="34"/>
  <c r="AI71" i="34"/>
  <c r="AI72" i="34"/>
  <c r="AI73" i="34"/>
  <c r="AI74" i="34"/>
  <c r="AI75" i="34"/>
  <c r="AI76" i="34"/>
  <c r="AI77" i="34"/>
  <c r="AI78" i="34"/>
  <c r="AI79" i="34"/>
  <c r="AI80" i="34"/>
  <c r="AI81" i="34"/>
  <c r="AI82" i="34"/>
  <c r="AI83" i="34"/>
  <c r="AI84" i="34"/>
  <c r="AI85" i="34"/>
  <c r="AI86" i="34"/>
  <c r="AI87" i="34"/>
  <c r="AI88" i="34"/>
  <c r="AI89" i="34"/>
  <c r="AI90" i="34"/>
  <c r="AI91" i="34"/>
  <c r="AI92" i="34"/>
  <c r="AI93" i="34"/>
  <c r="AI94" i="34"/>
  <c r="AI95" i="34"/>
  <c r="AI96" i="34"/>
  <c r="AI97" i="34"/>
  <c r="AI98" i="34"/>
  <c r="AI99" i="34"/>
  <c r="AI100" i="34"/>
  <c r="AI101" i="34"/>
  <c r="AI102" i="34"/>
  <c r="AI103" i="34"/>
  <c r="AI104" i="34"/>
  <c r="AI105" i="34"/>
  <c r="AI106" i="34"/>
  <c r="AI107" i="34"/>
  <c r="AI108" i="34"/>
  <c r="AH109" i="34"/>
  <c r="AH110" i="34"/>
  <c r="AH111" i="34"/>
  <c r="AH112" i="34"/>
  <c r="AH113" i="34"/>
  <c r="AH114" i="34"/>
  <c r="AH115" i="34"/>
  <c r="AH116" i="34"/>
  <c r="AH117" i="34"/>
  <c r="AH118" i="34"/>
  <c r="AH119" i="34"/>
  <c r="AH120" i="34"/>
  <c r="AH121" i="34"/>
  <c r="AH122" i="34"/>
  <c r="AH123" i="34"/>
  <c r="AH124" i="34"/>
  <c r="AH125" i="34"/>
  <c r="AH126" i="34"/>
  <c r="AH127" i="34"/>
  <c r="AH128" i="34"/>
  <c r="AH129" i="34"/>
  <c r="AH130" i="34"/>
  <c r="AH131" i="34"/>
  <c r="AH132" i="34"/>
  <c r="AH133" i="34"/>
  <c r="AH134" i="34"/>
  <c r="AH135" i="34"/>
  <c r="AH136" i="34"/>
  <c r="AH137" i="34"/>
  <c r="AH138" i="34"/>
  <c r="AH139" i="34"/>
  <c r="AH140" i="34"/>
  <c r="AH141" i="34"/>
  <c r="AH142" i="34"/>
  <c r="AH143" i="34"/>
  <c r="AH144" i="34"/>
  <c r="AH145" i="34"/>
  <c r="AH146" i="34"/>
  <c r="AH147" i="34"/>
  <c r="AH148" i="34"/>
  <c r="AH149" i="34"/>
  <c r="AH150" i="34"/>
  <c r="AH151" i="34"/>
  <c r="AH152" i="34"/>
  <c r="AH153" i="34"/>
  <c r="AH154" i="34"/>
  <c r="AH155" i="34"/>
  <c r="AH156" i="34"/>
  <c r="AH157" i="34"/>
  <c r="AH158" i="34"/>
  <c r="AH159" i="34"/>
  <c r="AH160" i="34"/>
  <c r="AH161" i="34"/>
  <c r="AH162" i="34"/>
  <c r="AH163" i="34"/>
  <c r="AH164" i="34"/>
  <c r="AH165" i="34"/>
  <c r="AH166" i="34"/>
  <c r="AH167" i="34"/>
  <c r="AH168" i="34"/>
  <c r="AH169" i="34"/>
  <c r="AH170" i="34"/>
  <c r="AH171" i="34"/>
  <c r="AH172" i="34"/>
  <c r="AH173" i="34"/>
  <c r="AH174" i="34"/>
  <c r="AH175" i="34"/>
  <c r="AH176" i="34"/>
  <c r="AH177" i="34"/>
  <c r="AH178" i="34"/>
  <c r="AH179" i="34"/>
  <c r="AH180" i="34"/>
  <c r="AH181" i="34"/>
  <c r="AH182" i="34"/>
  <c r="AH183" i="34"/>
  <c r="AH184" i="34"/>
  <c r="AH185" i="34"/>
  <c r="AH186" i="34"/>
  <c r="AH187" i="34"/>
  <c r="AH188" i="34"/>
  <c r="AH189" i="34"/>
  <c r="AH190" i="34"/>
  <c r="AH191" i="34"/>
  <c r="AH192" i="34"/>
  <c r="AH193" i="34"/>
  <c r="AG3" i="34"/>
  <c r="AG4" i="34"/>
  <c r="AG5" i="34"/>
  <c r="AG6" i="34"/>
  <c r="AG7" i="34"/>
  <c r="AG8" i="34"/>
  <c r="AG9" i="34"/>
  <c r="AG10" i="34"/>
  <c r="AG11" i="34"/>
  <c r="AG12" i="34"/>
  <c r="AG13" i="34"/>
  <c r="AG14" i="34"/>
  <c r="AG15" i="34"/>
  <c r="AG16" i="34"/>
  <c r="AG17" i="34"/>
  <c r="AG18" i="34"/>
  <c r="AG19" i="34"/>
  <c r="AG20" i="34"/>
  <c r="AG21" i="34"/>
  <c r="AG22" i="34"/>
  <c r="AG23" i="34"/>
  <c r="AG24" i="34"/>
  <c r="AG25" i="34"/>
  <c r="AG26" i="34"/>
  <c r="AG27" i="34"/>
  <c r="AG28" i="34"/>
  <c r="AG29" i="34"/>
  <c r="AG30" i="34"/>
  <c r="AG31" i="34"/>
  <c r="AG32" i="34"/>
  <c r="AG33" i="34"/>
  <c r="AG34" i="34"/>
  <c r="AG35" i="34"/>
  <c r="AG36" i="34"/>
  <c r="AG37" i="34"/>
  <c r="AG38" i="34"/>
  <c r="AG39" i="34"/>
  <c r="AG40" i="34"/>
  <c r="AG41" i="34"/>
  <c r="AG42" i="34"/>
  <c r="AG43" i="34"/>
  <c r="AG44" i="34"/>
  <c r="AG45" i="34"/>
  <c r="AG46" i="34"/>
  <c r="AG47" i="34"/>
  <c r="AG48" i="34"/>
  <c r="AG49" i="34"/>
  <c r="AG50" i="34"/>
  <c r="AG51" i="34"/>
  <c r="AG52" i="34"/>
  <c r="AG53" i="34"/>
  <c r="AG54" i="34"/>
  <c r="AG55" i="34"/>
  <c r="AG56" i="34"/>
  <c r="AG57" i="34"/>
  <c r="AG58" i="34"/>
  <c r="AG59" i="34"/>
  <c r="AG60" i="34"/>
  <c r="AG61" i="34"/>
  <c r="AG62" i="34"/>
  <c r="AG63" i="34"/>
  <c r="AG64" i="34"/>
  <c r="AG65" i="34"/>
  <c r="AG66" i="34"/>
  <c r="AG67" i="34"/>
  <c r="AG68" i="34"/>
  <c r="AG69" i="34"/>
  <c r="AG70" i="34"/>
  <c r="AG71" i="34"/>
  <c r="AG72" i="34"/>
  <c r="AG73" i="34"/>
  <c r="AG74" i="34"/>
  <c r="AG75" i="34"/>
  <c r="AG76" i="34"/>
  <c r="AG77" i="34"/>
  <c r="AG78" i="34"/>
  <c r="AG79" i="34"/>
  <c r="AG80" i="34"/>
  <c r="AG81" i="34"/>
  <c r="AG82" i="34"/>
  <c r="AG83" i="34"/>
  <c r="AG84" i="34"/>
  <c r="AG85" i="34"/>
  <c r="AG86" i="34"/>
  <c r="AG87" i="34"/>
  <c r="AG88" i="34"/>
  <c r="AG89" i="34"/>
  <c r="AG90" i="34"/>
  <c r="AG91" i="34"/>
  <c r="AG92" i="34"/>
  <c r="AG93" i="34"/>
  <c r="AG94" i="34"/>
  <c r="AG95" i="34"/>
  <c r="AG96" i="34"/>
  <c r="AG97" i="34"/>
  <c r="AG98" i="34"/>
  <c r="AG99" i="34"/>
  <c r="AG100" i="34"/>
  <c r="AG101" i="34"/>
  <c r="AG102" i="34"/>
  <c r="AG103" i="34"/>
  <c r="AG104" i="34"/>
  <c r="AG105" i="34"/>
  <c r="AG106" i="34"/>
  <c r="AG107" i="34"/>
  <c r="AG108" i="34"/>
  <c r="AF109" i="34"/>
  <c r="AF110" i="34"/>
  <c r="AF111" i="34"/>
  <c r="AF112" i="34"/>
  <c r="AF113" i="34"/>
  <c r="AF114" i="34"/>
  <c r="AF115" i="34"/>
  <c r="AF116" i="34"/>
  <c r="AF117" i="34"/>
  <c r="AF118" i="34"/>
  <c r="AF119" i="34"/>
  <c r="AF120" i="34"/>
  <c r="AF121" i="34"/>
  <c r="AF122" i="34"/>
  <c r="AF123" i="34"/>
  <c r="AF124" i="34"/>
  <c r="AF125" i="34"/>
  <c r="AF126" i="34"/>
  <c r="AF127" i="34"/>
  <c r="AF128" i="34"/>
  <c r="AF129" i="34"/>
  <c r="AF130" i="34"/>
  <c r="AF131" i="34"/>
  <c r="AF132" i="34"/>
  <c r="AF133" i="34"/>
  <c r="AF134" i="34"/>
  <c r="AF135" i="34"/>
  <c r="AF136" i="34"/>
  <c r="AF137" i="34"/>
  <c r="AF138" i="34"/>
  <c r="AF139" i="34"/>
  <c r="AF140" i="34"/>
  <c r="AF141" i="34"/>
  <c r="AF142" i="34"/>
  <c r="AF143" i="34"/>
  <c r="AF144" i="34"/>
  <c r="AF145" i="34"/>
  <c r="AF146" i="34"/>
  <c r="AF147" i="34"/>
  <c r="AF148" i="34"/>
  <c r="AF149" i="34"/>
  <c r="AF150" i="34"/>
  <c r="AF151" i="34"/>
  <c r="AF152" i="34"/>
  <c r="AF153" i="34"/>
  <c r="AF154" i="34"/>
  <c r="AF155" i="34"/>
  <c r="AF156" i="34"/>
  <c r="AF157" i="34"/>
  <c r="AF158" i="34"/>
  <c r="AF159" i="34"/>
  <c r="AF160" i="34"/>
  <c r="AF161" i="34"/>
  <c r="AF162" i="34"/>
  <c r="AF163" i="34"/>
  <c r="AF164" i="34"/>
  <c r="AF165" i="34"/>
  <c r="AF166" i="34"/>
  <c r="AF167" i="34"/>
  <c r="AF168" i="34"/>
  <c r="AF169" i="34"/>
  <c r="AF170" i="34"/>
  <c r="AF171" i="34"/>
  <c r="AF172" i="34"/>
  <c r="AF173" i="34"/>
  <c r="AF174" i="34"/>
  <c r="AF175" i="34"/>
  <c r="AF176" i="34"/>
  <c r="AF177" i="34"/>
  <c r="AF178" i="34"/>
  <c r="AF179" i="34"/>
  <c r="AF180" i="34"/>
  <c r="AF181" i="34"/>
  <c r="AF182" i="34"/>
  <c r="AF183" i="34"/>
  <c r="AF184" i="34"/>
  <c r="AF185" i="34"/>
  <c r="AF186" i="34"/>
  <c r="AF187" i="34"/>
  <c r="AF188" i="34"/>
  <c r="AF189" i="34"/>
  <c r="AF190" i="34"/>
  <c r="AF191" i="34"/>
  <c r="AF192" i="34"/>
  <c r="AF193" i="34"/>
  <c r="AE3" i="34"/>
  <c r="AE4" i="34"/>
  <c r="AE5" i="34"/>
  <c r="AE6" i="34"/>
  <c r="AE7" i="34"/>
  <c r="AE8" i="34"/>
  <c r="AE9" i="34"/>
  <c r="AE10" i="34"/>
  <c r="AE11" i="34"/>
  <c r="AE12" i="34"/>
  <c r="AE13" i="34"/>
  <c r="AE14" i="34"/>
  <c r="AE15" i="34"/>
  <c r="AE16" i="34"/>
  <c r="AE17" i="34"/>
  <c r="AE18" i="34"/>
  <c r="AE19" i="34"/>
  <c r="AE20" i="34"/>
  <c r="AE21" i="34"/>
  <c r="AE22" i="34"/>
  <c r="AE23" i="34"/>
  <c r="AE24" i="34"/>
  <c r="AE25" i="34"/>
  <c r="AE26" i="34"/>
  <c r="AE27" i="34"/>
  <c r="AE28" i="34"/>
  <c r="AE29" i="34"/>
  <c r="AE30" i="34"/>
  <c r="AE31" i="34"/>
  <c r="AE32" i="34"/>
  <c r="AE33" i="34"/>
  <c r="AE34" i="34"/>
  <c r="AE35" i="34"/>
  <c r="AE36" i="34"/>
  <c r="AE37" i="34"/>
  <c r="AE38" i="34"/>
  <c r="AE39" i="34"/>
  <c r="AE40" i="34"/>
  <c r="AE41" i="34"/>
  <c r="AE42" i="34"/>
  <c r="AE43" i="34"/>
  <c r="AE44" i="34"/>
  <c r="AE45" i="34"/>
  <c r="AE46" i="34"/>
  <c r="AE47" i="34"/>
  <c r="AE48" i="34"/>
  <c r="AE49" i="34"/>
  <c r="AE50" i="34"/>
  <c r="AE51" i="34"/>
  <c r="AE52" i="34"/>
  <c r="AE53" i="34"/>
  <c r="AE54" i="34"/>
  <c r="AE55" i="34"/>
  <c r="AE56" i="34"/>
  <c r="AE57" i="34"/>
  <c r="AE58" i="34"/>
  <c r="AE59" i="34"/>
  <c r="AE60" i="34"/>
  <c r="AE61" i="34"/>
  <c r="AE62" i="34"/>
  <c r="AE63" i="34"/>
  <c r="AE64" i="34"/>
  <c r="AE65" i="34"/>
  <c r="AE66" i="34"/>
  <c r="AE67" i="34"/>
  <c r="AE68" i="34"/>
  <c r="AE69" i="34"/>
  <c r="AE70" i="34"/>
  <c r="AE71" i="34"/>
  <c r="AE72" i="34"/>
  <c r="AE73" i="34"/>
  <c r="AE74" i="34"/>
  <c r="AE75" i="34"/>
  <c r="AE76" i="34"/>
  <c r="AE77" i="34"/>
  <c r="AE78" i="34"/>
  <c r="AE79" i="34"/>
  <c r="AE80" i="34"/>
  <c r="AE81" i="34"/>
  <c r="AE82" i="34"/>
  <c r="AE83" i="34"/>
  <c r="AE84" i="34"/>
  <c r="AE85" i="34"/>
  <c r="AE86" i="34"/>
  <c r="AE87" i="34"/>
  <c r="AE88" i="34"/>
  <c r="AE89" i="34"/>
  <c r="AE90" i="34"/>
  <c r="AE91" i="34"/>
  <c r="AE92" i="34"/>
  <c r="AE93" i="34"/>
  <c r="AE94" i="34"/>
  <c r="AE95" i="34"/>
  <c r="AE96" i="34"/>
  <c r="AE97" i="34"/>
  <c r="AE98" i="34"/>
  <c r="AE99" i="34"/>
  <c r="AE100" i="34"/>
  <c r="AE101" i="34"/>
  <c r="AE102" i="34"/>
  <c r="AE103" i="34"/>
  <c r="AE104" i="34"/>
  <c r="AE105" i="34"/>
  <c r="AE106" i="34"/>
  <c r="AE107" i="34"/>
  <c r="AE108" i="34"/>
  <c r="AD109" i="34"/>
  <c r="AD110" i="34"/>
  <c r="AD111" i="34"/>
  <c r="AD112" i="34"/>
  <c r="AD113" i="34"/>
  <c r="AD114" i="34"/>
  <c r="AD115" i="34"/>
  <c r="AD116" i="34"/>
  <c r="AD117" i="34"/>
  <c r="AD118" i="34"/>
  <c r="AD119" i="34"/>
  <c r="AD120" i="34"/>
  <c r="AD121" i="34"/>
  <c r="AD122" i="34"/>
  <c r="AD123" i="34"/>
  <c r="AD124" i="34"/>
  <c r="AD125" i="34"/>
  <c r="AD126" i="34"/>
  <c r="AD127" i="34"/>
  <c r="AD128" i="34"/>
  <c r="AD129" i="34"/>
  <c r="AD130" i="34"/>
  <c r="AD131" i="34"/>
  <c r="AD132" i="34"/>
  <c r="AD133" i="34"/>
  <c r="AD134" i="34"/>
  <c r="AD135" i="34"/>
  <c r="AD136" i="34"/>
  <c r="AD137" i="34"/>
  <c r="AD138" i="34"/>
  <c r="AD139" i="34"/>
  <c r="AD140" i="34"/>
  <c r="AD141" i="34"/>
  <c r="AD142" i="34"/>
  <c r="AD143" i="34"/>
  <c r="AD144" i="34"/>
  <c r="AD145" i="34"/>
  <c r="AD146" i="34"/>
  <c r="AD147" i="34"/>
  <c r="AD148" i="34"/>
  <c r="AD149" i="34"/>
  <c r="AD150" i="34"/>
  <c r="AD151" i="34"/>
  <c r="AD152" i="34"/>
  <c r="AD153" i="34"/>
  <c r="AD154" i="34"/>
  <c r="AD155" i="34"/>
  <c r="AD156" i="34"/>
  <c r="AD157" i="34"/>
  <c r="AD158" i="34"/>
  <c r="AD159" i="34"/>
  <c r="AD160" i="34"/>
  <c r="AD161" i="34"/>
  <c r="AD162" i="34"/>
  <c r="AD163" i="34"/>
  <c r="AD164" i="34"/>
  <c r="AD165" i="34"/>
  <c r="AD166" i="34"/>
  <c r="AD167" i="34"/>
  <c r="AD168" i="34"/>
  <c r="AD169" i="34"/>
  <c r="AD170" i="34"/>
  <c r="AD171" i="34"/>
  <c r="AD172" i="34"/>
  <c r="AD173" i="34"/>
  <c r="AD174" i="34"/>
  <c r="AD175" i="34"/>
  <c r="AD176" i="34"/>
  <c r="AD177" i="34"/>
  <c r="AD178" i="34"/>
  <c r="AD179" i="34"/>
  <c r="AD180" i="34"/>
  <c r="AD181" i="34"/>
  <c r="AD182" i="34"/>
  <c r="AD183" i="34"/>
  <c r="AD184" i="34"/>
  <c r="AD185" i="34"/>
  <c r="AD186" i="34"/>
  <c r="AD187" i="34"/>
  <c r="AD188" i="34"/>
  <c r="AD189" i="34"/>
  <c r="AD190" i="34"/>
  <c r="AD191" i="34"/>
  <c r="AD192" i="34"/>
  <c r="AD193" i="34"/>
  <c r="AI2" i="34"/>
  <c r="AG2" i="34"/>
  <c r="AE2" i="34"/>
  <c r="P2" i="34"/>
  <c r="T3" i="34"/>
  <c r="T4" i="34"/>
  <c r="T5" i="34"/>
  <c r="T6" i="34"/>
  <c r="T7" i="34"/>
  <c r="T8" i="34"/>
  <c r="T9" i="34"/>
  <c r="T10" i="34"/>
  <c r="T11" i="34"/>
  <c r="T12" i="34"/>
  <c r="T13" i="34"/>
  <c r="T14" i="34"/>
  <c r="T15" i="34"/>
  <c r="T16" i="34"/>
  <c r="T17" i="34"/>
  <c r="T18" i="34"/>
  <c r="T19" i="34"/>
  <c r="T20" i="34"/>
  <c r="T21" i="34"/>
  <c r="T22" i="34"/>
  <c r="T23" i="34"/>
  <c r="T24" i="34"/>
  <c r="T25" i="34"/>
  <c r="T26" i="34"/>
  <c r="T27" i="34"/>
  <c r="T28" i="34"/>
  <c r="T29" i="34"/>
  <c r="T30" i="34"/>
  <c r="T31" i="34"/>
  <c r="T32" i="34"/>
  <c r="T33" i="34"/>
  <c r="T34" i="34"/>
  <c r="T35" i="34"/>
  <c r="T36" i="34"/>
  <c r="T37" i="34"/>
  <c r="T38" i="34"/>
  <c r="T39" i="34"/>
  <c r="T40" i="34"/>
  <c r="T41" i="34"/>
  <c r="T42" i="34"/>
  <c r="T43" i="34"/>
  <c r="T44" i="34"/>
  <c r="T45" i="34"/>
  <c r="T46" i="34"/>
  <c r="T47" i="34"/>
  <c r="T48" i="34"/>
  <c r="T49" i="34"/>
  <c r="T50" i="34"/>
  <c r="T51" i="34"/>
  <c r="T52" i="34"/>
  <c r="T53" i="34"/>
  <c r="T54" i="34"/>
  <c r="T55" i="34"/>
  <c r="T56" i="34"/>
  <c r="T57" i="34"/>
  <c r="T58" i="34"/>
  <c r="T59" i="34"/>
  <c r="T60" i="34"/>
  <c r="T61" i="34"/>
  <c r="T62" i="34"/>
  <c r="T63" i="34"/>
  <c r="T64" i="34"/>
  <c r="T65" i="34"/>
  <c r="T66" i="34"/>
  <c r="T67" i="34"/>
  <c r="T68" i="34"/>
  <c r="T69" i="34"/>
  <c r="T70" i="34"/>
  <c r="T71" i="34"/>
  <c r="T72" i="34"/>
  <c r="T73" i="34"/>
  <c r="T74" i="34"/>
  <c r="T75" i="34"/>
  <c r="T76" i="34"/>
  <c r="T77" i="34"/>
  <c r="T78" i="34"/>
  <c r="T79" i="34"/>
  <c r="T80" i="34"/>
  <c r="T81" i="34"/>
  <c r="T82" i="34"/>
  <c r="T83" i="34"/>
  <c r="T84" i="34"/>
  <c r="T85" i="34"/>
  <c r="T86" i="34"/>
  <c r="T87" i="34"/>
  <c r="T88" i="34"/>
  <c r="T89" i="34"/>
  <c r="T90" i="34"/>
  <c r="T91" i="34"/>
  <c r="T92" i="34"/>
  <c r="T93" i="34"/>
  <c r="T94" i="34"/>
  <c r="T95" i="34"/>
  <c r="T96" i="34"/>
  <c r="T97" i="34"/>
  <c r="T98" i="34"/>
  <c r="T99" i="34"/>
  <c r="T100" i="34"/>
  <c r="T101" i="34"/>
  <c r="T102" i="34"/>
  <c r="T103" i="34"/>
  <c r="T104" i="34"/>
  <c r="T105" i="34"/>
  <c r="T106" i="34"/>
  <c r="T107" i="34"/>
  <c r="T108" i="34"/>
  <c r="S109" i="34"/>
  <c r="S110" i="34"/>
  <c r="S111" i="34"/>
  <c r="S112" i="34"/>
  <c r="S113" i="34"/>
  <c r="S114" i="34"/>
  <c r="S115" i="34"/>
  <c r="S116" i="34"/>
  <c r="S117" i="34"/>
  <c r="S118" i="34"/>
  <c r="S119" i="34"/>
  <c r="S120" i="34"/>
  <c r="S121" i="34"/>
  <c r="S122" i="34"/>
  <c r="S123" i="34"/>
  <c r="S124" i="34"/>
  <c r="S125" i="34"/>
  <c r="S126" i="34"/>
  <c r="S127" i="34"/>
  <c r="S128" i="34"/>
  <c r="S129" i="34"/>
  <c r="S130" i="34"/>
  <c r="S131" i="34"/>
  <c r="S132" i="34"/>
  <c r="S133" i="34"/>
  <c r="S134" i="34"/>
  <c r="S135" i="34"/>
  <c r="S136" i="34"/>
  <c r="S137" i="34"/>
  <c r="S138" i="34"/>
  <c r="S139" i="34"/>
  <c r="S140" i="34"/>
  <c r="S141" i="34"/>
  <c r="S142" i="34"/>
  <c r="S143" i="34"/>
  <c r="S144" i="34"/>
  <c r="S145" i="34"/>
  <c r="S146" i="34"/>
  <c r="S147" i="34"/>
  <c r="S148" i="34"/>
  <c r="S149" i="34"/>
  <c r="S150" i="34"/>
  <c r="S151" i="34"/>
  <c r="S152" i="34"/>
  <c r="S153" i="34"/>
  <c r="S154" i="34"/>
  <c r="S155" i="34"/>
  <c r="S156" i="34"/>
  <c r="S157" i="34"/>
  <c r="S158" i="34"/>
  <c r="S159" i="34"/>
  <c r="S160" i="34"/>
  <c r="S161" i="34"/>
  <c r="S162" i="34"/>
  <c r="S163" i="34"/>
  <c r="S164" i="34"/>
  <c r="S165" i="34"/>
  <c r="S166" i="34"/>
  <c r="S167" i="34"/>
  <c r="S168" i="34"/>
  <c r="S169" i="34"/>
  <c r="S170" i="34"/>
  <c r="S171" i="34"/>
  <c r="S172" i="34"/>
  <c r="S173" i="34"/>
  <c r="S174" i="34"/>
  <c r="S175" i="34"/>
  <c r="S176" i="34"/>
  <c r="S177" i="34"/>
  <c r="S178" i="34"/>
  <c r="S179" i="34"/>
  <c r="S180" i="34"/>
  <c r="S181" i="34"/>
  <c r="S182" i="34"/>
  <c r="S183" i="34"/>
  <c r="S184" i="34"/>
  <c r="S185" i="34"/>
  <c r="S186" i="34"/>
  <c r="S187" i="34"/>
  <c r="S188" i="34"/>
  <c r="S189" i="34"/>
  <c r="S190" i="34"/>
  <c r="T2" i="34"/>
  <c r="V3" i="34"/>
  <c r="V4" i="34"/>
  <c r="V5" i="34"/>
  <c r="V6" i="34"/>
  <c r="V7" i="34"/>
  <c r="V8" i="34"/>
  <c r="V9" i="34"/>
  <c r="V10" i="34"/>
  <c r="V11" i="34"/>
  <c r="V12" i="34"/>
  <c r="V13" i="34"/>
  <c r="V14" i="34"/>
  <c r="V15" i="34"/>
  <c r="V16" i="34"/>
  <c r="V17" i="34"/>
  <c r="V18" i="34"/>
  <c r="V19" i="34"/>
  <c r="V20" i="34"/>
  <c r="V21" i="34"/>
  <c r="V22" i="34"/>
  <c r="V23" i="34"/>
  <c r="V24" i="34"/>
  <c r="V25" i="34"/>
  <c r="V26" i="34"/>
  <c r="V27" i="34"/>
  <c r="V28" i="34"/>
  <c r="V29" i="34"/>
  <c r="V30" i="34"/>
  <c r="V31" i="34"/>
  <c r="V32" i="34"/>
  <c r="V33" i="34"/>
  <c r="V34" i="34"/>
  <c r="V35" i="34"/>
  <c r="V36" i="34"/>
  <c r="V37" i="34"/>
  <c r="V38" i="34"/>
  <c r="V39" i="34"/>
  <c r="V40" i="34"/>
  <c r="V41" i="34"/>
  <c r="V42" i="34"/>
  <c r="V43" i="34"/>
  <c r="V44" i="34"/>
  <c r="V45" i="34"/>
  <c r="V46" i="34"/>
  <c r="V47" i="34"/>
  <c r="V48" i="34"/>
  <c r="V49" i="34"/>
  <c r="V50" i="34"/>
  <c r="V51" i="34"/>
  <c r="V52" i="34"/>
  <c r="V53" i="34"/>
  <c r="V54" i="34"/>
  <c r="V55" i="34"/>
  <c r="V56" i="34"/>
  <c r="V57" i="34"/>
  <c r="V58" i="34"/>
  <c r="V59" i="34"/>
  <c r="V60" i="34"/>
  <c r="V61" i="34"/>
  <c r="V62" i="34"/>
  <c r="V63" i="34"/>
  <c r="V64" i="34"/>
  <c r="V65" i="34"/>
  <c r="V66" i="34"/>
  <c r="V67" i="34"/>
  <c r="V68" i="34"/>
  <c r="V69" i="34"/>
  <c r="V70" i="34"/>
  <c r="V71" i="34"/>
  <c r="V72" i="34"/>
  <c r="V73" i="34"/>
  <c r="V74" i="34"/>
  <c r="V75" i="34"/>
  <c r="V76" i="34"/>
  <c r="V77" i="34"/>
  <c r="V78" i="34"/>
  <c r="V79" i="34"/>
  <c r="V80" i="34"/>
  <c r="V81" i="34"/>
  <c r="V82" i="34"/>
  <c r="V83" i="34"/>
  <c r="V84" i="34"/>
  <c r="V85" i="34"/>
  <c r="V86" i="34"/>
  <c r="V87" i="34"/>
  <c r="V88" i="34"/>
  <c r="V89" i="34"/>
  <c r="V90" i="34"/>
  <c r="V91" i="34"/>
  <c r="V92" i="34"/>
  <c r="V93" i="34"/>
  <c r="V94" i="34"/>
  <c r="V95" i="34"/>
  <c r="V96" i="34"/>
  <c r="V97" i="34"/>
  <c r="V98" i="34"/>
  <c r="V99" i="34"/>
  <c r="V100" i="34"/>
  <c r="V101" i="34"/>
  <c r="V102" i="34"/>
  <c r="V103" i="34"/>
  <c r="V104" i="34"/>
  <c r="V105" i="34"/>
  <c r="V106" i="34"/>
  <c r="V107" i="34"/>
  <c r="V108" i="34"/>
  <c r="U109" i="34"/>
  <c r="U110" i="34"/>
  <c r="U111" i="34"/>
  <c r="U112" i="34"/>
  <c r="U113" i="34"/>
  <c r="U114" i="34"/>
  <c r="U115" i="34"/>
  <c r="U116" i="34"/>
  <c r="U117" i="34"/>
  <c r="U118" i="34"/>
  <c r="U119" i="34"/>
  <c r="U120" i="34"/>
  <c r="U121" i="34"/>
  <c r="U122" i="34"/>
  <c r="U123" i="34"/>
  <c r="U124" i="34"/>
  <c r="U125" i="34"/>
  <c r="U126" i="34"/>
  <c r="U127" i="34"/>
  <c r="U128" i="34"/>
  <c r="U129" i="34"/>
  <c r="U130" i="34"/>
  <c r="U131" i="34"/>
  <c r="U132" i="34"/>
  <c r="U133" i="34"/>
  <c r="U134" i="34"/>
  <c r="U135" i="34"/>
  <c r="U136" i="34"/>
  <c r="U137" i="34"/>
  <c r="U138" i="34"/>
  <c r="U139" i="34"/>
  <c r="U140" i="34"/>
  <c r="U141" i="34"/>
  <c r="U142" i="34"/>
  <c r="U143" i="34"/>
  <c r="U144" i="34"/>
  <c r="U145" i="34"/>
  <c r="U146" i="34"/>
  <c r="U147" i="34"/>
  <c r="U148" i="34"/>
  <c r="U149" i="34"/>
  <c r="U150" i="34"/>
  <c r="U151" i="34"/>
  <c r="U152" i="34"/>
  <c r="U153" i="34"/>
  <c r="U154" i="34"/>
  <c r="U155" i="34"/>
  <c r="U156" i="34"/>
  <c r="U157" i="34"/>
  <c r="U158" i="34"/>
  <c r="U159" i="34"/>
  <c r="U160" i="34"/>
  <c r="U161" i="34"/>
  <c r="U162" i="34"/>
  <c r="U163" i="34"/>
  <c r="U164" i="34"/>
  <c r="U165" i="34"/>
  <c r="U166" i="34"/>
  <c r="U167" i="34"/>
  <c r="U168" i="34"/>
  <c r="U169" i="34"/>
  <c r="U170" i="34"/>
  <c r="U171" i="34"/>
  <c r="U172" i="34"/>
  <c r="U173" i="34"/>
  <c r="U174" i="34"/>
  <c r="U175" i="34"/>
  <c r="U176" i="34"/>
  <c r="U177" i="34"/>
  <c r="U178" i="34"/>
  <c r="U179" i="34"/>
  <c r="U180" i="34"/>
  <c r="U181" i="34"/>
  <c r="U182" i="34"/>
  <c r="U183" i="34"/>
  <c r="U184" i="34"/>
  <c r="U185" i="34"/>
  <c r="U186" i="34"/>
  <c r="U187" i="34"/>
  <c r="U188" i="34"/>
  <c r="U189" i="34"/>
  <c r="U190" i="34"/>
  <c r="V2" i="34"/>
  <c r="R99" i="34"/>
  <c r="R2" i="34"/>
  <c r="R3" i="34"/>
  <c r="R4" i="34"/>
  <c r="R5" i="34"/>
  <c r="R6" i="34"/>
  <c r="R7" i="34"/>
  <c r="R8" i="34"/>
  <c r="R9" i="34"/>
  <c r="R10" i="34"/>
  <c r="R11" i="34"/>
  <c r="R12" i="34"/>
  <c r="R13" i="34"/>
  <c r="R14" i="34"/>
  <c r="R15" i="34"/>
  <c r="R16" i="34"/>
  <c r="R17" i="34"/>
  <c r="R18" i="34"/>
  <c r="R19" i="34"/>
  <c r="R20" i="34"/>
  <c r="R21" i="34"/>
  <c r="R22" i="34"/>
  <c r="R23" i="34"/>
  <c r="R24" i="34"/>
  <c r="R25" i="34"/>
  <c r="R26" i="34"/>
  <c r="R27" i="34"/>
  <c r="R28" i="34"/>
  <c r="R29" i="34"/>
  <c r="R30" i="34"/>
  <c r="R31" i="34"/>
  <c r="R32" i="34"/>
  <c r="R33" i="34"/>
  <c r="R34" i="34"/>
  <c r="R35" i="34"/>
  <c r="R36" i="34"/>
  <c r="R37" i="34"/>
  <c r="R38" i="34"/>
  <c r="R39" i="34"/>
  <c r="R40" i="34"/>
  <c r="R41" i="34"/>
  <c r="R42" i="34"/>
  <c r="R43" i="34"/>
  <c r="R44" i="34"/>
  <c r="R45" i="34"/>
  <c r="R46" i="34"/>
  <c r="R47" i="34"/>
  <c r="R48" i="34"/>
  <c r="R49" i="34"/>
  <c r="R50" i="34"/>
  <c r="R51" i="34"/>
  <c r="R52" i="34"/>
  <c r="R53" i="34"/>
  <c r="R54" i="34"/>
  <c r="R55" i="34"/>
  <c r="R56" i="34"/>
  <c r="R57" i="34"/>
  <c r="R58" i="34"/>
  <c r="R59" i="34"/>
  <c r="R60" i="34"/>
  <c r="R61" i="34"/>
  <c r="R62" i="34"/>
  <c r="R63" i="34"/>
  <c r="R64" i="34"/>
  <c r="R65" i="34"/>
  <c r="R66" i="34"/>
  <c r="R67" i="34"/>
  <c r="R68" i="34"/>
  <c r="R69" i="34"/>
  <c r="R70" i="34"/>
  <c r="R71" i="34"/>
  <c r="R72" i="34"/>
  <c r="R73" i="34"/>
  <c r="R74" i="34"/>
  <c r="R75" i="34"/>
  <c r="R76" i="34"/>
  <c r="R77" i="34"/>
  <c r="R78" i="34"/>
  <c r="R79" i="34"/>
  <c r="R80" i="34"/>
  <c r="R81" i="34"/>
  <c r="R82" i="34"/>
  <c r="R83" i="34"/>
  <c r="R84" i="34"/>
  <c r="R85" i="34"/>
  <c r="R86" i="34"/>
  <c r="R87" i="34"/>
  <c r="R88" i="34"/>
  <c r="R89" i="34"/>
  <c r="R90" i="34"/>
  <c r="R91" i="34"/>
  <c r="R92" i="34"/>
  <c r="R93" i="34"/>
  <c r="R94" i="34"/>
  <c r="R95" i="34"/>
  <c r="R96" i="34"/>
  <c r="R97" i="34"/>
  <c r="R98" i="34"/>
  <c r="R100" i="34"/>
  <c r="R101" i="34"/>
  <c r="R102" i="34"/>
  <c r="R103" i="34"/>
  <c r="R104" i="34"/>
  <c r="R105" i="34"/>
  <c r="R106" i="34"/>
  <c r="R107" i="34"/>
  <c r="R108" i="34"/>
  <c r="Q109" i="34"/>
  <c r="Q110" i="34"/>
  <c r="Q111" i="34"/>
  <c r="Q112" i="34"/>
  <c r="Q113" i="34"/>
  <c r="Q114" i="34"/>
  <c r="Q115" i="34"/>
  <c r="Q116" i="34"/>
  <c r="Q117" i="34"/>
  <c r="Q118" i="34"/>
  <c r="Q119" i="34"/>
  <c r="Q120" i="34"/>
  <c r="Q121" i="34"/>
  <c r="Q122" i="34"/>
  <c r="Q123" i="34"/>
  <c r="Q124" i="34"/>
  <c r="Q125" i="34"/>
  <c r="Q126" i="34"/>
  <c r="Q127" i="34"/>
  <c r="Q128" i="34"/>
  <c r="Q129" i="34"/>
  <c r="Q130" i="34"/>
  <c r="Q131" i="34"/>
  <c r="Q132" i="34"/>
  <c r="Q133" i="34"/>
  <c r="Q134" i="34"/>
  <c r="Q135" i="34"/>
  <c r="Q136" i="34"/>
  <c r="Q137" i="34"/>
  <c r="Q138" i="34"/>
  <c r="Q139" i="34"/>
  <c r="Q140" i="34"/>
  <c r="Q141" i="34"/>
  <c r="Q142" i="34"/>
  <c r="Q143" i="34"/>
  <c r="Q144" i="34"/>
  <c r="Q145" i="34"/>
  <c r="Q146" i="34"/>
  <c r="Q147" i="34"/>
  <c r="Q148" i="34"/>
  <c r="Q149" i="34"/>
  <c r="Q150" i="34"/>
  <c r="Q151" i="34"/>
  <c r="Q152" i="34"/>
  <c r="Q153" i="34"/>
  <c r="Q154" i="34"/>
  <c r="Q155" i="34"/>
  <c r="Q156" i="34"/>
  <c r="Q157" i="34"/>
  <c r="Q158" i="34"/>
  <c r="Q159" i="34"/>
  <c r="Q160" i="34"/>
  <c r="Q161" i="34"/>
  <c r="Q162" i="34"/>
  <c r="Q163" i="34"/>
  <c r="Q164" i="34"/>
  <c r="Q165" i="34"/>
  <c r="Q166" i="34"/>
  <c r="Q167" i="34"/>
  <c r="Q168" i="34"/>
  <c r="Q169" i="34"/>
  <c r="Q170" i="34"/>
  <c r="Q171" i="34"/>
  <c r="Q172" i="34"/>
  <c r="Q173" i="34"/>
  <c r="Q174" i="34"/>
  <c r="Q175" i="34"/>
  <c r="Q176" i="34"/>
  <c r="Q177" i="34"/>
  <c r="Q178" i="34"/>
  <c r="Q179" i="34"/>
  <c r="Q180" i="34"/>
  <c r="Q181" i="34"/>
  <c r="Q182" i="34"/>
  <c r="Q183" i="34"/>
  <c r="Q184" i="34"/>
  <c r="Q185" i="34"/>
  <c r="Q186" i="34"/>
  <c r="Q187" i="34"/>
  <c r="Q188" i="34"/>
  <c r="Q189" i="34"/>
  <c r="Q190" i="34"/>
  <c r="P3" i="34"/>
  <c r="P4" i="34"/>
  <c r="P5" i="34"/>
  <c r="P6" i="34"/>
  <c r="P7" i="34"/>
  <c r="P8" i="34"/>
  <c r="P9" i="34"/>
  <c r="P10" i="34"/>
  <c r="P11" i="34"/>
  <c r="P12" i="34"/>
  <c r="P13" i="34"/>
  <c r="P14" i="34"/>
  <c r="P15" i="34"/>
  <c r="P16" i="34"/>
  <c r="P17" i="34"/>
  <c r="P18" i="34"/>
  <c r="P19" i="34"/>
  <c r="P20" i="34"/>
  <c r="P21" i="34"/>
  <c r="P22" i="34"/>
  <c r="P23" i="34"/>
  <c r="P24" i="34"/>
  <c r="P25" i="34"/>
  <c r="P26" i="34"/>
  <c r="P27" i="34"/>
  <c r="P28" i="34"/>
  <c r="P29" i="34"/>
  <c r="P30" i="34"/>
  <c r="P31" i="34"/>
  <c r="P32" i="34"/>
  <c r="P33" i="34"/>
  <c r="P34" i="34"/>
  <c r="P35" i="34"/>
  <c r="P36" i="34"/>
  <c r="P37" i="34"/>
  <c r="P38" i="34"/>
  <c r="P39" i="34"/>
  <c r="P40" i="34"/>
  <c r="P41" i="34"/>
  <c r="P42" i="34"/>
  <c r="P43" i="34"/>
  <c r="P44" i="34"/>
  <c r="P45" i="34"/>
  <c r="P46" i="34"/>
  <c r="P47" i="34"/>
  <c r="P48" i="34"/>
  <c r="P49" i="34"/>
  <c r="P50" i="34"/>
  <c r="P51" i="34"/>
  <c r="P52" i="34"/>
  <c r="P53" i="34"/>
  <c r="P54" i="34"/>
  <c r="P55" i="34"/>
  <c r="P56" i="34"/>
  <c r="P57" i="34"/>
  <c r="P58" i="34"/>
  <c r="P59" i="34"/>
  <c r="P60" i="34"/>
  <c r="P61" i="34"/>
  <c r="P62" i="34"/>
  <c r="P63" i="34"/>
  <c r="P64" i="34"/>
  <c r="P65" i="34"/>
  <c r="P66" i="34"/>
  <c r="P67" i="34"/>
  <c r="P68" i="34"/>
  <c r="P69" i="34"/>
  <c r="P70" i="34"/>
  <c r="P71" i="34"/>
  <c r="P72" i="34"/>
  <c r="P73" i="34"/>
  <c r="P74" i="34"/>
  <c r="P75" i="34"/>
  <c r="P76" i="34"/>
  <c r="P77" i="34"/>
  <c r="P78" i="34"/>
  <c r="P79" i="34"/>
  <c r="P80" i="34"/>
  <c r="P81" i="34"/>
  <c r="P82" i="34"/>
  <c r="P83" i="34"/>
  <c r="P84" i="34"/>
  <c r="P85" i="34"/>
  <c r="P86" i="34"/>
  <c r="P87" i="34"/>
  <c r="P88" i="34"/>
  <c r="P89" i="34"/>
  <c r="P90" i="34"/>
  <c r="P91" i="34"/>
  <c r="P92" i="34"/>
  <c r="P93" i="34"/>
  <c r="P94" i="34"/>
  <c r="P95" i="34"/>
  <c r="P96" i="34"/>
  <c r="P97" i="34"/>
  <c r="P98" i="34"/>
  <c r="P99" i="34"/>
  <c r="P100" i="34"/>
  <c r="P101" i="34"/>
  <c r="P102" i="34"/>
  <c r="P103" i="34"/>
  <c r="P104" i="34"/>
  <c r="P105" i="34"/>
  <c r="P106" i="34"/>
  <c r="P107" i="34"/>
  <c r="P108" i="34"/>
  <c r="O109" i="34"/>
  <c r="O110" i="34"/>
  <c r="O111" i="34"/>
  <c r="O112" i="34"/>
  <c r="O113" i="34"/>
  <c r="O114" i="34"/>
  <c r="O115" i="34"/>
  <c r="O116" i="34"/>
  <c r="O117" i="34"/>
  <c r="O118" i="34"/>
  <c r="O119" i="34"/>
  <c r="O120" i="34"/>
  <c r="O121" i="34"/>
  <c r="O122" i="34"/>
  <c r="O123" i="34"/>
  <c r="O124" i="34"/>
  <c r="O125" i="34"/>
  <c r="O126" i="34"/>
  <c r="O127" i="34"/>
  <c r="O128" i="34"/>
  <c r="O129" i="34"/>
  <c r="O130" i="34"/>
  <c r="O131" i="34"/>
  <c r="O132" i="34"/>
  <c r="O133" i="34"/>
  <c r="O134" i="34"/>
  <c r="O135" i="34"/>
  <c r="O136" i="34"/>
  <c r="O137" i="34"/>
  <c r="O138" i="34"/>
  <c r="O139" i="34"/>
  <c r="O140" i="34"/>
  <c r="O141" i="34"/>
  <c r="O142" i="34"/>
  <c r="O143" i="34"/>
  <c r="O144" i="34"/>
  <c r="O145" i="34"/>
  <c r="O146" i="34"/>
  <c r="O147" i="34"/>
  <c r="O148" i="34"/>
  <c r="O149" i="34"/>
  <c r="O150" i="34"/>
  <c r="O151" i="34"/>
  <c r="O152" i="34"/>
  <c r="O153" i="34"/>
  <c r="O154" i="34"/>
  <c r="O155" i="34"/>
  <c r="O156" i="34"/>
  <c r="O157" i="34"/>
  <c r="O158" i="34"/>
  <c r="O159" i="34"/>
  <c r="O160" i="34"/>
  <c r="O161" i="34"/>
  <c r="O162" i="34"/>
  <c r="O163" i="34"/>
  <c r="O164" i="34"/>
  <c r="O165" i="34"/>
  <c r="O166" i="34"/>
  <c r="O167" i="34"/>
  <c r="O168" i="34"/>
  <c r="O169" i="34"/>
  <c r="O170" i="34"/>
  <c r="O171" i="34"/>
  <c r="O172" i="34"/>
  <c r="O173" i="34"/>
  <c r="O174" i="34"/>
  <c r="O175" i="34"/>
  <c r="O176" i="34"/>
  <c r="O177" i="34"/>
  <c r="O178" i="34"/>
  <c r="O179" i="34"/>
  <c r="O180" i="34"/>
  <c r="O181" i="34"/>
  <c r="O182" i="34"/>
  <c r="O183" i="34"/>
  <c r="O184" i="34"/>
  <c r="O185" i="34"/>
  <c r="O186" i="34"/>
  <c r="O187" i="34"/>
  <c r="O188" i="34"/>
  <c r="O189" i="34"/>
  <c r="O190" i="34"/>
  <c r="I3" i="34"/>
  <c r="I4" i="34"/>
  <c r="I5" i="34"/>
  <c r="I6" i="34"/>
  <c r="I7" i="34"/>
  <c r="I8" i="34"/>
  <c r="I9" i="34"/>
  <c r="I10" i="34"/>
  <c r="I11" i="34"/>
  <c r="I12" i="34"/>
  <c r="I13" i="34"/>
  <c r="I14" i="34"/>
  <c r="I15" i="34"/>
  <c r="I16" i="34"/>
  <c r="I17" i="34"/>
  <c r="I18" i="34"/>
  <c r="I19" i="34"/>
  <c r="I20" i="34"/>
  <c r="I21" i="34"/>
  <c r="I22" i="34"/>
  <c r="I23" i="34"/>
  <c r="I24" i="34"/>
  <c r="I25" i="34"/>
  <c r="I26" i="34"/>
  <c r="I27" i="34"/>
  <c r="I28" i="34"/>
  <c r="I29" i="34"/>
  <c r="I30" i="34"/>
  <c r="I31" i="34"/>
  <c r="I32" i="34"/>
  <c r="I33" i="34"/>
  <c r="I34" i="34"/>
  <c r="I35" i="34"/>
  <c r="I36" i="34"/>
  <c r="I37" i="34"/>
  <c r="I38" i="34"/>
  <c r="I39" i="34"/>
  <c r="I40" i="34"/>
  <c r="I41" i="34"/>
  <c r="I42" i="34"/>
  <c r="I43" i="34"/>
  <c r="I44" i="34"/>
  <c r="I45" i="34"/>
  <c r="I46" i="34"/>
  <c r="I47" i="34"/>
  <c r="I48" i="34"/>
  <c r="I49" i="34"/>
  <c r="I50" i="34"/>
  <c r="I51" i="34"/>
  <c r="I52" i="34"/>
  <c r="I53" i="34"/>
  <c r="I54" i="34"/>
  <c r="I55" i="34"/>
  <c r="I56" i="34"/>
  <c r="I57" i="34"/>
  <c r="I58" i="34"/>
  <c r="I59" i="34"/>
  <c r="I60" i="34"/>
  <c r="I61" i="34"/>
  <c r="I62" i="34"/>
  <c r="I63" i="34"/>
  <c r="I64" i="34"/>
  <c r="I65" i="34"/>
  <c r="I66" i="34"/>
  <c r="I67" i="34"/>
  <c r="I68" i="34"/>
  <c r="I69" i="34"/>
  <c r="I70" i="34"/>
  <c r="I71" i="34"/>
  <c r="I72" i="34"/>
  <c r="I73" i="34"/>
  <c r="I74" i="34"/>
  <c r="I75" i="34"/>
  <c r="I76" i="34"/>
  <c r="I77" i="34"/>
  <c r="I78" i="34"/>
  <c r="I79" i="34"/>
  <c r="I80" i="34"/>
  <c r="I81" i="34"/>
  <c r="I82" i="34"/>
  <c r="I83" i="34"/>
  <c r="I84" i="34"/>
  <c r="I85" i="34"/>
  <c r="I86" i="34"/>
  <c r="I87" i="34"/>
  <c r="I88" i="34"/>
  <c r="I89" i="34"/>
  <c r="I90" i="34"/>
  <c r="I91" i="34"/>
  <c r="I92" i="34"/>
  <c r="I93" i="34"/>
  <c r="I94" i="34"/>
  <c r="I95" i="34"/>
  <c r="I96" i="34"/>
  <c r="I97" i="34"/>
  <c r="I98" i="34"/>
  <c r="I99" i="34"/>
  <c r="I100" i="34"/>
  <c r="I101" i="34"/>
  <c r="I102" i="34"/>
  <c r="I103" i="34"/>
  <c r="I104" i="34"/>
  <c r="I105" i="34"/>
  <c r="I106" i="34"/>
  <c r="I107" i="34"/>
  <c r="I108" i="34"/>
  <c r="H109" i="34"/>
  <c r="I2" i="34"/>
  <c r="F3" i="34"/>
  <c r="F4" i="34"/>
  <c r="F5" i="34"/>
  <c r="F6" i="34"/>
  <c r="F7" i="34"/>
  <c r="F8" i="34"/>
  <c r="F9" i="34"/>
  <c r="F10" i="34"/>
  <c r="F11" i="34"/>
  <c r="F12" i="34"/>
  <c r="F13" i="34"/>
  <c r="F14" i="34"/>
  <c r="F15" i="34"/>
  <c r="F16" i="34"/>
  <c r="F17" i="34"/>
  <c r="F18" i="34"/>
  <c r="F19" i="34"/>
  <c r="F20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F34" i="34"/>
  <c r="F35" i="34"/>
  <c r="F36" i="34"/>
  <c r="F37" i="34"/>
  <c r="F38" i="34"/>
  <c r="F39" i="34"/>
  <c r="F40" i="34"/>
  <c r="F41" i="34"/>
  <c r="F42" i="34"/>
  <c r="F43" i="34"/>
  <c r="F44" i="34"/>
  <c r="F45" i="34"/>
  <c r="F46" i="34"/>
  <c r="F47" i="34"/>
  <c r="F48" i="34"/>
  <c r="F49" i="34"/>
  <c r="F50" i="34"/>
  <c r="F51" i="34"/>
  <c r="F52" i="34"/>
  <c r="F53" i="34"/>
  <c r="F54" i="34"/>
  <c r="F55" i="34"/>
  <c r="F56" i="34"/>
  <c r="F57" i="34"/>
  <c r="F58" i="34"/>
  <c r="F59" i="34"/>
  <c r="F60" i="34"/>
  <c r="F61" i="34"/>
  <c r="F62" i="34"/>
  <c r="F63" i="34"/>
  <c r="F64" i="34"/>
  <c r="F65" i="34"/>
  <c r="F66" i="34"/>
  <c r="F67" i="34"/>
  <c r="F68" i="34"/>
  <c r="F69" i="34"/>
  <c r="F70" i="34"/>
  <c r="F71" i="34"/>
  <c r="F72" i="34"/>
  <c r="F73" i="34"/>
  <c r="F74" i="34"/>
  <c r="F75" i="34"/>
  <c r="F76" i="34"/>
  <c r="F77" i="34"/>
  <c r="F78" i="34"/>
  <c r="F79" i="34"/>
  <c r="F80" i="34"/>
  <c r="F81" i="34"/>
  <c r="F82" i="34"/>
  <c r="F83" i="34"/>
  <c r="F84" i="34"/>
  <c r="F85" i="34"/>
  <c r="F86" i="34"/>
  <c r="F87" i="34"/>
  <c r="F88" i="34"/>
  <c r="F89" i="34"/>
  <c r="F90" i="34"/>
  <c r="F91" i="34"/>
  <c r="F92" i="34"/>
  <c r="F93" i="34"/>
  <c r="F94" i="34"/>
  <c r="F95" i="34"/>
  <c r="F96" i="34"/>
  <c r="F97" i="34"/>
  <c r="F98" i="34"/>
  <c r="F99" i="34"/>
  <c r="F100" i="34"/>
  <c r="F101" i="34"/>
  <c r="F102" i="34"/>
  <c r="F103" i="34"/>
  <c r="F104" i="34"/>
  <c r="F105" i="34"/>
  <c r="F106" i="34"/>
  <c r="F107" i="34"/>
  <c r="F108" i="34"/>
  <c r="E109" i="34"/>
  <c r="D110" i="34"/>
  <c r="C3" i="33"/>
  <c r="C4" i="33"/>
  <c r="C5" i="33"/>
  <c r="C6" i="33"/>
  <c r="C7" i="33"/>
  <c r="C8" i="33"/>
  <c r="C9" i="33"/>
  <c r="C10" i="33"/>
  <c r="C11" i="33"/>
  <c r="C12" i="33"/>
  <c r="C13" i="33"/>
  <c r="C14" i="33"/>
  <c r="C15" i="33"/>
  <c r="C16" i="33"/>
  <c r="C17" i="33"/>
  <c r="C18" i="33"/>
  <c r="C19" i="33"/>
  <c r="C20" i="33"/>
  <c r="C21" i="33"/>
  <c r="C22" i="33"/>
  <c r="C23" i="33"/>
  <c r="C24" i="33"/>
  <c r="C25" i="33"/>
  <c r="C26" i="33"/>
  <c r="C27" i="33"/>
  <c r="C28" i="33"/>
  <c r="C29" i="33"/>
  <c r="C30" i="33"/>
  <c r="C31" i="33"/>
  <c r="C32" i="33"/>
  <c r="C33" i="33"/>
  <c r="C34" i="33"/>
  <c r="C35" i="33"/>
  <c r="C36" i="33"/>
  <c r="C37" i="33"/>
  <c r="C38" i="33"/>
  <c r="C39" i="33"/>
  <c r="C40" i="33"/>
  <c r="C41" i="33"/>
  <c r="C42" i="33"/>
  <c r="C43" i="33"/>
  <c r="C44" i="33"/>
  <c r="C45" i="33"/>
  <c r="C46" i="33"/>
  <c r="C47" i="33"/>
  <c r="C48" i="33"/>
  <c r="C49" i="33"/>
  <c r="C50" i="33"/>
  <c r="C51" i="33"/>
  <c r="C52" i="33"/>
  <c r="C53" i="33"/>
  <c r="C54" i="33"/>
  <c r="C55" i="33"/>
  <c r="C56" i="33"/>
  <c r="C57" i="33"/>
  <c r="C58" i="33"/>
  <c r="C59" i="33"/>
  <c r="C60" i="33"/>
  <c r="C61" i="33"/>
  <c r="C62" i="33"/>
  <c r="C63" i="33"/>
  <c r="C64" i="33"/>
  <c r="C65" i="33"/>
  <c r="C66" i="33"/>
  <c r="C67" i="33"/>
  <c r="C68" i="33"/>
  <c r="C69" i="33"/>
  <c r="C70" i="33"/>
  <c r="C71" i="33"/>
  <c r="C72" i="33"/>
  <c r="C73" i="33"/>
  <c r="C74" i="33"/>
  <c r="C75" i="33"/>
  <c r="C76" i="33"/>
  <c r="C77" i="33"/>
  <c r="C78" i="33"/>
  <c r="C79" i="33"/>
  <c r="C80" i="33"/>
  <c r="C81" i="33"/>
  <c r="C82" i="33"/>
  <c r="C83" i="33"/>
  <c r="C84" i="33"/>
  <c r="C85" i="33"/>
  <c r="C86" i="33"/>
  <c r="C87" i="33"/>
  <c r="C88" i="33"/>
  <c r="C89" i="33"/>
  <c r="C90" i="33"/>
  <c r="C91" i="33"/>
  <c r="C92" i="33"/>
  <c r="C93" i="33"/>
  <c r="C94" i="33"/>
  <c r="C95" i="33"/>
  <c r="C96" i="33"/>
  <c r="C97" i="33"/>
  <c r="C98" i="33"/>
  <c r="C99" i="33"/>
  <c r="C100" i="33"/>
  <c r="C101" i="33"/>
  <c r="C102" i="33"/>
  <c r="C103" i="33"/>
  <c r="C104" i="33"/>
  <c r="C105" i="33"/>
  <c r="C106" i="33"/>
  <c r="C107" i="33"/>
  <c r="C108" i="33"/>
  <c r="C109" i="33"/>
  <c r="C110" i="33"/>
  <c r="C111" i="33"/>
  <c r="C112" i="33"/>
  <c r="C113" i="33"/>
  <c r="C114" i="33"/>
  <c r="C115" i="33"/>
  <c r="C116" i="33"/>
  <c r="C117" i="33"/>
  <c r="C118" i="33"/>
  <c r="C119" i="33"/>
  <c r="C120" i="33"/>
  <c r="C121" i="33"/>
  <c r="C122" i="33"/>
  <c r="C123" i="33"/>
  <c r="C124" i="33"/>
  <c r="C125" i="33"/>
  <c r="C126" i="33"/>
  <c r="C127" i="33"/>
  <c r="C128" i="33"/>
  <c r="C129" i="33"/>
  <c r="C130" i="33"/>
  <c r="C131" i="33"/>
  <c r="C132" i="33"/>
  <c r="C133" i="33"/>
  <c r="C134" i="33"/>
  <c r="C135" i="33"/>
  <c r="C136" i="33"/>
  <c r="C137" i="33"/>
  <c r="C138" i="33"/>
  <c r="C139" i="33"/>
  <c r="C140" i="33"/>
  <c r="C141" i="33"/>
  <c r="C142" i="33"/>
  <c r="C143" i="33"/>
  <c r="C144" i="33"/>
  <c r="C145" i="33"/>
  <c r="C146" i="33"/>
  <c r="C147" i="33"/>
  <c r="C148" i="33"/>
  <c r="C149" i="33"/>
  <c r="C150" i="33"/>
  <c r="C151" i="33"/>
  <c r="C152" i="33"/>
  <c r="C153" i="33"/>
  <c r="C154" i="33"/>
  <c r="C155" i="33"/>
  <c r="C156" i="33"/>
  <c r="C157" i="33"/>
  <c r="C158" i="33"/>
  <c r="C159" i="33"/>
  <c r="C160" i="33"/>
  <c r="C161" i="33"/>
  <c r="C162" i="33"/>
  <c r="C163" i="33"/>
  <c r="C164" i="33"/>
  <c r="C165" i="33"/>
  <c r="C166" i="33"/>
  <c r="C167" i="33"/>
  <c r="C168" i="33"/>
  <c r="C169" i="33"/>
  <c r="C170" i="33"/>
  <c r="C171" i="33"/>
  <c r="C172" i="33"/>
  <c r="C173" i="33"/>
  <c r="C174" i="33"/>
  <c r="C175" i="33"/>
  <c r="C176" i="33"/>
  <c r="C177" i="33"/>
  <c r="C178" i="33"/>
  <c r="C179" i="33"/>
  <c r="C180" i="33"/>
  <c r="C181" i="33"/>
  <c r="C182" i="33"/>
  <c r="C183" i="33"/>
  <c r="C184" i="33"/>
  <c r="C185" i="33"/>
  <c r="C186" i="33"/>
  <c r="C187" i="33"/>
  <c r="C188" i="33"/>
  <c r="C189" i="33"/>
  <c r="C190" i="33"/>
  <c r="C191" i="33"/>
  <c r="C192" i="33"/>
  <c r="C193" i="33"/>
  <c r="D3" i="33"/>
  <c r="D4" i="33"/>
  <c r="D5" i="33"/>
  <c r="D6" i="33"/>
  <c r="D7" i="33"/>
  <c r="D8" i="33"/>
  <c r="D9" i="33"/>
  <c r="D10" i="33"/>
  <c r="D11" i="33"/>
  <c r="D12" i="33"/>
  <c r="D13" i="33"/>
  <c r="D14" i="33"/>
  <c r="D15" i="33"/>
  <c r="D16" i="33"/>
  <c r="D17" i="33"/>
  <c r="D18" i="33"/>
  <c r="D19" i="33"/>
  <c r="D20" i="33"/>
  <c r="D21" i="33"/>
  <c r="D22" i="33"/>
  <c r="D23" i="33"/>
  <c r="D24" i="33"/>
  <c r="D25" i="33"/>
  <c r="D26" i="33"/>
  <c r="D27" i="33"/>
  <c r="D28" i="33"/>
  <c r="D29" i="33"/>
  <c r="D30" i="33"/>
  <c r="D31" i="33"/>
  <c r="D32" i="33"/>
  <c r="D33" i="33"/>
  <c r="D34" i="33"/>
  <c r="D35" i="33"/>
  <c r="D36" i="33"/>
  <c r="D37" i="33"/>
  <c r="D38" i="33"/>
  <c r="D39" i="33"/>
  <c r="D40" i="33"/>
  <c r="D41" i="33"/>
  <c r="D42" i="33"/>
  <c r="D43" i="33"/>
  <c r="D44" i="33"/>
  <c r="D45" i="33"/>
  <c r="D46" i="33"/>
  <c r="D47" i="33"/>
  <c r="D48" i="33"/>
  <c r="D49" i="33"/>
  <c r="D50" i="33"/>
  <c r="D51" i="33"/>
  <c r="D52" i="33"/>
  <c r="D53" i="33"/>
  <c r="D54" i="33"/>
  <c r="D55" i="33"/>
  <c r="D56" i="33"/>
  <c r="D57" i="33"/>
  <c r="D58" i="33"/>
  <c r="D59" i="33"/>
  <c r="D60" i="33"/>
  <c r="D61" i="33"/>
  <c r="D62" i="33"/>
  <c r="D63" i="33"/>
  <c r="D64" i="33"/>
  <c r="D65" i="33"/>
  <c r="D66" i="33"/>
  <c r="D67" i="33"/>
  <c r="D68" i="33"/>
  <c r="D69" i="33"/>
  <c r="D70" i="33"/>
  <c r="D71" i="33"/>
  <c r="D72" i="33"/>
  <c r="D73" i="33"/>
  <c r="D74" i="33"/>
  <c r="D75" i="33"/>
  <c r="D76" i="33"/>
  <c r="D77" i="33"/>
  <c r="D78" i="33"/>
  <c r="D79" i="33"/>
  <c r="D80" i="33"/>
  <c r="D81" i="33"/>
  <c r="D82" i="33"/>
  <c r="D83" i="33"/>
  <c r="D84" i="33"/>
  <c r="D85" i="33"/>
  <c r="D86" i="33"/>
  <c r="D87" i="33"/>
  <c r="D88" i="33"/>
  <c r="D89" i="33"/>
  <c r="D90" i="33"/>
  <c r="D91" i="33"/>
  <c r="D92" i="33"/>
  <c r="D93" i="33"/>
  <c r="D94" i="33"/>
  <c r="D95" i="33"/>
  <c r="D96" i="33"/>
  <c r="D97" i="33"/>
  <c r="D98" i="33"/>
  <c r="D99" i="33"/>
  <c r="D100" i="33"/>
  <c r="D101" i="33"/>
  <c r="D102" i="33"/>
  <c r="D103" i="33"/>
  <c r="D104" i="33"/>
  <c r="D105" i="33"/>
  <c r="D106" i="33"/>
  <c r="D107" i="33"/>
  <c r="D108" i="33"/>
  <c r="D109" i="33"/>
  <c r="D110" i="33"/>
  <c r="D111" i="33"/>
  <c r="D112" i="33"/>
  <c r="D113" i="33"/>
  <c r="D114" i="33"/>
  <c r="D115" i="33"/>
  <c r="D116" i="33"/>
  <c r="D117" i="33"/>
  <c r="D118" i="33"/>
  <c r="D119" i="33"/>
  <c r="D120" i="33"/>
  <c r="D121" i="33"/>
  <c r="D122" i="33"/>
  <c r="D123" i="33"/>
  <c r="D124" i="33"/>
  <c r="D125" i="33"/>
  <c r="D126" i="33"/>
  <c r="D127" i="33"/>
  <c r="D128" i="33"/>
  <c r="D129" i="33"/>
  <c r="D130" i="33"/>
  <c r="D131" i="33"/>
  <c r="D132" i="33"/>
  <c r="D133" i="33"/>
  <c r="D134" i="33"/>
  <c r="D135" i="33"/>
  <c r="D136" i="33"/>
  <c r="D137" i="33"/>
  <c r="D138" i="33"/>
  <c r="D139" i="33"/>
  <c r="D140" i="33"/>
  <c r="D141" i="33"/>
  <c r="D142" i="33"/>
  <c r="D143" i="33"/>
  <c r="D144" i="33"/>
  <c r="D145" i="33"/>
  <c r="D146" i="33"/>
  <c r="D147" i="33"/>
  <c r="D148" i="33"/>
  <c r="D149" i="33"/>
  <c r="D150" i="33"/>
  <c r="D151" i="33"/>
  <c r="D152" i="33"/>
  <c r="D153" i="33"/>
  <c r="D154" i="33"/>
  <c r="D155" i="33"/>
  <c r="D156" i="33"/>
  <c r="D157" i="33"/>
  <c r="D158" i="33"/>
  <c r="D159" i="33"/>
  <c r="D160" i="33"/>
  <c r="D161" i="33"/>
  <c r="D162" i="33"/>
  <c r="D163" i="33"/>
  <c r="D164" i="33"/>
  <c r="D165" i="33"/>
  <c r="D166" i="33"/>
  <c r="D167" i="33"/>
  <c r="D168" i="33"/>
  <c r="D169" i="33"/>
  <c r="D170" i="33"/>
  <c r="D171" i="33"/>
  <c r="D172" i="33"/>
  <c r="D173" i="33"/>
  <c r="D174" i="33"/>
  <c r="D175" i="33"/>
  <c r="D176" i="33"/>
  <c r="D177" i="33"/>
  <c r="D178" i="33"/>
  <c r="D179" i="33"/>
  <c r="D180" i="33"/>
  <c r="D181" i="33"/>
  <c r="D182" i="33"/>
  <c r="D183" i="33"/>
  <c r="D184" i="33"/>
  <c r="D185" i="33"/>
  <c r="D186" i="33"/>
  <c r="D187" i="33"/>
  <c r="D188" i="33"/>
  <c r="D189" i="33"/>
  <c r="D190" i="33"/>
  <c r="D191" i="33"/>
  <c r="D192" i="33"/>
  <c r="D193" i="33"/>
  <c r="D2" i="33"/>
  <c r="C2" i="33"/>
  <c r="G65" i="32"/>
  <c r="H65" i="32"/>
  <c r="I65" i="32"/>
  <c r="G57" i="32"/>
  <c r="H57" i="32"/>
  <c r="I57" i="32"/>
  <c r="G49" i="32"/>
  <c r="H49" i="32"/>
  <c r="I49" i="32"/>
  <c r="G41" i="32"/>
  <c r="H41" i="32"/>
  <c r="I41" i="32"/>
  <c r="G33" i="32"/>
  <c r="H33" i="32"/>
  <c r="I33" i="32"/>
  <c r="G25" i="32"/>
  <c r="H25" i="32"/>
  <c r="I25" i="32"/>
  <c r="G17" i="32"/>
  <c r="H17" i="32"/>
  <c r="I17" i="32"/>
  <c r="G9" i="32"/>
  <c r="H9" i="32"/>
  <c r="I9" i="32"/>
  <c r="F65" i="32"/>
  <c r="C65" i="32"/>
  <c r="D65" i="32"/>
  <c r="E65" i="32"/>
  <c r="F57" i="32"/>
  <c r="C57" i="32"/>
  <c r="D57" i="32"/>
  <c r="E57" i="32"/>
  <c r="F49" i="32"/>
  <c r="C49" i="32"/>
  <c r="D49" i="32"/>
  <c r="E49" i="32"/>
  <c r="F41" i="32"/>
  <c r="C41" i="32"/>
  <c r="D41" i="32"/>
  <c r="E41" i="32"/>
  <c r="F33" i="32"/>
  <c r="C33" i="32"/>
  <c r="D33" i="32"/>
  <c r="E33" i="32"/>
  <c r="F25" i="32"/>
  <c r="C25" i="32"/>
  <c r="D25" i="32"/>
  <c r="E25" i="32"/>
  <c r="F17" i="32"/>
  <c r="C17" i="32"/>
  <c r="D17" i="32"/>
  <c r="E17" i="32"/>
  <c r="F9" i="32"/>
  <c r="C9" i="32"/>
  <c r="D9" i="32"/>
  <c r="E9" i="32"/>
  <c r="C3" i="31"/>
  <c r="C4" i="31"/>
  <c r="C5" i="31"/>
  <c r="C6" i="31"/>
  <c r="C7" i="31"/>
  <c r="C8" i="31"/>
  <c r="C9" i="31"/>
  <c r="C10" i="31"/>
  <c r="C11" i="31"/>
  <c r="C12" i="31"/>
  <c r="C13" i="31"/>
  <c r="C14" i="31"/>
  <c r="C15" i="31"/>
  <c r="C16" i="31"/>
  <c r="C17" i="31"/>
  <c r="C18" i="31"/>
  <c r="C19" i="31"/>
  <c r="C20" i="31"/>
  <c r="C21" i="31"/>
  <c r="C22" i="31"/>
  <c r="C23" i="31"/>
  <c r="C24" i="31"/>
  <c r="C25" i="31"/>
  <c r="C26" i="31"/>
  <c r="C27" i="31"/>
  <c r="C28" i="31"/>
  <c r="C29" i="31"/>
  <c r="C30" i="31"/>
  <c r="C31" i="31"/>
  <c r="C32" i="31"/>
  <c r="C33" i="31"/>
  <c r="C34" i="31"/>
  <c r="C35" i="31"/>
  <c r="C36" i="31"/>
  <c r="C37" i="31"/>
  <c r="C38" i="31"/>
  <c r="C39" i="31"/>
  <c r="C40" i="31"/>
  <c r="C41" i="31"/>
  <c r="C42" i="31"/>
  <c r="C43" i="31"/>
  <c r="C44" i="31"/>
  <c r="C45" i="31"/>
  <c r="C46" i="31"/>
  <c r="C47" i="31"/>
  <c r="C48" i="31"/>
  <c r="C49" i="31"/>
  <c r="C50" i="31"/>
  <c r="C51" i="31"/>
  <c r="C52" i="31"/>
  <c r="C53" i="31"/>
  <c r="C54" i="31"/>
  <c r="C55" i="31"/>
  <c r="C56" i="31"/>
  <c r="C57" i="31"/>
  <c r="C58" i="31"/>
  <c r="C59" i="31"/>
  <c r="C60" i="31"/>
  <c r="C61" i="31"/>
  <c r="C62" i="31"/>
  <c r="C63" i="31"/>
  <c r="C64" i="31"/>
  <c r="C65" i="31"/>
  <c r="C66" i="31"/>
  <c r="C67" i="31"/>
  <c r="C68" i="31"/>
  <c r="C69" i="31"/>
  <c r="C70" i="31"/>
  <c r="C71" i="31"/>
  <c r="C72" i="31"/>
  <c r="C73" i="31"/>
  <c r="C74" i="31"/>
  <c r="C75" i="31"/>
  <c r="C76" i="31"/>
  <c r="C77" i="31"/>
  <c r="C78" i="31"/>
  <c r="C79" i="31"/>
  <c r="C80" i="31"/>
  <c r="C81" i="31"/>
  <c r="C82" i="31"/>
  <c r="C83" i="31"/>
  <c r="C84" i="31"/>
  <c r="C85" i="31"/>
  <c r="C86" i="31"/>
  <c r="C87" i="31"/>
  <c r="C88" i="31"/>
  <c r="C89" i="31"/>
  <c r="C90" i="31"/>
  <c r="C91" i="31"/>
  <c r="C92" i="31"/>
  <c r="C93" i="31"/>
  <c r="C94" i="31"/>
  <c r="C95" i="31"/>
  <c r="C96" i="31"/>
  <c r="C97" i="31"/>
  <c r="C98" i="31"/>
  <c r="C99" i="31"/>
  <c r="C100" i="31"/>
  <c r="C101" i="31"/>
  <c r="C102" i="31"/>
  <c r="C103" i="31"/>
  <c r="C104" i="31"/>
  <c r="C105" i="31"/>
  <c r="C106" i="31"/>
  <c r="C107" i="31"/>
  <c r="C108" i="31"/>
  <c r="C109" i="31"/>
  <c r="C110" i="31"/>
  <c r="C111" i="31"/>
  <c r="C112" i="31"/>
  <c r="C113" i="31"/>
  <c r="C114" i="31"/>
  <c r="C115" i="31"/>
  <c r="C116" i="31"/>
  <c r="C117" i="31"/>
  <c r="C118" i="31"/>
  <c r="C119" i="31"/>
  <c r="C120" i="31"/>
  <c r="C121" i="31"/>
  <c r="C122" i="31"/>
  <c r="C123" i="31"/>
  <c r="C124" i="31"/>
  <c r="C125" i="31"/>
  <c r="C126" i="31"/>
  <c r="C127" i="31"/>
  <c r="C128" i="31"/>
  <c r="C129" i="31"/>
  <c r="C130" i="31"/>
  <c r="C131" i="31"/>
  <c r="C132" i="31"/>
  <c r="C133" i="31"/>
  <c r="C134" i="31"/>
  <c r="C135" i="31"/>
  <c r="C136" i="31"/>
  <c r="C137" i="31"/>
  <c r="C138" i="31"/>
  <c r="C139" i="31"/>
  <c r="C140" i="31"/>
  <c r="C141" i="31"/>
  <c r="C142" i="31"/>
  <c r="C143" i="31"/>
  <c r="C144" i="31"/>
  <c r="C145" i="31"/>
  <c r="C146" i="31"/>
  <c r="C147" i="31"/>
  <c r="C148" i="31"/>
  <c r="C149" i="31"/>
  <c r="C150" i="31"/>
  <c r="C151" i="31"/>
  <c r="C152" i="31"/>
  <c r="C153" i="31"/>
  <c r="C154" i="31"/>
  <c r="C155" i="31"/>
  <c r="C156" i="31"/>
  <c r="C157" i="31"/>
  <c r="C158" i="31"/>
  <c r="C159" i="31"/>
  <c r="C160" i="31"/>
  <c r="C161" i="31"/>
  <c r="C162" i="31"/>
  <c r="C163" i="31"/>
  <c r="C164" i="31"/>
  <c r="C165" i="31"/>
  <c r="C166" i="31"/>
  <c r="C167" i="31"/>
  <c r="C168" i="31"/>
  <c r="C169" i="31"/>
  <c r="C170" i="31"/>
  <c r="C171" i="31"/>
  <c r="C172" i="31"/>
  <c r="C173" i="31"/>
  <c r="C174" i="31"/>
  <c r="C175" i="31"/>
  <c r="C176" i="31"/>
  <c r="C177" i="31"/>
  <c r="C178" i="31"/>
  <c r="C179" i="31"/>
  <c r="C180" i="31"/>
  <c r="C181" i="31"/>
  <c r="C182" i="31"/>
  <c r="C183" i="31"/>
  <c r="C184" i="31"/>
  <c r="C185" i="31"/>
  <c r="C186" i="31"/>
  <c r="C187" i="31"/>
  <c r="C188" i="31"/>
  <c r="C189" i="31"/>
  <c r="C190" i="31"/>
  <c r="C2" i="31"/>
  <c r="J65" i="29"/>
  <c r="G65" i="29"/>
  <c r="H65" i="29"/>
  <c r="I65" i="29"/>
  <c r="J57" i="29"/>
  <c r="G57" i="29"/>
  <c r="H57" i="29"/>
  <c r="I57" i="29"/>
  <c r="J49" i="29"/>
  <c r="G49" i="29"/>
  <c r="H49" i="29"/>
  <c r="I49" i="29"/>
  <c r="J41" i="29"/>
  <c r="G41" i="29"/>
  <c r="H41" i="29"/>
  <c r="I41" i="29"/>
  <c r="J33" i="29"/>
  <c r="G33" i="29"/>
  <c r="H33" i="29"/>
  <c r="I33" i="29"/>
  <c r="J24" i="29"/>
  <c r="G24" i="29"/>
  <c r="H24" i="29"/>
  <c r="I24" i="29"/>
  <c r="J17" i="29"/>
  <c r="G17" i="29"/>
  <c r="H17" i="29"/>
  <c r="I17" i="29"/>
  <c r="J9" i="29"/>
  <c r="G9" i="29"/>
  <c r="H9" i="29"/>
  <c r="I9" i="29"/>
  <c r="C65" i="29"/>
  <c r="D65" i="29"/>
  <c r="E65" i="29"/>
  <c r="C57" i="29"/>
  <c r="D57" i="29"/>
  <c r="E57" i="29"/>
  <c r="C49" i="29"/>
  <c r="D49" i="29"/>
  <c r="E49" i="29"/>
  <c r="C41" i="29"/>
  <c r="D41" i="29"/>
  <c r="E41" i="29"/>
  <c r="C33" i="29"/>
  <c r="D33" i="29"/>
  <c r="E33" i="29"/>
  <c r="C25" i="29"/>
  <c r="D25" i="29"/>
  <c r="E25" i="29"/>
  <c r="C17" i="29"/>
  <c r="D17" i="29"/>
  <c r="E17" i="29"/>
  <c r="C9" i="29"/>
  <c r="D9" i="29"/>
  <c r="E9" i="29"/>
  <c r="E3" i="27"/>
  <c r="E4" i="27"/>
  <c r="E5" i="27"/>
  <c r="E6" i="27"/>
  <c r="E7" i="27"/>
  <c r="E8" i="27"/>
  <c r="E9" i="27"/>
  <c r="E10" i="27"/>
  <c r="E11" i="27"/>
  <c r="E12" i="27"/>
  <c r="E13" i="27"/>
  <c r="E14" i="27"/>
  <c r="E15" i="27"/>
  <c r="E16" i="27"/>
  <c r="E17" i="27"/>
  <c r="E18" i="27"/>
  <c r="E19" i="27"/>
  <c r="E20" i="27"/>
  <c r="E21" i="27"/>
  <c r="E22" i="27"/>
  <c r="E23" i="27"/>
  <c r="E24" i="27"/>
  <c r="E25" i="27"/>
  <c r="E26" i="27"/>
  <c r="E27" i="27"/>
  <c r="E28" i="27"/>
  <c r="E29" i="27"/>
  <c r="E30" i="27"/>
  <c r="E31" i="27"/>
  <c r="E32" i="27"/>
  <c r="E33" i="27"/>
  <c r="E34" i="27"/>
  <c r="E35" i="27"/>
  <c r="E36" i="27"/>
  <c r="E37" i="27"/>
  <c r="E38" i="27"/>
  <c r="E39" i="27"/>
  <c r="E40" i="27"/>
  <c r="E41" i="27"/>
  <c r="E42" i="27"/>
  <c r="E43" i="27"/>
  <c r="E44" i="27"/>
  <c r="E45" i="27"/>
  <c r="E46" i="27"/>
  <c r="E47" i="27"/>
  <c r="E48" i="27"/>
  <c r="E49" i="27"/>
  <c r="E50" i="27"/>
  <c r="E51" i="27"/>
  <c r="E52" i="27"/>
  <c r="E53" i="27"/>
  <c r="E54" i="27"/>
  <c r="E55" i="27"/>
  <c r="E56" i="27"/>
  <c r="E57" i="27"/>
  <c r="E58" i="27"/>
  <c r="E59" i="27"/>
  <c r="E60" i="27"/>
  <c r="E61" i="27"/>
  <c r="E62" i="27"/>
  <c r="E63" i="27"/>
  <c r="E64" i="27"/>
  <c r="E65" i="27"/>
  <c r="E66" i="27"/>
  <c r="E67" i="27"/>
  <c r="E68" i="27"/>
  <c r="E69" i="27"/>
  <c r="E70" i="27"/>
  <c r="E71" i="27"/>
  <c r="E72" i="27"/>
  <c r="E73" i="27"/>
  <c r="E74" i="27"/>
  <c r="E75" i="27"/>
  <c r="E76" i="27"/>
  <c r="E77" i="27"/>
  <c r="E78" i="27"/>
  <c r="E79" i="27"/>
  <c r="E80" i="27"/>
  <c r="E81" i="27"/>
  <c r="E82" i="27"/>
  <c r="E83" i="27"/>
  <c r="E84" i="27"/>
  <c r="E85" i="27"/>
  <c r="E86" i="27"/>
  <c r="E87" i="27"/>
  <c r="E88" i="27"/>
  <c r="E89" i="27"/>
  <c r="E90" i="27"/>
  <c r="E91" i="27"/>
  <c r="E92" i="27"/>
  <c r="E93" i="27"/>
  <c r="E94" i="27"/>
  <c r="E95" i="27"/>
  <c r="E96" i="27"/>
  <c r="E97" i="27"/>
  <c r="E98" i="27"/>
  <c r="E99" i="27"/>
  <c r="E100" i="27"/>
  <c r="E101" i="27"/>
  <c r="E102" i="27"/>
  <c r="E103" i="27"/>
  <c r="E104" i="27"/>
  <c r="E105" i="27"/>
  <c r="E106" i="27"/>
  <c r="E107" i="27"/>
  <c r="E108" i="27"/>
  <c r="E109" i="27"/>
  <c r="E2" i="27"/>
  <c r="C3" i="27"/>
  <c r="C4" i="27"/>
  <c r="C5" i="27"/>
  <c r="C6" i="27"/>
  <c r="C7" i="27"/>
  <c r="C8" i="27"/>
  <c r="C9" i="27"/>
  <c r="C10" i="27"/>
  <c r="C11" i="27"/>
  <c r="C12" i="27"/>
  <c r="C14" i="27"/>
  <c r="C15" i="27"/>
  <c r="C16" i="27"/>
  <c r="C17" i="27"/>
  <c r="C18" i="27"/>
  <c r="C19" i="27"/>
  <c r="C20" i="27"/>
  <c r="C21" i="27"/>
  <c r="C22" i="27"/>
  <c r="C23" i="27"/>
  <c r="C24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2" i="27"/>
  <c r="C63" i="27"/>
  <c r="C64" i="27"/>
  <c r="C65" i="27"/>
  <c r="C66" i="27"/>
  <c r="C67" i="27"/>
  <c r="C68" i="27"/>
  <c r="C69" i="27"/>
  <c r="C70" i="27"/>
  <c r="C71" i="27"/>
  <c r="C72" i="27"/>
  <c r="C74" i="27"/>
  <c r="C75" i="27"/>
  <c r="C76" i="27"/>
  <c r="C77" i="27"/>
  <c r="C78" i="27"/>
  <c r="C80" i="27"/>
  <c r="C81" i="27"/>
  <c r="C82" i="27"/>
  <c r="C83" i="27"/>
  <c r="C84" i="27"/>
  <c r="C86" i="27"/>
  <c r="C87" i="27"/>
  <c r="C88" i="27"/>
  <c r="C89" i="27"/>
  <c r="C90" i="27"/>
  <c r="C92" i="27"/>
  <c r="C93" i="27"/>
  <c r="C94" i="27"/>
  <c r="C95" i="27"/>
  <c r="C96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2" i="27"/>
  <c r="B109" i="27"/>
  <c r="B73" i="27"/>
  <c r="C73" i="27" s="1"/>
  <c r="B37" i="27"/>
  <c r="B103" i="27"/>
  <c r="B67" i="27"/>
  <c r="B31" i="27"/>
  <c r="B97" i="27"/>
  <c r="C97" i="27" s="1"/>
  <c r="B61" i="27"/>
  <c r="C61" i="27" s="1"/>
  <c r="B25" i="27"/>
  <c r="C25" i="27" s="1"/>
  <c r="B91" i="27"/>
  <c r="C91" i="27" s="1"/>
  <c r="B55" i="27"/>
  <c r="B19" i="27"/>
  <c r="B85" i="27"/>
  <c r="C85" i="27" s="1"/>
  <c r="B49" i="27"/>
  <c r="B13" i="27"/>
  <c r="C13" i="27" s="1"/>
  <c r="B79" i="27"/>
  <c r="C79" i="27" s="1"/>
  <c r="B43" i="27"/>
  <c r="B7" i="27"/>
  <c r="J37" i="26"/>
  <c r="J14" i="26"/>
  <c r="J15" i="26"/>
  <c r="J16" i="26"/>
  <c r="J17" i="26"/>
  <c r="J18" i="26"/>
  <c r="J20" i="26"/>
  <c r="J21" i="26"/>
  <c r="J22" i="26"/>
  <c r="J23" i="26"/>
  <c r="J24" i="26"/>
  <c r="J26" i="26"/>
  <c r="J27" i="26"/>
  <c r="J28" i="26"/>
  <c r="J29" i="26"/>
  <c r="J30" i="26"/>
  <c r="J32" i="26"/>
  <c r="J33" i="26"/>
  <c r="J34" i="26"/>
  <c r="J35" i="26"/>
  <c r="J36" i="26"/>
  <c r="H37" i="26"/>
  <c r="I37" i="26"/>
  <c r="G37" i="26"/>
  <c r="H31" i="26"/>
  <c r="J31" i="26" s="1"/>
  <c r="I31" i="26"/>
  <c r="G31" i="26"/>
  <c r="H25" i="26"/>
  <c r="I25" i="26"/>
  <c r="G25" i="26"/>
  <c r="J25" i="26" s="1"/>
  <c r="H19" i="26"/>
  <c r="I19" i="26"/>
  <c r="G19" i="26"/>
  <c r="J19" i="26" s="1"/>
  <c r="H13" i="26"/>
  <c r="J13" i="26" s="1"/>
  <c r="I13" i="26"/>
  <c r="G13" i="26"/>
  <c r="J3" i="26"/>
  <c r="J4" i="26"/>
  <c r="J5" i="26"/>
  <c r="J6" i="26"/>
  <c r="J7" i="26"/>
  <c r="J8" i="26"/>
  <c r="J9" i="26"/>
  <c r="J10" i="26"/>
  <c r="J11" i="26"/>
  <c r="J12" i="26"/>
  <c r="J2" i="26"/>
  <c r="H7" i="26"/>
  <c r="I7" i="26"/>
  <c r="G7" i="26"/>
  <c r="F16" i="26"/>
  <c r="F17" i="26"/>
  <c r="F18" i="26"/>
  <c r="F20" i="26"/>
  <c r="F21" i="26"/>
  <c r="F22" i="26"/>
  <c r="F23" i="26"/>
  <c r="F24" i="26"/>
  <c r="F26" i="26"/>
  <c r="F27" i="26"/>
  <c r="F28" i="26"/>
  <c r="F29" i="26"/>
  <c r="F30" i="26"/>
  <c r="F32" i="26"/>
  <c r="F33" i="26"/>
  <c r="F34" i="26"/>
  <c r="F35" i="26"/>
  <c r="F36" i="26"/>
  <c r="F12" i="26"/>
  <c r="F14" i="26"/>
  <c r="F15" i="26"/>
  <c r="F11" i="26"/>
  <c r="D37" i="26"/>
  <c r="E37" i="26"/>
  <c r="C37" i="26"/>
  <c r="D31" i="26"/>
  <c r="E31" i="26"/>
  <c r="C31" i="26"/>
  <c r="D25" i="26"/>
  <c r="E25" i="26"/>
  <c r="C25" i="26"/>
  <c r="D19" i="26"/>
  <c r="E19" i="26"/>
  <c r="C19" i="26"/>
  <c r="F8" i="26"/>
  <c r="F9" i="26"/>
  <c r="F10" i="26"/>
  <c r="D13" i="26"/>
  <c r="E13" i="26"/>
  <c r="C13" i="26"/>
  <c r="F13" i="26" s="1"/>
  <c r="F3" i="26"/>
  <c r="F4" i="26"/>
  <c r="F5" i="26"/>
  <c r="F6" i="26"/>
  <c r="F2" i="26"/>
  <c r="C7" i="26"/>
  <c r="F7" i="26" s="1"/>
  <c r="D7" i="26"/>
  <c r="E7" i="26"/>
  <c r="Q22" i="23"/>
  <c r="O22" i="23"/>
  <c r="N22" i="23"/>
  <c r="M22" i="23"/>
  <c r="L22" i="23"/>
  <c r="J22" i="23"/>
  <c r="H22" i="23"/>
  <c r="G22" i="23"/>
  <c r="F22" i="23"/>
  <c r="D22" i="23"/>
  <c r="C22" i="23"/>
  <c r="D11" i="23"/>
  <c r="F11" i="23"/>
  <c r="G11" i="23"/>
  <c r="H11" i="23"/>
  <c r="J11" i="23"/>
  <c r="L11" i="23"/>
  <c r="M11" i="23"/>
  <c r="N11" i="23"/>
  <c r="O11" i="23"/>
  <c r="Q11" i="23"/>
  <c r="C11" i="23"/>
  <c r="P3" i="23"/>
  <c r="P4" i="23"/>
  <c r="P5" i="23"/>
  <c r="P6" i="23"/>
  <c r="P7" i="23"/>
  <c r="P8" i="23"/>
  <c r="P9" i="23"/>
  <c r="P10" i="23"/>
  <c r="P13" i="23"/>
  <c r="P14" i="23"/>
  <c r="P15" i="23"/>
  <c r="P16" i="23"/>
  <c r="P17" i="23"/>
  <c r="P18" i="23"/>
  <c r="P19" i="23"/>
  <c r="P20" i="23"/>
  <c r="P21" i="23"/>
  <c r="P2" i="23"/>
  <c r="K3" i="23"/>
  <c r="K4" i="23"/>
  <c r="K5" i="23"/>
  <c r="K6" i="23"/>
  <c r="K7" i="23"/>
  <c r="K8" i="23"/>
  <c r="K9" i="23"/>
  <c r="K10" i="23"/>
  <c r="K13" i="23"/>
  <c r="K14" i="23"/>
  <c r="K15" i="23"/>
  <c r="K16" i="23"/>
  <c r="K17" i="23"/>
  <c r="K18" i="23"/>
  <c r="K19" i="23"/>
  <c r="K20" i="23"/>
  <c r="K21" i="23"/>
  <c r="K2" i="23"/>
  <c r="I3" i="23"/>
  <c r="I4" i="23"/>
  <c r="I5" i="23"/>
  <c r="I6" i="23"/>
  <c r="I7" i="23"/>
  <c r="I8" i="23"/>
  <c r="I9" i="23"/>
  <c r="I10" i="23"/>
  <c r="I13" i="23"/>
  <c r="I14" i="23"/>
  <c r="I15" i="23"/>
  <c r="I16" i="23"/>
  <c r="I17" i="23"/>
  <c r="I18" i="23"/>
  <c r="I19" i="23"/>
  <c r="I20" i="23"/>
  <c r="I21" i="23"/>
  <c r="I2" i="23"/>
  <c r="E3" i="23"/>
  <c r="E4" i="23"/>
  <c r="E5" i="23"/>
  <c r="E6" i="23"/>
  <c r="E7" i="23"/>
  <c r="E8" i="23"/>
  <c r="E9" i="23"/>
  <c r="E10" i="23"/>
  <c r="E13" i="23"/>
  <c r="E14" i="23"/>
  <c r="E15" i="23"/>
  <c r="E16" i="23"/>
  <c r="E17" i="23"/>
  <c r="E18" i="23"/>
  <c r="E19" i="23"/>
  <c r="E20" i="23"/>
  <c r="E21" i="23"/>
  <c r="E2" i="23"/>
  <c r="H3" i="20"/>
  <c r="H4" i="20"/>
  <c r="H5" i="20"/>
  <c r="H6" i="20"/>
  <c r="H7" i="20"/>
  <c r="H8" i="20"/>
  <c r="H9" i="20"/>
  <c r="H10" i="20"/>
  <c r="H11" i="20"/>
  <c r="H12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26" i="20"/>
  <c r="H27" i="20"/>
  <c r="H28" i="20"/>
  <c r="H2" i="20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10" i="8"/>
  <c r="Q2" i="8"/>
  <c r="Q1" i="8"/>
  <c r="E12" i="13"/>
  <c r="E13" i="13"/>
  <c r="E14" i="13"/>
  <c r="E15" i="13"/>
  <c r="E16" i="13"/>
  <c r="E17" i="13"/>
  <c r="E18" i="13"/>
  <c r="E19" i="13"/>
  <c r="E20" i="13"/>
  <c r="E21" i="13"/>
  <c r="E22" i="13"/>
  <c r="E23" i="13"/>
  <c r="E24" i="13"/>
  <c r="E25" i="13"/>
  <c r="E26" i="13"/>
  <c r="E27" i="13"/>
  <c r="E28" i="13"/>
  <c r="E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C37" i="13"/>
  <c r="C38" i="13"/>
  <c r="C39" i="13"/>
  <c r="C40" i="13"/>
  <c r="C41" i="13"/>
  <c r="C42" i="13"/>
  <c r="C43" i="13"/>
  <c r="C44" i="13"/>
  <c r="C45" i="13"/>
  <c r="C46" i="13"/>
  <c r="C47" i="13"/>
  <c r="C48" i="13"/>
  <c r="C49" i="13"/>
  <c r="C50" i="13"/>
  <c r="C51" i="13"/>
  <c r="C52" i="13"/>
  <c r="C53" i="13"/>
  <c r="C54" i="13"/>
  <c r="C55" i="13"/>
  <c r="C56" i="13"/>
  <c r="C57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109" i="13"/>
  <c r="C110" i="13"/>
  <c r="C111" i="13"/>
  <c r="C112" i="13"/>
  <c r="C113" i="13"/>
  <c r="C114" i="13"/>
  <c r="C115" i="13"/>
  <c r="C116" i="13"/>
  <c r="C117" i="13"/>
  <c r="C118" i="13"/>
  <c r="C119" i="13"/>
  <c r="C120" i="13"/>
  <c r="C121" i="13"/>
  <c r="C122" i="13"/>
  <c r="C123" i="13"/>
  <c r="C124" i="13"/>
  <c r="C125" i="13"/>
  <c r="C126" i="13"/>
  <c r="C127" i="13"/>
  <c r="C128" i="13"/>
  <c r="C129" i="13"/>
  <c r="C130" i="13"/>
  <c r="C131" i="13"/>
  <c r="C132" i="13"/>
  <c r="C133" i="13"/>
  <c r="C134" i="13"/>
  <c r="C135" i="13"/>
  <c r="C136" i="13"/>
  <c r="C137" i="13"/>
  <c r="C138" i="13"/>
  <c r="C139" i="13"/>
  <c r="C140" i="13"/>
  <c r="C141" i="13"/>
  <c r="C142" i="13"/>
  <c r="C143" i="13"/>
  <c r="C144" i="13"/>
  <c r="C145" i="13"/>
  <c r="C146" i="13"/>
  <c r="C147" i="13"/>
  <c r="C148" i="13"/>
  <c r="C149" i="13"/>
  <c r="C150" i="13"/>
  <c r="C151" i="13"/>
  <c r="C152" i="13"/>
  <c r="C153" i="13"/>
  <c r="C154" i="13"/>
  <c r="C155" i="13"/>
  <c r="C156" i="13"/>
  <c r="C157" i="13"/>
  <c r="C158" i="13"/>
  <c r="C159" i="13"/>
  <c r="C160" i="13"/>
  <c r="C161" i="13"/>
  <c r="C162" i="13"/>
  <c r="C163" i="13"/>
  <c r="C164" i="13"/>
  <c r="C165" i="13"/>
  <c r="C166" i="13"/>
  <c r="C167" i="13"/>
  <c r="C168" i="13"/>
  <c r="C169" i="13"/>
  <c r="C170" i="13"/>
  <c r="C171" i="13"/>
  <c r="C172" i="13"/>
  <c r="C173" i="13"/>
  <c r="C174" i="13"/>
  <c r="C175" i="13"/>
  <c r="C176" i="13"/>
  <c r="C177" i="13"/>
  <c r="C178" i="13"/>
  <c r="C179" i="13"/>
  <c r="C180" i="13"/>
  <c r="C181" i="13"/>
  <c r="C182" i="13"/>
  <c r="C183" i="13"/>
  <c r="C184" i="13"/>
  <c r="C185" i="13"/>
  <c r="C186" i="13"/>
  <c r="C187" i="13"/>
  <c r="C188" i="13"/>
  <c r="C189" i="13"/>
  <c r="C190" i="13"/>
  <c r="C191" i="13"/>
  <c r="C192" i="13"/>
  <c r="C193" i="13"/>
  <c r="C194" i="13"/>
  <c r="C195" i="13"/>
  <c r="C196" i="13"/>
  <c r="C197" i="13"/>
  <c r="C198" i="13"/>
  <c r="C199" i="13"/>
  <c r="C200" i="13"/>
  <c r="C201" i="13"/>
  <c r="C202" i="13"/>
  <c r="C203" i="13"/>
  <c r="C204" i="13"/>
  <c r="C205" i="13"/>
  <c r="C206" i="13"/>
  <c r="C207" i="13"/>
  <c r="C208" i="13"/>
  <c r="C209" i="13"/>
  <c r="C210" i="13"/>
  <c r="C211" i="13"/>
  <c r="C212" i="13"/>
  <c r="C213" i="13"/>
  <c r="C214" i="13"/>
  <c r="C215" i="13"/>
  <c r="C216" i="13"/>
  <c r="C217" i="13"/>
  <c r="C218" i="13"/>
  <c r="C219" i="13"/>
  <c r="C220" i="13"/>
  <c r="C221" i="13"/>
  <c r="C222" i="13"/>
  <c r="C223" i="13"/>
  <c r="C224" i="13"/>
  <c r="C225" i="13"/>
  <c r="C226" i="13"/>
  <c r="C227" i="13"/>
  <c r="C228" i="13"/>
  <c r="C229" i="13"/>
  <c r="C230" i="13"/>
  <c r="C231" i="13"/>
  <c r="C232" i="13"/>
  <c r="C233" i="13"/>
  <c r="C234" i="13"/>
  <c r="C235" i="13"/>
  <c r="C236" i="13"/>
  <c r="C237" i="13"/>
  <c r="C238" i="13"/>
  <c r="C239" i="13"/>
  <c r="C240" i="13"/>
  <c r="C241" i="13"/>
  <c r="C242" i="13"/>
  <c r="C243" i="13"/>
  <c r="C244" i="13"/>
  <c r="C245" i="13"/>
  <c r="C246" i="13"/>
  <c r="C247" i="13"/>
  <c r="C248" i="13"/>
  <c r="C249" i="13"/>
  <c r="C250" i="13"/>
  <c r="C251" i="13"/>
  <c r="C252" i="13"/>
  <c r="C253" i="13"/>
  <c r="C254" i="13"/>
  <c r="C255" i="13"/>
  <c r="C256" i="13"/>
  <c r="C257" i="13"/>
  <c r="C258" i="13"/>
  <c r="C259" i="13"/>
  <c r="C260" i="13"/>
  <c r="C261" i="13"/>
  <c r="C262" i="13"/>
  <c r="C263" i="13"/>
  <c r="C264" i="13"/>
  <c r="C265" i="13"/>
  <c r="C266" i="13"/>
  <c r="C267" i="13"/>
  <c r="C268" i="13"/>
  <c r="C269" i="13"/>
  <c r="C270" i="13"/>
  <c r="C271" i="13"/>
  <c r="C272" i="13"/>
  <c r="C273" i="13"/>
  <c r="C274" i="13"/>
  <c r="C275" i="13"/>
  <c r="C276" i="13"/>
  <c r="C277" i="13"/>
  <c r="C278" i="13"/>
  <c r="C279" i="13"/>
  <c r="C280" i="13"/>
  <c r="C281" i="13"/>
  <c r="C282" i="13"/>
  <c r="C283" i="13"/>
  <c r="C284" i="13"/>
  <c r="C285" i="13"/>
  <c r="C286" i="13"/>
  <c r="C287" i="13"/>
  <c r="C288" i="13"/>
  <c r="C289" i="13"/>
  <c r="C290" i="13"/>
  <c r="C291" i="13"/>
  <c r="C292" i="13"/>
  <c r="C293" i="13"/>
  <c r="C294" i="13"/>
  <c r="C295" i="13"/>
  <c r="C296" i="13"/>
  <c r="C297" i="13"/>
  <c r="C298" i="13"/>
  <c r="C299" i="13"/>
  <c r="C300" i="13"/>
  <c r="C301" i="13"/>
  <c r="C302" i="13"/>
  <c r="C303" i="13"/>
  <c r="C304" i="13"/>
  <c r="C305" i="13"/>
  <c r="C306" i="13"/>
  <c r="C307" i="13"/>
  <c r="C308" i="13"/>
  <c r="C309" i="13"/>
  <c r="C310" i="13"/>
  <c r="C311" i="13"/>
  <c r="C312" i="13"/>
  <c r="C313" i="13"/>
  <c r="C314" i="13"/>
  <c r="C315" i="13"/>
  <c r="C316" i="13"/>
  <c r="C317" i="13"/>
  <c r="C318" i="13"/>
  <c r="C319" i="13"/>
  <c r="C320" i="13"/>
  <c r="C321" i="13"/>
  <c r="C322" i="13"/>
  <c r="C323" i="13"/>
  <c r="C324" i="13"/>
  <c r="C325" i="13"/>
  <c r="C11" i="13"/>
  <c r="B326" i="13"/>
  <c r="B327" i="13" s="1"/>
  <c r="K63" i="14"/>
  <c r="L63" i="14"/>
  <c r="M63" i="14"/>
  <c r="D63" i="14"/>
  <c r="E63" i="14"/>
  <c r="C63" i="14"/>
  <c r="F110" i="34" l="1"/>
  <c r="AC194" i="34"/>
  <c r="I110" i="34"/>
  <c r="V191" i="34"/>
  <c r="AE194" i="34"/>
  <c r="AG194" i="34"/>
  <c r="R191" i="34"/>
  <c r="T191" i="34"/>
  <c r="AI194" i="34"/>
  <c r="F65" i="29"/>
  <c r="F17" i="29"/>
  <c r="F25" i="29"/>
  <c r="F33" i="29"/>
  <c r="F9" i="29"/>
  <c r="F41" i="29"/>
  <c r="F49" i="29"/>
  <c r="F57" i="29"/>
  <c r="F25" i="26"/>
  <c r="F31" i="26"/>
  <c r="P11" i="23"/>
  <c r="F37" i="26"/>
  <c r="E22" i="23"/>
  <c r="B110" i="27"/>
  <c r="F19" i="26"/>
  <c r="I11" i="23"/>
  <c r="I22" i="23"/>
  <c r="K22" i="23"/>
  <c r="P22" i="23"/>
  <c r="K11" i="23"/>
  <c r="E11" i="23"/>
  <c r="C326" i="13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" i="12"/>
  <c r="L3" i="11"/>
  <c r="L4" i="11"/>
  <c r="L5" i="11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L2" i="11"/>
  <c r="N27" i="8"/>
  <c r="N26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  <c r="N10" i="8"/>
  <c r="N9" i="8"/>
  <c r="N8" i="8"/>
  <c r="N7" i="8"/>
  <c r="N6" i="8"/>
  <c r="N5" i="8"/>
  <c r="N4" i="8"/>
  <c r="N3" i="8"/>
  <c r="N2" i="8"/>
  <c r="N1" i="8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1" i="5"/>
  <c r="P27" i="6"/>
  <c r="P26" i="6"/>
  <c r="P25" i="6"/>
  <c r="P24" i="6"/>
  <c r="P23" i="6"/>
  <c r="P22" i="6"/>
  <c r="P21" i="6"/>
  <c r="P20" i="6"/>
  <c r="P19" i="6"/>
  <c r="P18" i="6"/>
  <c r="P17" i="6"/>
  <c r="P16" i="6"/>
  <c r="P15" i="6"/>
  <c r="P14" i="6"/>
  <c r="P13" i="6"/>
  <c r="P12" i="6"/>
  <c r="P11" i="6"/>
  <c r="P10" i="6"/>
  <c r="P9" i="6"/>
  <c r="P8" i="6"/>
  <c r="P7" i="6"/>
  <c r="P6" i="6"/>
  <c r="P5" i="6"/>
  <c r="P4" i="6"/>
  <c r="P3" i="6"/>
  <c r="P2" i="6"/>
  <c r="P1" i="6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1" i="3"/>
  <c r="O12" i="8" l="1"/>
  <c r="F22" i="5"/>
  <c r="O14" i="8"/>
  <c r="F23" i="5"/>
  <c r="F21" i="5"/>
  <c r="O16" i="8"/>
  <c r="O10" i="8"/>
  <c r="F20" i="5"/>
  <c r="F17" i="5"/>
  <c r="F16" i="5"/>
  <c r="F14" i="5"/>
  <c r="F19" i="5"/>
  <c r="F12" i="5"/>
  <c r="F18" i="5"/>
  <c r="F13" i="5"/>
  <c r="F11" i="5"/>
  <c r="F27" i="5"/>
  <c r="F26" i="5"/>
  <c r="F15" i="5"/>
  <c r="F10" i="5"/>
  <c r="F25" i="5"/>
  <c r="F24" i="5"/>
  <c r="O15" i="8"/>
  <c r="O17" i="8"/>
  <c r="O11" i="8"/>
  <c r="O13" i="8"/>
  <c r="O18" i="8"/>
  <c r="O19" i="8"/>
  <c r="O20" i="8"/>
  <c r="O21" i="8"/>
  <c r="O22" i="8"/>
  <c r="O23" i="8"/>
  <c r="O24" i="8"/>
  <c r="O25" i="8"/>
  <c r="O26" i="8"/>
  <c r="O27" i="8"/>
  <c r="F28" i="5" l="1"/>
</calcChain>
</file>

<file path=xl/sharedStrings.xml><?xml version="1.0" encoding="utf-8"?>
<sst xmlns="http://schemas.openxmlformats.org/spreadsheetml/2006/main" count="909" uniqueCount="209">
  <si>
    <t>site</t>
  </si>
  <si>
    <t>year</t>
  </si>
  <si>
    <t>Msoil_of_30cm</t>
  </si>
  <si>
    <t>η</t>
  </si>
  <si>
    <t>X</t>
  </si>
  <si>
    <t>Tsoil_of_30</t>
  </si>
  <si>
    <t>mfit</t>
  </si>
  <si>
    <t>sfit</t>
  </si>
  <si>
    <t>y.low</t>
  </si>
  <si>
    <t>y.upp</t>
  </si>
  <si>
    <t>Msoil_of_30cm_GAMM</t>
  </si>
  <si>
    <t>Msoil_of_30cm_increase</t>
  </si>
  <si>
    <t>Msoil_of_30cm_decrease</t>
  </si>
  <si>
    <t>Year</t>
  </si>
  <si>
    <t>mean temperature</t>
  </si>
  <si>
    <t>Tsoil_of_30_GAMM</t>
  </si>
  <si>
    <t>Tsoil_of_30cm_increase</t>
  </si>
  <si>
    <t>Tsoil_of_30cm_decrease</t>
  </si>
  <si>
    <t>Tsoil of 30</t>
  </si>
  <si>
    <t>Msoil of 30cm</t>
  </si>
  <si>
    <t>Tsoil</t>
  </si>
  <si>
    <t>Msoil</t>
  </si>
  <si>
    <t>First 5 years</t>
  </si>
  <si>
    <t>Last 5 years</t>
  </si>
  <si>
    <t>KXL</t>
  </si>
  <si>
    <t>TM</t>
  </si>
  <si>
    <t>HSX</t>
  </si>
  <si>
    <t>XDT</t>
  </si>
  <si>
    <t>TGL</t>
  </si>
  <si>
    <t>ave.</t>
  </si>
  <si>
    <t>BLH</t>
  </si>
  <si>
    <t>LDH</t>
  </si>
  <si>
    <t>ZNH</t>
  </si>
  <si>
    <t>AYK</t>
  </si>
  <si>
    <t>TSH</t>
  </si>
  <si>
    <t>Xiliwali</t>
  </si>
  <si>
    <t>Qumalai</t>
  </si>
  <si>
    <t>mean</t>
  </si>
  <si>
    <t>wet</t>
  </si>
  <si>
    <t>meadow</t>
  </si>
  <si>
    <t>sd</t>
  </si>
  <si>
    <t>steppe</t>
  </si>
  <si>
    <t>QML</t>
  </si>
  <si>
    <t>N</t>
  </si>
  <si>
    <t xml:space="preserve">  0.5824824 0.6074029</t>
  </si>
  <si>
    <t>η_mean</t>
  </si>
  <si>
    <t>η_wet</t>
  </si>
  <si>
    <t>η_meadow</t>
  </si>
  <si>
    <t>η_steppe</t>
  </si>
  <si>
    <t>Tsoil_of_30cm</t>
  </si>
  <si>
    <t>precipitation</t>
  </si>
  <si>
    <t>wind_speed</t>
  </si>
  <si>
    <t>net_radiation</t>
  </si>
  <si>
    <t>Tair</t>
  </si>
  <si>
    <t>nitrate_concentra</t>
  </si>
  <si>
    <t>extrem_events</t>
  </si>
  <si>
    <t>0.270740741</t>
  </si>
  <si>
    <t>0.371026464</t>
  </si>
  <si>
    <t>0.316112033</t>
  </si>
  <si>
    <t>0.277348896</t>
  </si>
  <si>
    <t>eta_increase</t>
  </si>
  <si>
    <t>eta_decrease</t>
  </si>
  <si>
    <t>Tsoil_of_30cm_wet</t>
  </si>
  <si>
    <t>Tsoil_of_30cm_meadow</t>
  </si>
  <si>
    <t>Tsoil_of_30cm_steppe</t>
  </si>
  <si>
    <t>Msoil_of_30cm_wet</t>
  </si>
  <si>
    <t>Msoil_of_30cm_meadow</t>
  </si>
  <si>
    <t>Msoil_of_30cm_steppe</t>
  </si>
  <si>
    <t>linear regression</t>
  </si>
  <si>
    <t>Multiiple Regression</t>
  </si>
  <si>
    <t>Steppe</t>
  </si>
  <si>
    <t>Site</t>
  </si>
  <si>
    <t>Ecosystem</t>
  </si>
  <si>
    <t>Species</t>
  </si>
  <si>
    <t>Mean ± sd</t>
  </si>
  <si>
    <r>
      <t>R</t>
    </r>
    <r>
      <rPr>
        <vertAlign val="subscript"/>
        <sz val="12"/>
        <color rgb="FF000000"/>
        <rFont val="Calibri"/>
        <family val="2"/>
        <scheme val="minor"/>
      </rPr>
      <t>decade</t>
    </r>
  </si>
  <si>
    <r>
      <t>R</t>
    </r>
    <r>
      <rPr>
        <vertAlign val="superscript"/>
        <sz val="12"/>
        <color rgb="FF000000"/>
        <rFont val="Calibri"/>
        <family val="2"/>
        <scheme val="minor"/>
      </rPr>
      <t>2</t>
    </r>
    <r>
      <rPr>
        <sz val="12"/>
        <color rgb="FF000000"/>
        <rFont val="Calibri"/>
        <family val="2"/>
        <scheme val="minor"/>
      </rPr>
      <t>_adj.</t>
    </r>
  </si>
  <si>
    <t>p</t>
  </si>
  <si>
    <t>n</t>
  </si>
  <si>
    <t>AW</t>
  </si>
  <si>
    <t>&lt;0.01</t>
  </si>
  <si>
    <t> 106</t>
  </si>
  <si>
    <t> 85</t>
  </si>
  <si>
    <t>&lt;0.001</t>
  </si>
  <si>
    <t>&gt;0.05</t>
  </si>
  <si>
    <t> 132</t>
  </si>
  <si>
    <t>AM</t>
  </si>
  <si>
    <t>&lt;0.01   </t>
  </si>
  <si>
    <t>&lt;0.05  </t>
  </si>
  <si>
    <t>&lt;0.05   </t>
  </si>
  <si>
    <t>AS</t>
  </si>
  <si>
    <t>&lt;0.05</t>
  </si>
  <si>
    <t> 138</t>
  </si>
  <si>
    <t> 116</t>
  </si>
  <si>
    <t> 124</t>
  </si>
  <si>
    <t>&lt;0.01 </t>
  </si>
  <si>
    <t>&gt;0.05 </t>
  </si>
  <si>
    <t>&lt;0.01    </t>
  </si>
  <si>
    <t> 167</t>
  </si>
  <si>
    <t> 135</t>
  </si>
  <si>
    <t> 91</t>
  </si>
  <si>
    <t> 110</t>
  </si>
  <si>
    <t xml:space="preserve">QML </t>
  </si>
  <si>
    <t>&lt;0.01  </t>
  </si>
  <si>
    <t>&lt;0.05 </t>
  </si>
  <si>
    <t>─</t>
  </si>
  <si>
    <t>&gt;0.05   </t>
  </si>
  <si>
    <t>Ave.</t>
  </si>
  <si>
    <t>0.32±0.02</t>
  </si>
  <si>
    <t>-0.02±0.03</t>
  </si>
  <si>
    <r>
      <t>&lt; 0.05</t>
    </r>
    <r>
      <rPr>
        <sz val="10"/>
        <color theme="1"/>
        <rFont val="Calibri"/>
        <family val="2"/>
        <scheme val="minor"/>
      </rPr>
      <t>*</t>
    </r>
  </si>
  <si>
    <t>76.3 ± 6.2</t>
  </si>
  <si>
    <t>84.7±4.8</t>
  </si>
  <si>
    <r>
      <t>&lt; 0.01</t>
    </r>
    <r>
      <rPr>
        <sz val="10"/>
        <color theme="1"/>
        <rFont val="Calibri"/>
        <family val="2"/>
        <scheme val="minor"/>
      </rPr>
      <t>**</t>
    </r>
  </si>
  <si>
    <t>71.5 ± 8.8</t>
  </si>
  <si>
    <t>57.8±3.7</t>
  </si>
  <si>
    <t>&gt; 0.05</t>
  </si>
  <si>
    <t>64.8 ± 8.5</t>
  </si>
  <si>
    <t>70.1±1.8</t>
  </si>
  <si>
    <t>&gt; 0.01</t>
  </si>
  <si>
    <t>78.8±6.5</t>
  </si>
  <si>
    <t>69.3±2.4</t>
  </si>
  <si>
    <t>61.2±10.8</t>
  </si>
  <si>
    <t>73.8±5.0</t>
  </si>
  <si>
    <t>71.8 ± 4.2</t>
  </si>
  <si>
    <t>70.0±5.3</t>
  </si>
  <si>
    <t>68.9 ± 6.5</t>
  </si>
  <si>
    <t>60.3±4.9</t>
  </si>
  <si>
    <t>59.5 ± 7.4</t>
  </si>
  <si>
    <t>65.1±4.2</t>
  </si>
  <si>
    <t>79.5 ± 7.3</t>
  </si>
  <si>
    <t>66.1±4.4</t>
  </si>
  <si>
    <t>75.6±5.4</t>
  </si>
  <si>
    <t>63.5±6.2</t>
  </si>
  <si>
    <t>68.9±8.7</t>
  </si>
  <si>
    <t>70.4±7.3</t>
  </si>
  <si>
    <t>64.8±6.5</t>
  </si>
  <si>
    <t>62.9±6.2</t>
  </si>
  <si>
    <t>60.8±4.5</t>
  </si>
  <si>
    <t>71.8±5.1</t>
  </si>
  <si>
    <t>72.9±7.9</t>
  </si>
  <si>
    <t>62.7±5.3</t>
  </si>
  <si>
    <t>74.8±4.6</t>
  </si>
  <si>
    <t>72.9±6.9</t>
  </si>
  <si>
    <t>76.5±7.3</t>
  </si>
  <si>
    <t>83.7±3.8</t>
  </si>
  <si>
    <t>77.7±7.8</t>
  </si>
  <si>
    <t>58.1±5.0</t>
  </si>
  <si>
    <t>73.1±4.1</t>
  </si>
  <si>
    <t>63.7±6.4</t>
  </si>
  <si>
    <t>species</t>
  </si>
  <si>
    <t>A</t>
  </si>
  <si>
    <t>B</t>
  </si>
  <si>
    <t>C</t>
  </si>
  <si>
    <t>D</t>
  </si>
  <si>
    <t>E</t>
  </si>
  <si>
    <t>F</t>
  </si>
  <si>
    <t>G</t>
  </si>
  <si>
    <t>H</t>
  </si>
  <si>
    <t xml:space="preserve">aboveground biomass rate1995-2003 </t>
  </si>
  <si>
    <t>aboveground biomass rate2004-2012</t>
  </si>
  <si>
    <t>aboveground biomass rate2013-2021</t>
  </si>
  <si>
    <t>sites</t>
  </si>
  <si>
    <t xml:space="preserve">belowground biomass rate1995-2003 </t>
  </si>
  <si>
    <t>belowground biomass rate2004-2012</t>
  </si>
  <si>
    <t>belowground biomass rate2013-2021</t>
  </si>
  <si>
    <t>aboveground biomass rate</t>
  </si>
  <si>
    <t>belowground biomass rate</t>
  </si>
  <si>
    <t>Variation rate for belowground</t>
  </si>
  <si>
    <t>Variation rate for aboveground</t>
  </si>
  <si>
    <t>wetland</t>
  </si>
  <si>
    <t>-meadow-</t>
  </si>
  <si>
    <t>first</t>
  </si>
  <si>
    <t>third</t>
  </si>
  <si>
    <t>second</t>
  </si>
  <si>
    <t>firth</t>
  </si>
  <si>
    <t>forth</t>
  </si>
  <si>
    <t>eta</t>
  </si>
  <si>
    <t>Vegetation</t>
  </si>
  <si>
    <t>type</t>
  </si>
  <si>
    <t>Total biomass</t>
  </si>
  <si>
    <t>Temporal variation</t>
  </si>
  <si>
    <r>
      <t>Adj. R</t>
    </r>
    <r>
      <rPr>
        <vertAlign val="superscript"/>
        <sz val="9"/>
        <color rgb="FF000000"/>
        <rFont val="Calibri"/>
        <family val="2"/>
        <scheme val="minor"/>
      </rPr>
      <t>2</t>
    </r>
  </si>
  <si>
    <r>
      <t xml:space="preserve">p </t>
    </r>
    <r>
      <rPr>
        <sz val="9"/>
        <color rgb="FF000000"/>
        <rFont val="Calibri"/>
        <family val="2"/>
        <scheme val="minor"/>
      </rPr>
      <t>value</t>
    </r>
  </si>
  <si>
    <t>Prop. of ABB for studied species (%)</t>
  </si>
  <si>
    <t>Prop. of plant coverage for studied species (%)</t>
  </si>
  <si>
    <t>71.0±6.2</t>
  </si>
  <si>
    <t>68.1±7.4</t>
  </si>
  <si>
    <t xml:space="preserve"> (Mean </t>
  </si>
  <si>
    <t xml:space="preserve"> sd)</t>
  </si>
  <si>
    <t xml:space="preserve"> 56.6</t>
  </si>
  <si>
    <t xml:space="preserve">(Rate decade-1 </t>
  </si>
  <si>
    <t xml:space="preserve"> 1.0</t>
  </si>
  <si>
    <t xml:space="preserve"> 3.6</t>
  </si>
  <si>
    <t xml:space="preserve"> 3.2</t>
  </si>
  <si>
    <t xml:space="preserve"> 8.3</t>
  </si>
  <si>
    <t xml:space="preserve"> 4.2</t>
  </si>
  <si>
    <t xml:space="preserve"> 2.6</t>
  </si>
  <si>
    <t>-11.6</t>
  </si>
  <si>
    <t xml:space="preserve"> 3.4</t>
  </si>
  <si>
    <t>-3.8</t>
  </si>
  <si>
    <t xml:space="preserve"> 3.8</t>
  </si>
  <si>
    <t>-7.9</t>
  </si>
  <si>
    <t xml:space="preserve"> 4.5</t>
  </si>
  <si>
    <t xml:space="preserve"> 4.9</t>
  </si>
  <si>
    <t xml:space="preserve"> 5.2</t>
  </si>
  <si>
    <t xml:space="preserve"> 3.5</t>
  </si>
  <si>
    <t xml:space="preserve"> 5.4</t>
  </si>
  <si>
    <t xml:space="preserve"> 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</si>
</sst>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"/>
  </numFmts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2D050"/>
      <name val="Calibri"/>
      <family val="2"/>
      <scheme val="minor"/>
    </font>
    <font>
      <sz val="10"/>
      <color rgb="FF000000"/>
      <name val="Lucida Console"/>
      <family val="3"/>
    </font>
    <font>
      <sz val="12"/>
      <color rgb="FF000000"/>
      <name val="Calibri"/>
      <family val="2"/>
      <scheme val="minor"/>
    </font>
    <font>
      <vertAlign val="subscript"/>
      <sz val="12"/>
      <color rgb="FF000000"/>
      <name val="Calibri"/>
      <family val="2"/>
      <scheme val="minor"/>
    </font>
    <font>
      <vertAlign val="superscript"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9"/>
      <color rgb="FF000000"/>
      <name val="Calibri"/>
      <family val="2"/>
      <scheme val="minor"/>
    </font>
    <font>
      <i/>
      <sz val="9"/>
      <color rgb="FF000000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Lucida Console"/>
      <family val="3"/>
    </font>
    <font>
      <sz val="12"/>
      <color theme="1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  <xf numFmtId="0" fontId="0" fillId="2" borderId="0" xfId="0" applyFill="1"/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164" fontId="0" fillId="0" borderId="0" xfId="0" applyNumberFormat="1"/>
    <xf numFmtId="165" fontId="0" fillId="0" borderId="0" xfId="0" applyNumberFormat="1"/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3" fontId="0" fillId="0" borderId="0" xfId="0" applyNumberFormat="1"/>
    <xf numFmtId="0" fontId="14" fillId="0" borderId="0" xfId="0" applyFont="1" applyAlignment="1">
      <alignment vertical="center"/>
    </xf>
    <xf numFmtId="0" fontId="14" fillId="3" borderId="0" xfId="0" applyFont="1" applyFill="1" applyAlignment="1">
      <alignment vertical="center"/>
    </xf>
    <xf numFmtId="2" fontId="0" fillId="0" borderId="0" xfId="0" applyNumberFormat="1"/>
    <xf numFmtId="0" fontId="15" fillId="0" borderId="0" xfId="0" applyFont="1" applyAlignment="1">
      <alignment vertical="center"/>
    </xf>
    <xf numFmtId="20" fontId="12" fillId="0" borderId="0" xfId="0" applyNumberFormat="1" applyFont="1" applyAlignment="1">
      <alignment vertical="center"/>
    </xf>
    <xf numFmtId="20" fontId="11" fillId="0" borderId="0" xfId="0" applyNumberFormat="1" applyFont="1" applyAlignment="1">
      <alignment vertical="center"/>
    </xf>
    <xf numFmtId="20" fontId="11" fillId="0" borderId="2" xfId="0" applyNumberFormat="1" applyFont="1" applyBorder="1" applyAlignment="1">
      <alignment vertical="center"/>
    </xf>
    <xf numFmtId="20" fontId="11" fillId="0" borderId="2" xfId="0" applyNumberFormat="1" applyFont="1" applyBorder="1" applyAlignment="1">
      <alignment vertical="center" wrapText="1"/>
    </xf>
    <xf numFmtId="46" fontId="12" fillId="0" borderId="0" xfId="0" applyNumberFormat="1" applyFont="1" applyAlignment="1">
      <alignment vertical="center"/>
    </xf>
    <xf numFmtId="46" fontId="11" fillId="0" borderId="0" xfId="0" applyNumberFormat="1" applyFont="1" applyAlignment="1">
      <alignment vertical="center"/>
    </xf>
    <xf numFmtId="46" fontId="11" fillId="0" borderId="2" xfId="0" applyNumberFormat="1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3.1094706911636044E-2"/>
                  <c:y val="-0.389102872557596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Sheet4!$B$2:$B$28</c:f>
              <c:numCache>
                <c:formatCode>General</c:formatCode>
                <c:ptCount val="27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</c:numCache>
            </c:numRef>
          </c:xVal>
          <c:yVal>
            <c:numRef>
              <c:f>Sheet4!$C$2:$C$28</c:f>
              <c:numCache>
                <c:formatCode>General</c:formatCode>
                <c:ptCount val="27"/>
                <c:pt idx="0">
                  <c:v>13.15991</c:v>
                </c:pt>
                <c:pt idx="1">
                  <c:v>12.4276</c:v>
                </c:pt>
                <c:pt idx="2">
                  <c:v>22.27148</c:v>
                </c:pt>
                <c:pt idx="3">
                  <c:v>24.742930000000001</c:v>
                </c:pt>
                <c:pt idx="4">
                  <c:v>26.37707</c:v>
                </c:pt>
                <c:pt idx="5">
                  <c:v>17.637419999999999</c:v>
                </c:pt>
                <c:pt idx="6">
                  <c:v>16.920210000000001</c:v>
                </c:pt>
                <c:pt idx="7">
                  <c:v>8.8237100000000002</c:v>
                </c:pt>
                <c:pt idx="8">
                  <c:v>13.24466</c:v>
                </c:pt>
                <c:pt idx="9">
                  <c:v>36.020189999999999</c:v>
                </c:pt>
                <c:pt idx="10">
                  <c:v>31.86496</c:v>
                </c:pt>
                <c:pt idx="11">
                  <c:v>22.469550000000002</c:v>
                </c:pt>
                <c:pt idx="12">
                  <c:v>26.457170000000001</c:v>
                </c:pt>
                <c:pt idx="13">
                  <c:v>18.781700000000001</c:v>
                </c:pt>
                <c:pt idx="14">
                  <c:v>25.667400000000001</c:v>
                </c:pt>
                <c:pt idx="15">
                  <c:v>21.57968</c:v>
                </c:pt>
                <c:pt idx="16">
                  <c:v>25.626670000000001</c:v>
                </c:pt>
                <c:pt idx="17">
                  <c:v>10.84853</c:v>
                </c:pt>
                <c:pt idx="18">
                  <c:v>13.27256</c:v>
                </c:pt>
                <c:pt idx="19">
                  <c:v>8.2683599999999995</c:v>
                </c:pt>
                <c:pt idx="20">
                  <c:v>12.90798</c:v>
                </c:pt>
                <c:pt idx="21">
                  <c:v>5.70974</c:v>
                </c:pt>
                <c:pt idx="22">
                  <c:v>5.7966100000000003</c:v>
                </c:pt>
                <c:pt idx="23">
                  <c:v>6.3825799999999999</c:v>
                </c:pt>
                <c:pt idx="24">
                  <c:v>12.58915</c:v>
                </c:pt>
                <c:pt idx="25">
                  <c:v>13.741</c:v>
                </c:pt>
                <c:pt idx="26">
                  <c:v>7.4018600000000001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B8-479F-81A3-1D8AF6B816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143712"/>
        <c:axId val="720137056"/>
      </c:scatterChart>
      <c:valAx>
        <c:axId val="720143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137056"/>
        <c:crosses val="autoZero"/>
        <c:crossBetween val="midCat"/>
      </c:valAx>
      <c:valAx>
        <c:axId val="72013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143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2285870516185477E-2"/>
                  <c:y val="-0.308034776902887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Sheet3!$F$1:$F$27</c:f>
              <c:numCache>
                <c:formatCode>General</c:formatCode>
                <c:ptCount val="27"/>
                <c:pt idx="0">
                  <c:v>7.2404900000000003</c:v>
                </c:pt>
                <c:pt idx="1">
                  <c:v>14.923499</c:v>
                </c:pt>
                <c:pt idx="2">
                  <c:v>10.239147000000001</c:v>
                </c:pt>
                <c:pt idx="3">
                  <c:v>6.1700439999999999</c:v>
                </c:pt>
                <c:pt idx="4">
                  <c:v>8.2958762999999998</c:v>
                </c:pt>
                <c:pt idx="5">
                  <c:v>7.3882620000000001</c:v>
                </c:pt>
                <c:pt idx="6">
                  <c:v>7.7261379999999997</c:v>
                </c:pt>
                <c:pt idx="7">
                  <c:v>8.3691709999999997</c:v>
                </c:pt>
                <c:pt idx="8">
                  <c:v>8.9371170000000006</c:v>
                </c:pt>
                <c:pt idx="9">
                  <c:v>10.469670000000001</c:v>
                </c:pt>
                <c:pt idx="10">
                  <c:v>23.297329999999999</c:v>
                </c:pt>
                <c:pt idx="11">
                  <c:v>19.089120000000001</c:v>
                </c:pt>
                <c:pt idx="12">
                  <c:v>28.386060000000001</c:v>
                </c:pt>
                <c:pt idx="13">
                  <c:v>21.326560000000001</c:v>
                </c:pt>
                <c:pt idx="14">
                  <c:v>23.060040000000001</c:v>
                </c:pt>
                <c:pt idx="15">
                  <c:v>18.362549999999999</c:v>
                </c:pt>
                <c:pt idx="16">
                  <c:v>40.841520000000003</c:v>
                </c:pt>
                <c:pt idx="17">
                  <c:v>39.442830000000001</c:v>
                </c:pt>
                <c:pt idx="18">
                  <c:v>9.7231199999999998</c:v>
                </c:pt>
                <c:pt idx="19">
                  <c:v>8.0185069999999996</c:v>
                </c:pt>
                <c:pt idx="20">
                  <c:v>12.041256000000001</c:v>
                </c:pt>
                <c:pt idx="21">
                  <c:v>15.231118</c:v>
                </c:pt>
                <c:pt idx="22">
                  <c:v>37.437179999999998</c:v>
                </c:pt>
                <c:pt idx="23">
                  <c:v>29.59676</c:v>
                </c:pt>
                <c:pt idx="24">
                  <c:v>23.484449999999999</c:v>
                </c:pt>
                <c:pt idx="25">
                  <c:v>8.7355239999999998</c:v>
                </c:pt>
                <c:pt idx="26">
                  <c:v>10.456015000000001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657-4881-8D06-7309C7A5A6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3234144"/>
        <c:axId val="533230816"/>
      </c:scatterChart>
      <c:valAx>
        <c:axId val="533234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3230816"/>
        <c:crosses val="autoZero"/>
        <c:crossBetween val="midCat"/>
      </c:valAx>
      <c:valAx>
        <c:axId val="533230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32341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1747594050743658E-3"/>
                  <c:y val="-0.348954505686789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Sheet6!$P$1:$P$27</c:f>
              <c:numCache>
                <c:formatCode>General</c:formatCode>
                <c:ptCount val="27"/>
                <c:pt idx="0">
                  <c:v>11.535122285714285</c:v>
                </c:pt>
                <c:pt idx="1">
                  <c:v>14.196223714285717</c:v>
                </c:pt>
                <c:pt idx="2">
                  <c:v>21.754702999999999</c:v>
                </c:pt>
                <c:pt idx="3">
                  <c:v>21.655092</c:v>
                </c:pt>
                <c:pt idx="4">
                  <c:v>23.737850300000002</c:v>
                </c:pt>
                <c:pt idx="5">
                  <c:v>14.172595214285717</c:v>
                </c:pt>
                <c:pt idx="6">
                  <c:v>15.791178928571428</c:v>
                </c:pt>
                <c:pt idx="7">
                  <c:v>8.7104747142857128</c:v>
                </c:pt>
                <c:pt idx="8">
                  <c:v>13.261656714285715</c:v>
                </c:pt>
                <c:pt idx="9">
                  <c:v>31.493210857142856</c:v>
                </c:pt>
                <c:pt idx="10">
                  <c:v>31.110267857142855</c:v>
                </c:pt>
                <c:pt idx="11">
                  <c:v>20.939811428571431</c:v>
                </c:pt>
                <c:pt idx="12">
                  <c:v>22.783334999999997</c:v>
                </c:pt>
                <c:pt idx="13">
                  <c:v>19.280587857142852</c:v>
                </c:pt>
                <c:pt idx="14">
                  <c:v>26.875343571428566</c:v>
                </c:pt>
                <c:pt idx="15">
                  <c:v>19.806567142857148</c:v>
                </c:pt>
                <c:pt idx="16">
                  <c:v>24.987110000000001</c:v>
                </c:pt>
                <c:pt idx="17">
                  <c:v>15.533441928571431</c:v>
                </c:pt>
                <c:pt idx="18">
                  <c:v>10.667703071428571</c:v>
                </c:pt>
                <c:pt idx="19">
                  <c:v>9.7242546428571437</c:v>
                </c:pt>
                <c:pt idx="20">
                  <c:v>12.565795642857141</c:v>
                </c:pt>
                <c:pt idx="21">
                  <c:v>8.074839714285714</c:v>
                </c:pt>
                <c:pt idx="22">
                  <c:v>11.268567542857145</c:v>
                </c:pt>
                <c:pt idx="23">
                  <c:v>9.3138789285714285</c:v>
                </c:pt>
                <c:pt idx="24">
                  <c:v>14.03115864285714</c:v>
                </c:pt>
                <c:pt idx="25">
                  <c:v>12.728865357142855</c:v>
                </c:pt>
                <c:pt idx="26">
                  <c:v>8.3096357857142866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A4-4364-A96B-3219915DD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341167"/>
        <c:axId val="643340751"/>
      </c:scatterChart>
      <c:valAx>
        <c:axId val="643341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340751"/>
        <c:crosses val="autoZero"/>
        <c:crossBetween val="midCat"/>
      </c:valAx>
      <c:valAx>
        <c:axId val="643340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341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6.5063648293963258E-2"/>
                  <c:y val="-0.4600656167979002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Increasing!$D$1:$D$27</c:f>
              <c:numCache>
                <c:formatCode>General</c:formatCode>
                <c:ptCount val="27"/>
                <c:pt idx="0">
                  <c:v>6.8500120000000004</c:v>
                </c:pt>
                <c:pt idx="1">
                  <c:v>16.042280999999999</c:v>
                </c:pt>
                <c:pt idx="2">
                  <c:v>12.923546999999999</c:v>
                </c:pt>
                <c:pt idx="3">
                  <c:v>4.7246920000000001</c:v>
                </c:pt>
                <c:pt idx="4">
                  <c:v>6.3884718999999999</c:v>
                </c:pt>
                <c:pt idx="5">
                  <c:v>5.8817139999999997</c:v>
                </c:pt>
                <c:pt idx="6">
                  <c:v>18.879024000000001</c:v>
                </c:pt>
                <c:pt idx="7">
                  <c:v>6.6567449999999999</c:v>
                </c:pt>
                <c:pt idx="8">
                  <c:v>13.094815000000001</c:v>
                </c:pt>
                <c:pt idx="9">
                  <c:v>11.895517999999999</c:v>
                </c:pt>
                <c:pt idx="10">
                  <c:v>25.517880000000002</c:v>
                </c:pt>
                <c:pt idx="11">
                  <c:v>18.638349999999999</c:v>
                </c:pt>
                <c:pt idx="12">
                  <c:v>19.33071</c:v>
                </c:pt>
                <c:pt idx="13">
                  <c:v>20.420739999999999</c:v>
                </c:pt>
                <c:pt idx="14">
                  <c:v>29.33296</c:v>
                </c:pt>
                <c:pt idx="15">
                  <c:v>23.34571</c:v>
                </c:pt>
                <c:pt idx="16">
                  <c:v>31.183969999999999</c:v>
                </c:pt>
                <c:pt idx="17">
                  <c:v>31.548940000000002</c:v>
                </c:pt>
                <c:pt idx="18">
                  <c:v>7.2447530000000002</c:v>
                </c:pt>
                <c:pt idx="19">
                  <c:v>9.9281430000000004</c:v>
                </c:pt>
                <c:pt idx="20">
                  <c:v>16.8826</c:v>
                </c:pt>
                <c:pt idx="21">
                  <c:v>17.528555000000001</c:v>
                </c:pt>
                <c:pt idx="22">
                  <c:v>37.242319999999999</c:v>
                </c:pt>
                <c:pt idx="23">
                  <c:v>24.080259999999999</c:v>
                </c:pt>
                <c:pt idx="24">
                  <c:v>19.37791</c:v>
                </c:pt>
                <c:pt idx="25">
                  <c:v>10.041615</c:v>
                </c:pt>
                <c:pt idx="26">
                  <c:v>7.7464050000000002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B2-4A22-BC2B-2699A7A75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0290591"/>
        <c:axId val="600292671"/>
      </c:scatterChart>
      <c:valAx>
        <c:axId val="6002905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0292671"/>
        <c:crosses val="autoZero"/>
        <c:crossBetween val="midCat"/>
      </c:valAx>
      <c:valAx>
        <c:axId val="600292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0290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921609798775153"/>
                  <c:y val="-0.1778896908719743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'Gamm_soil temperture_increasing'!$H$2:$H$28</c:f>
              <c:numCache>
                <c:formatCode>General</c:formatCode>
                <c:ptCount val="27"/>
                <c:pt idx="0">
                  <c:v>6.1605670000000003</c:v>
                </c:pt>
                <c:pt idx="1">
                  <c:v>6.7983969999999996</c:v>
                </c:pt>
                <c:pt idx="2">
                  <c:v>3.8047849999999999</c:v>
                </c:pt>
                <c:pt idx="3">
                  <c:v>6.8681770000000002</c:v>
                </c:pt>
                <c:pt idx="4">
                  <c:v>3.916115</c:v>
                </c:pt>
                <c:pt idx="5">
                  <c:v>3.1682399999999999</c:v>
                </c:pt>
                <c:pt idx="6">
                  <c:v>3.0587639000000002</c:v>
                </c:pt>
                <c:pt idx="7">
                  <c:v>5.2690570000000001</c:v>
                </c:pt>
                <c:pt idx="8">
                  <c:v>6.3299418000000003</c:v>
                </c:pt>
                <c:pt idx="9">
                  <c:v>5.2858229999999997</c:v>
                </c:pt>
                <c:pt idx="10">
                  <c:v>5.0522590000000003</c:v>
                </c:pt>
                <c:pt idx="11">
                  <c:v>3.5381399999999998</c:v>
                </c:pt>
                <c:pt idx="12">
                  <c:v>7.4952629999999996</c:v>
                </c:pt>
                <c:pt idx="13">
                  <c:v>9.7466980000000003</c:v>
                </c:pt>
                <c:pt idx="14">
                  <c:v>5.1316427999999998</c:v>
                </c:pt>
                <c:pt idx="15">
                  <c:v>5.8401719999999999</c:v>
                </c:pt>
                <c:pt idx="16">
                  <c:v>10.896063</c:v>
                </c:pt>
                <c:pt idx="17">
                  <c:v>10.760695</c:v>
                </c:pt>
                <c:pt idx="18">
                  <c:v>6.3053857999999998</c:v>
                </c:pt>
                <c:pt idx="19">
                  <c:v>6.930078</c:v>
                </c:pt>
                <c:pt idx="20">
                  <c:v>4.0458790000000002</c:v>
                </c:pt>
                <c:pt idx="21">
                  <c:v>8.1335979999999992</c:v>
                </c:pt>
                <c:pt idx="22">
                  <c:v>6.8311890000000002</c:v>
                </c:pt>
                <c:pt idx="23">
                  <c:v>7.243627</c:v>
                </c:pt>
                <c:pt idx="24">
                  <c:v>8.9481739999999999</c:v>
                </c:pt>
                <c:pt idx="25">
                  <c:v>6.6836919999999997</c:v>
                </c:pt>
                <c:pt idx="26">
                  <c:v>9.3669410000000006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F3-465D-BBDB-25DED7D52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4047519"/>
        <c:axId val="764053343"/>
      </c:scatterChart>
      <c:valAx>
        <c:axId val="7640475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4053343"/>
        <c:crosses val="autoZero"/>
        <c:crossBetween val="midCat"/>
      </c:valAx>
      <c:valAx>
        <c:axId val="764053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40475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rgbClr val="FF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5063648293963255E-2"/>
                  <c:y val="-0.4290252260134149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'Gamm_soil temperature_decreasin'!$F$2:$F$28</c:f>
              <c:numCache>
                <c:formatCode>General</c:formatCode>
                <c:ptCount val="27"/>
                <c:pt idx="0">
                  <c:v>8.3783184999999989</c:v>
                </c:pt>
                <c:pt idx="1">
                  <c:v>7.1436342500000007</c:v>
                </c:pt>
                <c:pt idx="2">
                  <c:v>6.9110769999999997</c:v>
                </c:pt>
                <c:pt idx="3">
                  <c:v>5.4406005000000004</c:v>
                </c:pt>
                <c:pt idx="4">
                  <c:v>5.767857750000001</c:v>
                </c:pt>
                <c:pt idx="5">
                  <c:v>5.83175825</c:v>
                </c:pt>
                <c:pt idx="6">
                  <c:v>7.0320057500000006</c:v>
                </c:pt>
                <c:pt idx="7">
                  <c:v>8.8107949999999988</c:v>
                </c:pt>
                <c:pt idx="8">
                  <c:v>5.6554317249999997</c:v>
                </c:pt>
                <c:pt idx="9">
                  <c:v>8.0523492500000007</c:v>
                </c:pt>
                <c:pt idx="10">
                  <c:v>11.02824425</c:v>
                </c:pt>
                <c:pt idx="11">
                  <c:v>4.7733492500000008</c:v>
                </c:pt>
                <c:pt idx="12">
                  <c:v>4.9784347750000002</c:v>
                </c:pt>
                <c:pt idx="13">
                  <c:v>7.4182334999999995</c:v>
                </c:pt>
                <c:pt idx="14">
                  <c:v>6.9487937500000001</c:v>
                </c:pt>
                <c:pt idx="15">
                  <c:v>5.9584199999999994</c:v>
                </c:pt>
                <c:pt idx="16">
                  <c:v>6.0071335000000001</c:v>
                </c:pt>
                <c:pt idx="17">
                  <c:v>5.0572292499999998</c:v>
                </c:pt>
                <c:pt idx="18">
                  <c:v>5.3616025</c:v>
                </c:pt>
                <c:pt idx="19">
                  <c:v>6.1408715000000003</c:v>
                </c:pt>
                <c:pt idx="20">
                  <c:v>3.927492</c:v>
                </c:pt>
                <c:pt idx="21">
                  <c:v>3.5886744999999998</c:v>
                </c:pt>
                <c:pt idx="22">
                  <c:v>5.3920727499999996</c:v>
                </c:pt>
                <c:pt idx="23">
                  <c:v>5.9520579999999992</c:v>
                </c:pt>
                <c:pt idx="24">
                  <c:v>3.5059697500000002</c:v>
                </c:pt>
                <c:pt idx="25">
                  <c:v>4.6194329999999999</c:v>
                </c:pt>
                <c:pt idx="26">
                  <c:v>6.6758587499999997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40-45A6-9C51-A70ADC1BB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5849167"/>
        <c:axId val="2065845007"/>
      </c:scatterChart>
      <c:valAx>
        <c:axId val="2065849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5845007"/>
        <c:crosses val="autoZero"/>
        <c:crossBetween val="midCat"/>
      </c:valAx>
      <c:valAx>
        <c:axId val="2065845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5849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'All sites'!$B$1</c:f>
              <c:strCache>
                <c:ptCount val="1"/>
                <c:pt idx="0">
                  <c:v>Tsoil of 30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'All sites'!$F$2:$F$327</c:f>
              <c:numCache>
                <c:formatCode>General</c:formatCode>
                <c:ptCount val="326"/>
                <c:pt idx="0">
                  <c:v>0.26660212913135278</c:v>
                </c:pt>
                <c:pt idx="1">
                  <c:v>0.24979272854408202</c:v>
                </c:pt>
                <c:pt idx="2">
                  <c:v>0.26362542775628528</c:v>
                </c:pt>
                <c:pt idx="3">
                  <c:v>0.30175806626088314</c:v>
                </c:pt>
                <c:pt idx="4">
                  <c:v>0.28117771196234942</c:v>
                </c:pt>
                <c:pt idx="5">
                  <c:v>0.31311274885116636</c:v>
                </c:pt>
                <c:pt idx="6">
                  <c:v>0.28370871117759899</c:v>
                </c:pt>
                <c:pt idx="7">
                  <c:v>0.29469748823080849</c:v>
                </c:pt>
                <c:pt idx="8">
                  <c:v>0.33547557199482503</c:v>
                </c:pt>
                <c:pt idx="9">
                  <c:v>0.29937730792473433</c:v>
                </c:pt>
                <c:pt idx="10">
                  <c:v>0.30867804981572694</c:v>
                </c:pt>
                <c:pt idx="11">
                  <c:v>0.30199842876336092</c:v>
                </c:pt>
                <c:pt idx="12">
                  <c:v>0.29598514588058816</c:v>
                </c:pt>
                <c:pt idx="13">
                  <c:v>0.31822854134333634</c:v>
                </c:pt>
                <c:pt idx="14">
                  <c:v>0.29014436937223187</c:v>
                </c:pt>
                <c:pt idx="15">
                  <c:v>0.2863811451459411</c:v>
                </c:pt>
                <c:pt idx="16">
                  <c:v>0.28932865485646936</c:v>
                </c:pt>
                <c:pt idx="17">
                  <c:v>0.32491427366340481</c:v>
                </c:pt>
                <c:pt idx="18">
                  <c:v>0.2934624398426473</c:v>
                </c:pt>
                <c:pt idx="19">
                  <c:v>0.29265421874379322</c:v>
                </c:pt>
                <c:pt idx="20">
                  <c:v>0.30943177932737581</c:v>
                </c:pt>
                <c:pt idx="21">
                  <c:v>0.33493892315913226</c:v>
                </c:pt>
                <c:pt idx="22">
                  <c:v>0.33028945685351507</c:v>
                </c:pt>
                <c:pt idx="23">
                  <c:v>0.29827372567313409</c:v>
                </c:pt>
                <c:pt idx="24">
                  <c:v>0.29650974085941928</c:v>
                </c:pt>
                <c:pt idx="25">
                  <c:v>0.36013792317791077</c:v>
                </c:pt>
                <c:pt idx="26">
                  <c:v>0.33324928914229435</c:v>
                </c:pt>
                <c:pt idx="27">
                  <c:v>0.33833028526943343</c:v>
                </c:pt>
                <c:pt idx="28">
                  <c:v>0.33953220122211147</c:v>
                </c:pt>
                <c:pt idx="29">
                  <c:v>0.33773400039373214</c:v>
                </c:pt>
                <c:pt idx="30">
                  <c:v>0.33744832420924681</c:v>
                </c:pt>
                <c:pt idx="31">
                  <c:v>0.34223091738171735</c:v>
                </c:pt>
                <c:pt idx="32">
                  <c:v>0.33765489120491532</c:v>
                </c:pt>
                <c:pt idx="33">
                  <c:v>0.315175030244218</c:v>
                </c:pt>
                <c:pt idx="34">
                  <c:v>0.34018815201602848</c:v>
                </c:pt>
                <c:pt idx="35">
                  <c:v>0.35905017201597761</c:v>
                </c:pt>
                <c:pt idx="36">
                  <c:v>0.33189570485548864</c:v>
                </c:pt>
                <c:pt idx="37">
                  <c:v>0.32621969697383563</c:v>
                </c:pt>
                <c:pt idx="38">
                  <c:v>0.32794699906151442</c:v>
                </c:pt>
                <c:pt idx="39">
                  <c:v>0.33180279107401534</c:v>
                </c:pt>
                <c:pt idx="40">
                  <c:v>0.35209989329732672</c:v>
                </c:pt>
                <c:pt idx="41">
                  <c:v>0.34936962443611519</c:v>
                </c:pt>
                <c:pt idx="42">
                  <c:v>0.35420139819870233</c:v>
                </c:pt>
                <c:pt idx="43">
                  <c:v>0.32297289262184542</c:v>
                </c:pt>
                <c:pt idx="44">
                  <c:v>0.33573376283278805</c:v>
                </c:pt>
                <c:pt idx="45">
                  <c:v>0.34571713979520408</c:v>
                </c:pt>
                <c:pt idx="46">
                  <c:v>0.34713134656584371</c:v>
                </c:pt>
                <c:pt idx="47">
                  <c:v>0.33607336730925258</c:v>
                </c:pt>
                <c:pt idx="48">
                  <c:v>0.34409756836136068</c:v>
                </c:pt>
                <c:pt idx="49">
                  <c:v>0.3365172517959093</c:v>
                </c:pt>
                <c:pt idx="50">
                  <c:v>0.33131300843564071</c:v>
                </c:pt>
                <c:pt idx="51">
                  <c:v>0.31814467731079887</c:v>
                </c:pt>
                <c:pt idx="52">
                  <c:v>0.32075889409148045</c:v>
                </c:pt>
                <c:pt idx="53">
                  <c:v>0.35922455395175423</c:v>
                </c:pt>
                <c:pt idx="54">
                  <c:v>0.28375564017740507</c:v>
                </c:pt>
                <c:pt idx="55">
                  <c:v>0.29384360484023014</c:v>
                </c:pt>
                <c:pt idx="56">
                  <c:v>0.26964668231322197</c:v>
                </c:pt>
                <c:pt idx="57">
                  <c:v>0.2537613242572046</c:v>
                </c:pt>
                <c:pt idx="58">
                  <c:v>0.27970781844920484</c:v>
                </c:pt>
                <c:pt idx="59">
                  <c:v>0.25964816220381093</c:v>
                </c:pt>
                <c:pt idx="60">
                  <c:v>0.25727204824554617</c:v>
                </c:pt>
                <c:pt idx="61">
                  <c:v>0.27504461188033119</c:v>
                </c:pt>
                <c:pt idx="62">
                  <c:v>0.27550230545508098</c:v>
                </c:pt>
                <c:pt idx="63">
                  <c:v>0.27100684625744237</c:v>
                </c:pt>
                <c:pt idx="64">
                  <c:v>0.27881193011625727</c:v>
                </c:pt>
                <c:pt idx="65">
                  <c:v>0.27462134624367401</c:v>
                </c:pt>
                <c:pt idx="66">
                  <c:v>0.26570779280257223</c:v>
                </c:pt>
                <c:pt idx="67">
                  <c:v>0.27731440718100919</c:v>
                </c:pt>
                <c:pt idx="68">
                  <c:v>0.26198663235057967</c:v>
                </c:pt>
                <c:pt idx="69">
                  <c:v>0.26054937338204115</c:v>
                </c:pt>
                <c:pt idx="70">
                  <c:v>0.28318313590205363</c:v>
                </c:pt>
                <c:pt idx="71">
                  <c:v>0.27464196570582394</c:v>
                </c:pt>
                <c:pt idx="72">
                  <c:v>0.2672720280515925</c:v>
                </c:pt>
                <c:pt idx="73">
                  <c:v>0.27691887979661317</c:v>
                </c:pt>
                <c:pt idx="74">
                  <c:v>0.26802988411081641</c:v>
                </c:pt>
                <c:pt idx="75">
                  <c:v>0.24987411849746888</c:v>
                </c:pt>
                <c:pt idx="76">
                  <c:v>0.28949814844897409</c:v>
                </c:pt>
                <c:pt idx="77">
                  <c:v>0.26488779153243436</c:v>
                </c:pt>
                <c:pt idx="78">
                  <c:v>0.26206626691444457</c:v>
                </c:pt>
                <c:pt idx="79">
                  <c:v>0.26754521483330607</c:v>
                </c:pt>
                <c:pt idx="80">
                  <c:v>0.27010484107387722</c:v>
                </c:pt>
                <c:pt idx="81">
                  <c:v>0.270252890245894</c:v>
                </c:pt>
                <c:pt idx="82">
                  <c:v>0.32705039575962114</c:v>
                </c:pt>
                <c:pt idx="83">
                  <c:v>0.31191500945942013</c:v>
                </c:pt>
                <c:pt idx="84">
                  <c:v>0.28137741855941301</c:v>
                </c:pt>
                <c:pt idx="85">
                  <c:v>0.29979415976257273</c:v>
                </c:pt>
                <c:pt idx="86">
                  <c:v>0.2615601740415518</c:v>
                </c:pt>
                <c:pt idx="87">
                  <c:v>0.27857563293953652</c:v>
                </c:pt>
                <c:pt idx="88">
                  <c:v>0.29270622034316285</c:v>
                </c:pt>
                <c:pt idx="89">
                  <c:v>0.2987951894599597</c:v>
                </c:pt>
                <c:pt idx="90">
                  <c:v>0.2558826111717713</c:v>
                </c:pt>
                <c:pt idx="91">
                  <c:v>0.27796678878590964</c:v>
                </c:pt>
                <c:pt idx="92">
                  <c:v>0.28320544693574234</c:v>
                </c:pt>
                <c:pt idx="93">
                  <c:v>0.26128078321846565</c:v>
                </c:pt>
                <c:pt idx="94">
                  <c:v>0.25896355358984591</c:v>
                </c:pt>
                <c:pt idx="95">
                  <c:v>0.28377689495272462</c:v>
                </c:pt>
                <c:pt idx="96">
                  <c:v>0.2670803631704845</c:v>
                </c:pt>
                <c:pt idx="97">
                  <c:v>0.2572948689285543</c:v>
                </c:pt>
                <c:pt idx="98">
                  <c:v>0.27710051671533431</c:v>
                </c:pt>
                <c:pt idx="99">
                  <c:v>0.25424939777927841</c:v>
                </c:pt>
                <c:pt idx="100">
                  <c:v>0.28476881288382627</c:v>
                </c:pt>
                <c:pt idx="101">
                  <c:v>0.24212852728451839</c:v>
                </c:pt>
                <c:pt idx="102">
                  <c:v>0.24353234463476073</c:v>
                </c:pt>
                <c:pt idx="103">
                  <c:v>0.2609779593594489</c:v>
                </c:pt>
                <c:pt idx="104">
                  <c:v>0.25805306226937635</c:v>
                </c:pt>
                <c:pt idx="105">
                  <c:v>0.22065644512445756</c:v>
                </c:pt>
                <c:pt idx="106">
                  <c:v>0.26788175021948007</c:v>
                </c:pt>
                <c:pt idx="107">
                  <c:v>0.24190112774096459</c:v>
                </c:pt>
                <c:pt idx="108">
                  <c:v>0.35640034748909644</c:v>
                </c:pt>
                <c:pt idx="109">
                  <c:v>0.32109606743641095</c:v>
                </c:pt>
                <c:pt idx="110">
                  <c:v>0.29096760039110248</c:v>
                </c:pt>
                <c:pt idx="111">
                  <c:v>0.31203576982022146</c:v>
                </c:pt>
                <c:pt idx="112">
                  <c:v>0.31702523419711159</c:v>
                </c:pt>
                <c:pt idx="113">
                  <c:v>0.30560678647208489</c:v>
                </c:pt>
                <c:pt idx="114">
                  <c:v>0.3453851023644845</c:v>
                </c:pt>
                <c:pt idx="115">
                  <c:v>0.33196614016626269</c:v>
                </c:pt>
                <c:pt idx="116">
                  <c:v>0.32075704088515744</c:v>
                </c:pt>
                <c:pt idx="117">
                  <c:v>0.33741756165476799</c:v>
                </c:pt>
                <c:pt idx="118">
                  <c:v>0.29107501646525835</c:v>
                </c:pt>
                <c:pt idx="119">
                  <c:v>0.33302680787009808</c:v>
                </c:pt>
                <c:pt idx="120">
                  <c:v>0.32659272403185136</c:v>
                </c:pt>
                <c:pt idx="121">
                  <c:v>0.30872512258460078</c:v>
                </c:pt>
                <c:pt idx="122">
                  <c:v>0.30216625972929928</c:v>
                </c:pt>
                <c:pt idx="123">
                  <c:v>0.31882008817991125</c:v>
                </c:pt>
                <c:pt idx="124">
                  <c:v>0.31758415054311945</c:v>
                </c:pt>
                <c:pt idx="125">
                  <c:v>0.29791305883718627</c:v>
                </c:pt>
                <c:pt idx="126">
                  <c:v>0.30628021166923958</c:v>
                </c:pt>
                <c:pt idx="127">
                  <c:v>0.31747027409148632</c:v>
                </c:pt>
                <c:pt idx="128">
                  <c:v>0.29799411682007443</c:v>
                </c:pt>
                <c:pt idx="129">
                  <c:v>0.30914382183963468</c:v>
                </c:pt>
                <c:pt idx="130">
                  <c:v>0.31842128196693908</c:v>
                </c:pt>
                <c:pt idx="131">
                  <c:v>0.33601859036360426</c:v>
                </c:pt>
                <c:pt idx="132">
                  <c:v>0.36462900439327545</c:v>
                </c:pt>
                <c:pt idx="133">
                  <c:v>0.28194698936704043</c:v>
                </c:pt>
                <c:pt idx="134">
                  <c:v>0.31768354949809086</c:v>
                </c:pt>
                <c:pt idx="135">
                  <c:v>0.31113431990370322</c:v>
                </c:pt>
                <c:pt idx="136">
                  <c:v>0.33798292431739596</c:v>
                </c:pt>
                <c:pt idx="137">
                  <c:v>0.31771599783806481</c:v>
                </c:pt>
                <c:pt idx="138">
                  <c:v>0.32701320577754733</c:v>
                </c:pt>
                <c:pt idx="139">
                  <c:v>0.34416562913385557</c:v>
                </c:pt>
                <c:pt idx="140">
                  <c:v>0.33390906659341069</c:v>
                </c:pt>
                <c:pt idx="141">
                  <c:v>0.31881435135648317</c:v>
                </c:pt>
                <c:pt idx="142">
                  <c:v>0.34524415137044356</c:v>
                </c:pt>
                <c:pt idx="143">
                  <c:v>0.32927077224184331</c:v>
                </c:pt>
                <c:pt idx="144">
                  <c:v>0.32558590732996212</c:v>
                </c:pt>
                <c:pt idx="145">
                  <c:v>0.32573778311106888</c:v>
                </c:pt>
                <c:pt idx="146">
                  <c:v>0.34312742484381381</c:v>
                </c:pt>
                <c:pt idx="147">
                  <c:v>0.35476516246508683</c:v>
                </c:pt>
                <c:pt idx="148">
                  <c:v>0.35657800663879724</c:v>
                </c:pt>
                <c:pt idx="149">
                  <c:v>0.37048016139990386</c:v>
                </c:pt>
                <c:pt idx="150">
                  <c:v>0.35049165792246878</c:v>
                </c:pt>
                <c:pt idx="151">
                  <c:v>0.33639309932456746</c:v>
                </c:pt>
                <c:pt idx="152">
                  <c:v>0.35258419338037739</c:v>
                </c:pt>
                <c:pt idx="153">
                  <c:v>0.31820567753550372</c:v>
                </c:pt>
                <c:pt idx="154">
                  <c:v>0.32345940258471106</c:v>
                </c:pt>
                <c:pt idx="155">
                  <c:v>0.3122449964184858</c:v>
                </c:pt>
                <c:pt idx="156">
                  <c:v>0.35766439003306033</c:v>
                </c:pt>
                <c:pt idx="157">
                  <c:v>0.34954922901714996</c:v>
                </c:pt>
                <c:pt idx="158">
                  <c:v>0.34119443421821521</c:v>
                </c:pt>
                <c:pt idx="159">
                  <c:v>0.33667124272606425</c:v>
                </c:pt>
                <c:pt idx="160">
                  <c:v>0.32832095683402845</c:v>
                </c:pt>
                <c:pt idx="161">
                  <c:v>0.33797371664223003</c:v>
                </c:pt>
                <c:pt idx="162">
                  <c:v>0.31549309367287598</c:v>
                </c:pt>
                <c:pt idx="163">
                  <c:v>0.32784595862421972</c:v>
                </c:pt>
                <c:pt idx="164">
                  <c:v>0.32837545464724144</c:v>
                </c:pt>
                <c:pt idx="165">
                  <c:v>0.3143068452618426</c:v>
                </c:pt>
                <c:pt idx="166">
                  <c:v>0.31957798450265829</c:v>
                </c:pt>
                <c:pt idx="167">
                  <c:v>0.33775174473719821</c:v>
                </c:pt>
                <c:pt idx="168">
                  <c:v>0.32065301619737469</c:v>
                </c:pt>
                <c:pt idx="169">
                  <c:v>0.31405365392269796</c:v>
                </c:pt>
                <c:pt idx="170">
                  <c:v>0.29521974182709265</c:v>
                </c:pt>
                <c:pt idx="171">
                  <c:v>0.30723205772930562</c:v>
                </c:pt>
                <c:pt idx="172">
                  <c:v>0.31007818988152497</c:v>
                </c:pt>
                <c:pt idx="173">
                  <c:v>0.30635463608264074</c:v>
                </c:pt>
                <c:pt idx="174">
                  <c:v>0.31607772033031029</c:v>
                </c:pt>
                <c:pt idx="175">
                  <c:v>0.31826585174975752</c:v>
                </c:pt>
                <c:pt idx="176">
                  <c:v>0.29727442525844133</c:v>
                </c:pt>
                <c:pt idx="177">
                  <c:v>0.30653338530064733</c:v>
                </c:pt>
                <c:pt idx="178">
                  <c:v>0.30227274245124902</c:v>
                </c:pt>
                <c:pt idx="179">
                  <c:v>0.31088684837060915</c:v>
                </c:pt>
                <c:pt idx="180">
                  <c:v>0.30259444300337701</c:v>
                </c:pt>
                <c:pt idx="181">
                  <c:v>0.31357767727922597</c:v>
                </c:pt>
                <c:pt idx="182">
                  <c:v>0.29983639105714749</c:v>
                </c:pt>
                <c:pt idx="183">
                  <c:v>0.32292729329754655</c:v>
                </c:pt>
                <c:pt idx="184">
                  <c:v>0.29943129561826343</c:v>
                </c:pt>
                <c:pt idx="185">
                  <c:v>0.3033667351901701</c:v>
                </c:pt>
                <c:pt idx="186">
                  <c:v>0.30692026963885644</c:v>
                </c:pt>
                <c:pt idx="187">
                  <c:v>0.30278133552169922</c:v>
                </c:pt>
                <c:pt idx="188">
                  <c:v>0.30828553727889102</c:v>
                </c:pt>
                <c:pt idx="189">
                  <c:v>0.34436824048826703</c:v>
                </c:pt>
                <c:pt idx="190">
                  <c:v>0.3553609291471968</c:v>
                </c:pt>
                <c:pt idx="191">
                  <c:v>0.33830851407685869</c:v>
                </c:pt>
                <c:pt idx="192">
                  <c:v>0.35913141164548407</c:v>
                </c:pt>
                <c:pt idx="193">
                  <c:v>0.33390434536618485</c:v>
                </c:pt>
                <c:pt idx="194">
                  <c:v>0.31978424501773112</c:v>
                </c:pt>
                <c:pt idx="195">
                  <c:v>0.32453167448869985</c:v>
                </c:pt>
                <c:pt idx="196">
                  <c:v>0.34264716873841944</c:v>
                </c:pt>
                <c:pt idx="197">
                  <c:v>0.31219418329142684</c:v>
                </c:pt>
                <c:pt idx="198">
                  <c:v>0.3309640395216773</c:v>
                </c:pt>
                <c:pt idx="199">
                  <c:v>0.30818042924966632</c:v>
                </c:pt>
                <c:pt idx="200">
                  <c:v>0.29556755135430018</c:v>
                </c:pt>
                <c:pt idx="201">
                  <c:v>0.31601244362649233</c:v>
                </c:pt>
                <c:pt idx="202">
                  <c:v>0.30989216335491571</c:v>
                </c:pt>
                <c:pt idx="203">
                  <c:v>0.32013143098162439</c:v>
                </c:pt>
                <c:pt idx="204">
                  <c:v>0.31995185396984904</c:v>
                </c:pt>
                <c:pt idx="205">
                  <c:v>0.32722482648056861</c:v>
                </c:pt>
                <c:pt idx="206">
                  <c:v>0.30297170271063278</c:v>
                </c:pt>
                <c:pt idx="207">
                  <c:v>0.30009267798638106</c:v>
                </c:pt>
                <c:pt idx="208">
                  <c:v>0.32950339681588831</c:v>
                </c:pt>
                <c:pt idx="209">
                  <c:v>0.32177403280212319</c:v>
                </c:pt>
                <c:pt idx="210">
                  <c:v>0.3265436962575789</c:v>
                </c:pt>
                <c:pt idx="211">
                  <c:v>0.30225555120542846</c:v>
                </c:pt>
                <c:pt idx="212">
                  <c:v>0.32300531661621346</c:v>
                </c:pt>
                <c:pt idx="213">
                  <c:v>0.27273815143878483</c:v>
                </c:pt>
                <c:pt idx="214">
                  <c:v>0.30296860747234805</c:v>
                </c:pt>
                <c:pt idx="215">
                  <c:v>0.29816153639309967</c:v>
                </c:pt>
                <c:pt idx="216">
                  <c:v>0.38472556499172583</c:v>
                </c:pt>
                <c:pt idx="217">
                  <c:v>0.41831904820083599</c:v>
                </c:pt>
                <c:pt idx="218">
                  <c:v>0.38575704919376785</c:v>
                </c:pt>
                <c:pt idx="219">
                  <c:v>0.38946261593697484</c:v>
                </c:pt>
                <c:pt idx="220">
                  <c:v>0.37267834902519414</c:v>
                </c:pt>
                <c:pt idx="221">
                  <c:v>0.35509735262545578</c:v>
                </c:pt>
                <c:pt idx="222">
                  <c:v>0.34418127137936483</c:v>
                </c:pt>
                <c:pt idx="223">
                  <c:v>0.32478561175412429</c:v>
                </c:pt>
                <c:pt idx="224">
                  <c:v>0.32702106598301123</c:v>
                </c:pt>
                <c:pt idx="225">
                  <c:v>0.33946494059478499</c:v>
                </c:pt>
                <c:pt idx="226">
                  <c:v>0.37064767301763746</c:v>
                </c:pt>
                <c:pt idx="227">
                  <c:v>0.33168018700108831</c:v>
                </c:pt>
                <c:pt idx="228">
                  <c:v>0.31789120892475531</c:v>
                </c:pt>
                <c:pt idx="229">
                  <c:v>0.32477524477588771</c:v>
                </c:pt>
                <c:pt idx="230">
                  <c:v>0.3585103368316519</c:v>
                </c:pt>
                <c:pt idx="231">
                  <c:v>0.35804382847352861</c:v>
                </c:pt>
                <c:pt idx="232">
                  <c:v>0.34232794151864776</c:v>
                </c:pt>
                <c:pt idx="233">
                  <c:v>0.33538381636530784</c:v>
                </c:pt>
                <c:pt idx="234">
                  <c:v>0.34665288334136046</c:v>
                </c:pt>
                <c:pt idx="235">
                  <c:v>0.37637464669254916</c:v>
                </c:pt>
                <c:pt idx="236">
                  <c:v>0.33831045601457455</c:v>
                </c:pt>
                <c:pt idx="237">
                  <c:v>0.31099490936226715</c:v>
                </c:pt>
                <c:pt idx="238">
                  <c:v>0.32768151154887781</c:v>
                </c:pt>
                <c:pt idx="239">
                  <c:v>0.31561133219747217</c:v>
                </c:pt>
                <c:pt idx="240">
                  <c:v>0.32680817869583506</c:v>
                </c:pt>
                <c:pt idx="241">
                  <c:v>0.32359184530455959</c:v>
                </c:pt>
                <c:pt idx="242">
                  <c:v>0.30665418029669678</c:v>
                </c:pt>
                <c:pt idx="243">
                  <c:v>0.36126457624477443</c:v>
                </c:pt>
                <c:pt idx="244">
                  <c:v>0.36695812771166192</c:v>
                </c:pt>
                <c:pt idx="245">
                  <c:v>0.38404041862726096</c:v>
                </c:pt>
                <c:pt idx="246">
                  <c:v>0.36500234869880938</c:v>
                </c:pt>
                <c:pt idx="247">
                  <c:v>0.32281006418551261</c:v>
                </c:pt>
                <c:pt idx="248">
                  <c:v>0.33219104073666578</c:v>
                </c:pt>
                <c:pt idx="249">
                  <c:v>0.30293547754841571</c:v>
                </c:pt>
                <c:pt idx="250">
                  <c:v>0.26867633031889143</c:v>
                </c:pt>
                <c:pt idx="251">
                  <c:v>0.27920411232424264</c:v>
                </c:pt>
                <c:pt idx="252">
                  <c:v>0.28082983159123898</c:v>
                </c:pt>
                <c:pt idx="253">
                  <c:v>0.32105573239034774</c:v>
                </c:pt>
                <c:pt idx="254">
                  <c:v>0.32607844423219545</c:v>
                </c:pt>
                <c:pt idx="255">
                  <c:v>0.34613416715864254</c:v>
                </c:pt>
                <c:pt idx="256">
                  <c:v>0.26406084007881153</c:v>
                </c:pt>
                <c:pt idx="257">
                  <c:v>0.27903137841097819</c:v>
                </c:pt>
                <c:pt idx="258">
                  <c:v>0.27525194054363022</c:v>
                </c:pt>
                <c:pt idx="259">
                  <c:v>0.32047132047954102</c:v>
                </c:pt>
                <c:pt idx="260">
                  <c:v>0.26898980015027957</c:v>
                </c:pt>
                <c:pt idx="261">
                  <c:v>0.26354032945576755</c:v>
                </c:pt>
                <c:pt idx="262">
                  <c:v>0.27264991647690184</c:v>
                </c:pt>
                <c:pt idx="263">
                  <c:v>0.28587868404517391</c:v>
                </c:pt>
                <c:pt idx="264">
                  <c:v>0.28646556922627031</c:v>
                </c:pt>
                <c:pt idx="265">
                  <c:v>0.26344619938850455</c:v>
                </c:pt>
                <c:pt idx="266">
                  <c:v>0.25246463523396578</c:v>
                </c:pt>
                <c:pt idx="267">
                  <c:v>0.26185615519479544</c:v>
                </c:pt>
                <c:pt idx="268">
                  <c:v>0.29454452939720804</c:v>
                </c:pt>
                <c:pt idx="269">
                  <c:v>0.2847007966661384</c:v>
                </c:pt>
                <c:pt idx="270">
                  <c:v>0.39405403005764694</c:v>
                </c:pt>
                <c:pt idx="271">
                  <c:v>0.3768655116489647</c:v>
                </c:pt>
                <c:pt idx="272">
                  <c:v>0.42904636482642211</c:v>
                </c:pt>
                <c:pt idx="273">
                  <c:v>0.40179668463740337</c:v>
                </c:pt>
                <c:pt idx="274">
                  <c:v>0.3606516677973971</c:v>
                </c:pt>
                <c:pt idx="275">
                  <c:v>0.3528804843649076</c:v>
                </c:pt>
                <c:pt idx="276">
                  <c:v>0.42116412131862235</c:v>
                </c:pt>
                <c:pt idx="277">
                  <c:v>0.44724819020075007</c:v>
                </c:pt>
                <c:pt idx="278">
                  <c:v>0.31804181897525519</c:v>
                </c:pt>
                <c:pt idx="279">
                  <c:v>0.31598300133511537</c:v>
                </c:pt>
                <c:pt idx="280">
                  <c:v>0.40180475892821965</c:v>
                </c:pt>
                <c:pt idx="281">
                  <c:v>0.35985378002925478</c:v>
                </c:pt>
                <c:pt idx="282">
                  <c:v>0.36462142290972765</c:v>
                </c:pt>
                <c:pt idx="283">
                  <c:v>0.33721634779430709</c:v>
                </c:pt>
                <c:pt idx="284">
                  <c:v>0.29933368246669118</c:v>
                </c:pt>
                <c:pt idx="285">
                  <c:v>0.28695067282786135</c:v>
                </c:pt>
                <c:pt idx="286">
                  <c:v>0.34991205404278547</c:v>
                </c:pt>
                <c:pt idx="287">
                  <c:v>0.42090823132099947</c:v>
                </c:pt>
                <c:pt idx="288">
                  <c:v>0.36293772618528136</c:v>
                </c:pt>
                <c:pt idx="289">
                  <c:v>0.31669189150121813</c:v>
                </c:pt>
                <c:pt idx="290">
                  <c:v>0.2554851895026482</c:v>
                </c:pt>
                <c:pt idx="291">
                  <c:v>0.32209734941028911</c:v>
                </c:pt>
                <c:pt idx="292">
                  <c:v>0.31563072316725149</c:v>
                </c:pt>
                <c:pt idx="293">
                  <c:v>0.31711693643658562</c:v>
                </c:pt>
                <c:pt idx="294">
                  <c:v>0.2683478884862156</c:v>
                </c:pt>
                <c:pt idx="295">
                  <c:v>0.37517815840801788</c:v>
                </c:pt>
                <c:pt idx="296">
                  <c:v>0.30956661032165417</c:v>
                </c:pt>
                <c:pt idx="297">
                  <c:v>0.37819272561101552</c:v>
                </c:pt>
                <c:pt idx="298">
                  <c:v>0.33945215922834177</c:v>
                </c:pt>
                <c:pt idx="299">
                  <c:v>0.42293648927333605</c:v>
                </c:pt>
                <c:pt idx="300">
                  <c:v>0.36660283650748693</c:v>
                </c:pt>
                <c:pt idx="301">
                  <c:v>0.32292686382215702</c:v>
                </c:pt>
                <c:pt idx="302">
                  <c:v>0.30554050292810087</c:v>
                </c:pt>
                <c:pt idx="303">
                  <c:v>0.34821353997516025</c:v>
                </c:pt>
                <c:pt idx="304">
                  <c:v>0.2504752711612826</c:v>
                </c:pt>
                <c:pt idx="305">
                  <c:v>0.38816585882198801</c:v>
                </c:pt>
                <c:pt idx="306">
                  <c:v>0.23466124211993397</c:v>
                </c:pt>
                <c:pt idx="307">
                  <c:v>0.36934541575195035</c:v>
                </c:pt>
                <c:pt idx="308">
                  <c:v>0.23540439716829745</c:v>
                </c:pt>
                <c:pt idx="309">
                  <c:v>0.40667324814315203</c:v>
                </c:pt>
                <c:pt idx="310">
                  <c:v>0.3192902556274545</c:v>
                </c:pt>
                <c:pt idx="311">
                  <c:v>0.32905732957303008</c:v>
                </c:pt>
                <c:pt idx="312">
                  <c:v>0.3464606899894645</c:v>
                </c:pt>
                <c:pt idx="313">
                  <c:v>0.27602865544155286</c:v>
                </c:pt>
                <c:pt idx="314">
                  <c:v>0.32269856243701411</c:v>
                </c:pt>
                <c:pt idx="315">
                  <c:v>0.30268090560555733</c:v>
                </c:pt>
                <c:pt idx="316">
                  <c:v>0.13696707040187117</c:v>
                </c:pt>
                <c:pt idx="317">
                  <c:v>0.41276669892192064</c:v>
                </c:pt>
                <c:pt idx="318">
                  <c:v>0.2918468694092472</c:v>
                </c:pt>
                <c:pt idx="319">
                  <c:v>0.28501248080611474</c:v>
                </c:pt>
                <c:pt idx="320">
                  <c:v>0.21580055208604088</c:v>
                </c:pt>
                <c:pt idx="321">
                  <c:v>0.17666232125400816</c:v>
                </c:pt>
                <c:pt idx="322">
                  <c:v>0.31456567817972808</c:v>
                </c:pt>
                <c:pt idx="323">
                  <c:v>0.31652161471982326</c:v>
                </c:pt>
              </c:numCache>
            </c:numRef>
          </c:xVal>
          <c:yVal>
            <c:numRef>
              <c:f>'All sites'!$B$2:$B$327</c:f>
              <c:numCache>
                <c:formatCode>General</c:formatCode>
                <c:ptCount val="326"/>
                <c:pt idx="0">
                  <c:v>5.6233029999999999</c:v>
                </c:pt>
                <c:pt idx="1">
                  <c:v>3.3129659999999999</c:v>
                </c:pt>
                <c:pt idx="2">
                  <c:v>3.5131260000000002</c:v>
                </c:pt>
                <c:pt idx="3">
                  <c:v>5.2741170000000004</c:v>
                </c:pt>
                <c:pt idx="4">
                  <c:v>3.1956250000000002</c:v>
                </c:pt>
                <c:pt idx="5">
                  <c:v>6.7814389999999998</c:v>
                </c:pt>
                <c:pt idx="6">
                  <c:v>3.9114016</c:v>
                </c:pt>
                <c:pt idx="7">
                  <c:v>5.4828279999999996</c:v>
                </c:pt>
                <c:pt idx="8">
                  <c:v>4.4068733</c:v>
                </c:pt>
                <c:pt idx="9">
                  <c:v>3.5920130000000001</c:v>
                </c:pt>
                <c:pt idx="10">
                  <c:v>6.2866819999999999</c:v>
                </c:pt>
                <c:pt idx="11">
                  <c:v>4.5441859999999998</c:v>
                </c:pt>
                <c:pt idx="12">
                  <c:v>8.3724349999999994</c:v>
                </c:pt>
                <c:pt idx="13">
                  <c:v>4.2596720000000001</c:v>
                </c:pt>
                <c:pt idx="14">
                  <c:v>5.4051957000000002</c:v>
                </c:pt>
                <c:pt idx="15">
                  <c:v>3.0557609999999999</c:v>
                </c:pt>
                <c:pt idx="16">
                  <c:v>8.2274419999999999</c:v>
                </c:pt>
                <c:pt idx="17">
                  <c:v>14.735598</c:v>
                </c:pt>
                <c:pt idx="18">
                  <c:v>4.9264267000000004</c:v>
                </c:pt>
                <c:pt idx="19">
                  <c:v>13.150065</c:v>
                </c:pt>
                <c:pt idx="20">
                  <c:v>5.8469850000000001</c:v>
                </c:pt>
                <c:pt idx="21">
                  <c:v>9.2864959999999996</c:v>
                </c:pt>
                <c:pt idx="22">
                  <c:v>6.6708930000000004</c:v>
                </c:pt>
                <c:pt idx="23">
                  <c:v>5.4879290000000003</c:v>
                </c:pt>
                <c:pt idx="24">
                  <c:v>6.638471</c:v>
                </c:pt>
                <c:pt idx="25">
                  <c:v>6.208545</c:v>
                </c:pt>
                <c:pt idx="26">
                  <c:v>9.4639720000000001</c:v>
                </c:pt>
                <c:pt idx="27">
                  <c:v>9.3411209999999993</c:v>
                </c:pt>
                <c:pt idx="28">
                  <c:v>7.5263210000000003</c:v>
                </c:pt>
                <c:pt idx="29">
                  <c:v>9.5869160000000004</c:v>
                </c:pt>
                <c:pt idx="30">
                  <c:v>3.8800720000000002</c:v>
                </c:pt>
                <c:pt idx="31">
                  <c:v>5.4699869999999997</c:v>
                </c:pt>
                <c:pt idx="32">
                  <c:v>4.6698620000000002</c:v>
                </c:pt>
                <c:pt idx="33">
                  <c:v>9.3733280000000008</c:v>
                </c:pt>
                <c:pt idx="34">
                  <c:v>8.0958889999999997</c:v>
                </c:pt>
                <c:pt idx="35">
                  <c:v>6.4163012000000004</c:v>
                </c:pt>
                <c:pt idx="36">
                  <c:v>6.4260380000000001</c:v>
                </c:pt>
                <c:pt idx="37">
                  <c:v>12.171637</c:v>
                </c:pt>
                <c:pt idx="38">
                  <c:v>3.5086680000000001</c:v>
                </c:pt>
                <c:pt idx="39">
                  <c:v>4.3264126000000003</c:v>
                </c:pt>
                <c:pt idx="40">
                  <c:v>6.3258640000000002</c:v>
                </c:pt>
                <c:pt idx="41">
                  <c:v>5.033099</c:v>
                </c:pt>
                <c:pt idx="42">
                  <c:v>6.3090789999999997</c:v>
                </c:pt>
                <c:pt idx="43">
                  <c:v>7.3464520000000002</c:v>
                </c:pt>
                <c:pt idx="44">
                  <c:v>5.2348540000000003</c:v>
                </c:pt>
                <c:pt idx="45">
                  <c:v>6.1881724</c:v>
                </c:pt>
                <c:pt idx="46">
                  <c:v>5.2443809999999997</c:v>
                </c:pt>
                <c:pt idx="47">
                  <c:v>3.0103304</c:v>
                </c:pt>
                <c:pt idx="48">
                  <c:v>4.227519</c:v>
                </c:pt>
                <c:pt idx="49">
                  <c:v>6.6741539999999997</c:v>
                </c:pt>
                <c:pt idx="50">
                  <c:v>3.0029789999999998</c:v>
                </c:pt>
                <c:pt idx="51">
                  <c:v>3.7432270000000001</c:v>
                </c:pt>
                <c:pt idx="52">
                  <c:v>8.5290800000000004</c:v>
                </c:pt>
                <c:pt idx="53">
                  <c:v>7.053356</c:v>
                </c:pt>
                <c:pt idx="54">
                  <c:v>2.7401759999999999</c:v>
                </c:pt>
                <c:pt idx="55">
                  <c:v>4.8923940000000004</c:v>
                </c:pt>
                <c:pt idx="56">
                  <c:v>4.1859510000000002</c:v>
                </c:pt>
                <c:pt idx="57">
                  <c:v>6.6385959999999997</c:v>
                </c:pt>
                <c:pt idx="58">
                  <c:v>5.0212130000000004</c:v>
                </c:pt>
                <c:pt idx="59">
                  <c:v>7.360087</c:v>
                </c:pt>
                <c:pt idx="60">
                  <c:v>1.8421065000000001</c:v>
                </c:pt>
                <c:pt idx="61">
                  <c:v>7.6547010000000002</c:v>
                </c:pt>
                <c:pt idx="62">
                  <c:v>5.1858411999999996</c:v>
                </c:pt>
                <c:pt idx="63">
                  <c:v>4.8673349999999997</c:v>
                </c:pt>
                <c:pt idx="64">
                  <c:v>5.6948629999999998</c:v>
                </c:pt>
                <c:pt idx="65">
                  <c:v>6.0910130000000002</c:v>
                </c:pt>
                <c:pt idx="66">
                  <c:v>6.8392189999999999</c:v>
                </c:pt>
                <c:pt idx="67">
                  <c:v>6.4400060000000003</c:v>
                </c:pt>
                <c:pt idx="68">
                  <c:v>7.7204568</c:v>
                </c:pt>
                <c:pt idx="69">
                  <c:v>3.5839270000000001</c:v>
                </c:pt>
                <c:pt idx="70">
                  <c:v>8.4091729999999991</c:v>
                </c:pt>
                <c:pt idx="71">
                  <c:v>4.8627370000000001</c:v>
                </c:pt>
                <c:pt idx="72">
                  <c:v>6.9959014000000002</c:v>
                </c:pt>
                <c:pt idx="73">
                  <c:v>10.480763</c:v>
                </c:pt>
                <c:pt idx="74">
                  <c:v>8.4732710000000004</c:v>
                </c:pt>
                <c:pt idx="75">
                  <c:v>3.240408</c:v>
                </c:pt>
                <c:pt idx="76">
                  <c:v>6.7854929999999998</c:v>
                </c:pt>
                <c:pt idx="77">
                  <c:v>2.7092719999999999</c:v>
                </c:pt>
                <c:pt idx="78">
                  <c:v>8.6734399999999994</c:v>
                </c:pt>
                <c:pt idx="79">
                  <c:v>6.137289</c:v>
                </c:pt>
                <c:pt idx="80">
                  <c:v>8.9051080000000002</c:v>
                </c:pt>
                <c:pt idx="81">
                  <c:v>5.6568589999999999</c:v>
                </c:pt>
                <c:pt idx="82">
                  <c:v>8.6940709999999992</c:v>
                </c:pt>
                <c:pt idx="83">
                  <c:v>4.1504969999999997</c:v>
                </c:pt>
                <c:pt idx="84">
                  <c:v>9.7293610000000008</c:v>
                </c:pt>
                <c:pt idx="85">
                  <c:v>5.1193049999999998</c:v>
                </c:pt>
                <c:pt idx="86">
                  <c:v>5.7929469999999998</c:v>
                </c:pt>
                <c:pt idx="87">
                  <c:v>5.7890363000000002</c:v>
                </c:pt>
                <c:pt idx="88">
                  <c:v>5.1434220000000002</c:v>
                </c:pt>
                <c:pt idx="89">
                  <c:v>7.6670600000000002</c:v>
                </c:pt>
                <c:pt idx="90">
                  <c:v>3.6303230000000002</c:v>
                </c:pt>
                <c:pt idx="91">
                  <c:v>7.2989860000000002</c:v>
                </c:pt>
                <c:pt idx="92">
                  <c:v>3.1527180000000001</c:v>
                </c:pt>
                <c:pt idx="93">
                  <c:v>7.0611560000000004</c:v>
                </c:pt>
                <c:pt idx="94">
                  <c:v>9.8049409999999995</c:v>
                </c:pt>
                <c:pt idx="95">
                  <c:v>6.2743706000000001</c:v>
                </c:pt>
                <c:pt idx="96">
                  <c:v>3.6387640000000001</c:v>
                </c:pt>
                <c:pt idx="97">
                  <c:v>5.9080089999999998</c:v>
                </c:pt>
                <c:pt idx="98">
                  <c:v>7.2897449999999999</c:v>
                </c:pt>
                <c:pt idx="99">
                  <c:v>6.7749078000000003</c:v>
                </c:pt>
                <c:pt idx="100">
                  <c:v>7.1399020000000002</c:v>
                </c:pt>
                <c:pt idx="101">
                  <c:v>7.2185579999999998</c:v>
                </c:pt>
                <c:pt idx="102">
                  <c:v>6.759944</c:v>
                </c:pt>
                <c:pt idx="103">
                  <c:v>7.5147500000000003</c:v>
                </c:pt>
                <c:pt idx="104">
                  <c:v>5.6478570000000001</c:v>
                </c:pt>
                <c:pt idx="105">
                  <c:v>7.0297510000000001</c:v>
                </c:pt>
                <c:pt idx="106">
                  <c:v>3.1242730000000001</c:v>
                </c:pt>
                <c:pt idx="107">
                  <c:v>5.7154100000000003</c:v>
                </c:pt>
                <c:pt idx="108">
                  <c:v>9.9121079999999999</c:v>
                </c:pt>
                <c:pt idx="109">
                  <c:v>8.9382900000000003</c:v>
                </c:pt>
                <c:pt idx="110">
                  <c:v>5.1990049999999997</c:v>
                </c:pt>
                <c:pt idx="111">
                  <c:v>4.2188780000000001</c:v>
                </c:pt>
                <c:pt idx="112">
                  <c:v>5.839486</c:v>
                </c:pt>
                <c:pt idx="113">
                  <c:v>5.6197330000000001</c:v>
                </c:pt>
                <c:pt idx="114">
                  <c:v>4.5587989999999996</c:v>
                </c:pt>
                <c:pt idx="115">
                  <c:v>10.637290999999999</c:v>
                </c:pt>
                <c:pt idx="116">
                  <c:v>4.9867315000000003</c:v>
                </c:pt>
                <c:pt idx="117">
                  <c:v>10.553649999999999</c:v>
                </c:pt>
                <c:pt idx="118">
                  <c:v>10.022346000000001</c:v>
                </c:pt>
                <c:pt idx="119">
                  <c:v>7.5875450000000004</c:v>
                </c:pt>
                <c:pt idx="120">
                  <c:v>5.2969055999999997</c:v>
                </c:pt>
                <c:pt idx="121">
                  <c:v>10.222633999999999</c:v>
                </c:pt>
                <c:pt idx="122">
                  <c:v>8.763439</c:v>
                </c:pt>
                <c:pt idx="123">
                  <c:v>4.714969</c:v>
                </c:pt>
                <c:pt idx="124">
                  <c:v>5.428375</c:v>
                </c:pt>
                <c:pt idx="125">
                  <c:v>5.3984300000000003</c:v>
                </c:pt>
                <c:pt idx="126">
                  <c:v>5.0545420999999999</c:v>
                </c:pt>
                <c:pt idx="127">
                  <c:v>5.6973209999999996</c:v>
                </c:pt>
                <c:pt idx="128">
                  <c:v>4.9844263</c:v>
                </c:pt>
                <c:pt idx="129">
                  <c:v>2.9213209999999998</c:v>
                </c:pt>
                <c:pt idx="130">
                  <c:v>5.2089189999999999</c:v>
                </c:pt>
                <c:pt idx="131">
                  <c:v>6.722658</c:v>
                </c:pt>
                <c:pt idx="132">
                  <c:v>3.8879830000000002</c:v>
                </c:pt>
                <c:pt idx="133">
                  <c:v>2.7202259999999998</c:v>
                </c:pt>
                <c:pt idx="134">
                  <c:v>3.9293360000000002</c:v>
                </c:pt>
                <c:pt idx="135">
                  <c:v>6.97532</c:v>
                </c:pt>
                <c:pt idx="136">
                  <c:v>6.9111520000000004</c:v>
                </c:pt>
                <c:pt idx="137">
                  <c:v>7.5507540000000004</c:v>
                </c:pt>
                <c:pt idx="138">
                  <c:v>6.5106820000000001</c:v>
                </c:pt>
                <c:pt idx="139">
                  <c:v>5.4412830000000003</c:v>
                </c:pt>
                <c:pt idx="140">
                  <c:v>4.8291069999999996</c:v>
                </c:pt>
                <c:pt idx="141">
                  <c:v>5.6935560000000001</c:v>
                </c:pt>
                <c:pt idx="142">
                  <c:v>6.2486389999999998</c:v>
                </c:pt>
                <c:pt idx="143">
                  <c:v>5.6668406999999998</c:v>
                </c:pt>
                <c:pt idx="144">
                  <c:v>6.4173900000000001</c:v>
                </c:pt>
                <c:pt idx="145">
                  <c:v>8.9687629999999992</c:v>
                </c:pt>
                <c:pt idx="146">
                  <c:v>2.7534909999999999</c:v>
                </c:pt>
                <c:pt idx="147">
                  <c:v>5.1586451999999996</c:v>
                </c:pt>
                <c:pt idx="148">
                  <c:v>3.8553440000000001</c:v>
                </c:pt>
                <c:pt idx="149">
                  <c:v>8.4160710000000005</c:v>
                </c:pt>
                <c:pt idx="150">
                  <c:v>5.9310109999999998</c:v>
                </c:pt>
                <c:pt idx="151">
                  <c:v>5.7173999999999996</c:v>
                </c:pt>
                <c:pt idx="152">
                  <c:v>5.3764510000000003</c:v>
                </c:pt>
                <c:pt idx="153">
                  <c:v>4.7341189999999997</c:v>
                </c:pt>
                <c:pt idx="154">
                  <c:v>4.3898999999999999</c:v>
                </c:pt>
                <c:pt idx="155">
                  <c:v>4.3916963000000004</c:v>
                </c:pt>
                <c:pt idx="156">
                  <c:v>3.520311</c:v>
                </c:pt>
                <c:pt idx="157">
                  <c:v>5.5279199999999999</c:v>
                </c:pt>
                <c:pt idx="158">
                  <c:v>7.1884940000000004</c:v>
                </c:pt>
                <c:pt idx="159">
                  <c:v>3.2839399999999999</c:v>
                </c:pt>
                <c:pt idx="160">
                  <c:v>4.0174070000000004</c:v>
                </c:pt>
                <c:pt idx="161">
                  <c:v>6.6565409999999998</c:v>
                </c:pt>
                <c:pt idx="162">
                  <c:v>3.210601</c:v>
                </c:pt>
                <c:pt idx="163">
                  <c:v>6.8290439999999997</c:v>
                </c:pt>
                <c:pt idx="164">
                  <c:v>4.2553549999999998</c:v>
                </c:pt>
                <c:pt idx="165">
                  <c:v>6.3508550000000001</c:v>
                </c:pt>
                <c:pt idx="166">
                  <c:v>3.2991429999999999</c:v>
                </c:pt>
                <c:pt idx="167">
                  <c:v>5.3926759999999998</c:v>
                </c:pt>
                <c:pt idx="168">
                  <c:v>3.2476636000000001</c:v>
                </c:pt>
                <c:pt idx="169">
                  <c:v>1.6057619999999999</c:v>
                </c:pt>
                <c:pt idx="170">
                  <c:v>5.6405761999999999</c:v>
                </c:pt>
                <c:pt idx="171">
                  <c:v>4.3715909999999996</c:v>
                </c:pt>
                <c:pt idx="172">
                  <c:v>6.1593220000000004</c:v>
                </c:pt>
                <c:pt idx="173">
                  <c:v>5.998653</c:v>
                </c:pt>
                <c:pt idx="174">
                  <c:v>6.0396390000000002</c:v>
                </c:pt>
                <c:pt idx="175">
                  <c:v>6.1680349999999997</c:v>
                </c:pt>
                <c:pt idx="176">
                  <c:v>3.5159902000000001</c:v>
                </c:pt>
                <c:pt idx="177">
                  <c:v>7.4505509999999999</c:v>
                </c:pt>
                <c:pt idx="178">
                  <c:v>8.1273979999999995</c:v>
                </c:pt>
                <c:pt idx="179">
                  <c:v>5.5616979999999998</c:v>
                </c:pt>
                <c:pt idx="180">
                  <c:v>5.0816454999999996</c:v>
                </c:pt>
                <c:pt idx="181">
                  <c:v>10.901486</c:v>
                </c:pt>
                <c:pt idx="182">
                  <c:v>10.120505</c:v>
                </c:pt>
                <c:pt idx="183">
                  <c:v>4.0105529999999998</c:v>
                </c:pt>
                <c:pt idx="184">
                  <c:v>7.5687569999999997</c:v>
                </c:pt>
                <c:pt idx="185">
                  <c:v>10.114019000000001</c:v>
                </c:pt>
                <c:pt idx="186">
                  <c:v>9.7020230000000005</c:v>
                </c:pt>
                <c:pt idx="187">
                  <c:v>6.13781</c:v>
                </c:pt>
                <c:pt idx="188">
                  <c:v>6.8535539999999999</c:v>
                </c:pt>
                <c:pt idx="189">
                  <c:v>1.6528689999999999</c:v>
                </c:pt>
                <c:pt idx="190">
                  <c:v>5.7251770000000004</c:v>
                </c:pt>
                <c:pt idx="191">
                  <c:v>4.2845880000000003</c:v>
                </c:pt>
                <c:pt idx="192">
                  <c:v>3.854228</c:v>
                </c:pt>
                <c:pt idx="193">
                  <c:v>7.0873309999999998</c:v>
                </c:pt>
                <c:pt idx="194">
                  <c:v>6.8448229999999999</c:v>
                </c:pt>
                <c:pt idx="195">
                  <c:v>2.9399920000000002</c:v>
                </c:pt>
                <c:pt idx="196">
                  <c:v>3.8277890000000001</c:v>
                </c:pt>
                <c:pt idx="197">
                  <c:v>5.1052396</c:v>
                </c:pt>
                <c:pt idx="198">
                  <c:v>5.2170290000000001</c:v>
                </c:pt>
                <c:pt idx="199">
                  <c:v>6.7032910000000001</c:v>
                </c:pt>
                <c:pt idx="200">
                  <c:v>4.7056699999999996</c:v>
                </c:pt>
                <c:pt idx="201">
                  <c:v>8.0701079999999994</c:v>
                </c:pt>
                <c:pt idx="202">
                  <c:v>5.7688540000000001</c:v>
                </c:pt>
                <c:pt idx="203">
                  <c:v>2.7386707000000001</c:v>
                </c:pt>
                <c:pt idx="204">
                  <c:v>5.8673700000000002</c:v>
                </c:pt>
                <c:pt idx="205">
                  <c:v>6.1086320000000001</c:v>
                </c:pt>
                <c:pt idx="206">
                  <c:v>7.8202150000000001</c:v>
                </c:pt>
                <c:pt idx="207">
                  <c:v>4.8981415000000004</c:v>
                </c:pt>
                <c:pt idx="208">
                  <c:v>10.194869000000001</c:v>
                </c:pt>
                <c:pt idx="209">
                  <c:v>3.979708</c:v>
                </c:pt>
                <c:pt idx="210">
                  <c:v>7.3703539999999998</c:v>
                </c:pt>
                <c:pt idx="211">
                  <c:v>7.3359839999999998</c:v>
                </c:pt>
                <c:pt idx="212">
                  <c:v>8.6467460000000003</c:v>
                </c:pt>
                <c:pt idx="213">
                  <c:v>6.7322369999999996</c:v>
                </c:pt>
                <c:pt idx="214">
                  <c:v>6.3005149999999999</c:v>
                </c:pt>
                <c:pt idx="215">
                  <c:v>7.4524100000000004</c:v>
                </c:pt>
                <c:pt idx="216">
                  <c:v>6.0609710000000003</c:v>
                </c:pt>
                <c:pt idx="217">
                  <c:v>2.8338899999999998</c:v>
                </c:pt>
                <c:pt idx="218">
                  <c:v>3.7677890000000001</c:v>
                </c:pt>
                <c:pt idx="219">
                  <c:v>7.5834580000000003</c:v>
                </c:pt>
                <c:pt idx="220">
                  <c:v>4.9621870000000001</c:v>
                </c:pt>
                <c:pt idx="221">
                  <c:v>7.4374929999999999</c:v>
                </c:pt>
                <c:pt idx="222">
                  <c:v>3.2517554</c:v>
                </c:pt>
                <c:pt idx="223">
                  <c:v>5.1234869999999999</c:v>
                </c:pt>
                <c:pt idx="224">
                  <c:v>7.6947735000000002</c:v>
                </c:pt>
                <c:pt idx="225">
                  <c:v>5.7896150000000004</c:v>
                </c:pt>
                <c:pt idx="226">
                  <c:v>7.5652010000000001</c:v>
                </c:pt>
                <c:pt idx="227">
                  <c:v>5.8366100000000003</c:v>
                </c:pt>
                <c:pt idx="228">
                  <c:v>3.3638340000000002</c:v>
                </c:pt>
                <c:pt idx="229">
                  <c:v>7.4262620000000004</c:v>
                </c:pt>
                <c:pt idx="230">
                  <c:v>3.5335597999999999</c:v>
                </c:pt>
                <c:pt idx="231">
                  <c:v>4.7414480000000001</c:v>
                </c:pt>
                <c:pt idx="232">
                  <c:v>4.9699020000000003</c:v>
                </c:pt>
                <c:pt idx="233">
                  <c:v>7.5384180000000001</c:v>
                </c:pt>
                <c:pt idx="234">
                  <c:v>8.6170988000000008</c:v>
                </c:pt>
                <c:pt idx="235">
                  <c:v>9.7173390000000008</c:v>
                </c:pt>
                <c:pt idx="236">
                  <c:v>10.216051</c:v>
                </c:pt>
                <c:pt idx="237">
                  <c:v>6.0271660000000002</c:v>
                </c:pt>
                <c:pt idx="238">
                  <c:v>7.1463859999999997</c:v>
                </c:pt>
                <c:pt idx="239">
                  <c:v>9.219932</c:v>
                </c:pt>
                <c:pt idx="240">
                  <c:v>6.9800740000000001</c:v>
                </c:pt>
                <c:pt idx="241">
                  <c:v>8.6628819999999997</c:v>
                </c:pt>
                <c:pt idx="242">
                  <c:v>10.657397</c:v>
                </c:pt>
                <c:pt idx="243">
                  <c:v>5.1118740000000003</c:v>
                </c:pt>
                <c:pt idx="244">
                  <c:v>5.0028620000000004</c:v>
                </c:pt>
                <c:pt idx="245">
                  <c:v>3.8079969999999999</c:v>
                </c:pt>
                <c:pt idx="246">
                  <c:v>5.8602550000000004</c:v>
                </c:pt>
                <c:pt idx="247">
                  <c:v>4.4464139999999999</c:v>
                </c:pt>
                <c:pt idx="248">
                  <c:v>5.2215449999999999</c:v>
                </c:pt>
                <c:pt idx="249">
                  <c:v>3.4240200999999999</c:v>
                </c:pt>
                <c:pt idx="250">
                  <c:v>4.5795640000000004</c:v>
                </c:pt>
                <c:pt idx="251">
                  <c:v>6.2215949000000004</c:v>
                </c:pt>
                <c:pt idx="252">
                  <c:v>6.114668</c:v>
                </c:pt>
                <c:pt idx="253">
                  <c:v>3.182051</c:v>
                </c:pt>
                <c:pt idx="254">
                  <c:v>5.7178459999999998</c:v>
                </c:pt>
                <c:pt idx="255">
                  <c:v>5.2378520000000002</c:v>
                </c:pt>
                <c:pt idx="256">
                  <c:v>6.9545579999999996</c:v>
                </c:pt>
                <c:pt idx="257">
                  <c:v>7.6033128999999997</c:v>
                </c:pt>
                <c:pt idx="258">
                  <c:v>5.753215</c:v>
                </c:pt>
                <c:pt idx="259">
                  <c:v>8.9769279999999991</c:v>
                </c:pt>
                <c:pt idx="260">
                  <c:v>8.5645170000000004</c:v>
                </c:pt>
                <c:pt idx="261">
                  <c:v>10.298132000000001</c:v>
                </c:pt>
                <c:pt idx="262">
                  <c:v>10.392424999999999</c:v>
                </c:pt>
                <c:pt idx="263">
                  <c:v>8.0098040000000008</c:v>
                </c:pt>
                <c:pt idx="264">
                  <c:v>3.9943909999999998</c:v>
                </c:pt>
                <c:pt idx="265">
                  <c:v>6.4917550000000004</c:v>
                </c:pt>
                <c:pt idx="266">
                  <c:v>7.7936370000000004</c:v>
                </c:pt>
                <c:pt idx="267">
                  <c:v>8.5750709999999994</c:v>
                </c:pt>
                <c:pt idx="268">
                  <c:v>8.5495149999999995</c:v>
                </c:pt>
                <c:pt idx="269">
                  <c:v>11.011414</c:v>
                </c:pt>
                <c:pt idx="270">
                  <c:v>2.987053</c:v>
                </c:pt>
                <c:pt idx="271">
                  <c:v>6.750572</c:v>
                </c:pt>
                <c:pt idx="272">
                  <c:v>3.8888820000000002</c:v>
                </c:pt>
                <c:pt idx="273">
                  <c:v>6.1985159999999997</c:v>
                </c:pt>
                <c:pt idx="274">
                  <c:v>5.4785110000000001</c:v>
                </c:pt>
                <c:pt idx="275">
                  <c:v>7.860684</c:v>
                </c:pt>
                <c:pt idx="276">
                  <c:v>5.7421442999999996</c:v>
                </c:pt>
                <c:pt idx="277">
                  <c:v>7.3691820000000003</c:v>
                </c:pt>
                <c:pt idx="278">
                  <c:v>6.3669504000000003</c:v>
                </c:pt>
                <c:pt idx="279">
                  <c:v>5.9999520000000004</c:v>
                </c:pt>
                <c:pt idx="280">
                  <c:v>5.7509009999999998</c:v>
                </c:pt>
                <c:pt idx="281">
                  <c:v>3.4085009999999998</c:v>
                </c:pt>
                <c:pt idx="282">
                  <c:v>8.4702920000000006</c:v>
                </c:pt>
                <c:pt idx="283">
                  <c:v>10.248452</c:v>
                </c:pt>
                <c:pt idx="284">
                  <c:v>3.3535743999999998</c:v>
                </c:pt>
                <c:pt idx="285">
                  <c:v>2.9149750000000001</c:v>
                </c:pt>
                <c:pt idx="286">
                  <c:v>13.104639000000001</c:v>
                </c:pt>
                <c:pt idx="287">
                  <c:v>7.5294090000000002</c:v>
                </c:pt>
                <c:pt idx="288">
                  <c:v>5.2931299999999997</c:v>
                </c:pt>
                <c:pt idx="289">
                  <c:v>8.7395600000000009</c:v>
                </c:pt>
                <c:pt idx="290">
                  <c:v>5.5980239999999997</c:v>
                </c:pt>
                <c:pt idx="291">
                  <c:v>5.5830970000000004</c:v>
                </c:pt>
                <c:pt idx="292">
                  <c:v>6.4162319999999999</c:v>
                </c:pt>
                <c:pt idx="293">
                  <c:v>5.097785</c:v>
                </c:pt>
                <c:pt idx="294">
                  <c:v>9.3832120000000003</c:v>
                </c:pt>
                <c:pt idx="295">
                  <c:v>5.0436360000000002</c:v>
                </c:pt>
                <c:pt idx="296">
                  <c:v>6.7830859999999999</c:v>
                </c:pt>
                <c:pt idx="297">
                  <c:v>6.1605670000000003</c:v>
                </c:pt>
                <c:pt idx="298">
                  <c:v>6.7983969999999996</c:v>
                </c:pt>
                <c:pt idx="299">
                  <c:v>3.8047849999999999</c:v>
                </c:pt>
                <c:pt idx="300">
                  <c:v>6.8681770000000002</c:v>
                </c:pt>
                <c:pt idx="301">
                  <c:v>3.916115</c:v>
                </c:pt>
                <c:pt idx="302">
                  <c:v>3.1682399999999999</c:v>
                </c:pt>
                <c:pt idx="303">
                  <c:v>3.0587639000000002</c:v>
                </c:pt>
                <c:pt idx="304">
                  <c:v>5.2690570000000001</c:v>
                </c:pt>
                <c:pt idx="305">
                  <c:v>6.3299418000000003</c:v>
                </c:pt>
                <c:pt idx="306">
                  <c:v>5.2858229999999997</c:v>
                </c:pt>
                <c:pt idx="307">
                  <c:v>5.0522590000000003</c:v>
                </c:pt>
                <c:pt idx="308">
                  <c:v>3.5381399999999998</c:v>
                </c:pt>
                <c:pt idx="309">
                  <c:v>7.4952629999999996</c:v>
                </c:pt>
                <c:pt idx="310">
                  <c:v>9.7466980000000003</c:v>
                </c:pt>
                <c:pt idx="311">
                  <c:v>5.1316427999999998</c:v>
                </c:pt>
                <c:pt idx="312">
                  <c:v>5.8401719999999999</c:v>
                </c:pt>
                <c:pt idx="313">
                  <c:v>10.896063</c:v>
                </c:pt>
                <c:pt idx="314">
                  <c:v>10.760695</c:v>
                </c:pt>
                <c:pt idx="315">
                  <c:v>6.3053857999999998</c:v>
                </c:pt>
                <c:pt idx="316">
                  <c:v>6.930078</c:v>
                </c:pt>
                <c:pt idx="317">
                  <c:v>4.0458790000000002</c:v>
                </c:pt>
                <c:pt idx="318">
                  <c:v>8.1335979999999992</c:v>
                </c:pt>
                <c:pt idx="319">
                  <c:v>6.8311890000000002</c:v>
                </c:pt>
                <c:pt idx="320">
                  <c:v>7.243627</c:v>
                </c:pt>
                <c:pt idx="321">
                  <c:v>8.9481739999999999</c:v>
                </c:pt>
                <c:pt idx="322">
                  <c:v>6.6836919999999997</c:v>
                </c:pt>
                <c:pt idx="323">
                  <c:v>9.3669410000000006</c:v>
                </c:pt>
                <c:pt idx="324">
                  <c:v>14.735598</c:v>
                </c:pt>
                <c:pt idx="325">
                  <c:v>1.6057619999999999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22-462F-A5B1-45577DAC48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8565328"/>
        <c:axId val="1598570736"/>
      </c:scatterChart>
      <c:valAx>
        <c:axId val="1598565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70736"/>
        <c:crosses val="autoZero"/>
        <c:crossBetween val="midCat"/>
      </c:valAx>
      <c:valAx>
        <c:axId val="159857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85653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805314960629921"/>
                  <c:y val="-0.1764114902303878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'All sites'!$B$2:$B$11</c:f>
              <c:numCache>
                <c:formatCode>General</c:formatCode>
                <c:ptCount val="10"/>
                <c:pt idx="0">
                  <c:v>5.6233029999999999</c:v>
                </c:pt>
                <c:pt idx="1">
                  <c:v>3.3129659999999999</c:v>
                </c:pt>
                <c:pt idx="2">
                  <c:v>3.5131260000000002</c:v>
                </c:pt>
                <c:pt idx="3">
                  <c:v>5.2741170000000004</c:v>
                </c:pt>
                <c:pt idx="4">
                  <c:v>3.1956250000000002</c:v>
                </c:pt>
                <c:pt idx="5">
                  <c:v>6.7814389999999998</c:v>
                </c:pt>
                <c:pt idx="6">
                  <c:v>3.9114016</c:v>
                </c:pt>
                <c:pt idx="7">
                  <c:v>5.4828279999999996</c:v>
                </c:pt>
                <c:pt idx="8">
                  <c:v>4.4068733</c:v>
                </c:pt>
                <c:pt idx="9">
                  <c:v>3.5920130000000001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67-4A23-BB94-0915459AE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4851360"/>
        <c:axId val="1394845120"/>
      </c:scatterChart>
      <c:valAx>
        <c:axId val="1394851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4845120"/>
        <c:crosses val="autoZero"/>
        <c:crossBetween val="midCat"/>
      </c:valAx>
      <c:valAx>
        <c:axId val="1394845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4851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Sheet2!$E$2</c:f>
              <c:strCache>
                <c:ptCount val="1"/>
                <c:pt idx="0">
                  <c:v>η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2.0998874420695559E-2"/>
                  <c:y val="0.2584612860892388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Sheet2!$D$3:$D$62</c:f>
              <c:numCache>
                <c:formatCode>General</c:formatCode>
                <c:ptCount val="60"/>
                <c:pt idx="0">
                  <c:v>10.861677</c:v>
                </c:pt>
                <c:pt idx="1">
                  <c:v>17.820889000000001</c:v>
                </c:pt>
                <c:pt idx="2">
                  <c:v>22.79513</c:v>
                </c:pt>
                <c:pt idx="3">
                  <c:v>32.68224</c:v>
                </c:pt>
                <c:pt idx="4">
                  <c:v>26.516210000000001</c:v>
                </c:pt>
                <c:pt idx="5">
                  <c:v>6.0113950000000003</c:v>
                </c:pt>
                <c:pt idx="6">
                  <c:v>15.851138000000001</c:v>
                </c:pt>
                <c:pt idx="7">
                  <c:v>26.120159999999998</c:v>
                </c:pt>
                <c:pt idx="8">
                  <c:v>20.489070000000002</c:v>
                </c:pt>
                <c:pt idx="9">
                  <c:v>35.905200000000001</c:v>
                </c:pt>
                <c:pt idx="10">
                  <c:v>11.725944999999999</c:v>
                </c:pt>
                <c:pt idx="11">
                  <c:v>12.985404000000001</c:v>
                </c:pt>
                <c:pt idx="12">
                  <c:v>23.283100000000001</c:v>
                </c:pt>
                <c:pt idx="13">
                  <c:v>17.216750000000001</c:v>
                </c:pt>
                <c:pt idx="14">
                  <c:v>32.444589999999998</c:v>
                </c:pt>
                <c:pt idx="15">
                  <c:v>7.2404900000000003</c:v>
                </c:pt>
                <c:pt idx="16">
                  <c:v>14.923499</c:v>
                </c:pt>
                <c:pt idx="17">
                  <c:v>10.239147000000001</c:v>
                </c:pt>
                <c:pt idx="18">
                  <c:v>6.1700439999999999</c:v>
                </c:pt>
                <c:pt idx="19">
                  <c:v>8.2958762999999998</c:v>
                </c:pt>
                <c:pt idx="20">
                  <c:v>13.221788999999999</c:v>
                </c:pt>
                <c:pt idx="21">
                  <c:v>12.168035</c:v>
                </c:pt>
                <c:pt idx="22">
                  <c:v>28.579650000000001</c:v>
                </c:pt>
                <c:pt idx="23">
                  <c:v>26.10209</c:v>
                </c:pt>
                <c:pt idx="24">
                  <c:v>32.865900000000003</c:v>
                </c:pt>
                <c:pt idx="25">
                  <c:v>14.736891</c:v>
                </c:pt>
                <c:pt idx="26">
                  <c:v>12.508305999999999</c:v>
                </c:pt>
                <c:pt idx="27">
                  <c:v>23.693549999999998</c:v>
                </c:pt>
                <c:pt idx="28">
                  <c:v>24.100090000000002</c:v>
                </c:pt>
                <c:pt idx="29">
                  <c:v>19.07686</c:v>
                </c:pt>
                <c:pt idx="30">
                  <c:v>12.551442</c:v>
                </c:pt>
                <c:pt idx="31">
                  <c:v>9.0361139999999995</c:v>
                </c:pt>
                <c:pt idx="32">
                  <c:v>21.96245</c:v>
                </c:pt>
                <c:pt idx="33">
                  <c:v>25.538679999999999</c:v>
                </c:pt>
                <c:pt idx="34">
                  <c:v>28.22268</c:v>
                </c:pt>
                <c:pt idx="35">
                  <c:v>7.7464050000000002</c:v>
                </c:pt>
                <c:pt idx="36">
                  <c:v>10.041615</c:v>
                </c:pt>
                <c:pt idx="37">
                  <c:v>19.37791</c:v>
                </c:pt>
                <c:pt idx="38">
                  <c:v>24.080259999999999</c:v>
                </c:pt>
                <c:pt idx="39">
                  <c:v>37.242319999999999</c:v>
                </c:pt>
                <c:pt idx="40">
                  <c:v>14.096183</c:v>
                </c:pt>
                <c:pt idx="41">
                  <c:v>16.632558</c:v>
                </c:pt>
                <c:pt idx="42">
                  <c:v>20.824090000000002</c:v>
                </c:pt>
                <c:pt idx="43">
                  <c:v>25.070170000000001</c:v>
                </c:pt>
                <c:pt idx="44">
                  <c:v>27.540839999999999</c:v>
                </c:pt>
                <c:pt idx="45">
                  <c:v>11.42859</c:v>
                </c:pt>
                <c:pt idx="46">
                  <c:v>9.7663740000000008</c:v>
                </c:pt>
                <c:pt idx="47">
                  <c:v>25.460840000000001</c:v>
                </c:pt>
                <c:pt idx="48">
                  <c:v>28.297460000000001</c:v>
                </c:pt>
                <c:pt idx="49">
                  <c:v>22.672190000000001</c:v>
                </c:pt>
                <c:pt idx="50">
                  <c:v>11.743790000000001</c:v>
                </c:pt>
                <c:pt idx="51">
                  <c:v>16.517571</c:v>
                </c:pt>
                <c:pt idx="52">
                  <c:v>24.44989</c:v>
                </c:pt>
                <c:pt idx="53">
                  <c:v>26.41656</c:v>
                </c:pt>
                <c:pt idx="54">
                  <c:v>25.029949999999999</c:v>
                </c:pt>
                <c:pt idx="55">
                  <c:v>15.987792000000001</c:v>
                </c:pt>
                <c:pt idx="56">
                  <c:v>16.844587000000001</c:v>
                </c:pt>
                <c:pt idx="57">
                  <c:v>14.20928</c:v>
                </c:pt>
                <c:pt idx="58">
                  <c:v>22.61666</c:v>
                </c:pt>
                <c:pt idx="59">
                  <c:v>28.180420000000002</c:v>
                </c:pt>
              </c:numCache>
            </c:numRef>
          </c:xVal>
          <c:yVal>
            <c:numRef>
              <c:f>Sheet2!$E$3:$E$62</c:f>
              <c:numCache>
                <c:formatCode>General</c:formatCode>
                <c:ptCount val="60"/>
                <c:pt idx="0">
                  <c:v>0.26660212900000002</c:v>
                </c:pt>
                <c:pt idx="1">
                  <c:v>0.449792729</c:v>
                </c:pt>
                <c:pt idx="2">
                  <c:v>0.35362542800000002</c:v>
                </c:pt>
                <c:pt idx="3">
                  <c:v>0.30175806599999999</c:v>
                </c:pt>
                <c:pt idx="4">
                  <c:v>0.28117771200000002</c:v>
                </c:pt>
                <c:pt idx="5">
                  <c:v>0.33833028500000001</c:v>
                </c:pt>
                <c:pt idx="6">
                  <c:v>0.33953220099999998</c:v>
                </c:pt>
                <c:pt idx="7">
                  <c:v>0.33773399999999998</c:v>
                </c:pt>
                <c:pt idx="8">
                  <c:v>0.37448324</c:v>
                </c:pt>
                <c:pt idx="9">
                  <c:v>0.34223091700000002</c:v>
                </c:pt>
                <c:pt idx="10">
                  <c:v>0.28375563999999998</c:v>
                </c:pt>
                <c:pt idx="11">
                  <c:v>0.29384360500000001</c:v>
                </c:pt>
                <c:pt idx="12">
                  <c:v>0.32964668200000002</c:v>
                </c:pt>
                <c:pt idx="13">
                  <c:v>0.35376132399999999</c:v>
                </c:pt>
                <c:pt idx="14">
                  <c:v>0.279707818</c:v>
                </c:pt>
                <c:pt idx="15">
                  <c:v>0.27025289000000002</c:v>
                </c:pt>
                <c:pt idx="16">
                  <c:v>0.32705039600000002</c:v>
                </c:pt>
                <c:pt idx="17">
                  <c:v>0.31191500900000002</c:v>
                </c:pt>
                <c:pt idx="18">
                  <c:v>0.28137741900000002</c:v>
                </c:pt>
                <c:pt idx="19">
                  <c:v>0.29979415999999998</c:v>
                </c:pt>
                <c:pt idx="20">
                  <c:v>0.35640034700000001</c:v>
                </c:pt>
                <c:pt idx="21">
                  <c:v>0.32109606699999999</c:v>
                </c:pt>
                <c:pt idx="22">
                  <c:v>0.29096759999999999</c:v>
                </c:pt>
                <c:pt idx="23">
                  <c:v>0.31203576999999999</c:v>
                </c:pt>
                <c:pt idx="24">
                  <c:v>0.31702523399999999</c:v>
                </c:pt>
                <c:pt idx="25">
                  <c:v>0.31113432000000002</c:v>
                </c:pt>
                <c:pt idx="26">
                  <c:v>0.33798292400000002</c:v>
                </c:pt>
                <c:pt idx="27">
                  <c:v>0.34771599800000003</c:v>
                </c:pt>
                <c:pt idx="28">
                  <c:v>0.327013206</c:v>
                </c:pt>
                <c:pt idx="29">
                  <c:v>0.40416562900000003</c:v>
                </c:pt>
                <c:pt idx="30">
                  <c:v>0.31549309399999997</c:v>
                </c:pt>
                <c:pt idx="31">
                  <c:v>0.32784595900000002</c:v>
                </c:pt>
                <c:pt idx="32">
                  <c:v>0.32837545499999998</c:v>
                </c:pt>
                <c:pt idx="33">
                  <c:v>0.314306845</c:v>
                </c:pt>
                <c:pt idx="34">
                  <c:v>0.31957798500000001</c:v>
                </c:pt>
                <c:pt idx="35">
                  <c:v>0.34436823999999999</c:v>
                </c:pt>
                <c:pt idx="36">
                  <c:v>0.35536092899999999</c:v>
                </c:pt>
                <c:pt idx="37">
                  <c:v>0.43830851399999998</c:v>
                </c:pt>
                <c:pt idx="38">
                  <c:v>0.35913141199999998</c:v>
                </c:pt>
                <c:pt idx="39">
                  <c:v>0.30390434500000002</c:v>
                </c:pt>
                <c:pt idx="40">
                  <c:v>0.38472556499999999</c:v>
                </c:pt>
                <c:pt idx="41">
                  <c:v>0.41831904800000003</c:v>
                </c:pt>
                <c:pt idx="42">
                  <c:v>0.38575704900000002</c:v>
                </c:pt>
                <c:pt idx="43">
                  <c:v>0.38946261599999998</c:v>
                </c:pt>
                <c:pt idx="44">
                  <c:v>0.37267834900000002</c:v>
                </c:pt>
                <c:pt idx="45">
                  <c:v>0.361264576</c:v>
                </c:pt>
                <c:pt idx="46">
                  <c:v>0.36695812799999999</c:v>
                </c:pt>
                <c:pt idx="47">
                  <c:v>0.38404041900000002</c:v>
                </c:pt>
                <c:pt idx="48">
                  <c:v>0.365002349</c:v>
                </c:pt>
                <c:pt idx="49">
                  <c:v>0.32281006400000001</c:v>
                </c:pt>
                <c:pt idx="50">
                  <c:v>0.39405403</c:v>
                </c:pt>
                <c:pt idx="51">
                  <c:v>0.37686551200000001</c:v>
                </c:pt>
                <c:pt idx="52">
                  <c:v>0.32904636500000001</c:v>
                </c:pt>
                <c:pt idx="53">
                  <c:v>0.351796685</c:v>
                </c:pt>
                <c:pt idx="54">
                  <c:v>0.36065166799999998</c:v>
                </c:pt>
                <c:pt idx="55">
                  <c:v>0.37819272599999998</c:v>
                </c:pt>
                <c:pt idx="56">
                  <c:v>0.33945215899999998</c:v>
                </c:pt>
                <c:pt idx="57">
                  <c:v>0.42293648900000003</c:v>
                </c:pt>
                <c:pt idx="58">
                  <c:v>0.36660283700000001</c:v>
                </c:pt>
                <c:pt idx="59">
                  <c:v>0.32292686399999998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39-4D0E-A177-62CF821C2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835839"/>
        <c:axId val="290832511"/>
      </c:scatterChart>
      <c:valAx>
        <c:axId val="2908358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832511"/>
        <c:crosses val="autoZero"/>
        <c:crossBetween val="midCat"/>
      </c:valAx>
      <c:valAx>
        <c:axId val="290832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8358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3847003499562556"/>
                  <c:y val="-0.1076297754447360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Sheet2!$C$3:$C$62</c:f>
              <c:numCache>
                <c:formatCode>General</c:formatCode>
                <c:ptCount val="60"/>
                <c:pt idx="0">
                  <c:v>5.6233029999999999</c:v>
                </c:pt>
                <c:pt idx="1">
                  <c:v>9.3129659999999994</c:v>
                </c:pt>
                <c:pt idx="2">
                  <c:v>3.5131260000000002</c:v>
                </c:pt>
                <c:pt idx="3">
                  <c:v>5.2741170000000004</c:v>
                </c:pt>
                <c:pt idx="4">
                  <c:v>3.1956250000000002</c:v>
                </c:pt>
                <c:pt idx="5">
                  <c:v>6.3411210000000002</c:v>
                </c:pt>
                <c:pt idx="6">
                  <c:v>7.5263210000000003</c:v>
                </c:pt>
                <c:pt idx="7">
                  <c:v>5.5869160000000004</c:v>
                </c:pt>
                <c:pt idx="8">
                  <c:v>3.8800720000000002</c:v>
                </c:pt>
                <c:pt idx="9">
                  <c:v>5.4699869999999997</c:v>
                </c:pt>
                <c:pt idx="10">
                  <c:v>2.7401759999999999</c:v>
                </c:pt>
                <c:pt idx="11">
                  <c:v>4.8923940000000004</c:v>
                </c:pt>
                <c:pt idx="12">
                  <c:v>4.1859510000000002</c:v>
                </c:pt>
                <c:pt idx="13">
                  <c:v>6.6385959999999997</c:v>
                </c:pt>
                <c:pt idx="14">
                  <c:v>5.0212130000000004</c:v>
                </c:pt>
                <c:pt idx="15">
                  <c:v>5.6568589999999999</c:v>
                </c:pt>
                <c:pt idx="16">
                  <c:v>5.6940710000000001</c:v>
                </c:pt>
                <c:pt idx="17">
                  <c:v>4.1504969999999997</c:v>
                </c:pt>
                <c:pt idx="18">
                  <c:v>6.7293609999999999</c:v>
                </c:pt>
                <c:pt idx="19">
                  <c:v>5.1193049999999998</c:v>
                </c:pt>
                <c:pt idx="20">
                  <c:v>7.9121079999999999</c:v>
                </c:pt>
                <c:pt idx="21">
                  <c:v>6.9382900000000003</c:v>
                </c:pt>
                <c:pt idx="22">
                  <c:v>5.1990049999999997</c:v>
                </c:pt>
                <c:pt idx="23">
                  <c:v>4.2188780000000001</c:v>
                </c:pt>
                <c:pt idx="24">
                  <c:v>5.839486</c:v>
                </c:pt>
                <c:pt idx="25">
                  <c:v>6.97532</c:v>
                </c:pt>
                <c:pt idx="26">
                  <c:v>6.9111520000000004</c:v>
                </c:pt>
                <c:pt idx="27">
                  <c:v>7.5507540000000004</c:v>
                </c:pt>
                <c:pt idx="28">
                  <c:v>6.5106820000000001</c:v>
                </c:pt>
                <c:pt idx="29">
                  <c:v>8.4412830000000003</c:v>
                </c:pt>
                <c:pt idx="30">
                  <c:v>3.210601</c:v>
                </c:pt>
                <c:pt idx="31">
                  <c:v>6.8290439999999997</c:v>
                </c:pt>
                <c:pt idx="32">
                  <c:v>4.2553549999999998</c:v>
                </c:pt>
                <c:pt idx="33">
                  <c:v>6.3508550000000001</c:v>
                </c:pt>
                <c:pt idx="34">
                  <c:v>3.2991429999999999</c:v>
                </c:pt>
                <c:pt idx="35">
                  <c:v>1.6528689999999999</c:v>
                </c:pt>
                <c:pt idx="36">
                  <c:v>5.7251770000000004</c:v>
                </c:pt>
                <c:pt idx="37">
                  <c:v>9.2845879999999994</c:v>
                </c:pt>
                <c:pt idx="38">
                  <c:v>3.854228</c:v>
                </c:pt>
                <c:pt idx="39">
                  <c:v>7.0873309999999998</c:v>
                </c:pt>
                <c:pt idx="40">
                  <c:v>7.0609710000000003</c:v>
                </c:pt>
                <c:pt idx="41">
                  <c:v>7.8338900000000002</c:v>
                </c:pt>
                <c:pt idx="42">
                  <c:v>6.7677889999999996</c:v>
                </c:pt>
                <c:pt idx="43">
                  <c:v>7.5834580000000003</c:v>
                </c:pt>
                <c:pt idx="44">
                  <c:v>4.9621870000000001</c:v>
                </c:pt>
                <c:pt idx="45">
                  <c:v>5.1118740000000003</c:v>
                </c:pt>
                <c:pt idx="46">
                  <c:v>5.0028620000000004</c:v>
                </c:pt>
                <c:pt idx="47">
                  <c:v>8.8079970000000003</c:v>
                </c:pt>
                <c:pt idx="48">
                  <c:v>5.8602550000000004</c:v>
                </c:pt>
                <c:pt idx="49">
                  <c:v>4.4464139999999999</c:v>
                </c:pt>
                <c:pt idx="50">
                  <c:v>7.9870530000000004</c:v>
                </c:pt>
                <c:pt idx="51">
                  <c:v>6.750572</c:v>
                </c:pt>
                <c:pt idx="52">
                  <c:v>3.8888820000000002</c:v>
                </c:pt>
                <c:pt idx="53">
                  <c:v>6.1985159999999997</c:v>
                </c:pt>
                <c:pt idx="54">
                  <c:v>5.4785110000000001</c:v>
                </c:pt>
                <c:pt idx="55">
                  <c:v>6.1605670000000003</c:v>
                </c:pt>
                <c:pt idx="56">
                  <c:v>6.7983969999999996</c:v>
                </c:pt>
                <c:pt idx="57">
                  <c:v>9.8047850000000007</c:v>
                </c:pt>
                <c:pt idx="58">
                  <c:v>6.8681770000000002</c:v>
                </c:pt>
                <c:pt idx="59">
                  <c:v>3.916115</c:v>
                </c:pt>
              </c:numCache>
            </c:numRef>
          </c:xVal>
          <c:yVal>
            <c:numRef>
              <c:f>Sheet2!$E$3:$E$62</c:f>
              <c:numCache>
                <c:formatCode>General</c:formatCode>
                <c:ptCount val="60"/>
                <c:pt idx="0">
                  <c:v>0.26660212900000002</c:v>
                </c:pt>
                <c:pt idx="1">
                  <c:v>0.449792729</c:v>
                </c:pt>
                <c:pt idx="2">
                  <c:v>0.35362542800000002</c:v>
                </c:pt>
                <c:pt idx="3">
                  <c:v>0.30175806599999999</c:v>
                </c:pt>
                <c:pt idx="4">
                  <c:v>0.28117771200000002</c:v>
                </c:pt>
                <c:pt idx="5">
                  <c:v>0.33833028500000001</c:v>
                </c:pt>
                <c:pt idx="6">
                  <c:v>0.33953220099999998</c:v>
                </c:pt>
                <c:pt idx="7">
                  <c:v>0.33773399999999998</c:v>
                </c:pt>
                <c:pt idx="8">
                  <c:v>0.37448324</c:v>
                </c:pt>
                <c:pt idx="9">
                  <c:v>0.34223091700000002</c:v>
                </c:pt>
                <c:pt idx="10">
                  <c:v>0.28375563999999998</c:v>
                </c:pt>
                <c:pt idx="11">
                  <c:v>0.29384360500000001</c:v>
                </c:pt>
                <c:pt idx="12">
                  <c:v>0.32964668200000002</c:v>
                </c:pt>
                <c:pt idx="13">
                  <c:v>0.35376132399999999</c:v>
                </c:pt>
                <c:pt idx="14">
                  <c:v>0.279707818</c:v>
                </c:pt>
                <c:pt idx="15">
                  <c:v>0.27025289000000002</c:v>
                </c:pt>
                <c:pt idx="16">
                  <c:v>0.32705039600000002</c:v>
                </c:pt>
                <c:pt idx="17">
                  <c:v>0.31191500900000002</c:v>
                </c:pt>
                <c:pt idx="18">
                  <c:v>0.28137741900000002</c:v>
                </c:pt>
                <c:pt idx="19">
                  <c:v>0.29979415999999998</c:v>
                </c:pt>
                <c:pt idx="20">
                  <c:v>0.35640034700000001</c:v>
                </c:pt>
                <c:pt idx="21">
                  <c:v>0.32109606699999999</c:v>
                </c:pt>
                <c:pt idx="22">
                  <c:v>0.29096759999999999</c:v>
                </c:pt>
                <c:pt idx="23">
                  <c:v>0.31203576999999999</c:v>
                </c:pt>
                <c:pt idx="24">
                  <c:v>0.31702523399999999</c:v>
                </c:pt>
                <c:pt idx="25">
                  <c:v>0.31113432000000002</c:v>
                </c:pt>
                <c:pt idx="26">
                  <c:v>0.33798292400000002</c:v>
                </c:pt>
                <c:pt idx="27">
                  <c:v>0.34771599800000003</c:v>
                </c:pt>
                <c:pt idx="28">
                  <c:v>0.327013206</c:v>
                </c:pt>
                <c:pt idx="29">
                  <c:v>0.40416562900000003</c:v>
                </c:pt>
                <c:pt idx="30">
                  <c:v>0.31549309399999997</c:v>
                </c:pt>
                <c:pt idx="31">
                  <c:v>0.32784595900000002</c:v>
                </c:pt>
                <c:pt idx="32">
                  <c:v>0.32837545499999998</c:v>
                </c:pt>
                <c:pt idx="33">
                  <c:v>0.314306845</c:v>
                </c:pt>
                <c:pt idx="34">
                  <c:v>0.31957798500000001</c:v>
                </c:pt>
                <c:pt idx="35">
                  <c:v>0.34436823999999999</c:v>
                </c:pt>
                <c:pt idx="36">
                  <c:v>0.35536092899999999</c:v>
                </c:pt>
                <c:pt idx="37">
                  <c:v>0.43830851399999998</c:v>
                </c:pt>
                <c:pt idx="38">
                  <c:v>0.35913141199999998</c:v>
                </c:pt>
                <c:pt idx="39">
                  <c:v>0.30390434500000002</c:v>
                </c:pt>
                <c:pt idx="40">
                  <c:v>0.38472556499999999</c:v>
                </c:pt>
                <c:pt idx="41">
                  <c:v>0.41831904800000003</c:v>
                </c:pt>
                <c:pt idx="42">
                  <c:v>0.38575704900000002</c:v>
                </c:pt>
                <c:pt idx="43">
                  <c:v>0.38946261599999998</c:v>
                </c:pt>
                <c:pt idx="44">
                  <c:v>0.37267834900000002</c:v>
                </c:pt>
                <c:pt idx="45">
                  <c:v>0.361264576</c:v>
                </c:pt>
                <c:pt idx="46">
                  <c:v>0.36695812799999999</c:v>
                </c:pt>
                <c:pt idx="47">
                  <c:v>0.38404041900000002</c:v>
                </c:pt>
                <c:pt idx="48">
                  <c:v>0.365002349</c:v>
                </c:pt>
                <c:pt idx="49">
                  <c:v>0.32281006400000001</c:v>
                </c:pt>
                <c:pt idx="50">
                  <c:v>0.39405403</c:v>
                </c:pt>
                <c:pt idx="51">
                  <c:v>0.37686551200000001</c:v>
                </c:pt>
                <c:pt idx="52">
                  <c:v>0.32904636500000001</c:v>
                </c:pt>
                <c:pt idx="53">
                  <c:v>0.351796685</c:v>
                </c:pt>
                <c:pt idx="54">
                  <c:v>0.36065166799999998</c:v>
                </c:pt>
                <c:pt idx="55">
                  <c:v>0.37819272599999998</c:v>
                </c:pt>
                <c:pt idx="56">
                  <c:v>0.33945215899999998</c:v>
                </c:pt>
                <c:pt idx="57">
                  <c:v>0.42293648900000003</c:v>
                </c:pt>
                <c:pt idx="58">
                  <c:v>0.36660283700000001</c:v>
                </c:pt>
                <c:pt idx="59">
                  <c:v>0.32292686399999998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67-4A35-A91B-D199E9230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289279"/>
        <c:axId val="298289695"/>
      </c:scatterChart>
      <c:valAx>
        <c:axId val="298289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289695"/>
        <c:crosses val="autoZero"/>
        <c:crossBetween val="midCat"/>
      </c:valAx>
      <c:valAx>
        <c:axId val="298289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2892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19858508311461068"/>
                  <c:y val="0.2928813065033537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Sheet2!$L$3:$L$63</c:f>
              <c:numCache>
                <c:formatCode>General</c:formatCode>
                <c:ptCount val="61"/>
                <c:pt idx="0">
                  <c:v>9.4281071000000001</c:v>
                </c:pt>
                <c:pt idx="1">
                  <c:v>7.2085210000000002</c:v>
                </c:pt>
                <c:pt idx="2">
                  <c:v>15.460739</c:v>
                </c:pt>
                <c:pt idx="3">
                  <c:v>16.247919</c:v>
                </c:pt>
                <c:pt idx="4">
                  <c:v>7.6066200000000004</c:v>
                </c:pt>
                <c:pt idx="5">
                  <c:v>8.5008730000000003</c:v>
                </c:pt>
                <c:pt idx="6">
                  <c:v>5.7980210000000003</c:v>
                </c:pt>
                <c:pt idx="7">
                  <c:v>13.709382</c:v>
                </c:pt>
                <c:pt idx="8">
                  <c:v>14.725685</c:v>
                </c:pt>
                <c:pt idx="9">
                  <c:v>11.030834</c:v>
                </c:pt>
                <c:pt idx="10">
                  <c:v>7.1967409</c:v>
                </c:pt>
                <c:pt idx="11">
                  <c:v>4.2837670000000001</c:v>
                </c:pt>
                <c:pt idx="12">
                  <c:v>17.393421</c:v>
                </c:pt>
                <c:pt idx="13">
                  <c:v>18.881267000000001</c:v>
                </c:pt>
                <c:pt idx="14">
                  <c:v>7.2232050000000001</c:v>
                </c:pt>
                <c:pt idx="15">
                  <c:v>27.437180000000001</c:v>
                </c:pt>
                <c:pt idx="16">
                  <c:v>29.59676</c:v>
                </c:pt>
                <c:pt idx="17">
                  <c:v>23.484449999999999</c:v>
                </c:pt>
                <c:pt idx="18">
                  <c:v>8.7355239999999998</c:v>
                </c:pt>
                <c:pt idx="19">
                  <c:v>10.456015000000001</c:v>
                </c:pt>
                <c:pt idx="20">
                  <c:v>6.7266852999999998</c:v>
                </c:pt>
                <c:pt idx="21">
                  <c:v>7.5521560000000001</c:v>
                </c:pt>
                <c:pt idx="22">
                  <c:v>16.052292000000001</c:v>
                </c:pt>
                <c:pt idx="23">
                  <c:v>9.3848389999999995</c:v>
                </c:pt>
                <c:pt idx="24">
                  <c:v>8.3528369999999992</c:v>
                </c:pt>
                <c:pt idx="25">
                  <c:v>2.5547366</c:v>
                </c:pt>
                <c:pt idx="26">
                  <c:v>5.7946119999999999</c:v>
                </c:pt>
                <c:pt idx="27">
                  <c:v>11.986800000000001</c:v>
                </c:pt>
                <c:pt idx="28">
                  <c:v>13.092435999999999</c:v>
                </c:pt>
                <c:pt idx="29">
                  <c:v>9.0719550000000009</c:v>
                </c:pt>
                <c:pt idx="30">
                  <c:v>6.4326014999999996</c:v>
                </c:pt>
                <c:pt idx="31">
                  <c:v>4.6337010000000003</c:v>
                </c:pt>
                <c:pt idx="32">
                  <c:v>10.6021</c:v>
                </c:pt>
                <c:pt idx="33">
                  <c:v>7.6445090000000002</c:v>
                </c:pt>
                <c:pt idx="34">
                  <c:v>7.8691259999999996</c:v>
                </c:pt>
                <c:pt idx="35">
                  <c:v>6.3884718999999999</c:v>
                </c:pt>
                <c:pt idx="36">
                  <c:v>4.7246920000000001</c:v>
                </c:pt>
                <c:pt idx="37">
                  <c:v>12.923546999999999</c:v>
                </c:pt>
                <c:pt idx="38">
                  <c:v>16.042280999999999</c:v>
                </c:pt>
                <c:pt idx="39">
                  <c:v>6.8500120000000004</c:v>
                </c:pt>
                <c:pt idx="40">
                  <c:v>5.8437552000000004</c:v>
                </c:pt>
                <c:pt idx="41">
                  <c:v>6.4163079999999999</c:v>
                </c:pt>
                <c:pt idx="42">
                  <c:v>12.848420000000001</c:v>
                </c:pt>
                <c:pt idx="43">
                  <c:v>18.423292</c:v>
                </c:pt>
                <c:pt idx="44">
                  <c:v>5.6930829999999997</c:v>
                </c:pt>
                <c:pt idx="45">
                  <c:v>5.9475802</c:v>
                </c:pt>
                <c:pt idx="46">
                  <c:v>7.4731180000000004</c:v>
                </c:pt>
                <c:pt idx="47">
                  <c:v>6.9839700000000002</c:v>
                </c:pt>
                <c:pt idx="48">
                  <c:v>12.893207</c:v>
                </c:pt>
                <c:pt idx="49">
                  <c:v>7.9389779999999996</c:v>
                </c:pt>
                <c:pt idx="50">
                  <c:v>4.6959979000000001</c:v>
                </c:pt>
                <c:pt idx="51">
                  <c:v>2.678283</c:v>
                </c:pt>
                <c:pt idx="52">
                  <c:v>14.788895999999999</c:v>
                </c:pt>
                <c:pt idx="53">
                  <c:v>15.659840000000001</c:v>
                </c:pt>
                <c:pt idx="54">
                  <c:v>6.8065559999999996</c:v>
                </c:pt>
                <c:pt idx="55">
                  <c:v>6.8954782999999997</c:v>
                </c:pt>
                <c:pt idx="56">
                  <c:v>4.1636740000000003</c:v>
                </c:pt>
                <c:pt idx="57">
                  <c:v>16.491022000000001</c:v>
                </c:pt>
                <c:pt idx="58">
                  <c:v>14.674094</c:v>
                </c:pt>
                <c:pt idx="59">
                  <c:v>5.1343639999999997</c:v>
                </c:pt>
                <c:pt idx="60">
                  <c:v>10.358922298333335</c:v>
                </c:pt>
              </c:numCache>
            </c:numRef>
          </c:xVal>
          <c:yVal>
            <c:numRef>
              <c:f>Sheet2!$M$3:$M$63</c:f>
              <c:numCache>
                <c:formatCode>General</c:formatCode>
                <c:ptCount val="61"/>
                <c:pt idx="0">
                  <c:v>0.33028945700000001</c:v>
                </c:pt>
                <c:pt idx="1">
                  <c:v>0.29827372600000002</c:v>
                </c:pt>
                <c:pt idx="2">
                  <c:v>0.29650974099999999</c:v>
                </c:pt>
                <c:pt idx="3">
                  <c:v>0.36013792300000003</c:v>
                </c:pt>
                <c:pt idx="4">
                  <c:v>0.333249289</c:v>
                </c:pt>
                <c:pt idx="5">
                  <c:v>0.33651725199999999</c:v>
                </c:pt>
                <c:pt idx="6">
                  <c:v>0.33131300800000002</c:v>
                </c:pt>
                <c:pt idx="7">
                  <c:v>0.31814467699999999</c:v>
                </c:pt>
                <c:pt idx="8">
                  <c:v>0.32075889400000002</c:v>
                </c:pt>
                <c:pt idx="9">
                  <c:v>0.31922455399999999</c:v>
                </c:pt>
                <c:pt idx="10">
                  <c:v>0.28949814800000001</c:v>
                </c:pt>
                <c:pt idx="11">
                  <c:v>0.26488779200000001</c:v>
                </c:pt>
                <c:pt idx="12">
                  <c:v>0.31206626700000001</c:v>
                </c:pt>
                <c:pt idx="13">
                  <c:v>0.327545215</c:v>
                </c:pt>
                <c:pt idx="14">
                  <c:v>0.27010484099999998</c:v>
                </c:pt>
                <c:pt idx="15">
                  <c:v>0.26097795899999998</c:v>
                </c:pt>
                <c:pt idx="16">
                  <c:v>0.258053062</c:v>
                </c:pt>
                <c:pt idx="17">
                  <c:v>0.32065644500000001</c:v>
                </c:pt>
                <c:pt idx="18">
                  <c:v>0.26788174999999997</c:v>
                </c:pt>
                <c:pt idx="19">
                  <c:v>0.2901128</c:v>
                </c:pt>
                <c:pt idx="20">
                  <c:v>0.31842128200000003</c:v>
                </c:pt>
                <c:pt idx="21">
                  <c:v>0.33601859000000001</c:v>
                </c:pt>
                <c:pt idx="22">
                  <c:v>0.36462900399999998</c:v>
                </c:pt>
                <c:pt idx="23">
                  <c:v>0.28194698899999998</c:v>
                </c:pt>
                <c:pt idx="24">
                  <c:v>0.31768354900000001</c:v>
                </c:pt>
                <c:pt idx="25">
                  <c:v>0.30954922899999998</c:v>
                </c:pt>
                <c:pt idx="26">
                  <c:v>0.34119443399999999</c:v>
                </c:pt>
                <c:pt idx="27">
                  <c:v>0.33667124300000001</c:v>
                </c:pt>
                <c:pt idx="28">
                  <c:v>0.32832095700000002</c:v>
                </c:pt>
                <c:pt idx="29">
                  <c:v>0.33797371700000001</c:v>
                </c:pt>
                <c:pt idx="30">
                  <c:v>0.29943129600000001</c:v>
                </c:pt>
                <c:pt idx="31">
                  <c:v>0.303366735</c:v>
                </c:pt>
                <c:pt idx="32">
                  <c:v>0.30692027</c:v>
                </c:pt>
                <c:pt idx="33">
                  <c:v>0.30278133600000001</c:v>
                </c:pt>
                <c:pt idx="34">
                  <c:v>0.308285537</c:v>
                </c:pt>
                <c:pt idx="35">
                  <c:v>0.30225555100000001</c:v>
                </c:pt>
                <c:pt idx="36">
                  <c:v>0.32300531700000001</c:v>
                </c:pt>
                <c:pt idx="37">
                  <c:v>0.27273815099999998</c:v>
                </c:pt>
                <c:pt idx="38">
                  <c:v>0.302968607</c:v>
                </c:pt>
                <c:pt idx="39">
                  <c:v>0.298161536</c:v>
                </c:pt>
                <c:pt idx="40">
                  <c:v>0.32768151200000001</c:v>
                </c:pt>
                <c:pt idx="41">
                  <c:v>0.31561133200000002</c:v>
                </c:pt>
                <c:pt idx="42">
                  <c:v>0.32680817899999998</c:v>
                </c:pt>
                <c:pt idx="43">
                  <c:v>0.32359184499999999</c:v>
                </c:pt>
                <c:pt idx="44">
                  <c:v>0.30665418</c:v>
                </c:pt>
                <c:pt idx="45">
                  <c:v>0.26344619899999999</c:v>
                </c:pt>
                <c:pt idx="46">
                  <c:v>0.25246463499999999</c:v>
                </c:pt>
                <c:pt idx="47">
                  <c:v>0.26185615499999998</c:v>
                </c:pt>
                <c:pt idx="48">
                  <c:v>0.294544529</c:v>
                </c:pt>
                <c:pt idx="49">
                  <c:v>0.28470079700000001</c:v>
                </c:pt>
                <c:pt idx="50">
                  <c:v>0.315630723</c:v>
                </c:pt>
                <c:pt idx="51">
                  <c:v>0.27116936000000003</c:v>
                </c:pt>
                <c:pt idx="52">
                  <c:v>0.30834788800000001</c:v>
                </c:pt>
                <c:pt idx="53">
                  <c:v>0.37517815799999998</c:v>
                </c:pt>
                <c:pt idx="54">
                  <c:v>0.30956661000000002</c:v>
                </c:pt>
                <c:pt idx="55">
                  <c:v>0.28501248099999998</c:v>
                </c:pt>
                <c:pt idx="56">
                  <c:v>0.21580055200000001</c:v>
                </c:pt>
                <c:pt idx="57">
                  <c:v>0.37666232100000002</c:v>
                </c:pt>
                <c:pt idx="58">
                  <c:v>0.31456567800000002</c:v>
                </c:pt>
                <c:pt idx="59">
                  <c:v>0.31652161499999998</c:v>
                </c:pt>
                <c:pt idx="60">
                  <c:v>0.30740568131666668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3F4-448B-A724-F18281CC60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280127"/>
        <c:axId val="298284703"/>
      </c:scatterChart>
      <c:valAx>
        <c:axId val="2982801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284703"/>
        <c:crosses val="autoZero"/>
        <c:crossBetween val="midCat"/>
      </c:valAx>
      <c:valAx>
        <c:axId val="298284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28012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Sheet2!$M$2</c:f>
              <c:strCache>
                <c:ptCount val="1"/>
                <c:pt idx="0">
                  <c:v>η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066292650918635"/>
                  <c:y val="0.328840769903762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Sheet2!$K$3:$K$62</c:f>
              <c:numCache>
                <c:formatCode>General</c:formatCode>
                <c:ptCount val="60"/>
                <c:pt idx="0">
                  <c:v>6.6708930000000004</c:v>
                </c:pt>
                <c:pt idx="1">
                  <c:v>5.4879290000000003</c:v>
                </c:pt>
                <c:pt idx="2">
                  <c:v>6.638471</c:v>
                </c:pt>
                <c:pt idx="3">
                  <c:v>6.208545</c:v>
                </c:pt>
                <c:pt idx="4">
                  <c:v>9.4639720000000001</c:v>
                </c:pt>
                <c:pt idx="5">
                  <c:v>6.6741539999999997</c:v>
                </c:pt>
                <c:pt idx="6">
                  <c:v>8.0029789999999998</c:v>
                </c:pt>
                <c:pt idx="7">
                  <c:v>6.7432270000000001</c:v>
                </c:pt>
                <c:pt idx="8">
                  <c:v>9.5290800000000004</c:v>
                </c:pt>
                <c:pt idx="9">
                  <c:v>7.053356</c:v>
                </c:pt>
                <c:pt idx="10">
                  <c:v>6.7854929999999998</c:v>
                </c:pt>
                <c:pt idx="11">
                  <c:v>2.7092719999999999</c:v>
                </c:pt>
                <c:pt idx="12">
                  <c:v>8.6734399999999994</c:v>
                </c:pt>
                <c:pt idx="13">
                  <c:v>6.137289</c:v>
                </c:pt>
                <c:pt idx="14">
                  <c:v>4.9051080000000002</c:v>
                </c:pt>
                <c:pt idx="15">
                  <c:v>4.5147500000000003</c:v>
                </c:pt>
                <c:pt idx="16">
                  <c:v>5.6478570000000001</c:v>
                </c:pt>
                <c:pt idx="17">
                  <c:v>7.0297510000000001</c:v>
                </c:pt>
                <c:pt idx="18">
                  <c:v>3.1242730000000001</c:v>
                </c:pt>
                <c:pt idx="19">
                  <c:v>5.7154100000000003</c:v>
                </c:pt>
                <c:pt idx="20">
                  <c:v>12.208919</c:v>
                </c:pt>
                <c:pt idx="21">
                  <c:v>6.722658</c:v>
                </c:pt>
                <c:pt idx="22">
                  <c:v>6.8879830000000002</c:v>
                </c:pt>
                <c:pt idx="23">
                  <c:v>2.7202259999999998</c:v>
                </c:pt>
                <c:pt idx="24">
                  <c:v>5.9293360000000002</c:v>
                </c:pt>
                <c:pt idx="25">
                  <c:v>5.5279199999999999</c:v>
                </c:pt>
                <c:pt idx="26">
                  <c:v>7.1884940000000004</c:v>
                </c:pt>
                <c:pt idx="27">
                  <c:v>7.2839400000000003</c:v>
                </c:pt>
                <c:pt idx="28">
                  <c:v>9.0174070000000004</c:v>
                </c:pt>
                <c:pt idx="29">
                  <c:v>6.6565409999999998</c:v>
                </c:pt>
                <c:pt idx="30">
                  <c:v>7.5687569999999997</c:v>
                </c:pt>
                <c:pt idx="31">
                  <c:v>10.114019000000001</c:v>
                </c:pt>
                <c:pt idx="32">
                  <c:v>9.7020230000000005</c:v>
                </c:pt>
                <c:pt idx="33">
                  <c:v>9.13781</c:v>
                </c:pt>
                <c:pt idx="34">
                  <c:v>6.8535539999999999</c:v>
                </c:pt>
                <c:pt idx="35">
                  <c:v>7.3359839999999998</c:v>
                </c:pt>
                <c:pt idx="36">
                  <c:v>8.6467460000000003</c:v>
                </c:pt>
                <c:pt idx="37">
                  <c:v>6.7322369999999996</c:v>
                </c:pt>
                <c:pt idx="38">
                  <c:v>6.3005149999999999</c:v>
                </c:pt>
                <c:pt idx="39">
                  <c:v>7.4524100000000004</c:v>
                </c:pt>
                <c:pt idx="40">
                  <c:v>7.1463859999999997</c:v>
                </c:pt>
                <c:pt idx="41">
                  <c:v>9.219932</c:v>
                </c:pt>
                <c:pt idx="42">
                  <c:v>6.9800740000000001</c:v>
                </c:pt>
                <c:pt idx="43">
                  <c:v>10.662882</c:v>
                </c:pt>
                <c:pt idx="44">
                  <c:v>10.657397</c:v>
                </c:pt>
                <c:pt idx="45">
                  <c:v>6.4917550000000004</c:v>
                </c:pt>
                <c:pt idx="46">
                  <c:v>7.7936370000000004</c:v>
                </c:pt>
                <c:pt idx="47">
                  <c:v>5.5750710000000003</c:v>
                </c:pt>
                <c:pt idx="48">
                  <c:v>8.5495149999999995</c:v>
                </c:pt>
                <c:pt idx="49">
                  <c:v>11.011414</c:v>
                </c:pt>
                <c:pt idx="50">
                  <c:v>6.4162319999999999</c:v>
                </c:pt>
                <c:pt idx="51">
                  <c:v>5.097785</c:v>
                </c:pt>
                <c:pt idx="52">
                  <c:v>9.3832120000000003</c:v>
                </c:pt>
                <c:pt idx="53">
                  <c:v>10.043635999999999</c:v>
                </c:pt>
                <c:pt idx="54">
                  <c:v>6.7830859999999999</c:v>
                </c:pt>
                <c:pt idx="55">
                  <c:v>6.8311890000000002</c:v>
                </c:pt>
                <c:pt idx="56">
                  <c:v>4.243627</c:v>
                </c:pt>
                <c:pt idx="57">
                  <c:v>8.9481739999999999</c:v>
                </c:pt>
                <c:pt idx="58">
                  <c:v>6.6836919999999997</c:v>
                </c:pt>
                <c:pt idx="59">
                  <c:v>9.3669410000000006</c:v>
                </c:pt>
              </c:numCache>
            </c:numRef>
          </c:xVal>
          <c:yVal>
            <c:numRef>
              <c:f>Sheet2!$M$3:$M$62</c:f>
              <c:numCache>
                <c:formatCode>General</c:formatCode>
                <c:ptCount val="60"/>
                <c:pt idx="0">
                  <c:v>0.33028945700000001</c:v>
                </c:pt>
                <c:pt idx="1">
                  <c:v>0.29827372600000002</c:v>
                </c:pt>
                <c:pt idx="2">
                  <c:v>0.29650974099999999</c:v>
                </c:pt>
                <c:pt idx="3">
                  <c:v>0.36013792300000003</c:v>
                </c:pt>
                <c:pt idx="4">
                  <c:v>0.333249289</c:v>
                </c:pt>
                <c:pt idx="5">
                  <c:v>0.33651725199999999</c:v>
                </c:pt>
                <c:pt idx="6">
                  <c:v>0.33131300800000002</c:v>
                </c:pt>
                <c:pt idx="7">
                  <c:v>0.31814467699999999</c:v>
                </c:pt>
                <c:pt idx="8">
                  <c:v>0.32075889400000002</c:v>
                </c:pt>
                <c:pt idx="9">
                  <c:v>0.31922455399999999</c:v>
                </c:pt>
                <c:pt idx="10">
                  <c:v>0.28949814800000001</c:v>
                </c:pt>
                <c:pt idx="11">
                  <c:v>0.26488779200000001</c:v>
                </c:pt>
                <c:pt idx="12">
                  <c:v>0.31206626700000001</c:v>
                </c:pt>
                <c:pt idx="13">
                  <c:v>0.327545215</c:v>
                </c:pt>
                <c:pt idx="14">
                  <c:v>0.27010484099999998</c:v>
                </c:pt>
                <c:pt idx="15">
                  <c:v>0.26097795899999998</c:v>
                </c:pt>
                <c:pt idx="16">
                  <c:v>0.258053062</c:v>
                </c:pt>
                <c:pt idx="17">
                  <c:v>0.32065644500000001</c:v>
                </c:pt>
                <c:pt idx="18">
                  <c:v>0.26788174999999997</c:v>
                </c:pt>
                <c:pt idx="19">
                  <c:v>0.2901128</c:v>
                </c:pt>
                <c:pt idx="20">
                  <c:v>0.31842128200000003</c:v>
                </c:pt>
                <c:pt idx="21">
                  <c:v>0.33601859000000001</c:v>
                </c:pt>
                <c:pt idx="22">
                  <c:v>0.36462900399999998</c:v>
                </c:pt>
                <c:pt idx="23">
                  <c:v>0.28194698899999998</c:v>
                </c:pt>
                <c:pt idx="24">
                  <c:v>0.31768354900000001</c:v>
                </c:pt>
                <c:pt idx="25">
                  <c:v>0.30954922899999998</c:v>
                </c:pt>
                <c:pt idx="26">
                  <c:v>0.34119443399999999</c:v>
                </c:pt>
                <c:pt idx="27">
                  <c:v>0.33667124300000001</c:v>
                </c:pt>
                <c:pt idx="28">
                  <c:v>0.32832095700000002</c:v>
                </c:pt>
                <c:pt idx="29">
                  <c:v>0.33797371700000001</c:v>
                </c:pt>
                <c:pt idx="30">
                  <c:v>0.29943129600000001</c:v>
                </c:pt>
                <c:pt idx="31">
                  <c:v>0.303366735</c:v>
                </c:pt>
                <c:pt idx="32">
                  <c:v>0.30692027</c:v>
                </c:pt>
                <c:pt idx="33">
                  <c:v>0.30278133600000001</c:v>
                </c:pt>
                <c:pt idx="34">
                  <c:v>0.308285537</c:v>
                </c:pt>
                <c:pt idx="35">
                  <c:v>0.30225555100000001</c:v>
                </c:pt>
                <c:pt idx="36">
                  <c:v>0.32300531700000001</c:v>
                </c:pt>
                <c:pt idx="37">
                  <c:v>0.27273815099999998</c:v>
                </c:pt>
                <c:pt idx="38">
                  <c:v>0.302968607</c:v>
                </c:pt>
                <c:pt idx="39">
                  <c:v>0.298161536</c:v>
                </c:pt>
                <c:pt idx="40">
                  <c:v>0.32768151200000001</c:v>
                </c:pt>
                <c:pt idx="41">
                  <c:v>0.31561133200000002</c:v>
                </c:pt>
                <c:pt idx="42">
                  <c:v>0.32680817899999998</c:v>
                </c:pt>
                <c:pt idx="43">
                  <c:v>0.32359184499999999</c:v>
                </c:pt>
                <c:pt idx="44">
                  <c:v>0.30665418</c:v>
                </c:pt>
                <c:pt idx="45">
                  <c:v>0.26344619899999999</c:v>
                </c:pt>
                <c:pt idx="46">
                  <c:v>0.25246463499999999</c:v>
                </c:pt>
                <c:pt idx="47">
                  <c:v>0.26185615499999998</c:v>
                </c:pt>
                <c:pt idx="48">
                  <c:v>0.294544529</c:v>
                </c:pt>
                <c:pt idx="49">
                  <c:v>0.28470079700000001</c:v>
                </c:pt>
                <c:pt idx="50">
                  <c:v>0.315630723</c:v>
                </c:pt>
                <c:pt idx="51">
                  <c:v>0.27116936000000003</c:v>
                </c:pt>
                <c:pt idx="52">
                  <c:v>0.30834788800000001</c:v>
                </c:pt>
                <c:pt idx="53">
                  <c:v>0.37517815799999998</c:v>
                </c:pt>
                <c:pt idx="54">
                  <c:v>0.30956661000000002</c:v>
                </c:pt>
                <c:pt idx="55">
                  <c:v>0.28501248099999998</c:v>
                </c:pt>
                <c:pt idx="56">
                  <c:v>0.21580055200000001</c:v>
                </c:pt>
                <c:pt idx="57">
                  <c:v>0.37666232100000002</c:v>
                </c:pt>
                <c:pt idx="58">
                  <c:v>0.31456567800000002</c:v>
                </c:pt>
                <c:pt idx="59">
                  <c:v>0.31652161499999998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81-4A34-8EFA-14B6655F8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3255759"/>
        <c:axId val="303270319"/>
      </c:scatterChart>
      <c:valAx>
        <c:axId val="303255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3270319"/>
        <c:crosses val="autoZero"/>
        <c:crossBetween val="midCat"/>
      </c:valAx>
      <c:valAx>
        <c:axId val="30327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32557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Sheet1!$D$2:$D$28</c:f>
              <c:numCache>
                <c:formatCode>General</c:formatCode>
                <c:ptCount val="27"/>
                <c:pt idx="0">
                  <c:v>6.54</c:v>
                </c:pt>
                <c:pt idx="1">
                  <c:v>6.07</c:v>
                </c:pt>
                <c:pt idx="2">
                  <c:v>3.53</c:v>
                </c:pt>
                <c:pt idx="3">
                  <c:v>5.45</c:v>
                </c:pt>
                <c:pt idx="4">
                  <c:v>5.67</c:v>
                </c:pt>
                <c:pt idx="5">
                  <c:v>5.77</c:v>
                </c:pt>
                <c:pt idx="6">
                  <c:v>3.24</c:v>
                </c:pt>
                <c:pt idx="7">
                  <c:v>4.87</c:v>
                </c:pt>
                <c:pt idx="8">
                  <c:v>5.38</c:v>
                </c:pt>
                <c:pt idx="9">
                  <c:v>4.66</c:v>
                </c:pt>
                <c:pt idx="10">
                  <c:v>5.47</c:v>
                </c:pt>
                <c:pt idx="11">
                  <c:v>5.15</c:v>
                </c:pt>
                <c:pt idx="12">
                  <c:v>6.89</c:v>
                </c:pt>
                <c:pt idx="13">
                  <c:v>7.24</c:v>
                </c:pt>
                <c:pt idx="14">
                  <c:v>6.85</c:v>
                </c:pt>
                <c:pt idx="15">
                  <c:v>5.34</c:v>
                </c:pt>
                <c:pt idx="16">
                  <c:v>9.91</c:v>
                </c:pt>
                <c:pt idx="17">
                  <c:v>7.85</c:v>
                </c:pt>
                <c:pt idx="18">
                  <c:v>6.96</c:v>
                </c:pt>
                <c:pt idx="19">
                  <c:v>8.74</c:v>
                </c:pt>
                <c:pt idx="20">
                  <c:v>6.82</c:v>
                </c:pt>
                <c:pt idx="21">
                  <c:v>5.44</c:v>
                </c:pt>
                <c:pt idx="22">
                  <c:v>6.35</c:v>
                </c:pt>
                <c:pt idx="23">
                  <c:v>7.03</c:v>
                </c:pt>
                <c:pt idx="24">
                  <c:v>7.48</c:v>
                </c:pt>
                <c:pt idx="25">
                  <c:v>6.02</c:v>
                </c:pt>
                <c:pt idx="26">
                  <c:v>7.17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0FC-4537-8AB2-EEEFB6B226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0834272"/>
        <c:axId val="2010837600"/>
      </c:scatterChart>
      <c:valAx>
        <c:axId val="2010834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0837600"/>
        <c:crosses val="autoZero"/>
        <c:crossBetween val="midCat"/>
      </c:valAx>
      <c:valAx>
        <c:axId val="2010837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0834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'eta for increase'!$G$2:$G$28</c:f>
              <c:numCache>
                <c:formatCode>General</c:formatCode>
                <c:ptCount val="27"/>
                <c:pt idx="0">
                  <c:v>0.31124454439419819</c:v>
                </c:pt>
                <c:pt idx="1">
                  <c:v>0.30844950527204612</c:v>
                </c:pt>
                <c:pt idx="2">
                  <c:v>0.29593794173848131</c:v>
                </c:pt>
                <c:pt idx="3">
                  <c:v>0.30640333806502068</c:v>
                </c:pt>
                <c:pt idx="4">
                  <c:v>0.31286146222484773</c:v>
                </c:pt>
                <c:pt idx="5">
                  <c:v>0.30998633106507761</c:v>
                </c:pt>
                <c:pt idx="6">
                  <c:v>0.30407104867766616</c:v>
                </c:pt>
                <c:pt idx="7">
                  <c:v>0.31742810873277488</c:v>
                </c:pt>
                <c:pt idx="8">
                  <c:v>0.32401117251857686</c:v>
                </c:pt>
                <c:pt idx="9">
                  <c:v>0.31305666560447909</c:v>
                </c:pt>
                <c:pt idx="10">
                  <c:v>0.30610449529642941</c:v>
                </c:pt>
                <c:pt idx="11">
                  <c:v>0.31614420135649224</c:v>
                </c:pt>
                <c:pt idx="12">
                  <c:v>0.31497072325082281</c:v>
                </c:pt>
                <c:pt idx="13">
                  <c:v>0.32258919420901411</c:v>
                </c:pt>
                <c:pt idx="14">
                  <c:v>0.31482940945762594</c:v>
                </c:pt>
                <c:pt idx="15">
                  <c:v>0.31408873256581293</c:v>
                </c:pt>
                <c:pt idx="16">
                  <c:v>0.30989238664961105</c:v>
                </c:pt>
                <c:pt idx="17">
                  <c:v>0.31715745088391606</c:v>
                </c:pt>
                <c:pt idx="18">
                  <c:v>0.30618749937883749</c:v>
                </c:pt>
                <c:pt idx="19">
                  <c:v>0.31152682435648948</c:v>
                </c:pt>
                <c:pt idx="20">
                  <c:v>0.30475482879720095</c:v>
                </c:pt>
                <c:pt idx="21">
                  <c:v>0.31914376437813136</c:v>
                </c:pt>
                <c:pt idx="22">
                  <c:v>0.32485507361649757</c:v>
                </c:pt>
                <c:pt idx="23">
                  <c:v>0.31433751004460569</c:v>
                </c:pt>
                <c:pt idx="24">
                  <c:v>0.31560418644080046</c:v>
                </c:pt>
                <c:pt idx="25">
                  <c:v>0.31174199566075322</c:v>
                </c:pt>
                <c:pt idx="26">
                  <c:v>0.32364719006164938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1C-42A2-9242-F889ACF559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121872"/>
        <c:axId val="1470125200"/>
      </c:scatterChart>
      <c:valAx>
        <c:axId val="1470121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0125200"/>
        <c:crosses val="autoZero"/>
        <c:crossBetween val="midCat"/>
      </c:valAx>
      <c:valAx>
        <c:axId val="1470125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0121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'eta for decrease'!$G$2:$G$28</c:f>
              <c:numCache>
                <c:formatCode>General</c:formatCode>
                <c:ptCount val="27"/>
                <c:pt idx="0">
                  <c:v>0.39405403005764694</c:v>
                </c:pt>
                <c:pt idx="1">
                  <c:v>0.3768655116489647</c:v>
                </c:pt>
                <c:pt idx="2">
                  <c:v>0.42904636482642211</c:v>
                </c:pt>
                <c:pt idx="3">
                  <c:v>0.40179668463740337</c:v>
                </c:pt>
                <c:pt idx="4">
                  <c:v>0.3606516677973971</c:v>
                </c:pt>
                <c:pt idx="5">
                  <c:v>0.3528804843649076</c:v>
                </c:pt>
                <c:pt idx="6">
                  <c:v>0.42116412131862235</c:v>
                </c:pt>
                <c:pt idx="7">
                  <c:v>0.44724819020075007</c:v>
                </c:pt>
                <c:pt idx="8">
                  <c:v>0.31804181897525519</c:v>
                </c:pt>
                <c:pt idx="9">
                  <c:v>0.31598300133511537</c:v>
                </c:pt>
                <c:pt idx="10">
                  <c:v>0.40180475892821965</c:v>
                </c:pt>
                <c:pt idx="11">
                  <c:v>0.35985378002925478</c:v>
                </c:pt>
                <c:pt idx="12">
                  <c:v>0.36462142290972765</c:v>
                </c:pt>
                <c:pt idx="13">
                  <c:v>0.33721634779430709</c:v>
                </c:pt>
                <c:pt idx="14">
                  <c:v>0.29933368246669118</c:v>
                </c:pt>
                <c:pt idx="15">
                  <c:v>0.28695067282786135</c:v>
                </c:pt>
                <c:pt idx="16">
                  <c:v>0.34991205404278547</c:v>
                </c:pt>
                <c:pt idx="17">
                  <c:v>0.42090823132099947</c:v>
                </c:pt>
                <c:pt idx="18">
                  <c:v>0.36293772618528136</c:v>
                </c:pt>
                <c:pt idx="19">
                  <c:v>0.31669189150121813</c:v>
                </c:pt>
                <c:pt idx="20">
                  <c:v>0.2554851895026482</c:v>
                </c:pt>
                <c:pt idx="21">
                  <c:v>0.32209734941028911</c:v>
                </c:pt>
                <c:pt idx="22">
                  <c:v>0.31563072316725149</c:v>
                </c:pt>
                <c:pt idx="23">
                  <c:v>0.31711693643658562</c:v>
                </c:pt>
                <c:pt idx="24">
                  <c:v>0.2683478884862156</c:v>
                </c:pt>
                <c:pt idx="25">
                  <c:v>0.37517815840801788</c:v>
                </c:pt>
                <c:pt idx="26">
                  <c:v>0.30956661032165417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993-4F8B-B714-5258887E05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7650224"/>
        <c:axId val="1377650640"/>
      </c:scatterChart>
      <c:valAx>
        <c:axId val="1377650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7650640"/>
        <c:crosses val="autoZero"/>
        <c:crossBetween val="midCat"/>
      </c:valAx>
      <c:valAx>
        <c:axId val="137765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7650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Sheet5!$A$2:$A$28</c:f>
              <c:numCache>
                <c:formatCode>General</c:formatCode>
                <c:ptCount val="27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</c:numCache>
            </c:numRef>
          </c:xVal>
          <c:yVal>
            <c:numRef>
              <c:f>Sheet5!$H$2:$H$28</c:f>
              <c:numCache>
                <c:formatCode>0.0000</c:formatCode>
                <c:ptCount val="27"/>
                <c:pt idx="0">
                  <c:v>0.84930555555555554</c:v>
                </c:pt>
                <c:pt idx="1">
                  <c:v>0.75277777777777777</c:v>
                </c:pt>
                <c:pt idx="2">
                  <c:v>0.81805555555555554</c:v>
                </c:pt>
                <c:pt idx="3">
                  <c:v>0.70972222222222225</c:v>
                </c:pt>
                <c:pt idx="4">
                  <c:v>0.68125000000000002</c:v>
                </c:pt>
                <c:pt idx="5">
                  <c:v>0.78402777777777777</c:v>
                </c:pt>
                <c:pt idx="6">
                  <c:v>0.92013888888888884</c:v>
                </c:pt>
                <c:pt idx="7">
                  <c:v>0.88611111111111107</c:v>
                </c:pt>
                <c:pt idx="8">
                  <c:v>0.61944444444444446</c:v>
                </c:pt>
                <c:pt idx="9">
                  <c:v>0.5229166666666667</c:v>
                </c:pt>
                <c:pt idx="10">
                  <c:v>0.74930555555555556</c:v>
                </c:pt>
                <c:pt idx="11">
                  <c:v>0.79513888888888884</c:v>
                </c:pt>
                <c:pt idx="12">
                  <c:v>0.9</c:v>
                </c:pt>
                <c:pt idx="13">
                  <c:v>0.66388888888888886</c:v>
                </c:pt>
                <c:pt idx="14">
                  <c:v>0.7090277777777777</c:v>
                </c:pt>
                <c:pt idx="15">
                  <c:v>0.54305555555555551</c:v>
                </c:pt>
                <c:pt idx="16">
                  <c:v>0.66875000000000007</c:v>
                </c:pt>
                <c:pt idx="17">
                  <c:v>0.66805555555555562</c:v>
                </c:pt>
                <c:pt idx="18">
                  <c:v>0.75208333333333333</c:v>
                </c:pt>
                <c:pt idx="19">
                  <c:v>0.69236111111111109</c:v>
                </c:pt>
                <c:pt idx="20">
                  <c:v>0.56388888888888888</c:v>
                </c:pt>
                <c:pt idx="21">
                  <c:v>0.69027777777777777</c:v>
                </c:pt>
                <c:pt idx="22">
                  <c:v>0.48402777777777778</c:v>
                </c:pt>
                <c:pt idx="23">
                  <c:v>0.64652777777777781</c:v>
                </c:pt>
                <c:pt idx="24">
                  <c:v>0.41041666666666665</c:v>
                </c:pt>
                <c:pt idx="25">
                  <c:v>0.5541666666666667</c:v>
                </c:pt>
                <c:pt idx="26">
                  <c:v>0.50069444444444444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99B-482D-8B87-DFBCB573D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0807680"/>
        <c:axId val="2020804768"/>
      </c:scatterChart>
      <c:valAx>
        <c:axId val="2020807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0804768"/>
        <c:crosses val="autoZero"/>
        <c:crossBetween val="midCat"/>
      </c:valAx>
      <c:valAx>
        <c:axId val="2020804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0807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Sheet5!$D$1</c:f>
              <c:strCache>
                <c:ptCount val="1"/>
                <c:pt idx="0">
                  <c:v>η_meadow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6709973753280842"/>
                  <c:y val="-5.71511373578302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Sheet5!$A$2:$A$28</c:f>
              <c:numCache>
                <c:formatCode>General</c:formatCode>
                <c:ptCount val="27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</c:numCache>
            </c:numRef>
          </c:xVal>
          <c:yVal>
            <c:numRef>
              <c:f>Sheet5!$D$2:$D$28</c:f>
              <c:numCache>
                <c:formatCode>0.0000</c:formatCode>
                <c:ptCount val="27"/>
                <c:pt idx="0">
                  <c:v>0.34976444600000001</c:v>
                </c:pt>
                <c:pt idx="1">
                  <c:v>0.32008463500000001</c:v>
                </c:pt>
                <c:pt idx="2">
                  <c:v>0.31694885299999997</c:v>
                </c:pt>
                <c:pt idx="3">
                  <c:v>0.332670142</c:v>
                </c:pt>
                <c:pt idx="4">
                  <c:v>0.333191919</c:v>
                </c:pt>
                <c:pt idx="5">
                  <c:v>0.32354364899999999</c:v>
                </c:pt>
                <c:pt idx="6">
                  <c:v>0.33432210499999998</c:v>
                </c:pt>
                <c:pt idx="7">
                  <c:v>0.35883601900000001</c:v>
                </c:pt>
                <c:pt idx="8">
                  <c:v>0.371482757</c:v>
                </c:pt>
                <c:pt idx="9">
                  <c:v>0.35395430900000002</c:v>
                </c:pt>
                <c:pt idx="10">
                  <c:v>0.33701128400000002</c:v>
                </c:pt>
                <c:pt idx="11">
                  <c:v>0.31984849700000001</c:v>
                </c:pt>
                <c:pt idx="12">
                  <c:v>0.29500253199999998</c:v>
                </c:pt>
                <c:pt idx="13">
                  <c:v>0.30463775100000001</c:v>
                </c:pt>
                <c:pt idx="14">
                  <c:v>0.30958792499999999</c:v>
                </c:pt>
                <c:pt idx="15">
                  <c:v>0.30861039099999998</c:v>
                </c:pt>
                <c:pt idx="16">
                  <c:v>0.310790344</c:v>
                </c:pt>
                <c:pt idx="17">
                  <c:v>0.30544920599999997</c:v>
                </c:pt>
                <c:pt idx="18">
                  <c:v>0.30467833799999999</c:v>
                </c:pt>
                <c:pt idx="19">
                  <c:v>0.29007620200000001</c:v>
                </c:pt>
                <c:pt idx="20">
                  <c:v>0.30802571099999998</c:v>
                </c:pt>
                <c:pt idx="21">
                  <c:v>0.30062971900000002</c:v>
                </c:pt>
                <c:pt idx="22">
                  <c:v>0.29349081700000001</c:v>
                </c:pt>
                <c:pt idx="23">
                  <c:v>0.28363122400000002</c:v>
                </c:pt>
                <c:pt idx="24">
                  <c:v>0.261998487</c:v>
                </c:pt>
                <c:pt idx="25">
                  <c:v>0.31164455800000002</c:v>
                </c:pt>
                <c:pt idx="26">
                  <c:v>0.29511305799999998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27B-4479-9299-C4B6BF8C5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0037712"/>
        <c:axId val="320023984"/>
      </c:scatterChart>
      <c:valAx>
        <c:axId val="32003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0023984"/>
        <c:crosses val="autoZero"/>
        <c:crossBetween val="midCat"/>
      </c:valAx>
      <c:valAx>
        <c:axId val="32002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0037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352274715660541"/>
                  <c:y val="-3.282407407407407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Sheet9!$H$2:$H$12</c:f>
              <c:numCache>
                <c:formatCode>General</c:formatCode>
                <c:ptCount val="11"/>
                <c:pt idx="0">
                  <c:v>0.35124</c:v>
                </c:pt>
                <c:pt idx="1">
                  <c:v>0.35844999999999999</c:v>
                </c:pt>
                <c:pt idx="2">
                  <c:v>0.36475000000000002</c:v>
                </c:pt>
                <c:pt idx="3">
                  <c:v>0.35639999999999999</c:v>
                </c:pt>
                <c:pt idx="4">
                  <c:v>0.35610000000000003</c:v>
                </c:pt>
                <c:pt idx="5">
                  <c:v>0.36989</c:v>
                </c:pt>
                <c:pt idx="6">
                  <c:v>0.36998999999999999</c:v>
                </c:pt>
                <c:pt idx="7">
                  <c:v>0.36407</c:v>
                </c:pt>
                <c:pt idx="8">
                  <c:v>0.36619000000000002</c:v>
                </c:pt>
                <c:pt idx="9">
                  <c:v>0.37153000000000003</c:v>
                </c:pt>
                <c:pt idx="10">
                  <c:v>0.37286000000000002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BCF-40A9-8672-7A06880096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45929039"/>
        <c:axId val="1445932783"/>
      </c:scatterChart>
      <c:valAx>
        <c:axId val="1445929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932783"/>
        <c:crosses val="autoZero"/>
        <c:crossBetween val="midCat"/>
      </c:valAx>
      <c:valAx>
        <c:axId val="1445932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9290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Wetland!$B$1</c:f>
              <c:strCache>
                <c:ptCount val="1"/>
                <c:pt idx="0">
                  <c:v>belowground biomass rate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Wetland!$A$2:$A$109</c:f>
              <c:numCache>
                <c:formatCode>General</c:formatCode>
                <c:ptCount val="108"/>
                <c:pt idx="0">
                  <c:v>14.301517</c:v>
                </c:pt>
                <c:pt idx="1">
                  <c:v>12.765464</c:v>
                </c:pt>
                <c:pt idx="2">
                  <c:v>14.590104999999999</c:v>
                </c:pt>
                <c:pt idx="3">
                  <c:v>9.6851629999999993</c:v>
                </c:pt>
                <c:pt idx="4">
                  <c:v>12.959688999999999</c:v>
                </c:pt>
                <c:pt idx="5">
                  <c:v>12.860387599999999</c:v>
                </c:pt>
                <c:pt idx="6">
                  <c:v>5.1155780000000002</c:v>
                </c:pt>
                <c:pt idx="7">
                  <c:v>6.601083</c:v>
                </c:pt>
                <c:pt idx="8">
                  <c:v>2.4940880000000001</c:v>
                </c:pt>
                <c:pt idx="9">
                  <c:v>4.6201410000000003</c:v>
                </c:pt>
                <c:pt idx="10">
                  <c:v>3.9779209999999998</c:v>
                </c:pt>
                <c:pt idx="11">
                  <c:v>4.5617621999999995</c:v>
                </c:pt>
                <c:pt idx="12">
                  <c:v>5.504143</c:v>
                </c:pt>
                <c:pt idx="13">
                  <c:v>7.3124830000000003</c:v>
                </c:pt>
                <c:pt idx="14">
                  <c:v>5.7611980000000003</c:v>
                </c:pt>
                <c:pt idx="15">
                  <c:v>2.5058319999999998</c:v>
                </c:pt>
                <c:pt idx="16">
                  <c:v>10.867152000000001</c:v>
                </c:pt>
                <c:pt idx="17">
                  <c:v>6.3901615999999999</c:v>
                </c:pt>
                <c:pt idx="18">
                  <c:v>3.3007928999999998</c:v>
                </c:pt>
                <c:pt idx="19">
                  <c:v>3.2279255299999998</c:v>
                </c:pt>
                <c:pt idx="20">
                  <c:v>5.36898081</c:v>
                </c:pt>
                <c:pt idx="21">
                  <c:v>4.7669924300000002</c:v>
                </c:pt>
                <c:pt idx="22">
                  <c:v>0.91534559000000004</c:v>
                </c:pt>
                <c:pt idx="23">
                  <c:v>3.5160074520000002</c:v>
                </c:pt>
                <c:pt idx="24">
                  <c:v>0.91696495</c:v>
                </c:pt>
                <c:pt idx="25">
                  <c:v>1.39094099</c:v>
                </c:pt>
                <c:pt idx="26">
                  <c:v>-4.0926560000000001E-2</c:v>
                </c:pt>
                <c:pt idx="27">
                  <c:v>-1.34551585</c:v>
                </c:pt>
                <c:pt idx="28">
                  <c:v>7.7543521999999996</c:v>
                </c:pt>
                <c:pt idx="29">
                  <c:v>1.7351631460000001</c:v>
                </c:pt>
                <c:pt idx="30">
                  <c:v>1.7392315</c:v>
                </c:pt>
                <c:pt idx="31">
                  <c:v>8.0444516000000004</c:v>
                </c:pt>
                <c:pt idx="32">
                  <c:v>11.2442183</c:v>
                </c:pt>
                <c:pt idx="33">
                  <c:v>-4.2416384999999996</c:v>
                </c:pt>
                <c:pt idx="34">
                  <c:v>22.175863499999998</c:v>
                </c:pt>
                <c:pt idx="35">
                  <c:v>7.7924252800000007</c:v>
                </c:pt>
                <c:pt idx="36">
                  <c:v>15.546195000000001</c:v>
                </c:pt>
                <c:pt idx="37">
                  <c:v>8.4053349999999991</c:v>
                </c:pt>
                <c:pt idx="38">
                  <c:v>16.238475000000001</c:v>
                </c:pt>
                <c:pt idx="39" formatCode="#,##0">
                  <c:v>15.510941000000001</c:v>
                </c:pt>
                <c:pt idx="40">
                  <c:v>11.96096</c:v>
                </c:pt>
                <c:pt idx="41">
                  <c:v>13.5323812</c:v>
                </c:pt>
                <c:pt idx="42">
                  <c:v>4.7141950000000001</c:v>
                </c:pt>
                <c:pt idx="43">
                  <c:v>6.5860070000000004</c:v>
                </c:pt>
                <c:pt idx="44">
                  <c:v>3.523056</c:v>
                </c:pt>
                <c:pt idx="45">
                  <c:v>5.5249499999999996</c:v>
                </c:pt>
                <c:pt idx="46">
                  <c:v>5.9186030000000001</c:v>
                </c:pt>
                <c:pt idx="47">
                  <c:v>5.2533621999999998</c:v>
                </c:pt>
                <c:pt idx="48">
                  <c:v>8.2209850000000007</c:v>
                </c:pt>
                <c:pt idx="49">
                  <c:v>7.4687039999999998</c:v>
                </c:pt>
                <c:pt idx="50">
                  <c:v>5.782273</c:v>
                </c:pt>
                <c:pt idx="51">
                  <c:v>9.6374189999999995</c:v>
                </c:pt>
                <c:pt idx="52">
                  <c:v>3.5332300000000001</c:v>
                </c:pt>
                <c:pt idx="53">
                  <c:v>6.9285222000000006</c:v>
                </c:pt>
                <c:pt idx="54">
                  <c:v>5.3899058999999996</c:v>
                </c:pt>
                <c:pt idx="55">
                  <c:v>6.3446102499999997</c:v>
                </c:pt>
                <c:pt idx="56">
                  <c:v>2.54699381</c:v>
                </c:pt>
                <c:pt idx="57">
                  <c:v>1.5588930000000001E-2</c:v>
                </c:pt>
                <c:pt idx="58">
                  <c:v>7.8539613099999999</c:v>
                </c:pt>
                <c:pt idx="59">
                  <c:v>4.4302120399999998</c:v>
                </c:pt>
                <c:pt idx="60">
                  <c:v>2.27813927</c:v>
                </c:pt>
                <c:pt idx="61">
                  <c:v>6.9689623300000001</c:v>
                </c:pt>
                <c:pt idx="62">
                  <c:v>10.44052632</c:v>
                </c:pt>
                <c:pt idx="63">
                  <c:v>0.93593930999999997</c:v>
                </c:pt>
                <c:pt idx="64">
                  <c:v>11.668082739999999</c:v>
                </c:pt>
                <c:pt idx="65">
                  <c:v>6.4583299939999987</c:v>
                </c:pt>
                <c:pt idx="66">
                  <c:v>7.8349162999999997</c:v>
                </c:pt>
                <c:pt idx="67">
                  <c:v>5.9684834999999996</c:v>
                </c:pt>
                <c:pt idx="68">
                  <c:v>7.6786080999999999</c:v>
                </c:pt>
                <c:pt idx="69">
                  <c:v>0.88566149999999999</c:v>
                </c:pt>
                <c:pt idx="70">
                  <c:v>18.7891844</c:v>
                </c:pt>
                <c:pt idx="71">
                  <c:v>8.2313707600000008</c:v>
                </c:pt>
                <c:pt idx="72">
                  <c:v>16.317511</c:v>
                </c:pt>
                <c:pt idx="73">
                  <c:v>12.356299999999999</c:v>
                </c:pt>
                <c:pt idx="74">
                  <c:v>17.744941000000001</c:v>
                </c:pt>
                <c:pt idx="75">
                  <c:v>11.903326</c:v>
                </c:pt>
                <c:pt idx="76">
                  <c:v>11.349866</c:v>
                </c:pt>
                <c:pt idx="77">
                  <c:v>13.934388799999999</c:v>
                </c:pt>
                <c:pt idx="78">
                  <c:v>6.6578340000000003</c:v>
                </c:pt>
                <c:pt idx="79">
                  <c:v>4.6618630000000003</c:v>
                </c:pt>
                <c:pt idx="80">
                  <c:v>4.9101850000000002</c:v>
                </c:pt>
                <c:pt idx="81">
                  <c:v>3.7338840000000002</c:v>
                </c:pt>
                <c:pt idx="82">
                  <c:v>4.1327199999999999</c:v>
                </c:pt>
                <c:pt idx="83">
                  <c:v>4.8192972000000003</c:v>
                </c:pt>
                <c:pt idx="84">
                  <c:v>8.0411509999999993</c:v>
                </c:pt>
                <c:pt idx="85">
                  <c:v>5.8440050000000001</c:v>
                </c:pt>
                <c:pt idx="86">
                  <c:v>4.1038699999999997</c:v>
                </c:pt>
                <c:pt idx="87">
                  <c:v>8.9914860000000001</c:v>
                </c:pt>
                <c:pt idx="88">
                  <c:v>7.4070020000000003</c:v>
                </c:pt>
                <c:pt idx="89">
                  <c:v>6.8775027999999994</c:v>
                </c:pt>
                <c:pt idx="90">
                  <c:v>5.6348815200000004</c:v>
                </c:pt>
                <c:pt idx="91">
                  <c:v>4.5809946500000001</c:v>
                </c:pt>
                <c:pt idx="92">
                  <c:v>5.5388591800000002</c:v>
                </c:pt>
                <c:pt idx="93">
                  <c:v>4.6111224100000001</c:v>
                </c:pt>
                <c:pt idx="94">
                  <c:v>1.9229610500000001</c:v>
                </c:pt>
                <c:pt idx="95">
                  <c:v>4.4577637620000008</c:v>
                </c:pt>
                <c:pt idx="96">
                  <c:v>0.60548119</c:v>
                </c:pt>
                <c:pt idx="97">
                  <c:v>4.5334638399999996</c:v>
                </c:pt>
                <c:pt idx="98">
                  <c:v>10.9947287</c:v>
                </c:pt>
                <c:pt idx="99">
                  <c:v>2.1971134000000001</c:v>
                </c:pt>
                <c:pt idx="100">
                  <c:v>2.5860827199999998</c:v>
                </c:pt>
                <c:pt idx="101">
                  <c:v>4.1833739699999999</c:v>
                </c:pt>
                <c:pt idx="102">
                  <c:v>0.1172904</c:v>
                </c:pt>
                <c:pt idx="103">
                  <c:v>10.008526</c:v>
                </c:pt>
                <c:pt idx="104">
                  <c:v>-9.7249806000000003</c:v>
                </c:pt>
                <c:pt idx="105">
                  <c:v>14.7677379</c:v>
                </c:pt>
                <c:pt idx="106">
                  <c:v>11.1587421</c:v>
                </c:pt>
                <c:pt idx="107">
                  <c:v>5.2654631600000004</c:v>
                </c:pt>
              </c:numCache>
            </c:numRef>
          </c:xVal>
          <c:yVal>
            <c:numRef>
              <c:f>Wetland!$B$2:$B$109</c:f>
              <c:numCache>
                <c:formatCode>General</c:formatCode>
                <c:ptCount val="108"/>
                <c:pt idx="0">
                  <c:v>8.8826110000000007</c:v>
                </c:pt>
                <c:pt idx="1">
                  <c:v>7.8029739999999999</c:v>
                </c:pt>
                <c:pt idx="2">
                  <c:v>13.276539</c:v>
                </c:pt>
                <c:pt idx="3">
                  <c:v>-3.7341229999999999</c:v>
                </c:pt>
                <c:pt idx="4">
                  <c:v>13.06977</c:v>
                </c:pt>
                <c:pt idx="5">
                  <c:v>7.8595541999999998</c:v>
                </c:pt>
                <c:pt idx="6">
                  <c:v>1.93324856</c:v>
                </c:pt>
                <c:pt idx="7">
                  <c:v>2.05604107</c:v>
                </c:pt>
                <c:pt idx="8">
                  <c:v>1.2213640400000001</c:v>
                </c:pt>
                <c:pt idx="9">
                  <c:v>0.54854192999999996</c:v>
                </c:pt>
                <c:pt idx="10">
                  <c:v>0.62988986000000002</c:v>
                </c:pt>
                <c:pt idx="11">
                  <c:v>1.277817092</c:v>
                </c:pt>
                <c:pt idx="12">
                  <c:v>3.2678720000000001</c:v>
                </c:pt>
                <c:pt idx="13">
                  <c:v>6.2246370000000004</c:v>
                </c:pt>
                <c:pt idx="14">
                  <c:v>7.3866800000000001</c:v>
                </c:pt>
                <c:pt idx="15">
                  <c:v>1.3612550000000001</c:v>
                </c:pt>
                <c:pt idx="16">
                  <c:v>7.189972</c:v>
                </c:pt>
                <c:pt idx="17">
                  <c:v>5.0860832</c:v>
                </c:pt>
                <c:pt idx="18">
                  <c:v>-1.09105221</c:v>
                </c:pt>
                <c:pt idx="19">
                  <c:v>3.4050100300000001</c:v>
                </c:pt>
                <c:pt idx="20">
                  <c:v>4.26070993</c:v>
                </c:pt>
                <c:pt idx="21">
                  <c:v>3.6585506799999998</c:v>
                </c:pt>
                <c:pt idx="22">
                  <c:v>3.9782756099999999</c:v>
                </c:pt>
                <c:pt idx="23">
                  <c:v>2.8422988079999998</c:v>
                </c:pt>
                <c:pt idx="24">
                  <c:v>3.6875041</c:v>
                </c:pt>
                <c:pt idx="25">
                  <c:v>-3.1487772000000001</c:v>
                </c:pt>
                <c:pt idx="26">
                  <c:v>4.3406231999999996</c:v>
                </c:pt>
                <c:pt idx="27">
                  <c:v>0.5245417</c:v>
                </c:pt>
                <c:pt idx="28">
                  <c:v>2.8235594000000002</c:v>
                </c:pt>
                <c:pt idx="29">
                  <c:v>1.6454902400000002</c:v>
                </c:pt>
                <c:pt idx="30">
                  <c:v>5.5308554000000001</c:v>
                </c:pt>
                <c:pt idx="31">
                  <c:v>-9.2077279000000001</c:v>
                </c:pt>
                <c:pt idx="32">
                  <c:v>11.6762251</c:v>
                </c:pt>
                <c:pt idx="33">
                  <c:v>6.7527524000000003</c:v>
                </c:pt>
                <c:pt idx="34">
                  <c:v>-1.5447576999999999</c:v>
                </c:pt>
                <c:pt idx="35" formatCode="0.0000">
                  <c:v>2.6414694600000002</c:v>
                </c:pt>
                <c:pt idx="36">
                  <c:v>11.442893</c:v>
                </c:pt>
                <c:pt idx="37">
                  <c:v>9.0194469999999995</c:v>
                </c:pt>
                <c:pt idx="38">
                  <c:v>11.365467000000001</c:v>
                </c:pt>
                <c:pt idx="39">
                  <c:v>3.7055349999999998</c:v>
                </c:pt>
                <c:pt idx="40">
                  <c:v>3.6337169999999999</c:v>
                </c:pt>
                <c:pt idx="41">
                  <c:v>7.8334117999999986</c:v>
                </c:pt>
                <c:pt idx="42">
                  <c:v>1.4491948800000001</c:v>
                </c:pt>
                <c:pt idx="43">
                  <c:v>4.1949248499999996</c:v>
                </c:pt>
                <c:pt idx="44">
                  <c:v>4.92769075</c:v>
                </c:pt>
                <c:pt idx="45">
                  <c:v>-5.6885190000000002E-2</c:v>
                </c:pt>
                <c:pt idx="46">
                  <c:v>3.0951786299999999</c:v>
                </c:pt>
                <c:pt idx="47">
                  <c:v>2.7220207840000001</c:v>
                </c:pt>
                <c:pt idx="48">
                  <c:v>2.3963160000000001</c:v>
                </c:pt>
                <c:pt idx="49">
                  <c:v>2.0091190000000001</c:v>
                </c:pt>
                <c:pt idx="50">
                  <c:v>8.8104650000000007</c:v>
                </c:pt>
                <c:pt idx="51">
                  <c:v>2.7090040000000002</c:v>
                </c:pt>
                <c:pt idx="52">
                  <c:v>11.339592</c:v>
                </c:pt>
                <c:pt idx="53">
                  <c:v>5.4528992000000001</c:v>
                </c:pt>
                <c:pt idx="54">
                  <c:v>-0.38864560999999997</c:v>
                </c:pt>
                <c:pt idx="55">
                  <c:v>2.2865468</c:v>
                </c:pt>
                <c:pt idx="56">
                  <c:v>5.5493441600000004</c:v>
                </c:pt>
                <c:pt idx="57">
                  <c:v>7.7404381600000001</c:v>
                </c:pt>
                <c:pt idx="58">
                  <c:v>1.7556295</c:v>
                </c:pt>
                <c:pt idx="59">
                  <c:v>3.3886626020000001</c:v>
                </c:pt>
                <c:pt idx="60">
                  <c:v>9.7590865999999998</c:v>
                </c:pt>
                <c:pt idx="61">
                  <c:v>3.8635697000000002</c:v>
                </c:pt>
                <c:pt idx="62">
                  <c:v>12.652479599999999</c:v>
                </c:pt>
                <c:pt idx="63">
                  <c:v>4.5008517000000001</c:v>
                </c:pt>
                <c:pt idx="64">
                  <c:v>6.9242657000000003</c:v>
                </c:pt>
                <c:pt idx="65">
                  <c:v>7.5400506600000003</c:v>
                </c:pt>
                <c:pt idx="66">
                  <c:v>-0.63351979999999997</c:v>
                </c:pt>
                <c:pt idx="67">
                  <c:v>0.409997</c:v>
                </c:pt>
                <c:pt idx="68">
                  <c:v>2.5503469000000001</c:v>
                </c:pt>
                <c:pt idx="69">
                  <c:v>3.3857903999999999</c:v>
                </c:pt>
                <c:pt idx="70">
                  <c:v>6.0737385000000002</c:v>
                </c:pt>
                <c:pt idx="71" formatCode="0.0000">
                  <c:v>2.3572706000000001</c:v>
                </c:pt>
                <c:pt idx="72">
                  <c:v>6.9074840000000002</c:v>
                </c:pt>
                <c:pt idx="73">
                  <c:v>6.9054580000000003</c:v>
                </c:pt>
                <c:pt idx="74">
                  <c:v>10.262040000000001</c:v>
                </c:pt>
                <c:pt idx="75">
                  <c:v>10.931424</c:v>
                </c:pt>
                <c:pt idx="76">
                  <c:v>7.8297220000000003</c:v>
                </c:pt>
                <c:pt idx="77">
                  <c:v>8.5672256000000004</c:v>
                </c:pt>
                <c:pt idx="78">
                  <c:v>3.0064512300000001</c:v>
                </c:pt>
                <c:pt idx="79">
                  <c:v>2.0860529900000002</c:v>
                </c:pt>
                <c:pt idx="80">
                  <c:v>3.8187161399999998</c:v>
                </c:pt>
                <c:pt idx="81">
                  <c:v>4.2612307400000002</c:v>
                </c:pt>
                <c:pt idx="82">
                  <c:v>3.2237764699999998</c:v>
                </c:pt>
                <c:pt idx="83">
                  <c:v>3.2792455140000003</c:v>
                </c:pt>
                <c:pt idx="84">
                  <c:v>5.3040570000000002</c:v>
                </c:pt>
                <c:pt idx="85">
                  <c:v>-0.25244299999999997</c:v>
                </c:pt>
                <c:pt idx="86">
                  <c:v>6.2537580000000004</c:v>
                </c:pt>
                <c:pt idx="87">
                  <c:v>5.2992949999999999</c:v>
                </c:pt>
                <c:pt idx="88">
                  <c:v>3.7103329999999999</c:v>
                </c:pt>
                <c:pt idx="89">
                  <c:v>4.0630000000000006</c:v>
                </c:pt>
                <c:pt idx="90">
                  <c:v>3.3580641400000002</c:v>
                </c:pt>
                <c:pt idx="91">
                  <c:v>9.6241122600000004</c:v>
                </c:pt>
                <c:pt idx="92">
                  <c:v>4.3047243399999999</c:v>
                </c:pt>
                <c:pt idx="93">
                  <c:v>-2.123411E-2</c:v>
                </c:pt>
                <c:pt idx="94">
                  <c:v>3.3293251800000001</c:v>
                </c:pt>
                <c:pt idx="95">
                  <c:v>4.1189983620000001</c:v>
                </c:pt>
                <c:pt idx="96">
                  <c:v>11.8213773</c:v>
                </c:pt>
                <c:pt idx="97">
                  <c:v>5.6589030999999999</c:v>
                </c:pt>
                <c:pt idx="98">
                  <c:v>1.4506285000000001</c:v>
                </c:pt>
                <c:pt idx="99">
                  <c:v>1.0446257999999999</c:v>
                </c:pt>
                <c:pt idx="100">
                  <c:v>4.5276804000000004</c:v>
                </c:pt>
                <c:pt idx="101">
                  <c:v>4.9006430199999995</c:v>
                </c:pt>
                <c:pt idx="102">
                  <c:v>4.2963702000000001</c:v>
                </c:pt>
                <c:pt idx="103">
                  <c:v>-4.1029346999999996</c:v>
                </c:pt>
                <c:pt idx="104">
                  <c:v>3.9303067999999999</c:v>
                </c:pt>
                <c:pt idx="105">
                  <c:v>12.748599799999999</c:v>
                </c:pt>
                <c:pt idx="106">
                  <c:v>2.5092569</c:v>
                </c:pt>
                <c:pt idx="107" formatCode="0.0000">
                  <c:v>3.8763197999999996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817-4DBF-8442-814A8D8EF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9619887"/>
        <c:axId val="1472612447"/>
      </c:scatterChart>
      <c:valAx>
        <c:axId val="1949619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2612447"/>
        <c:crosses val="autoZero"/>
        <c:crossBetween val="midCat"/>
      </c:valAx>
      <c:valAx>
        <c:axId val="1472612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6198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meadow!$B$1</c:f>
              <c:strCache>
                <c:ptCount val="1"/>
                <c:pt idx="0">
                  <c:v>belowground biomass rate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meadow!$A$2:$A$193</c:f>
              <c:numCache>
                <c:formatCode>General</c:formatCode>
                <c:ptCount val="192"/>
                <c:pt idx="0">
                  <c:v>22.001784000000001</c:v>
                </c:pt>
                <c:pt idx="1">
                  <c:v>25.811119000000001</c:v>
                </c:pt>
                <c:pt idx="2">
                  <c:v>19.755165999999999</c:v>
                </c:pt>
                <c:pt idx="3">
                  <c:v>28.503335</c:v>
                </c:pt>
                <c:pt idx="4">
                  <c:v>11.874339000000001</c:v>
                </c:pt>
                <c:pt idx="5">
                  <c:v>20.724912</c:v>
                </c:pt>
                <c:pt idx="6">
                  <c:v>17.500401</c:v>
                </c:pt>
                <c:pt idx="7">
                  <c:v>20.881579428571431</c:v>
                </c:pt>
                <c:pt idx="8">
                  <c:v>13.3013794</c:v>
                </c:pt>
                <c:pt idx="9">
                  <c:v>8.3237722000000005</c:v>
                </c:pt>
                <c:pt idx="10">
                  <c:v>26.619844400000002</c:v>
                </c:pt>
                <c:pt idx="11">
                  <c:v>15.2322676</c:v>
                </c:pt>
                <c:pt idx="12">
                  <c:v>13.9882521</c:v>
                </c:pt>
                <c:pt idx="13">
                  <c:v>15.007977800000001</c:v>
                </c:pt>
                <c:pt idx="14">
                  <c:v>19.8555481</c:v>
                </c:pt>
                <c:pt idx="15">
                  <c:v>16.047005942857144</c:v>
                </c:pt>
                <c:pt idx="16">
                  <c:v>17.060672100000001</c:v>
                </c:pt>
                <c:pt idx="17">
                  <c:v>4.3906558000000002</c:v>
                </c:pt>
                <c:pt idx="18">
                  <c:v>17.9450644</c:v>
                </c:pt>
                <c:pt idx="19">
                  <c:v>13.414487299999999</c:v>
                </c:pt>
                <c:pt idx="20">
                  <c:v>11.771721299999999</c:v>
                </c:pt>
                <c:pt idx="21">
                  <c:v>6.7815000999999997</c:v>
                </c:pt>
                <c:pt idx="22">
                  <c:v>6.9461519000000003</c:v>
                </c:pt>
                <c:pt idx="23">
                  <c:v>2.8236987</c:v>
                </c:pt>
                <c:pt idx="24">
                  <c:v>11.4226226</c:v>
                </c:pt>
                <c:pt idx="25">
                  <c:v>3.2146176</c:v>
                </c:pt>
                <c:pt idx="26">
                  <c:v>7.6567593</c:v>
                </c:pt>
                <c:pt idx="27">
                  <c:v>6.9248754999999997</c:v>
                </c:pt>
                <c:pt idx="28">
                  <c:v>4.7884659999999997</c:v>
                </c:pt>
                <c:pt idx="29">
                  <c:v>10.914263099999999</c:v>
                </c:pt>
                <c:pt idx="30">
                  <c:v>6.8207575428571428</c:v>
                </c:pt>
                <c:pt idx="31">
                  <c:v>6.9404377000000004</c:v>
                </c:pt>
                <c:pt idx="32">
                  <c:v>4.3383566</c:v>
                </c:pt>
                <c:pt idx="33">
                  <c:v>-0.23201640000000001</c:v>
                </c:pt>
                <c:pt idx="34">
                  <c:v>8.7856205000000003</c:v>
                </c:pt>
                <c:pt idx="35">
                  <c:v>9.2117778000000001</c:v>
                </c:pt>
                <c:pt idx="36">
                  <c:v>10.5801701</c:v>
                </c:pt>
                <c:pt idx="37">
                  <c:v>7.2181483999999996</c:v>
                </c:pt>
                <c:pt idx="38">
                  <c:v>6.6917849571428567</c:v>
                </c:pt>
                <c:pt idx="39">
                  <c:v>13.161250300000001</c:v>
                </c:pt>
                <c:pt idx="40">
                  <c:v>2.5424528999999998</c:v>
                </c:pt>
                <c:pt idx="41">
                  <c:v>3.3640476000000001</c:v>
                </c:pt>
                <c:pt idx="42">
                  <c:v>8.1911877000000004</c:v>
                </c:pt>
                <c:pt idx="43">
                  <c:v>7.7275277999999998</c:v>
                </c:pt>
                <c:pt idx="44">
                  <c:v>-3.9125710000000001E-2</c:v>
                </c:pt>
                <c:pt idx="45">
                  <c:v>-4.9462353700000001</c:v>
                </c:pt>
                <c:pt idx="46">
                  <c:v>4.2858721742857133</c:v>
                </c:pt>
                <c:pt idx="47">
                  <c:v>-1.7342292699999999</c:v>
                </c:pt>
                <c:pt idx="48">
                  <c:v>1.4720159100000001</c:v>
                </c:pt>
                <c:pt idx="49">
                  <c:v>-8.8582495699999999</c:v>
                </c:pt>
                <c:pt idx="50">
                  <c:v>-8.4083481800000008</c:v>
                </c:pt>
                <c:pt idx="51">
                  <c:v>-4.2439504699999997</c:v>
                </c:pt>
                <c:pt idx="52">
                  <c:v>-1.82437644</c:v>
                </c:pt>
                <c:pt idx="53">
                  <c:v>-7.4722544299999996</c:v>
                </c:pt>
                <c:pt idx="54">
                  <c:v>-4.4384846357142864</c:v>
                </c:pt>
                <c:pt idx="55">
                  <c:v>-8.1405488100000003</c:v>
                </c:pt>
                <c:pt idx="56">
                  <c:v>-1.7204484499999999</c:v>
                </c:pt>
                <c:pt idx="57">
                  <c:v>-5.1203137700000001</c:v>
                </c:pt>
                <c:pt idx="58">
                  <c:v>2.2588084899999998</c:v>
                </c:pt>
                <c:pt idx="59">
                  <c:v>-1.7360782400000001</c:v>
                </c:pt>
                <c:pt idx="60">
                  <c:v>-8.2794719299999997</c:v>
                </c:pt>
                <c:pt idx="61">
                  <c:v>-0.99601138</c:v>
                </c:pt>
                <c:pt idx="62">
                  <c:v>-3.390580584285714</c:v>
                </c:pt>
                <c:pt idx="63">
                  <c:v>31.056910999999999</c:v>
                </c:pt>
                <c:pt idx="64">
                  <c:v>22.550288999999999</c:v>
                </c:pt>
                <c:pt idx="65">
                  <c:v>17.182182999999998</c:v>
                </c:pt>
                <c:pt idx="66">
                  <c:v>19.066662000000001</c:v>
                </c:pt>
                <c:pt idx="67">
                  <c:v>28.234874999999999</c:v>
                </c:pt>
                <c:pt idx="68">
                  <c:v>30.199618000000001</c:v>
                </c:pt>
                <c:pt idx="69">
                  <c:v>24.074442000000001</c:v>
                </c:pt>
                <c:pt idx="70">
                  <c:v>24.623568571428571</c:v>
                </c:pt>
                <c:pt idx="71">
                  <c:v>13.8699908</c:v>
                </c:pt>
                <c:pt idx="72">
                  <c:v>11.093889799999999</c:v>
                </c:pt>
                <c:pt idx="73">
                  <c:v>10.912594199999999</c:v>
                </c:pt>
                <c:pt idx="74">
                  <c:v>11.425432499999999</c:v>
                </c:pt>
                <c:pt idx="75">
                  <c:v>10.7230103</c:v>
                </c:pt>
                <c:pt idx="76">
                  <c:v>0.37180980000000002</c:v>
                </c:pt>
                <c:pt idx="77">
                  <c:v>14.574961099999999</c:v>
                </c:pt>
                <c:pt idx="78">
                  <c:v>10.424526928571428</c:v>
                </c:pt>
                <c:pt idx="79">
                  <c:v>3.4946719000000002</c:v>
                </c:pt>
                <c:pt idx="80">
                  <c:v>17.5130388</c:v>
                </c:pt>
                <c:pt idx="81">
                  <c:v>18.5702319</c:v>
                </c:pt>
                <c:pt idx="82">
                  <c:v>7.6013776000000002</c:v>
                </c:pt>
                <c:pt idx="83">
                  <c:v>19.319979199999999</c:v>
                </c:pt>
                <c:pt idx="84">
                  <c:v>11.874305</c:v>
                </c:pt>
                <c:pt idx="85">
                  <c:v>12.270148900000001</c:v>
                </c:pt>
                <c:pt idx="86">
                  <c:v>6.9840856000000002</c:v>
                </c:pt>
                <c:pt idx="87">
                  <c:v>5.0188297999999998</c:v>
                </c:pt>
                <c:pt idx="88">
                  <c:v>9.8151054999999996</c:v>
                </c:pt>
                <c:pt idx="89">
                  <c:v>6.5725157999999997</c:v>
                </c:pt>
                <c:pt idx="90">
                  <c:v>6.4968022000000003</c:v>
                </c:pt>
                <c:pt idx="91">
                  <c:v>11.560166799999999</c:v>
                </c:pt>
                <c:pt idx="92">
                  <c:v>4.3045353999999998</c:v>
                </c:pt>
                <c:pt idx="93">
                  <c:v>7.2502915857142849</c:v>
                </c:pt>
                <c:pt idx="94">
                  <c:v>5.3543196000000002</c:v>
                </c:pt>
                <c:pt idx="95">
                  <c:v>10.312787500000001</c:v>
                </c:pt>
                <c:pt idx="96">
                  <c:v>6.6948596</c:v>
                </c:pt>
                <c:pt idx="97">
                  <c:v>0.45401239999999998</c:v>
                </c:pt>
                <c:pt idx="98">
                  <c:v>10.6193411</c:v>
                </c:pt>
                <c:pt idx="99">
                  <c:v>7.5011831999999998</c:v>
                </c:pt>
                <c:pt idx="100">
                  <c:v>4.4409749999999999</c:v>
                </c:pt>
                <c:pt idx="101">
                  <c:v>6.4824969142857141</c:v>
                </c:pt>
                <c:pt idx="102">
                  <c:v>5.5149721999999999</c:v>
                </c:pt>
                <c:pt idx="103">
                  <c:v>10.9829145</c:v>
                </c:pt>
                <c:pt idx="104">
                  <c:v>1.1325491999999999</c:v>
                </c:pt>
                <c:pt idx="105">
                  <c:v>9.6209168999999992</c:v>
                </c:pt>
                <c:pt idx="106">
                  <c:v>5.4866783000000003</c:v>
                </c:pt>
                <c:pt idx="107">
                  <c:v>-8.6983085399999993</c:v>
                </c:pt>
                <c:pt idx="108">
                  <c:v>0.26041204000000001</c:v>
                </c:pt>
                <c:pt idx="109">
                  <c:v>3.4714478</c:v>
                </c:pt>
                <c:pt idx="110">
                  <c:v>-5.1906461899999998</c:v>
                </c:pt>
                <c:pt idx="111">
                  <c:v>-0.70210293999999995</c:v>
                </c:pt>
                <c:pt idx="112">
                  <c:v>5.1719254000000001</c:v>
                </c:pt>
                <c:pt idx="113">
                  <c:v>-8.0433135900000003</c:v>
                </c:pt>
                <c:pt idx="114">
                  <c:v>3.9646788599999998</c:v>
                </c:pt>
                <c:pt idx="115">
                  <c:v>0.59455391999999996</c:v>
                </c:pt>
                <c:pt idx="116">
                  <c:v>-4.5878590399999997</c:v>
                </c:pt>
                <c:pt idx="117">
                  <c:v>-1.2561090828571426</c:v>
                </c:pt>
                <c:pt idx="118">
                  <c:v>-5.5110818799999999</c:v>
                </c:pt>
                <c:pt idx="119">
                  <c:v>-4.2160513699999997</c:v>
                </c:pt>
                <c:pt idx="120">
                  <c:v>-2.3566008699999998</c:v>
                </c:pt>
                <c:pt idx="121">
                  <c:v>0.31319681999999999</c:v>
                </c:pt>
                <c:pt idx="122">
                  <c:v>-4.7147640900000001</c:v>
                </c:pt>
                <c:pt idx="123">
                  <c:v>-1.91958132</c:v>
                </c:pt>
                <c:pt idx="124">
                  <c:v>-2.4784096400000002</c:v>
                </c:pt>
                <c:pt idx="125">
                  <c:v>-2.9833274785714283</c:v>
                </c:pt>
                <c:pt idx="126">
                  <c:v>16.933622</c:v>
                </c:pt>
                <c:pt idx="127">
                  <c:v>37.738745999999999</c:v>
                </c:pt>
                <c:pt idx="128">
                  <c:v>13.332753</c:v>
                </c:pt>
                <c:pt idx="129">
                  <c:v>13.451663</c:v>
                </c:pt>
                <c:pt idx="130">
                  <c:v>7.1461410000000001</c:v>
                </c:pt>
                <c:pt idx="131">
                  <c:v>23.675384000000001</c:v>
                </c:pt>
                <c:pt idx="132">
                  <c:v>21.511806</c:v>
                </c:pt>
                <c:pt idx="133">
                  <c:v>19.112873571428572</c:v>
                </c:pt>
                <c:pt idx="134">
                  <c:v>10.1592603</c:v>
                </c:pt>
                <c:pt idx="135">
                  <c:v>12.1006357</c:v>
                </c:pt>
                <c:pt idx="136">
                  <c:v>11.3573468</c:v>
                </c:pt>
                <c:pt idx="137">
                  <c:v>8.9359569000000008</c:v>
                </c:pt>
                <c:pt idx="138">
                  <c:v>2.0420788999999999</c:v>
                </c:pt>
                <c:pt idx="139">
                  <c:v>12.0572792</c:v>
                </c:pt>
                <c:pt idx="140">
                  <c:v>16.856718900000001</c:v>
                </c:pt>
                <c:pt idx="141">
                  <c:v>10.501325242857144</c:v>
                </c:pt>
                <c:pt idx="142">
                  <c:v>5.4978439000000003</c:v>
                </c:pt>
                <c:pt idx="143">
                  <c:v>13.344531099999999</c:v>
                </c:pt>
                <c:pt idx="144">
                  <c:v>17.480242799999999</c:v>
                </c:pt>
                <c:pt idx="145">
                  <c:v>9.9937290000000001</c:v>
                </c:pt>
                <c:pt idx="146">
                  <c:v>3.7954213999999999</c:v>
                </c:pt>
                <c:pt idx="147">
                  <c:v>15.3399568</c:v>
                </c:pt>
                <c:pt idx="148">
                  <c:v>6.3203782000000004</c:v>
                </c:pt>
                <c:pt idx="149">
                  <c:v>9.6670013000000008</c:v>
                </c:pt>
                <c:pt idx="150">
                  <c:v>9.9411948999999993</c:v>
                </c:pt>
                <c:pt idx="151">
                  <c:v>9.3268632</c:v>
                </c:pt>
                <c:pt idx="152">
                  <c:v>11.6202492</c:v>
                </c:pt>
                <c:pt idx="153">
                  <c:v>9.3272072999999995</c:v>
                </c:pt>
                <c:pt idx="154">
                  <c:v>7.4367058999999998</c:v>
                </c:pt>
                <c:pt idx="155">
                  <c:v>5.1098895999999998</c:v>
                </c:pt>
                <c:pt idx="156">
                  <c:v>8.9184444857142857</c:v>
                </c:pt>
                <c:pt idx="157">
                  <c:v>-5.3358298</c:v>
                </c:pt>
                <c:pt idx="158">
                  <c:v>3.1313219999999999</c:v>
                </c:pt>
                <c:pt idx="159">
                  <c:v>7.0849745999999998</c:v>
                </c:pt>
                <c:pt idx="160">
                  <c:v>1.3272663</c:v>
                </c:pt>
                <c:pt idx="161">
                  <c:v>10.875720899999999</c:v>
                </c:pt>
                <c:pt idx="162">
                  <c:v>13.998593899999999</c:v>
                </c:pt>
                <c:pt idx="163">
                  <c:v>3.7058933999999999</c:v>
                </c:pt>
                <c:pt idx="164">
                  <c:v>4.9697059000000001</c:v>
                </c:pt>
                <c:pt idx="165">
                  <c:v>2.8333037000000001</c:v>
                </c:pt>
                <c:pt idx="166">
                  <c:v>5.5575704999999997</c:v>
                </c:pt>
                <c:pt idx="167">
                  <c:v>-1.2410968</c:v>
                </c:pt>
                <c:pt idx="168">
                  <c:v>14.8006981</c:v>
                </c:pt>
                <c:pt idx="169">
                  <c:v>11.5690983</c:v>
                </c:pt>
                <c:pt idx="170">
                  <c:v>-2.8430872800000002</c:v>
                </c:pt>
                <c:pt idx="171">
                  <c:v>-6.8963529000000001</c:v>
                </c:pt>
                <c:pt idx="172">
                  <c:v>3.3971619457142865</c:v>
                </c:pt>
                <c:pt idx="173">
                  <c:v>-5.4775975099999998</c:v>
                </c:pt>
                <c:pt idx="174">
                  <c:v>-1.64724743</c:v>
                </c:pt>
                <c:pt idx="175">
                  <c:v>-9.3752438199999997</c:v>
                </c:pt>
                <c:pt idx="176">
                  <c:v>0.71412807</c:v>
                </c:pt>
                <c:pt idx="177">
                  <c:v>-2.6169541700000001</c:v>
                </c:pt>
                <c:pt idx="178">
                  <c:v>-3.2153467500000001</c:v>
                </c:pt>
                <c:pt idx="179">
                  <c:v>-15.00491253</c:v>
                </c:pt>
                <c:pt idx="180">
                  <c:v>-5.2318820200000005</c:v>
                </c:pt>
                <c:pt idx="181">
                  <c:v>-0.68516299999999997</c:v>
                </c:pt>
                <c:pt idx="182">
                  <c:v>-3.0216735699999999</c:v>
                </c:pt>
                <c:pt idx="183">
                  <c:v>0.84181865</c:v>
                </c:pt>
                <c:pt idx="184">
                  <c:v>-11.26439581</c:v>
                </c:pt>
                <c:pt idx="185">
                  <c:v>-5.68579612</c:v>
                </c:pt>
                <c:pt idx="186">
                  <c:v>-3.4221670799999999</c:v>
                </c:pt>
                <c:pt idx="187">
                  <c:v>-8.1916779599999998</c:v>
                </c:pt>
                <c:pt idx="188">
                  <c:v>-4.4898649842857141</c:v>
                </c:pt>
              </c:numCache>
            </c:numRef>
          </c:xVal>
          <c:yVal>
            <c:numRef>
              <c:f>meadow!$B$2:$B$193</c:f>
              <c:numCache>
                <c:formatCode>General</c:formatCode>
                <c:ptCount val="192"/>
                <c:pt idx="0">
                  <c:v>9.4008496000000008</c:v>
                </c:pt>
                <c:pt idx="1">
                  <c:v>8.3199167000000003</c:v>
                </c:pt>
                <c:pt idx="2">
                  <c:v>4.2058865499999998</c:v>
                </c:pt>
                <c:pt idx="3">
                  <c:v>9.9156563500000008</c:v>
                </c:pt>
                <c:pt idx="4">
                  <c:v>9.1533410499999999</c:v>
                </c:pt>
                <c:pt idx="5">
                  <c:v>0.43237035000000001</c:v>
                </c:pt>
                <c:pt idx="6">
                  <c:v>6.5340532500000004</c:v>
                </c:pt>
                <c:pt idx="7">
                  <c:v>6.8517248357142861</c:v>
                </c:pt>
                <c:pt idx="8">
                  <c:v>-6.7374016499999998</c:v>
                </c:pt>
                <c:pt idx="9">
                  <c:v>6.3684379499999997</c:v>
                </c:pt>
                <c:pt idx="10">
                  <c:v>2.12741545</c:v>
                </c:pt>
                <c:pt idx="11">
                  <c:v>15.249760849999999</c:v>
                </c:pt>
                <c:pt idx="12">
                  <c:v>8.4766102500000002</c:v>
                </c:pt>
                <c:pt idx="13">
                  <c:v>6.7866125000000004</c:v>
                </c:pt>
                <c:pt idx="14">
                  <c:v>6.8136419999999998</c:v>
                </c:pt>
                <c:pt idx="15">
                  <c:v>7.5085543785714277</c:v>
                </c:pt>
                <c:pt idx="16">
                  <c:v>8.68186635</c:v>
                </c:pt>
                <c:pt idx="17">
                  <c:v>12.2164138</c:v>
                </c:pt>
                <c:pt idx="18">
                  <c:v>9.3250592500000007</c:v>
                </c:pt>
                <c:pt idx="19">
                  <c:v>-6.4180614</c:v>
                </c:pt>
                <c:pt idx="20">
                  <c:v>6.95238435</c:v>
                </c:pt>
                <c:pt idx="21">
                  <c:v>17.032659599999999</c:v>
                </c:pt>
                <c:pt idx="22">
                  <c:v>10.104407458333334</c:v>
                </c:pt>
                <c:pt idx="23">
                  <c:v>1.2637531</c:v>
                </c:pt>
                <c:pt idx="24">
                  <c:v>0.73572205000000002</c:v>
                </c:pt>
                <c:pt idx="25">
                  <c:v>2.6972279000000001</c:v>
                </c:pt>
                <c:pt idx="26">
                  <c:v>3.4920835000000001</c:v>
                </c:pt>
                <c:pt idx="27">
                  <c:v>5.1074179500000003</c:v>
                </c:pt>
                <c:pt idx="28">
                  <c:v>2.1367897999999999</c:v>
                </c:pt>
                <c:pt idx="29">
                  <c:v>-1.7754250499999999</c:v>
                </c:pt>
                <c:pt idx="30">
                  <c:v>1.9510813214285716</c:v>
                </c:pt>
                <c:pt idx="31">
                  <c:v>-4.0803440499999999</c:v>
                </c:pt>
                <c:pt idx="32">
                  <c:v>0.57886234999999997</c:v>
                </c:pt>
                <c:pt idx="33">
                  <c:v>2.6455055500000002</c:v>
                </c:pt>
                <c:pt idx="34">
                  <c:v>-2.7097581000000002</c:v>
                </c:pt>
                <c:pt idx="35">
                  <c:v>3.1486727000000001</c:v>
                </c:pt>
                <c:pt idx="36">
                  <c:v>-0.88709700000000002</c:v>
                </c:pt>
                <c:pt idx="37">
                  <c:v>4.6009861499999998</c:v>
                </c:pt>
                <c:pt idx="38">
                  <c:v>2.4110045571428569</c:v>
                </c:pt>
                <c:pt idx="39">
                  <c:v>2.5571597499999998</c:v>
                </c:pt>
                <c:pt idx="40">
                  <c:v>2.37398935</c:v>
                </c:pt>
                <c:pt idx="41">
                  <c:v>2.5166966999999998</c:v>
                </c:pt>
                <c:pt idx="42">
                  <c:v>0.17366775000000001</c:v>
                </c:pt>
                <c:pt idx="43">
                  <c:v>0.15437665</c:v>
                </c:pt>
                <c:pt idx="44">
                  <c:v>4.5104375000000001</c:v>
                </c:pt>
                <c:pt idx="45">
                  <c:v>2.7012874999999999E-3</c:v>
                </c:pt>
                <c:pt idx="46">
                  <c:v>-1.755575569642855</c:v>
                </c:pt>
                <c:pt idx="47">
                  <c:v>0.33303423700000001</c:v>
                </c:pt>
                <c:pt idx="48">
                  <c:v>3.4826932875000001</c:v>
                </c:pt>
                <c:pt idx="49">
                  <c:v>0.13467313</c:v>
                </c:pt>
                <c:pt idx="50">
                  <c:v>0.86496687800000005</c:v>
                </c:pt>
                <c:pt idx="51">
                  <c:v>2.6335026574999998</c:v>
                </c:pt>
                <c:pt idx="52">
                  <c:v>1.5219512314999999</c:v>
                </c:pt>
                <c:pt idx="53">
                  <c:v>-8.1545701999999998E-2</c:v>
                </c:pt>
                <c:pt idx="54">
                  <c:v>-1.2698965313571451</c:v>
                </c:pt>
                <c:pt idx="55">
                  <c:v>0.68677486499999996</c:v>
                </c:pt>
                <c:pt idx="56">
                  <c:v>0.91099751399999995</c:v>
                </c:pt>
                <c:pt idx="57">
                  <c:v>1.3233929659999999</c:v>
                </c:pt>
                <c:pt idx="58">
                  <c:v>0.51990951949999997</c:v>
                </c:pt>
                <c:pt idx="59">
                  <c:v>-0.1247604955</c:v>
                </c:pt>
                <c:pt idx="60">
                  <c:v>0.205549594</c:v>
                </c:pt>
                <c:pt idx="61">
                  <c:v>1.2684253695000001</c:v>
                </c:pt>
                <c:pt idx="62">
                  <c:v>-0.68432704749999995</c:v>
                </c:pt>
                <c:pt idx="63">
                  <c:v>14.15635</c:v>
                </c:pt>
                <c:pt idx="64">
                  <c:v>8.6501433500000005</c:v>
                </c:pt>
                <c:pt idx="65">
                  <c:v>0.45246684999999998</c:v>
                </c:pt>
                <c:pt idx="66">
                  <c:v>13.74494335</c:v>
                </c:pt>
                <c:pt idx="67">
                  <c:v>5.2487729500000002</c:v>
                </c:pt>
                <c:pt idx="68">
                  <c:v>5.3901963500000001</c:v>
                </c:pt>
                <c:pt idx="69">
                  <c:v>14.123435150000001</c:v>
                </c:pt>
                <c:pt idx="70">
                  <c:v>8.8237582857142858</c:v>
                </c:pt>
                <c:pt idx="71">
                  <c:v>7.78041055</c:v>
                </c:pt>
                <c:pt idx="72">
                  <c:v>19.683491799999999</c:v>
                </c:pt>
                <c:pt idx="73">
                  <c:v>-4.5834647999999998</c:v>
                </c:pt>
                <c:pt idx="74">
                  <c:v>16.698639350000001</c:v>
                </c:pt>
                <c:pt idx="75">
                  <c:v>5.7010506000000003</c:v>
                </c:pt>
                <c:pt idx="76">
                  <c:v>5.0852961499999996</c:v>
                </c:pt>
                <c:pt idx="77">
                  <c:v>10.776789000000001</c:v>
                </c:pt>
                <c:pt idx="78">
                  <c:v>10.044163178571429</c:v>
                </c:pt>
                <c:pt idx="79">
                  <c:v>3.2837474499999999</c:v>
                </c:pt>
                <c:pt idx="80">
                  <c:v>2.9410505499999999</c:v>
                </c:pt>
                <c:pt idx="81">
                  <c:v>14.4021194</c:v>
                </c:pt>
                <c:pt idx="82">
                  <c:v>8.5554850499999997</c:v>
                </c:pt>
                <c:pt idx="83">
                  <c:v>0.38025395000000001</c:v>
                </c:pt>
                <c:pt idx="84">
                  <c:v>4.9577567499999997</c:v>
                </c:pt>
                <c:pt idx="85">
                  <c:v>-5.75340219166665</c:v>
                </c:pt>
                <c:pt idx="86">
                  <c:v>1.7088456000000001</c:v>
                </c:pt>
                <c:pt idx="87">
                  <c:v>6.0043088999999998</c:v>
                </c:pt>
                <c:pt idx="88">
                  <c:v>5.0060910500000002</c:v>
                </c:pt>
                <c:pt idx="89">
                  <c:v>2.0436302999999998</c:v>
                </c:pt>
                <c:pt idx="90">
                  <c:v>6.3494855000000001</c:v>
                </c:pt>
                <c:pt idx="91">
                  <c:v>3.0322497500000001</c:v>
                </c:pt>
                <c:pt idx="92">
                  <c:v>4.0335089000000002</c:v>
                </c:pt>
                <c:pt idx="93">
                  <c:v>4.0254457142857145</c:v>
                </c:pt>
                <c:pt idx="94">
                  <c:v>5.1034541999999998</c:v>
                </c:pt>
                <c:pt idx="95">
                  <c:v>7.5124243000000002</c:v>
                </c:pt>
                <c:pt idx="96">
                  <c:v>8.1272049999999998E-2</c:v>
                </c:pt>
                <c:pt idx="97">
                  <c:v>-0.84462780000000004</c:v>
                </c:pt>
                <c:pt idx="98">
                  <c:v>4.5802434999999999</c:v>
                </c:pt>
                <c:pt idx="99">
                  <c:v>1.20329525</c:v>
                </c:pt>
                <c:pt idx="100">
                  <c:v>2.8011362499999999</c:v>
                </c:pt>
                <c:pt idx="101">
                  <c:v>3.1609219071428574</c:v>
                </c:pt>
                <c:pt idx="102">
                  <c:v>3.45059</c:v>
                </c:pt>
                <c:pt idx="103">
                  <c:v>0.48340664999999999</c:v>
                </c:pt>
                <c:pt idx="104">
                  <c:v>2.75212185</c:v>
                </c:pt>
                <c:pt idx="105">
                  <c:v>2.3601855999999999</c:v>
                </c:pt>
                <c:pt idx="106">
                  <c:v>3.3928592499999999</c:v>
                </c:pt>
                <c:pt idx="107">
                  <c:v>3.5826674000000001</c:v>
                </c:pt>
                <c:pt idx="108">
                  <c:v>2.3436150420000001</c:v>
                </c:pt>
                <c:pt idx="109">
                  <c:v>2.623635113142857</c:v>
                </c:pt>
                <c:pt idx="110">
                  <c:v>1.1235419369999999</c:v>
                </c:pt>
                <c:pt idx="111">
                  <c:v>2.1826887615000001</c:v>
                </c:pt>
                <c:pt idx="112">
                  <c:v>0.229704515</c:v>
                </c:pt>
                <c:pt idx="113">
                  <c:v>2.9398440534999999</c:v>
                </c:pt>
                <c:pt idx="114">
                  <c:v>-1.3925500835</c:v>
                </c:pt>
                <c:pt idx="115">
                  <c:v>0.87371501149999997</c:v>
                </c:pt>
                <c:pt idx="116">
                  <c:v>0.41845657749999998</c:v>
                </c:pt>
                <c:pt idx="117">
                  <c:v>1.3086429913571429</c:v>
                </c:pt>
                <c:pt idx="118">
                  <c:v>1.2913996004999999</c:v>
                </c:pt>
                <c:pt idx="119">
                  <c:v>2.0601055865000002</c:v>
                </c:pt>
                <c:pt idx="120">
                  <c:v>-0.51275096750000004</c:v>
                </c:pt>
                <c:pt idx="121">
                  <c:v>-0.94527894999999995</c:v>
                </c:pt>
                <c:pt idx="122">
                  <c:v>1.6055027550000001</c:v>
                </c:pt>
                <c:pt idx="123">
                  <c:v>-0.83378368950000004</c:v>
                </c:pt>
                <c:pt idx="124">
                  <c:v>0.56387890600000001</c:v>
                </c:pt>
                <c:pt idx="125">
                  <c:v>0.46129617728571415</c:v>
                </c:pt>
                <c:pt idx="126">
                  <c:v>15.84746925</c:v>
                </c:pt>
                <c:pt idx="127">
                  <c:v>4.6000131</c:v>
                </c:pt>
                <c:pt idx="128">
                  <c:v>5.7699409499999996</c:v>
                </c:pt>
                <c:pt idx="129">
                  <c:v>-3.4106288999999999</c:v>
                </c:pt>
                <c:pt idx="130">
                  <c:v>13.409518200000001</c:v>
                </c:pt>
                <c:pt idx="131">
                  <c:v>13.90573345</c:v>
                </c:pt>
                <c:pt idx="132">
                  <c:v>-3.5623472999999999</c:v>
                </c:pt>
                <c:pt idx="133">
                  <c:v>7.6258509357142854</c:v>
                </c:pt>
                <c:pt idx="134">
                  <c:v>7.9781372499999996</c:v>
                </c:pt>
                <c:pt idx="135">
                  <c:v>6.5078919500000003</c:v>
                </c:pt>
                <c:pt idx="136">
                  <c:v>5.5599898999999997</c:v>
                </c:pt>
                <c:pt idx="137">
                  <c:v>5.8782873499999999</c:v>
                </c:pt>
                <c:pt idx="138">
                  <c:v>7.7535160000000003</c:v>
                </c:pt>
                <c:pt idx="139">
                  <c:v>-10.9907284</c:v>
                </c:pt>
                <c:pt idx="140">
                  <c:v>14.177628199999999</c:v>
                </c:pt>
                <c:pt idx="141">
                  <c:v>8.4065970071428584</c:v>
                </c:pt>
                <c:pt idx="142">
                  <c:v>9.03511065</c:v>
                </c:pt>
                <c:pt idx="143">
                  <c:v>16.803460449999999</c:v>
                </c:pt>
                <c:pt idx="144">
                  <c:v>6.8390859500000003</c:v>
                </c:pt>
                <c:pt idx="145">
                  <c:v>8.2224065999999993</c:v>
                </c:pt>
                <c:pt idx="146">
                  <c:v>7.2767501000000001</c:v>
                </c:pt>
                <c:pt idx="147">
                  <c:v>4.32306305</c:v>
                </c:pt>
                <c:pt idx="148">
                  <c:v>8.7499794666666677</c:v>
                </c:pt>
                <c:pt idx="149">
                  <c:v>2.3945417500000001</c:v>
                </c:pt>
                <c:pt idx="150">
                  <c:v>2.0243106000000002</c:v>
                </c:pt>
                <c:pt idx="151">
                  <c:v>2.9691071500000001</c:v>
                </c:pt>
                <c:pt idx="152">
                  <c:v>3.5958465500000001</c:v>
                </c:pt>
                <c:pt idx="153">
                  <c:v>3.2576357499999999</c:v>
                </c:pt>
                <c:pt idx="154">
                  <c:v>4.0583432999999998</c:v>
                </c:pt>
                <c:pt idx="155">
                  <c:v>1.2798897</c:v>
                </c:pt>
                <c:pt idx="156">
                  <c:v>2.7970964</c:v>
                </c:pt>
                <c:pt idx="157">
                  <c:v>3.53094105</c:v>
                </c:pt>
                <c:pt idx="158">
                  <c:v>3.0974759500000002</c:v>
                </c:pt>
                <c:pt idx="159">
                  <c:v>0.79034395000000002</c:v>
                </c:pt>
                <c:pt idx="160">
                  <c:v>0.48393235000000001</c:v>
                </c:pt>
                <c:pt idx="161">
                  <c:v>7.4700012999999998</c:v>
                </c:pt>
                <c:pt idx="162">
                  <c:v>1.4160092500000001</c:v>
                </c:pt>
                <c:pt idx="163">
                  <c:v>3.6854985999999998</c:v>
                </c:pt>
                <c:pt idx="164">
                  <c:v>2.9248860642857144</c:v>
                </c:pt>
                <c:pt idx="165">
                  <c:v>6.4916734500000004</c:v>
                </c:pt>
                <c:pt idx="166">
                  <c:v>4.6411732499999996</c:v>
                </c:pt>
                <c:pt idx="167">
                  <c:v>1.253403</c:v>
                </c:pt>
                <c:pt idx="168">
                  <c:v>1.1174683000000001</c:v>
                </c:pt>
                <c:pt idx="169">
                  <c:v>2.51043175</c:v>
                </c:pt>
                <c:pt idx="170">
                  <c:v>2.5042049999999998</c:v>
                </c:pt>
                <c:pt idx="171">
                  <c:v>1.2239298505</c:v>
                </c:pt>
                <c:pt idx="172">
                  <c:v>2.8203263714999998</c:v>
                </c:pt>
                <c:pt idx="173">
                  <c:v>0.71077151699999996</c:v>
                </c:pt>
                <c:pt idx="174">
                  <c:v>-1.528118391</c:v>
                </c:pt>
                <c:pt idx="175">
                  <c:v>1.190223201</c:v>
                </c:pt>
                <c:pt idx="176">
                  <c:v>0.67351510299999995</c:v>
                </c:pt>
                <c:pt idx="177">
                  <c:v>-1.638657853</c:v>
                </c:pt>
                <c:pt idx="178">
                  <c:v>2.0740650700000001</c:v>
                </c:pt>
                <c:pt idx="179">
                  <c:v>1.7389229934999999</c:v>
                </c:pt>
                <c:pt idx="180">
                  <c:v>0.46010309150000001</c:v>
                </c:pt>
                <c:pt idx="181">
                  <c:v>0.89309036549999998</c:v>
                </c:pt>
                <c:pt idx="182">
                  <c:v>1.552120988</c:v>
                </c:pt>
                <c:pt idx="183">
                  <c:v>1.2792725235</c:v>
                </c:pt>
                <c:pt idx="184">
                  <c:v>1.7495439079999999</c:v>
                </c:pt>
                <c:pt idx="185">
                  <c:v>7.8721955999999996E-2</c:v>
                </c:pt>
                <c:pt idx="186">
                  <c:v>1.8447131210000001</c:v>
                </c:pt>
                <c:pt idx="187">
                  <c:v>2.199088062</c:v>
                </c:pt>
                <c:pt idx="188">
                  <c:v>1.3709358462857142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73A-4B0A-B404-2167B667DA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7962176"/>
        <c:axId val="324170944"/>
      </c:scatterChart>
      <c:valAx>
        <c:axId val="397962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4170944"/>
        <c:crosses val="autoZero"/>
        <c:crossBetween val="midCat"/>
      </c:valAx>
      <c:valAx>
        <c:axId val="324170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962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steppe!$B$1</c:f>
              <c:strCache>
                <c:ptCount val="1"/>
                <c:pt idx="0">
                  <c:v>aboveground biomass rate2004-2012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steppe!$A$2:$A$193</c:f>
              <c:numCache>
                <c:formatCode>General</c:formatCode>
                <c:ptCount val="192"/>
                <c:pt idx="0">
                  <c:v>23.681369100000001</c:v>
                </c:pt>
                <c:pt idx="1">
                  <c:v>31.4943308</c:v>
                </c:pt>
                <c:pt idx="2">
                  <c:v>13.1519037</c:v>
                </c:pt>
                <c:pt idx="3">
                  <c:v>14.811869700000001</c:v>
                </c:pt>
                <c:pt idx="4">
                  <c:v>19.231810100000001</c:v>
                </c:pt>
                <c:pt idx="5">
                  <c:v>23.500853299999999</c:v>
                </c:pt>
                <c:pt idx="6">
                  <c:v>18.347553399999999</c:v>
                </c:pt>
                <c:pt idx="7" formatCode="0.0000">
                  <c:v>20.602812871428572</c:v>
                </c:pt>
                <c:pt idx="8">
                  <c:v>22.626469100000001</c:v>
                </c:pt>
                <c:pt idx="9">
                  <c:v>26.228796500000001</c:v>
                </c:pt>
                <c:pt idx="10">
                  <c:v>0.59543509999999999</c:v>
                </c:pt>
                <c:pt idx="11">
                  <c:v>20.8913464</c:v>
                </c:pt>
                <c:pt idx="12">
                  <c:v>21.3860229</c:v>
                </c:pt>
                <c:pt idx="13">
                  <c:v>38.208329499999998</c:v>
                </c:pt>
                <c:pt idx="14">
                  <c:v>29.253450600000001</c:v>
                </c:pt>
                <c:pt idx="15" formatCode="0.0000">
                  <c:v>22.741407157142856</c:v>
                </c:pt>
                <c:pt idx="16">
                  <c:v>26.2186159</c:v>
                </c:pt>
                <c:pt idx="17">
                  <c:v>24.0700334</c:v>
                </c:pt>
                <c:pt idx="18">
                  <c:v>30.0802081</c:v>
                </c:pt>
                <c:pt idx="19">
                  <c:v>22.366035499999999</c:v>
                </c:pt>
                <c:pt idx="20">
                  <c:v>14.479575199999999</c:v>
                </c:pt>
                <c:pt idx="21">
                  <c:v>34.293985599999999</c:v>
                </c:pt>
                <c:pt idx="22">
                  <c:v>5.4647978000000004</c:v>
                </c:pt>
                <c:pt idx="23" formatCode="0.0000">
                  <c:v>22.424750214285716</c:v>
                </c:pt>
                <c:pt idx="24">
                  <c:v>-0.36199890000000001</c:v>
                </c:pt>
                <c:pt idx="25">
                  <c:v>6.4185751</c:v>
                </c:pt>
                <c:pt idx="26">
                  <c:v>15.8284445</c:v>
                </c:pt>
                <c:pt idx="27">
                  <c:v>21.2488986</c:v>
                </c:pt>
                <c:pt idx="28">
                  <c:v>10.6847736</c:v>
                </c:pt>
                <c:pt idx="29">
                  <c:v>25.657816499999999</c:v>
                </c:pt>
                <c:pt idx="30" formatCode="0.0000">
                  <c:v>11.354722499999999</c:v>
                </c:pt>
                <c:pt idx="31" formatCode="0.0000">
                  <c:v>12.97589027142857</c:v>
                </c:pt>
                <c:pt idx="32">
                  <c:v>8.4468247000000005</c:v>
                </c:pt>
                <c:pt idx="33">
                  <c:v>4.9998619</c:v>
                </c:pt>
                <c:pt idx="34">
                  <c:v>21.689336099999998</c:v>
                </c:pt>
                <c:pt idx="35">
                  <c:v>8.9985095000000008</c:v>
                </c:pt>
                <c:pt idx="36">
                  <c:v>20.3529041</c:v>
                </c:pt>
                <c:pt idx="37">
                  <c:v>5.7932009000000004</c:v>
                </c:pt>
                <c:pt idx="38">
                  <c:v>10.251410699999999</c:v>
                </c:pt>
                <c:pt idx="39" formatCode="0.0000">
                  <c:v>11.504578271428571</c:v>
                </c:pt>
                <c:pt idx="40">
                  <c:v>20.541951699999998</c:v>
                </c:pt>
                <c:pt idx="41">
                  <c:v>9.8311209999999996</c:v>
                </c:pt>
                <c:pt idx="42">
                  <c:v>11.211678300000001</c:v>
                </c:pt>
                <c:pt idx="43">
                  <c:v>25.4233251</c:v>
                </c:pt>
                <c:pt idx="44">
                  <c:v>4.7182018000000001</c:v>
                </c:pt>
                <c:pt idx="45">
                  <c:v>-3.3212168000000002</c:v>
                </c:pt>
                <c:pt idx="46">
                  <c:v>-6.0477075999999999</c:v>
                </c:pt>
                <c:pt idx="47" formatCode="0.0000">
                  <c:v>8.9081933571428564</c:v>
                </c:pt>
                <c:pt idx="48">
                  <c:v>-7.4657419000000003</c:v>
                </c:pt>
                <c:pt idx="49">
                  <c:v>0.20519499999999999</c:v>
                </c:pt>
                <c:pt idx="50">
                  <c:v>-9.8546963999999999</c:v>
                </c:pt>
                <c:pt idx="51">
                  <c:v>-4.2049370000000001</c:v>
                </c:pt>
                <c:pt idx="52">
                  <c:v>-3.6313428999999999</c:v>
                </c:pt>
                <c:pt idx="53">
                  <c:v>-4.5438371000000002</c:v>
                </c:pt>
                <c:pt idx="54">
                  <c:v>-1.2368851999999999</c:v>
                </c:pt>
                <c:pt idx="55" formatCode="0.0000">
                  <c:v>-4.3903207857142856</c:v>
                </c:pt>
                <c:pt idx="56">
                  <c:v>-2.1575764999999998</c:v>
                </c:pt>
                <c:pt idx="57">
                  <c:v>-3.4017525499999999</c:v>
                </c:pt>
                <c:pt idx="58">
                  <c:v>-2.5507007499999999</c:v>
                </c:pt>
                <c:pt idx="59">
                  <c:v>-4.2133703499999999</c:v>
                </c:pt>
                <c:pt idx="60">
                  <c:v>-2.9171304999999998</c:v>
                </c:pt>
                <c:pt idx="61">
                  <c:v>-2.34634695</c:v>
                </c:pt>
                <c:pt idx="62">
                  <c:v>-3.7393011</c:v>
                </c:pt>
                <c:pt idx="63" formatCode="0.0000">
                  <c:v>-3.0465969571428571</c:v>
                </c:pt>
                <c:pt idx="64">
                  <c:v>32.420745799999999</c:v>
                </c:pt>
                <c:pt idx="65">
                  <c:v>19.281323</c:v>
                </c:pt>
                <c:pt idx="66">
                  <c:v>29.7393228</c:v>
                </c:pt>
                <c:pt idx="67">
                  <c:v>15.340328599999999</c:v>
                </c:pt>
                <c:pt idx="68">
                  <c:v>17.289480999999999</c:v>
                </c:pt>
                <c:pt idx="69">
                  <c:v>22.655048000000001</c:v>
                </c:pt>
                <c:pt idx="70">
                  <c:v>22.2401786</c:v>
                </c:pt>
                <c:pt idx="71" formatCode="0.0000">
                  <c:v>22.709489685714285</c:v>
                </c:pt>
                <c:pt idx="72">
                  <c:v>19.852056099999999</c:v>
                </c:pt>
                <c:pt idx="73">
                  <c:v>35.486950499999999</c:v>
                </c:pt>
                <c:pt idx="74">
                  <c:v>11.035902</c:v>
                </c:pt>
                <c:pt idx="75">
                  <c:v>11.438124800000001</c:v>
                </c:pt>
                <c:pt idx="76">
                  <c:v>17.727416399999999</c:v>
                </c:pt>
                <c:pt idx="77">
                  <c:v>14.132024299999999</c:v>
                </c:pt>
                <c:pt idx="78">
                  <c:v>4.9206297000000001</c:v>
                </c:pt>
                <c:pt idx="79" formatCode="0.0000">
                  <c:v>16.370443399999999</c:v>
                </c:pt>
                <c:pt idx="80">
                  <c:v>25.226702800000002</c:v>
                </c:pt>
                <c:pt idx="81">
                  <c:v>26.593976600000001</c:v>
                </c:pt>
                <c:pt idx="82">
                  <c:v>28.746101500000002</c:v>
                </c:pt>
                <c:pt idx="83">
                  <c:v>10.988408700000001</c:v>
                </c:pt>
                <c:pt idx="84">
                  <c:v>20.3049763</c:v>
                </c:pt>
                <c:pt idx="85">
                  <c:v>24.9508741</c:v>
                </c:pt>
                <c:pt idx="86">
                  <c:v>23.423270299999999</c:v>
                </c:pt>
                <c:pt idx="87" formatCode="0.0000">
                  <c:v>22.890615757142857</c:v>
                </c:pt>
                <c:pt idx="88">
                  <c:v>22.194243499999999</c:v>
                </c:pt>
                <c:pt idx="89">
                  <c:v>8.5499002999999991</c:v>
                </c:pt>
                <c:pt idx="90">
                  <c:v>2.0301252999999999</c:v>
                </c:pt>
                <c:pt idx="91">
                  <c:v>8.3468912999999993</c:v>
                </c:pt>
                <c:pt idx="92">
                  <c:v>16.969913300000002</c:v>
                </c:pt>
                <c:pt idx="93">
                  <c:v>17.0176415</c:v>
                </c:pt>
                <c:pt idx="94" formatCode="0.0000">
                  <c:v>13.538137499999999</c:v>
                </c:pt>
                <c:pt idx="95" formatCode="0.0000">
                  <c:v>12.663836099999999</c:v>
                </c:pt>
                <c:pt idx="96">
                  <c:v>5.5405927999999998</c:v>
                </c:pt>
                <c:pt idx="97">
                  <c:v>8.0525727000000007</c:v>
                </c:pt>
                <c:pt idx="98">
                  <c:v>4.0531389000000004</c:v>
                </c:pt>
                <c:pt idx="99">
                  <c:v>8.2894704000000008</c:v>
                </c:pt>
                <c:pt idx="100">
                  <c:v>17.294892900000001</c:v>
                </c:pt>
                <c:pt idx="101">
                  <c:v>0.67967</c:v>
                </c:pt>
                <c:pt idx="102">
                  <c:v>26.912613400000001</c:v>
                </c:pt>
                <c:pt idx="103" formatCode="0.0000">
                  <c:v>10.117564442857145</c:v>
                </c:pt>
                <c:pt idx="104">
                  <c:v>29.588472500000002</c:v>
                </c:pt>
                <c:pt idx="105">
                  <c:v>6.0055420000000002</c:v>
                </c:pt>
                <c:pt idx="106">
                  <c:v>12.3707587</c:v>
                </c:pt>
                <c:pt idx="107">
                  <c:v>14.692411399999999</c:v>
                </c:pt>
                <c:pt idx="108">
                  <c:v>22.4495212</c:v>
                </c:pt>
                <c:pt idx="109">
                  <c:v>-5.5209799000000004</c:v>
                </c:pt>
                <c:pt idx="110">
                  <c:v>-4.5771360999999997</c:v>
                </c:pt>
                <c:pt idx="111" formatCode="0.0000">
                  <c:v>10.715512828571425</c:v>
                </c:pt>
                <c:pt idx="112">
                  <c:v>-7.1468936999999997</c:v>
                </c:pt>
                <c:pt idx="113">
                  <c:v>-1.5318206000000001</c:v>
                </c:pt>
                <c:pt idx="114">
                  <c:v>-2.7605227000000001</c:v>
                </c:pt>
                <c:pt idx="115">
                  <c:v>-6.7110206000000003</c:v>
                </c:pt>
                <c:pt idx="116">
                  <c:v>-2.6337473</c:v>
                </c:pt>
                <c:pt idx="117">
                  <c:v>-1.8067108999999999</c:v>
                </c:pt>
                <c:pt idx="118">
                  <c:v>-3.4694418499999999</c:v>
                </c:pt>
                <c:pt idx="119" formatCode="0.0000">
                  <c:v>-3.7228796642857138</c:v>
                </c:pt>
                <c:pt idx="120">
                  <c:v>-2.2793874500000002</c:v>
                </c:pt>
                <c:pt idx="121">
                  <c:v>-2.0425813499999999</c:v>
                </c:pt>
                <c:pt idx="122">
                  <c:v>-3.9809041500000002</c:v>
                </c:pt>
                <c:pt idx="123">
                  <c:v>-4.09874385</c:v>
                </c:pt>
                <c:pt idx="124">
                  <c:v>-1.7899675500000001</c:v>
                </c:pt>
                <c:pt idx="125">
                  <c:v>-2.19174165</c:v>
                </c:pt>
                <c:pt idx="126">
                  <c:v>-2.7205895500000001</c:v>
                </c:pt>
                <c:pt idx="127" formatCode="0.0000">
                  <c:v>-2.7291307928571427</c:v>
                </c:pt>
                <c:pt idx="128">
                  <c:v>12.654248900000001</c:v>
                </c:pt>
                <c:pt idx="129">
                  <c:v>19.194888800000001</c:v>
                </c:pt>
                <c:pt idx="130">
                  <c:v>28.8098536</c:v>
                </c:pt>
                <c:pt idx="131">
                  <c:v>18.837342499999998</c:v>
                </c:pt>
                <c:pt idx="132">
                  <c:v>11.1540465</c:v>
                </c:pt>
                <c:pt idx="133">
                  <c:v>20.5085671</c:v>
                </c:pt>
                <c:pt idx="134">
                  <c:v>25.406085099999999</c:v>
                </c:pt>
                <c:pt idx="135" formatCode="0.0000">
                  <c:v>19.509290357142852</c:v>
                </c:pt>
                <c:pt idx="136">
                  <c:v>11.9212889</c:v>
                </c:pt>
                <c:pt idx="137">
                  <c:v>14.092021000000001</c:v>
                </c:pt>
                <c:pt idx="138">
                  <c:v>23.375541999999999</c:v>
                </c:pt>
                <c:pt idx="139">
                  <c:v>39.363505699999997</c:v>
                </c:pt>
                <c:pt idx="140">
                  <c:v>20.626085</c:v>
                </c:pt>
                <c:pt idx="141">
                  <c:v>33.407993500000003</c:v>
                </c:pt>
                <c:pt idx="142">
                  <c:v>20.0453008</c:v>
                </c:pt>
                <c:pt idx="143" formatCode="0.0000">
                  <c:v>23.261676700000002</c:v>
                </c:pt>
                <c:pt idx="144">
                  <c:v>9.7935444</c:v>
                </c:pt>
                <c:pt idx="145">
                  <c:v>10.2122926</c:v>
                </c:pt>
                <c:pt idx="146">
                  <c:v>16.673328699999999</c:v>
                </c:pt>
                <c:pt idx="147">
                  <c:v>28.220008400000001</c:v>
                </c:pt>
                <c:pt idx="148">
                  <c:v>26.3415584</c:v>
                </c:pt>
                <c:pt idx="149">
                  <c:v>21.6913394</c:v>
                </c:pt>
                <c:pt idx="150">
                  <c:v>5.7482275999999999</c:v>
                </c:pt>
                <c:pt idx="151" formatCode="0.0000">
                  <c:v>16.954328499999999</c:v>
                </c:pt>
                <c:pt idx="152">
                  <c:v>14.341976799999999</c:v>
                </c:pt>
                <c:pt idx="153">
                  <c:v>21.008811000000001</c:v>
                </c:pt>
                <c:pt idx="154">
                  <c:v>10.8613435</c:v>
                </c:pt>
                <c:pt idx="155">
                  <c:v>15.8074108</c:v>
                </c:pt>
                <c:pt idx="156">
                  <c:v>0.7195473</c:v>
                </c:pt>
                <c:pt idx="157">
                  <c:v>19.6196096</c:v>
                </c:pt>
                <c:pt idx="158" formatCode="0.0000">
                  <c:v>10.8160542</c:v>
                </c:pt>
                <c:pt idx="159" formatCode="0.0000">
                  <c:v>13.310679028571428</c:v>
                </c:pt>
                <c:pt idx="160">
                  <c:v>26.030294600000001</c:v>
                </c:pt>
                <c:pt idx="161">
                  <c:v>13.458318200000001</c:v>
                </c:pt>
                <c:pt idx="162">
                  <c:v>6.1616266</c:v>
                </c:pt>
                <c:pt idx="163">
                  <c:v>1.9700947</c:v>
                </c:pt>
                <c:pt idx="164">
                  <c:v>18.795562199999999</c:v>
                </c:pt>
                <c:pt idx="165">
                  <c:v>5.5758255999999999</c:v>
                </c:pt>
                <c:pt idx="166">
                  <c:v>8.1472916000000009</c:v>
                </c:pt>
                <c:pt idx="167" formatCode="0.0000">
                  <c:v>11.448430499999999</c:v>
                </c:pt>
                <c:pt idx="168">
                  <c:v>4.2448835999999996</c:v>
                </c:pt>
                <c:pt idx="169">
                  <c:v>8.8568636000000005</c:v>
                </c:pt>
                <c:pt idx="170">
                  <c:v>11.438765399999999</c:v>
                </c:pt>
                <c:pt idx="171">
                  <c:v>16.1149767</c:v>
                </c:pt>
                <c:pt idx="172">
                  <c:v>12.533311599999999</c:v>
                </c:pt>
                <c:pt idx="173">
                  <c:v>-4.4032666000000003</c:v>
                </c:pt>
                <c:pt idx="174">
                  <c:v>-3.6834145</c:v>
                </c:pt>
                <c:pt idx="175" formatCode="0.0000">
                  <c:v>6.443159971428571</c:v>
                </c:pt>
                <c:pt idx="176">
                  <c:v>-2.1229836999999998</c:v>
                </c:pt>
                <c:pt idx="177">
                  <c:v>-6.5837669999999999</c:v>
                </c:pt>
                <c:pt idx="178">
                  <c:v>-0.56192330000000001</c:v>
                </c:pt>
                <c:pt idx="179">
                  <c:v>-2.8351353000000001</c:v>
                </c:pt>
                <c:pt idx="180">
                  <c:v>-4.2169045000000001</c:v>
                </c:pt>
                <c:pt idx="181">
                  <c:v>-4.9610640999999998</c:v>
                </c:pt>
                <c:pt idx="182">
                  <c:v>-2.3752627500000001</c:v>
                </c:pt>
                <c:pt idx="183" formatCode="0.0000">
                  <c:v>-3.3795772357142861</c:v>
                </c:pt>
                <c:pt idx="184">
                  <c:v>0.22475845</c:v>
                </c:pt>
                <c:pt idx="185">
                  <c:v>-3.2443284499999998</c:v>
                </c:pt>
                <c:pt idx="186">
                  <c:v>-2.2337473000000001</c:v>
                </c:pt>
                <c:pt idx="187">
                  <c:v>-1.4507322</c:v>
                </c:pt>
                <c:pt idx="188">
                  <c:v>-1.7549181</c:v>
                </c:pt>
                <c:pt idx="189">
                  <c:v>-3.9083721499999999</c:v>
                </c:pt>
                <c:pt idx="190">
                  <c:v>-3.6620127500000001</c:v>
                </c:pt>
                <c:pt idx="191">
                  <c:v>-2.2899074999999995</c:v>
                </c:pt>
              </c:numCache>
            </c:numRef>
          </c:xVal>
          <c:yVal>
            <c:numRef>
              <c:f>steppe!$B$2:$B$193</c:f>
              <c:numCache>
                <c:formatCode>General</c:formatCode>
                <c:ptCount val="192"/>
                <c:pt idx="0">
                  <c:v>14.878524000000001</c:v>
                </c:pt>
                <c:pt idx="1">
                  <c:v>4.1835681999999998</c:v>
                </c:pt>
                <c:pt idx="2">
                  <c:v>8.1806754000000002</c:v>
                </c:pt>
                <c:pt idx="3">
                  <c:v>5.1574916000000002</c:v>
                </c:pt>
                <c:pt idx="4">
                  <c:v>11.9681408</c:v>
                </c:pt>
                <c:pt idx="5">
                  <c:v>10.5978514</c:v>
                </c:pt>
                <c:pt idx="6">
                  <c:v>4.3382925999999999</c:v>
                </c:pt>
                <c:pt idx="7">
                  <c:v>8.4720777142857155</c:v>
                </c:pt>
                <c:pt idx="8">
                  <c:v>14.1215742</c:v>
                </c:pt>
                <c:pt idx="9">
                  <c:v>8.1498940999999991</c:v>
                </c:pt>
                <c:pt idx="10">
                  <c:v>20.7357944</c:v>
                </c:pt>
                <c:pt idx="11">
                  <c:v>11.6044977</c:v>
                </c:pt>
                <c:pt idx="12">
                  <c:v>8.4666748999999992</c:v>
                </c:pt>
                <c:pt idx="13">
                  <c:v>14.082305399999999</c:v>
                </c:pt>
                <c:pt idx="14">
                  <c:v>5.6228347000000003</c:v>
                </c:pt>
                <c:pt idx="15">
                  <c:v>11.826225057142855</c:v>
                </c:pt>
                <c:pt idx="16">
                  <c:v>5.1951352999999996</c:v>
                </c:pt>
                <c:pt idx="17">
                  <c:v>11.0054984</c:v>
                </c:pt>
                <c:pt idx="18">
                  <c:v>15.924216100000001</c:v>
                </c:pt>
                <c:pt idx="19">
                  <c:v>11.328996099999999</c:v>
                </c:pt>
                <c:pt idx="20">
                  <c:v>-0.31869629999999999</c:v>
                </c:pt>
                <c:pt idx="21">
                  <c:v>14.0891705</c:v>
                </c:pt>
                <c:pt idx="22">
                  <c:v>-3.2393594000000001</c:v>
                </c:pt>
                <c:pt idx="23">
                  <c:v>7.7121372428571435</c:v>
                </c:pt>
                <c:pt idx="24">
                  <c:v>-4.0116059000000002</c:v>
                </c:pt>
                <c:pt idx="25">
                  <c:v>10.2724349</c:v>
                </c:pt>
                <c:pt idx="26">
                  <c:v>8.7778221999999992</c:v>
                </c:pt>
                <c:pt idx="27">
                  <c:v>0.53687410000000002</c:v>
                </c:pt>
                <c:pt idx="28">
                  <c:v>-4.3949581999999996</c:v>
                </c:pt>
                <c:pt idx="29">
                  <c:v>-4.6162581999999999</c:v>
                </c:pt>
                <c:pt idx="30">
                  <c:v>12.225101799999999</c:v>
                </c:pt>
                <c:pt idx="31">
                  <c:v>2.6842015285714287</c:v>
                </c:pt>
                <c:pt idx="32">
                  <c:v>7.9562822000000004</c:v>
                </c:pt>
                <c:pt idx="33">
                  <c:v>-1.8053944</c:v>
                </c:pt>
                <c:pt idx="34">
                  <c:v>7.2654946000000002</c:v>
                </c:pt>
                <c:pt idx="35">
                  <c:v>4.2009404000000004</c:v>
                </c:pt>
                <c:pt idx="36">
                  <c:v>4.8957300000000004</c:v>
                </c:pt>
                <c:pt idx="37">
                  <c:v>-1.9918454999999999</c:v>
                </c:pt>
                <c:pt idx="38">
                  <c:v>12.0307397</c:v>
                </c:pt>
                <c:pt idx="39">
                  <c:v>4.6502781428571422</c:v>
                </c:pt>
                <c:pt idx="40">
                  <c:v>-1.4171254</c:v>
                </c:pt>
                <c:pt idx="41">
                  <c:v>-0.62329809999999997</c:v>
                </c:pt>
                <c:pt idx="42">
                  <c:v>6.4441240000000004</c:v>
                </c:pt>
                <c:pt idx="43">
                  <c:v>4.2356955000000003</c:v>
                </c:pt>
                <c:pt idx="44">
                  <c:v>12.4709874</c:v>
                </c:pt>
                <c:pt idx="45">
                  <c:v>4.0053622000000004</c:v>
                </c:pt>
                <c:pt idx="46">
                  <c:v>3.6049164</c:v>
                </c:pt>
                <c:pt idx="47">
                  <c:v>4.102951714285715</c:v>
                </c:pt>
                <c:pt idx="48">
                  <c:v>14.175763699999999</c:v>
                </c:pt>
                <c:pt idx="49">
                  <c:v>8.7649760000000008</c:v>
                </c:pt>
                <c:pt idx="50">
                  <c:v>15.860508599999999</c:v>
                </c:pt>
                <c:pt idx="51">
                  <c:v>7.1465873999999996</c:v>
                </c:pt>
                <c:pt idx="52">
                  <c:v>11.1465295</c:v>
                </c:pt>
                <c:pt idx="53">
                  <c:v>10.0425346</c:v>
                </c:pt>
                <c:pt idx="54">
                  <c:v>4.4374418999999996</c:v>
                </c:pt>
                <c:pt idx="55">
                  <c:v>10.224905957142855</c:v>
                </c:pt>
                <c:pt idx="56">
                  <c:v>12.6596975</c:v>
                </c:pt>
                <c:pt idx="57">
                  <c:v>7.2449234999999996</c:v>
                </c:pt>
                <c:pt idx="58">
                  <c:v>5.8505285000000002</c:v>
                </c:pt>
                <c:pt idx="59">
                  <c:v>9.5645361999999992</c:v>
                </c:pt>
                <c:pt idx="60">
                  <c:v>14.2439833</c:v>
                </c:pt>
                <c:pt idx="61">
                  <c:v>-0.63448230000000005</c:v>
                </c:pt>
                <c:pt idx="62">
                  <c:v>4.5105846999999999</c:v>
                </c:pt>
                <c:pt idx="63">
                  <c:v>7.634253057142856</c:v>
                </c:pt>
                <c:pt idx="64">
                  <c:v>13.8563376</c:v>
                </c:pt>
                <c:pt idx="65">
                  <c:v>13.778153</c:v>
                </c:pt>
                <c:pt idx="66">
                  <c:v>10.6426783</c:v>
                </c:pt>
                <c:pt idx="67">
                  <c:v>15.149271499999999</c:v>
                </c:pt>
                <c:pt idx="68">
                  <c:v>6.3240626999999998</c:v>
                </c:pt>
                <c:pt idx="69">
                  <c:v>13.289979300000001</c:v>
                </c:pt>
                <c:pt idx="70">
                  <c:v>12.700926300000001</c:v>
                </c:pt>
                <c:pt idx="71" formatCode="0.0000">
                  <c:v>12.248772671428572</c:v>
                </c:pt>
                <c:pt idx="72" formatCode="0.0000">
                  <c:v>14.6344049</c:v>
                </c:pt>
                <c:pt idx="73">
                  <c:v>7.8495299000000003</c:v>
                </c:pt>
                <c:pt idx="74">
                  <c:v>9.5799222000000004</c:v>
                </c:pt>
                <c:pt idx="75">
                  <c:v>14.517332100000001</c:v>
                </c:pt>
                <c:pt idx="76">
                  <c:v>7.5026327000000004</c:v>
                </c:pt>
                <c:pt idx="77">
                  <c:v>13.2659915</c:v>
                </c:pt>
                <c:pt idx="78">
                  <c:v>10.634988699999999</c:v>
                </c:pt>
                <c:pt idx="79" formatCode="0.0000">
                  <c:v>11.140686000000001</c:v>
                </c:pt>
                <c:pt idx="80">
                  <c:v>7.8180582999999997</c:v>
                </c:pt>
                <c:pt idx="81">
                  <c:v>8.9946193000000001</c:v>
                </c:pt>
                <c:pt idx="82">
                  <c:v>15.460505700000001</c:v>
                </c:pt>
                <c:pt idx="83">
                  <c:v>13.359185</c:v>
                </c:pt>
                <c:pt idx="84">
                  <c:v>4.6120158</c:v>
                </c:pt>
                <c:pt idx="85">
                  <c:v>21.403340199999999</c:v>
                </c:pt>
                <c:pt idx="86">
                  <c:v>3.1442503999999998</c:v>
                </c:pt>
                <c:pt idx="87" formatCode="0.0000">
                  <c:v>10.684567814285714</c:v>
                </c:pt>
                <c:pt idx="88">
                  <c:v>9.1602443999999998</c:v>
                </c:pt>
                <c:pt idx="89">
                  <c:v>-0.93575509999999995</c:v>
                </c:pt>
                <c:pt idx="90">
                  <c:v>0.5552184</c:v>
                </c:pt>
                <c:pt idx="91">
                  <c:v>2.9129965000000002</c:v>
                </c:pt>
                <c:pt idx="92">
                  <c:v>14.0170294</c:v>
                </c:pt>
                <c:pt idx="93">
                  <c:v>6.1609904000000002</c:v>
                </c:pt>
                <c:pt idx="94">
                  <c:v>1.3253902</c:v>
                </c:pt>
                <c:pt idx="95" formatCode="0.0000">
                  <c:v>4.7423020285714284</c:v>
                </c:pt>
                <c:pt idx="96">
                  <c:v>-2.3483198999999999</c:v>
                </c:pt>
                <c:pt idx="97">
                  <c:v>5.4304772999999997</c:v>
                </c:pt>
                <c:pt idx="98">
                  <c:v>-0.21389040000000001</c:v>
                </c:pt>
                <c:pt idx="99">
                  <c:v>6.2798020000000001</c:v>
                </c:pt>
                <c:pt idx="100">
                  <c:v>8.7380343000000007</c:v>
                </c:pt>
                <c:pt idx="101">
                  <c:v>4.5168261999999997</c:v>
                </c:pt>
                <c:pt idx="102">
                  <c:v>13.3111677</c:v>
                </c:pt>
                <c:pt idx="103" formatCode="0.0000">
                  <c:v>5.1020138857142863</c:v>
                </c:pt>
                <c:pt idx="104">
                  <c:v>2.7616974000000001</c:v>
                </c:pt>
                <c:pt idx="105">
                  <c:v>6.4709567000000003</c:v>
                </c:pt>
                <c:pt idx="106">
                  <c:v>6.0190671</c:v>
                </c:pt>
                <c:pt idx="107">
                  <c:v>-3.0593889999999999</c:v>
                </c:pt>
                <c:pt idx="108">
                  <c:v>1.6443918</c:v>
                </c:pt>
                <c:pt idx="109">
                  <c:v>4.0389809999999997</c:v>
                </c:pt>
                <c:pt idx="110">
                  <c:v>11.170775900000001</c:v>
                </c:pt>
                <c:pt idx="111" formatCode="0.0000">
                  <c:v>4.1494972714285723</c:v>
                </c:pt>
                <c:pt idx="112">
                  <c:v>2.5624889</c:v>
                </c:pt>
                <c:pt idx="113">
                  <c:v>0.66952630000000002</c:v>
                </c:pt>
                <c:pt idx="114">
                  <c:v>3.2462637999999999</c:v>
                </c:pt>
                <c:pt idx="115">
                  <c:v>1.5234333</c:v>
                </c:pt>
                <c:pt idx="116">
                  <c:v>6.6532016</c:v>
                </c:pt>
                <c:pt idx="117">
                  <c:v>4.7454352000000002</c:v>
                </c:pt>
                <c:pt idx="118">
                  <c:v>3.3841695999999999</c:v>
                </c:pt>
                <c:pt idx="119" formatCode="0.0000">
                  <c:v>3.2549312428571429</c:v>
                </c:pt>
                <c:pt idx="120">
                  <c:v>5.7820014999999998</c:v>
                </c:pt>
                <c:pt idx="121">
                  <c:v>5.1659891</c:v>
                </c:pt>
                <c:pt idx="122">
                  <c:v>9.1194666000000009</c:v>
                </c:pt>
                <c:pt idx="123">
                  <c:v>12.33</c:v>
                </c:pt>
                <c:pt idx="124">
                  <c:v>4.9814913000000001</c:v>
                </c:pt>
                <c:pt idx="125">
                  <c:v>13.997794799999999</c:v>
                </c:pt>
                <c:pt idx="126">
                  <c:v>7.7587384999999998</c:v>
                </c:pt>
                <c:pt idx="127" formatCode="0.0000">
                  <c:v>8.447925971428571</c:v>
                </c:pt>
                <c:pt idx="128">
                  <c:v>9.4541544000000002</c:v>
                </c:pt>
                <c:pt idx="129">
                  <c:v>8.9080607999999994</c:v>
                </c:pt>
                <c:pt idx="130">
                  <c:v>7.1314285000000002</c:v>
                </c:pt>
                <c:pt idx="131">
                  <c:v>7.8178291</c:v>
                </c:pt>
                <c:pt idx="132">
                  <c:v>10.644425099999999</c:v>
                </c:pt>
                <c:pt idx="133">
                  <c:v>18.0903277</c:v>
                </c:pt>
                <c:pt idx="134">
                  <c:v>7.0656061000000001</c:v>
                </c:pt>
                <c:pt idx="135" formatCode="0.0000">
                  <c:v>9.8731188142857143</c:v>
                </c:pt>
                <c:pt idx="136" formatCode="0.0000">
                  <c:v>18.8662679</c:v>
                </c:pt>
                <c:pt idx="137">
                  <c:v>4.8347519999999999</c:v>
                </c:pt>
                <c:pt idx="138">
                  <c:v>9.2285119000000009</c:v>
                </c:pt>
                <c:pt idx="139">
                  <c:v>6.1406188000000004</c:v>
                </c:pt>
                <c:pt idx="140">
                  <c:v>11.811908499999999</c:v>
                </c:pt>
                <c:pt idx="141">
                  <c:v>6.1921156999999996</c:v>
                </c:pt>
                <c:pt idx="142">
                  <c:v>17.260366699999999</c:v>
                </c:pt>
                <c:pt idx="143" formatCode="0.0000">
                  <c:v>10.619220214285715</c:v>
                </c:pt>
                <c:pt idx="144">
                  <c:v>5.4530893999999996</c:v>
                </c:pt>
                <c:pt idx="145">
                  <c:v>16.4016728</c:v>
                </c:pt>
                <c:pt idx="146">
                  <c:v>14.2932402</c:v>
                </c:pt>
                <c:pt idx="147">
                  <c:v>8.5726533000000007</c:v>
                </c:pt>
                <c:pt idx="148">
                  <c:v>13.7558886</c:v>
                </c:pt>
                <c:pt idx="149">
                  <c:v>12.051354099999999</c:v>
                </c:pt>
                <c:pt idx="150">
                  <c:v>6.1020719999999997</c:v>
                </c:pt>
                <c:pt idx="151" formatCode="0.0000">
                  <c:v>10.947138628571427</c:v>
                </c:pt>
                <c:pt idx="152">
                  <c:v>-8.0050807000000006</c:v>
                </c:pt>
                <c:pt idx="153">
                  <c:v>2.7578705999999999</c:v>
                </c:pt>
                <c:pt idx="154">
                  <c:v>-1.7530692000000001</c:v>
                </c:pt>
                <c:pt idx="155">
                  <c:v>6.6629369000000001</c:v>
                </c:pt>
                <c:pt idx="156">
                  <c:v>4.7387028999999998</c:v>
                </c:pt>
                <c:pt idx="157">
                  <c:v>9.2329986999999996</c:v>
                </c:pt>
                <c:pt idx="158">
                  <c:v>1.0476605999999999</c:v>
                </c:pt>
                <c:pt idx="159" formatCode="0.0000">
                  <c:v>2.0974314000000001</c:v>
                </c:pt>
                <c:pt idx="160">
                  <c:v>3.7405073</c:v>
                </c:pt>
                <c:pt idx="161">
                  <c:v>0.89719870000000002</c:v>
                </c:pt>
                <c:pt idx="162">
                  <c:v>4.2322753000000004</c:v>
                </c:pt>
                <c:pt idx="163">
                  <c:v>4.8876273000000001</c:v>
                </c:pt>
                <c:pt idx="164">
                  <c:v>-6.3326851</c:v>
                </c:pt>
                <c:pt idx="165">
                  <c:v>-0.1929582</c:v>
                </c:pt>
                <c:pt idx="166">
                  <c:v>8.4477463999999998</c:v>
                </c:pt>
                <c:pt idx="167" formatCode="0.0000">
                  <c:v>2.2399588142857141</c:v>
                </c:pt>
                <c:pt idx="168">
                  <c:v>9.9280179000000004</c:v>
                </c:pt>
                <c:pt idx="169">
                  <c:v>6.8160913000000001</c:v>
                </c:pt>
                <c:pt idx="170">
                  <c:v>2.4613814999999999</c:v>
                </c:pt>
                <c:pt idx="171">
                  <c:v>6.1478181999999997</c:v>
                </c:pt>
                <c:pt idx="172">
                  <c:v>-2.0676439000000002</c:v>
                </c:pt>
                <c:pt idx="173">
                  <c:v>-4.5721819000000004</c:v>
                </c:pt>
                <c:pt idx="174">
                  <c:v>-2.6671423000000001</c:v>
                </c:pt>
                <c:pt idx="175" formatCode="0.0000">
                  <c:v>2.2923343999999992</c:v>
                </c:pt>
                <c:pt idx="176">
                  <c:v>11.8722587</c:v>
                </c:pt>
                <c:pt idx="177">
                  <c:v>4.8031929</c:v>
                </c:pt>
                <c:pt idx="178">
                  <c:v>9.7663449999999994</c:v>
                </c:pt>
                <c:pt idx="179">
                  <c:v>7.7747723999999998</c:v>
                </c:pt>
                <c:pt idx="180">
                  <c:v>10.754395199999999</c:v>
                </c:pt>
                <c:pt idx="181">
                  <c:v>-0.70179369999999996</c:v>
                </c:pt>
                <c:pt idx="182">
                  <c:v>6.5842397999999998</c:v>
                </c:pt>
                <c:pt idx="183" formatCode="0.0000">
                  <c:v>7.2647728999999979</c:v>
                </c:pt>
                <c:pt idx="184">
                  <c:v>4.9993470000000002</c:v>
                </c:pt>
                <c:pt idx="185">
                  <c:v>4.0045507000000002</c:v>
                </c:pt>
                <c:pt idx="186">
                  <c:v>0.58653900000000003</c:v>
                </c:pt>
                <c:pt idx="187">
                  <c:v>10.3113987</c:v>
                </c:pt>
                <c:pt idx="188">
                  <c:v>0.33864860000000002</c:v>
                </c:pt>
                <c:pt idx="189">
                  <c:v>3.7465768000000002</c:v>
                </c:pt>
                <c:pt idx="190">
                  <c:v>8.5933113999999993</c:v>
                </c:pt>
                <c:pt idx="191">
                  <c:v>4.654338885714286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046-4C68-BE8F-12CD78CBA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779616"/>
        <c:axId val="322326288"/>
      </c:scatterChart>
      <c:valAx>
        <c:axId val="19777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2326288"/>
        <c:crosses val="autoZero"/>
        <c:crossBetween val="midCat"/>
      </c:valAx>
      <c:valAx>
        <c:axId val="32232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779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581025</xdr:colOff>
      <xdr:row>42</xdr:row>
      <xdr:rowOff>109537</xdr:rowOff>
    </xdr:from>
    <xdr:to>
      <xdr:col>13</xdr:col>
      <xdr:colOff>276225</xdr:colOff>
      <xdr:row>56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16000B4-5B33-AF03-6A87-08A6F933D5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104775</xdr:colOff>
      <xdr:row>7</xdr:row>
      <xdr:rowOff>138112</xdr:rowOff>
    </xdr:from>
    <xdr:to>
      <xdr:col>23</xdr:col>
      <xdr:colOff>409575</xdr:colOff>
      <xdr:row>22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0BF8EE-06C8-D3AC-44EC-B087EF05F0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361950</xdr:colOff>
      <xdr:row>6</xdr:row>
      <xdr:rowOff>90487</xdr:rowOff>
    </xdr:from>
    <xdr:to>
      <xdr:col>24</xdr:col>
      <xdr:colOff>57150</xdr:colOff>
      <xdr:row>20</xdr:row>
      <xdr:rowOff>166687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F31B86-7680-9CC2-A7E9-61FE021A41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533400</xdr:colOff>
      <xdr:row>10</xdr:row>
      <xdr:rowOff>185737</xdr:rowOff>
    </xdr:from>
    <xdr:to>
      <xdr:col>17</xdr:col>
      <xdr:colOff>228600</xdr:colOff>
      <xdr:row>25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ACAE09-1534-356B-C356-C5FAC13628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228600</xdr:colOff>
      <xdr:row>12</xdr:row>
      <xdr:rowOff>100012</xdr:rowOff>
    </xdr:from>
    <xdr:to>
      <xdr:col>22</xdr:col>
      <xdr:colOff>523875</xdr:colOff>
      <xdr:row>26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0567E0-D4DE-CA05-AB9C-A9BEE5784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257175</xdr:colOff>
      <xdr:row>10</xdr:row>
      <xdr:rowOff>90487</xdr:rowOff>
    </xdr:from>
    <xdr:to>
      <xdr:col>19</xdr:col>
      <xdr:colOff>409575</xdr:colOff>
      <xdr:row>24</xdr:row>
      <xdr:rowOff>166687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8CDC122-A592-969A-26C6-3C33C2023D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519112</xdr:colOff>
      <xdr:row>17</xdr:row>
      <xdr:rowOff>100012</xdr:rowOff>
    </xdr:from>
    <xdr:to>
      <xdr:col>27</xdr:col>
      <xdr:colOff>214312</xdr:colOff>
      <xdr:row>31</xdr:row>
      <xdr:rowOff>176212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3A7A9A-25FD-CA86-DA15-3055256F36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328612</xdr:colOff>
      <xdr:row>15</xdr:row>
      <xdr:rowOff>42862</xdr:rowOff>
    </xdr:from>
    <xdr:to>
      <xdr:col>15</xdr:col>
      <xdr:colOff>23812</xdr:colOff>
      <xdr:row>29</xdr:row>
      <xdr:rowOff>119062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221928C-FE8C-B722-AC53-6F300584D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452438</xdr:colOff>
      <xdr:row>9</xdr:row>
      <xdr:rowOff>80962</xdr:rowOff>
    </xdr:from>
    <xdr:to>
      <xdr:col>8</xdr:col>
      <xdr:colOff>238126</xdr:colOff>
      <xdr:row>23</xdr:row>
      <xdr:rowOff>157162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0AFC90C-D909-1D71-48F7-FEA2BB2845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404812</xdr:colOff>
      <xdr:row>26</xdr:row>
      <xdr:rowOff>138112</xdr:rowOff>
    </xdr:from>
    <xdr:to>
      <xdr:col>8</xdr:col>
      <xdr:colOff>100012</xdr:colOff>
      <xdr:row>41</xdr:row>
      <xdr:rowOff>23812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ADC42E01-94EF-C962-9ECA-7F64FC13F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547687</xdr:colOff>
      <xdr:row>1</xdr:row>
      <xdr:rowOff>138112</xdr:rowOff>
    </xdr:from>
    <xdr:to>
      <xdr:col>21</xdr:col>
      <xdr:colOff>242887</xdr:colOff>
      <xdr:row>16</xdr:row>
      <xdr:rowOff>23812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CD90747-210C-1DC3-EF23-BFAF7A580A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471487</xdr:colOff>
      <xdr:row>18</xdr:row>
      <xdr:rowOff>100012</xdr:rowOff>
    </xdr:from>
    <xdr:to>
      <xdr:col>21</xdr:col>
      <xdr:colOff>166687</xdr:colOff>
      <xdr:row>32</xdr:row>
      <xdr:rowOff>176212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B4B6B8A9-6C4C-C258-FD3B-61C0D380BE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533400</xdr:colOff>
      <xdr:row>10</xdr:row>
      <xdr:rowOff>185737</xdr:rowOff>
    </xdr:from>
    <xdr:to>
      <xdr:col>18</xdr:col>
      <xdr:colOff>228600</xdr:colOff>
      <xdr:row>25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0572BB0-735B-651D-DAFF-DBD42BAD314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533400</xdr:colOff>
      <xdr:row>10</xdr:row>
      <xdr:rowOff>147637</xdr:rowOff>
    </xdr:from>
    <xdr:to>
      <xdr:col>18</xdr:col>
      <xdr:colOff>228600</xdr:colOff>
      <xdr:row>25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2FDD3F-58E1-8C6F-A197-D3A3F55772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533400</xdr:colOff>
      <xdr:row>10</xdr:row>
      <xdr:rowOff>147637</xdr:rowOff>
    </xdr:from>
    <xdr:to>
      <xdr:col>18</xdr:col>
      <xdr:colOff>228600</xdr:colOff>
      <xdr:row>25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523CFF-D1AB-CE94-0A9C-796611EDA1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95250</xdr:colOff>
      <xdr:row>3</xdr:row>
      <xdr:rowOff>42862</xdr:rowOff>
    </xdr:from>
    <xdr:to>
      <xdr:col>25</xdr:col>
      <xdr:colOff>266700</xdr:colOff>
      <xdr:row>17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DD491B-BD28-3C53-B626-5920E5389D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204787</xdr:colOff>
      <xdr:row>13</xdr:row>
      <xdr:rowOff>42862</xdr:rowOff>
    </xdr:from>
    <xdr:to>
      <xdr:col>18</xdr:col>
      <xdr:colOff>509587</xdr:colOff>
      <xdr:row>27</xdr:row>
      <xdr:rowOff>119062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A0B74C0-EA51-A43F-C6A7-3BFC7DABEC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10</xdr:row>
      <xdr:rowOff>147637</xdr:rowOff>
    </xdr:from>
    <xdr:to>
      <xdr:col>9</xdr:col>
      <xdr:colOff>485775</xdr:colOff>
      <xdr:row>25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4931EA-F521-5C33-D985-77289A9531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854075</xdr:colOff>
      <xdr:row>53</xdr:row>
      <xdr:rowOff>79375</xdr:rowOff>
    </xdr:from>
    <xdr:to>
      <xdr:col>10</xdr:col>
      <xdr:colOff>593725</xdr:colOff>
      <xdr:row>68</xdr:row>
      <xdr:rowOff>60325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5371CC-BADB-7F31-46C8-2E3E992AF4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6</xdr:row>
      <xdr:rowOff>109537</xdr:rowOff>
    </xdr:from>
    <xdr:to>
      <xdr:col>14</xdr:col>
      <xdr:colOff>114300</xdr:colOff>
      <xdr:row>20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6D2DE47-DF24-863D-563D-7EFC049875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11</xdr:row>
      <xdr:rowOff>166687</xdr:rowOff>
    </xdr:from>
    <xdr:to>
      <xdr:col>7</xdr:col>
      <xdr:colOff>123825</xdr:colOff>
      <xdr:row>26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7A7F522-BE0A-1CD3-D335-038D9C87D2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074CA-8F0C-4859-BC57-193D0EFAE13A}">
  <dimension ref="A1:J28"/>
  <sheetViews>
    <sheetView workbookViewId="0">
      <selection activeCell="D2" sqref="D2:D28"/>
    </sheetView>
  </sheetViews>
  <sheetFormatPr defaultRowHeight="14.5" x14ac:dyDescent="0.35"/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5">
      <c r="A2">
        <v>1</v>
      </c>
      <c r="B2">
        <v>1995</v>
      </c>
      <c r="C2">
        <v>13.15991</v>
      </c>
      <c r="D2">
        <v>0.34</v>
      </c>
      <c r="E2">
        <v>6</v>
      </c>
      <c r="F2">
        <v>9.49</v>
      </c>
      <c r="G2">
        <v>16.697566238563201</v>
      </c>
      <c r="H2">
        <v>3.4009994328986499</v>
      </c>
      <c r="I2">
        <v>10.031607350081901</v>
      </c>
      <c r="J2">
        <v>23.3635251270446</v>
      </c>
    </row>
    <row r="3" spans="1:10" x14ac:dyDescent="0.35">
      <c r="A3">
        <v>1</v>
      </c>
      <c r="B3">
        <v>1996</v>
      </c>
      <c r="C3">
        <v>12.4276</v>
      </c>
      <c r="D3">
        <v>0.34</v>
      </c>
      <c r="E3">
        <v>7</v>
      </c>
      <c r="F3">
        <v>4.92</v>
      </c>
      <c r="G3">
        <v>17.5860106710441</v>
      </c>
      <c r="H3">
        <v>2.73811647286086</v>
      </c>
      <c r="I3">
        <v>12.2193023842368</v>
      </c>
      <c r="J3">
        <v>22.952718957851399</v>
      </c>
    </row>
    <row r="4" spans="1:10" x14ac:dyDescent="0.35">
      <c r="A4">
        <v>1</v>
      </c>
      <c r="B4">
        <v>1997</v>
      </c>
      <c r="C4">
        <v>22.27148</v>
      </c>
      <c r="D4">
        <v>0.34</v>
      </c>
      <c r="E4">
        <v>3</v>
      </c>
      <c r="F4">
        <v>6.08</v>
      </c>
      <c r="G4">
        <v>18.448820544628699</v>
      </c>
      <c r="H4">
        <v>2.2448421320186198</v>
      </c>
      <c r="I4">
        <v>14.048929965872199</v>
      </c>
      <c r="J4">
        <v>22.8487111233852</v>
      </c>
    </row>
    <row r="5" spans="1:10" x14ac:dyDescent="0.35">
      <c r="A5">
        <v>1</v>
      </c>
      <c r="B5">
        <v>1998</v>
      </c>
      <c r="C5">
        <v>24.742930000000001</v>
      </c>
      <c r="D5">
        <v>0.34</v>
      </c>
      <c r="E5">
        <v>7</v>
      </c>
      <c r="F5">
        <v>11.79</v>
      </c>
      <c r="G5">
        <v>19.2455186169779</v>
      </c>
      <c r="H5">
        <v>1.9190397504061001</v>
      </c>
      <c r="I5">
        <v>15.4842007061819</v>
      </c>
      <c r="J5">
        <v>23.0068365277738</v>
      </c>
    </row>
    <row r="6" spans="1:10" x14ac:dyDescent="0.35">
      <c r="A6">
        <v>1</v>
      </c>
      <c r="B6">
        <v>1999</v>
      </c>
      <c r="C6">
        <v>26.37707</v>
      </c>
      <c r="D6">
        <v>0.34</v>
      </c>
      <c r="E6">
        <v>6</v>
      </c>
      <c r="F6">
        <v>5.93</v>
      </c>
      <c r="G6">
        <v>19.947701327935899</v>
      </c>
      <c r="H6">
        <v>1.73548375804854</v>
      </c>
      <c r="I6">
        <v>16.546153162160699</v>
      </c>
      <c r="J6">
        <v>23.349249493711</v>
      </c>
    </row>
    <row r="7" spans="1:10" x14ac:dyDescent="0.35">
      <c r="A7">
        <v>1</v>
      </c>
      <c r="B7">
        <v>2000</v>
      </c>
      <c r="C7">
        <v>17.637419999999999</v>
      </c>
      <c r="D7">
        <v>0.34</v>
      </c>
      <c r="E7">
        <v>5</v>
      </c>
      <c r="F7">
        <v>7.26</v>
      </c>
      <c r="G7">
        <v>20.5626568125946</v>
      </c>
      <c r="H7">
        <v>1.65116389798486</v>
      </c>
      <c r="I7">
        <v>17.3263755725443</v>
      </c>
      <c r="J7">
        <v>23.798938052644999</v>
      </c>
    </row>
    <row r="8" spans="1:10" x14ac:dyDescent="0.35">
      <c r="A8">
        <v>1</v>
      </c>
      <c r="B8">
        <v>2001</v>
      </c>
      <c r="C8">
        <v>16.920210000000001</v>
      </c>
      <c r="D8">
        <v>0.32</v>
      </c>
      <c r="E8">
        <v>6</v>
      </c>
      <c r="F8">
        <v>5.95</v>
      </c>
      <c r="G8">
        <v>21.119031075464999</v>
      </c>
      <c r="H8">
        <v>1.6223281414516899</v>
      </c>
      <c r="I8">
        <v>17.939267918219699</v>
      </c>
      <c r="J8">
        <v>24.2987942327103</v>
      </c>
    </row>
    <row r="9" spans="1:10" x14ac:dyDescent="0.35">
      <c r="A9">
        <v>1</v>
      </c>
      <c r="B9">
        <v>2002</v>
      </c>
      <c r="C9">
        <v>8.8237100000000002</v>
      </c>
      <c r="D9">
        <v>0.34</v>
      </c>
      <c r="E9">
        <v>7</v>
      </c>
      <c r="F9">
        <v>7.08</v>
      </c>
      <c r="G9">
        <v>21.641522669882999</v>
      </c>
      <c r="H9">
        <v>1.6172802082199</v>
      </c>
      <c r="I9">
        <v>18.471653461772</v>
      </c>
      <c r="J9">
        <v>24.811391877994001</v>
      </c>
    </row>
    <row r="10" spans="1:10" x14ac:dyDescent="0.35">
      <c r="A10">
        <v>1</v>
      </c>
      <c r="B10">
        <v>2003</v>
      </c>
      <c r="C10">
        <v>13.24466</v>
      </c>
      <c r="D10">
        <v>0.36</v>
      </c>
      <c r="E10">
        <v>9</v>
      </c>
      <c r="F10">
        <v>12.45</v>
      </c>
      <c r="G10">
        <v>22.121166031534301</v>
      </c>
      <c r="H10">
        <v>1.6182218503599799</v>
      </c>
      <c r="I10">
        <v>18.949451204828801</v>
      </c>
      <c r="J10">
        <v>25.292880858239901</v>
      </c>
    </row>
    <row r="11" spans="1:10" x14ac:dyDescent="0.35">
      <c r="A11">
        <v>1</v>
      </c>
      <c r="B11">
        <v>2004</v>
      </c>
      <c r="C11">
        <v>36.020189999999999</v>
      </c>
      <c r="D11">
        <v>0.33</v>
      </c>
      <c r="E11">
        <v>4</v>
      </c>
      <c r="F11">
        <v>10.73</v>
      </c>
      <c r="G11">
        <v>22.4856831503221</v>
      </c>
      <c r="H11">
        <v>1.6179448115105399</v>
      </c>
      <c r="I11">
        <v>19.3145113197615</v>
      </c>
      <c r="J11">
        <v>25.656854980882802</v>
      </c>
    </row>
    <row r="12" spans="1:10" x14ac:dyDescent="0.35">
      <c r="A12">
        <v>1</v>
      </c>
      <c r="B12">
        <v>2005</v>
      </c>
      <c r="C12">
        <v>31.86496</v>
      </c>
      <c r="D12">
        <v>0.33</v>
      </c>
      <c r="E12">
        <v>8</v>
      </c>
      <c r="F12">
        <v>9.1999999999999993</v>
      </c>
      <c r="G12">
        <v>22.634245660077902</v>
      </c>
      <c r="H12">
        <v>1.6153823532678799</v>
      </c>
      <c r="I12">
        <v>19.468096247672801</v>
      </c>
      <c r="J12">
        <v>25.8003950724829</v>
      </c>
    </row>
    <row r="13" spans="1:10" x14ac:dyDescent="0.35">
      <c r="A13">
        <v>1</v>
      </c>
      <c r="B13">
        <v>2006</v>
      </c>
      <c r="C13">
        <v>22.469550000000002</v>
      </c>
      <c r="D13">
        <v>0.33</v>
      </c>
      <c r="E13">
        <v>5</v>
      </c>
      <c r="F13">
        <v>5.86</v>
      </c>
      <c r="G13">
        <v>22.512560046127</v>
      </c>
      <c r="H13">
        <v>1.6117037250445601</v>
      </c>
      <c r="I13">
        <v>19.353620745039699</v>
      </c>
      <c r="J13">
        <v>25.671499347214301</v>
      </c>
    </row>
    <row r="14" spans="1:10" x14ac:dyDescent="0.35">
      <c r="A14">
        <v>1</v>
      </c>
      <c r="B14">
        <v>2007</v>
      </c>
      <c r="C14">
        <v>26.457170000000001</v>
      </c>
      <c r="D14">
        <v>0.33</v>
      </c>
      <c r="E14">
        <v>6</v>
      </c>
      <c r="F14">
        <v>8.07</v>
      </c>
      <c r="G14">
        <v>22.118319274175501</v>
      </c>
      <c r="H14">
        <v>1.6084642632083801</v>
      </c>
      <c r="I14">
        <v>18.965729318287099</v>
      </c>
      <c r="J14">
        <v>25.2709092300639</v>
      </c>
    </row>
    <row r="15" spans="1:10" x14ac:dyDescent="0.35">
      <c r="A15">
        <v>1</v>
      </c>
      <c r="B15">
        <v>2008</v>
      </c>
      <c r="C15">
        <v>18.781700000000001</v>
      </c>
      <c r="D15">
        <v>0.35</v>
      </c>
      <c r="E15">
        <v>10</v>
      </c>
      <c r="F15">
        <v>8.49</v>
      </c>
      <c r="G15">
        <v>21.463084257294199</v>
      </c>
      <c r="H15">
        <v>1.6071550968475501</v>
      </c>
      <c r="I15">
        <v>18.313060267472999</v>
      </c>
      <c r="J15">
        <v>24.613108247115399</v>
      </c>
    </row>
    <row r="16" spans="1:10" x14ac:dyDescent="0.35">
      <c r="A16">
        <v>1</v>
      </c>
      <c r="B16">
        <v>2009</v>
      </c>
      <c r="C16">
        <v>25.667400000000001</v>
      </c>
      <c r="D16">
        <v>0.35</v>
      </c>
      <c r="E16">
        <v>5</v>
      </c>
      <c r="F16">
        <v>4.7</v>
      </c>
      <c r="G16">
        <v>20.5665239593413</v>
      </c>
      <c r="H16">
        <v>1.6084642632083701</v>
      </c>
      <c r="I16">
        <v>17.413934003452901</v>
      </c>
      <c r="J16">
        <v>23.719113915229698</v>
      </c>
    </row>
    <row r="17" spans="1:10" x14ac:dyDescent="0.35">
      <c r="A17">
        <v>1</v>
      </c>
      <c r="B17">
        <v>2010</v>
      </c>
      <c r="C17">
        <v>21.57968</v>
      </c>
      <c r="D17">
        <v>0.35</v>
      </c>
      <c r="E17">
        <v>3</v>
      </c>
      <c r="F17">
        <v>4.49</v>
      </c>
      <c r="G17">
        <v>19.456251514270601</v>
      </c>
      <c r="H17">
        <v>1.6117037250445501</v>
      </c>
      <c r="I17">
        <v>16.2973122131833</v>
      </c>
      <c r="J17">
        <v>22.615190815357899</v>
      </c>
    </row>
    <row r="18" spans="1:10" x14ac:dyDescent="0.35">
      <c r="A18">
        <v>1</v>
      </c>
      <c r="B18">
        <v>2011</v>
      </c>
      <c r="C18">
        <v>25.626670000000001</v>
      </c>
      <c r="D18">
        <v>0.32</v>
      </c>
      <c r="E18">
        <v>9</v>
      </c>
      <c r="F18">
        <v>7.79</v>
      </c>
      <c r="G18">
        <v>18.169252807145298</v>
      </c>
      <c r="H18">
        <v>1.6153823532678799</v>
      </c>
      <c r="I18">
        <v>15.0031033947403</v>
      </c>
      <c r="J18">
        <v>21.335402219550399</v>
      </c>
    </row>
    <row r="19" spans="1:10" x14ac:dyDescent="0.35">
      <c r="A19">
        <v>1</v>
      </c>
      <c r="B19">
        <v>2012</v>
      </c>
      <c r="C19">
        <v>10.84853</v>
      </c>
      <c r="D19">
        <v>0.34</v>
      </c>
      <c r="E19">
        <v>10</v>
      </c>
      <c r="F19">
        <v>9.2200000000000006</v>
      </c>
      <c r="G19">
        <v>16.7706934663554</v>
      </c>
      <c r="H19">
        <v>1.6179448115105499</v>
      </c>
      <c r="I19">
        <v>13.5995216357947</v>
      </c>
      <c r="J19">
        <v>19.941865296916099</v>
      </c>
    </row>
    <row r="20" spans="1:10" x14ac:dyDescent="0.35">
      <c r="A20">
        <v>1</v>
      </c>
      <c r="B20">
        <v>2013</v>
      </c>
      <c r="C20">
        <v>13.27256</v>
      </c>
      <c r="D20">
        <v>0.35</v>
      </c>
      <c r="E20">
        <v>5</v>
      </c>
      <c r="F20">
        <v>4.4800000000000004</v>
      </c>
      <c r="G20">
        <v>15.3451449428155</v>
      </c>
      <c r="H20">
        <v>1.6182218503599901</v>
      </c>
      <c r="I20">
        <v>12.1734301161099</v>
      </c>
      <c r="J20">
        <v>18.516859769521002</v>
      </c>
    </row>
    <row r="21" spans="1:10" x14ac:dyDescent="0.35">
      <c r="A21">
        <v>1</v>
      </c>
      <c r="B21">
        <v>2014</v>
      </c>
      <c r="C21">
        <v>8.2683599999999995</v>
      </c>
      <c r="D21">
        <v>0.35</v>
      </c>
      <c r="E21">
        <v>8</v>
      </c>
      <c r="F21">
        <v>7.72</v>
      </c>
      <c r="G21">
        <v>13.963769932490001</v>
      </c>
      <c r="H21">
        <v>1.61728020821995</v>
      </c>
      <c r="I21">
        <v>10.793900724379</v>
      </c>
      <c r="J21">
        <v>17.133639140601101</v>
      </c>
    </row>
    <row r="22" spans="1:10" x14ac:dyDescent="0.35">
      <c r="A22">
        <v>1</v>
      </c>
      <c r="B22">
        <v>2015</v>
      </c>
      <c r="C22">
        <v>12.90798</v>
      </c>
      <c r="D22">
        <v>0.34</v>
      </c>
      <c r="E22">
        <v>6</v>
      </c>
      <c r="F22">
        <v>10.86</v>
      </c>
      <c r="G22">
        <v>12.674302474015599</v>
      </c>
      <c r="H22">
        <v>1.6223281414517401</v>
      </c>
      <c r="I22">
        <v>9.4945393167701706</v>
      </c>
      <c r="J22">
        <v>15.854065631260999</v>
      </c>
    </row>
    <row r="23" spans="1:10" x14ac:dyDescent="0.35">
      <c r="A23">
        <v>1</v>
      </c>
      <c r="B23">
        <v>2016</v>
      </c>
      <c r="C23">
        <v>5.70974</v>
      </c>
      <c r="D23">
        <v>0.34</v>
      </c>
      <c r="E23">
        <v>7</v>
      </c>
      <c r="F23">
        <v>13.82</v>
      </c>
      <c r="G23">
        <v>11.5062012241057</v>
      </c>
      <c r="H23">
        <v>1.6511638979848899</v>
      </c>
      <c r="I23">
        <v>8.2699199840553508</v>
      </c>
      <c r="J23">
        <v>14.742482464156099</v>
      </c>
    </row>
    <row r="24" spans="1:10" x14ac:dyDescent="0.35">
      <c r="A24">
        <v>1</v>
      </c>
      <c r="B24">
        <v>2017</v>
      </c>
      <c r="C24">
        <v>5.7966100000000003</v>
      </c>
      <c r="D24">
        <v>0.34</v>
      </c>
      <c r="E24">
        <v>13</v>
      </c>
      <c r="F24">
        <v>9.31</v>
      </c>
      <c r="G24">
        <v>10.4727966489172</v>
      </c>
      <c r="H24">
        <v>1.73548375804857</v>
      </c>
      <c r="I24">
        <v>7.0712484831420204</v>
      </c>
      <c r="J24">
        <v>13.8743448146924</v>
      </c>
    </row>
    <row r="25" spans="1:10" x14ac:dyDescent="0.35">
      <c r="A25">
        <v>1</v>
      </c>
      <c r="B25">
        <v>2018</v>
      </c>
      <c r="C25">
        <v>6.3825799999999999</v>
      </c>
      <c r="D25">
        <v>0.33</v>
      </c>
      <c r="E25">
        <v>15</v>
      </c>
      <c r="F25">
        <v>8.1</v>
      </c>
      <c r="G25">
        <v>9.5660123816990108</v>
      </c>
      <c r="H25">
        <v>1.9190397504060901</v>
      </c>
      <c r="I25">
        <v>5.8046944709030797</v>
      </c>
      <c r="J25">
        <v>13.327330292494899</v>
      </c>
    </row>
    <row r="26" spans="1:10" x14ac:dyDescent="0.35">
      <c r="A26">
        <v>1</v>
      </c>
      <c r="B26">
        <v>2019</v>
      </c>
      <c r="C26">
        <v>12.58915</v>
      </c>
      <c r="D26">
        <v>0.32</v>
      </c>
      <c r="E26">
        <v>10</v>
      </c>
      <c r="F26">
        <v>8.4600000000000009</v>
      </c>
      <c r="G26">
        <v>8.7483978723044604</v>
      </c>
      <c r="H26">
        <v>2.24484213201863</v>
      </c>
      <c r="I26">
        <v>4.3485072935479501</v>
      </c>
      <c r="J26">
        <v>13.148288451060999</v>
      </c>
    </row>
    <row r="27" spans="1:10" x14ac:dyDescent="0.35">
      <c r="A27">
        <v>1</v>
      </c>
      <c r="B27">
        <v>2020</v>
      </c>
      <c r="C27">
        <v>13.741</v>
      </c>
      <c r="D27">
        <v>0.32</v>
      </c>
      <c r="E27">
        <v>5</v>
      </c>
      <c r="F27">
        <v>8.23</v>
      </c>
      <c r="G27">
        <v>7.9695337263252197</v>
      </c>
      <c r="H27">
        <v>2.7381164728609</v>
      </c>
      <c r="I27">
        <v>2.6028254395178601</v>
      </c>
      <c r="J27">
        <v>13.336242013132599</v>
      </c>
    </row>
    <row r="28" spans="1:10" x14ac:dyDescent="0.35">
      <c r="A28">
        <v>1</v>
      </c>
      <c r="B28">
        <v>2021</v>
      </c>
      <c r="C28">
        <v>7.4018600000000001</v>
      </c>
      <c r="D28">
        <v>0.36</v>
      </c>
      <c r="E28">
        <v>12</v>
      </c>
      <c r="F28">
        <v>7.53</v>
      </c>
      <c r="G28">
        <v>7.19791267359156</v>
      </c>
      <c r="H28">
        <v>3.4009994328987498</v>
      </c>
      <c r="I28">
        <v>0.53195378511001301</v>
      </c>
      <c r="J28">
        <v>13.863871562073101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E8509-C67C-4124-990E-55AECE9F2638}">
  <dimension ref="A1:P27"/>
  <sheetViews>
    <sheetView workbookViewId="0">
      <selection sqref="A1:O27"/>
    </sheetView>
  </sheetViews>
  <sheetFormatPr defaultRowHeight="14.5" x14ac:dyDescent="0.35"/>
  <cols>
    <col min="2" max="2" width="9.1796875" style="1"/>
    <col min="5" max="6" width="9.1796875" style="1"/>
    <col min="10" max="10" width="9.1796875" style="1"/>
  </cols>
  <sheetData>
    <row r="1" spans="1:16" x14ac:dyDescent="0.35">
      <c r="A1">
        <v>1995</v>
      </c>
      <c r="B1" s="1">
        <v>7.9381399999999998</v>
      </c>
      <c r="C1">
        <v>10.861677</v>
      </c>
      <c r="D1">
        <v>6.0113950000000003</v>
      </c>
      <c r="E1" s="1">
        <v>11.725944999999999</v>
      </c>
      <c r="F1" s="1">
        <v>7.2404900000000003</v>
      </c>
      <c r="G1">
        <v>13.221788999999999</v>
      </c>
      <c r="H1">
        <v>14.736891</v>
      </c>
      <c r="I1">
        <v>12.551442</v>
      </c>
      <c r="J1" s="1">
        <v>7.7464050000000002</v>
      </c>
      <c r="K1">
        <v>14.096183</v>
      </c>
      <c r="L1">
        <v>11.42859</v>
      </c>
      <c r="M1">
        <v>11.743790000000001</v>
      </c>
      <c r="N1">
        <v>15.987792000000001</v>
      </c>
      <c r="O1">
        <v>17.510051000000001</v>
      </c>
      <c r="P1">
        <f>AVERAGE(B1:O1)</f>
        <v>11.628612857142857</v>
      </c>
    </row>
    <row r="2" spans="1:16" x14ac:dyDescent="0.35">
      <c r="A2">
        <v>1996</v>
      </c>
      <c r="B2" s="1">
        <v>8.4533889999999996</v>
      </c>
      <c r="C2">
        <v>17.820889000000001</v>
      </c>
      <c r="D2">
        <v>15.851138000000001</v>
      </c>
      <c r="E2" s="1">
        <v>12.985404000000001</v>
      </c>
      <c r="F2" s="1">
        <v>14.923499</v>
      </c>
      <c r="G2">
        <v>12.168035</v>
      </c>
      <c r="H2">
        <v>12.508305999999999</v>
      </c>
      <c r="I2">
        <v>9.0361139999999995</v>
      </c>
      <c r="J2" s="1">
        <v>10.041615</v>
      </c>
      <c r="K2">
        <v>16.632558</v>
      </c>
      <c r="L2">
        <v>9.7663740000000008</v>
      </c>
      <c r="M2">
        <v>16.517571</v>
      </c>
      <c r="N2">
        <v>16.844587000000001</v>
      </c>
      <c r="O2">
        <v>16.009992</v>
      </c>
      <c r="P2">
        <f t="shared" ref="P2:P27" si="0">AVERAGE(B2:O2)</f>
        <v>13.539962214285717</v>
      </c>
    </row>
    <row r="3" spans="1:16" x14ac:dyDescent="0.35">
      <c r="A3">
        <v>1997</v>
      </c>
      <c r="B3" s="1">
        <v>17.494789999999998</v>
      </c>
      <c r="C3">
        <v>22.79513</v>
      </c>
      <c r="D3">
        <v>26.120159999999998</v>
      </c>
      <c r="E3" s="1">
        <v>23.283100000000001</v>
      </c>
      <c r="F3" s="1">
        <v>10.239147000000001</v>
      </c>
      <c r="G3">
        <v>28.579650000000001</v>
      </c>
      <c r="H3">
        <v>23.693549999999998</v>
      </c>
      <c r="I3">
        <v>21.96245</v>
      </c>
      <c r="J3" s="1">
        <v>19.37791</v>
      </c>
      <c r="K3">
        <v>20.824090000000002</v>
      </c>
      <c r="L3">
        <v>25.460840000000001</v>
      </c>
      <c r="M3">
        <v>24.44989</v>
      </c>
      <c r="N3">
        <v>14.20928</v>
      </c>
      <c r="O3">
        <v>27.790749999999999</v>
      </c>
      <c r="P3">
        <f t="shared" si="0"/>
        <v>21.877195499999999</v>
      </c>
    </row>
    <row r="4" spans="1:16" x14ac:dyDescent="0.35">
      <c r="A4">
        <v>1998</v>
      </c>
      <c r="B4" s="1">
        <v>24.88231</v>
      </c>
      <c r="C4">
        <v>32.68224</v>
      </c>
      <c r="D4">
        <v>20.489070000000002</v>
      </c>
      <c r="E4" s="1">
        <v>17.216750000000001</v>
      </c>
      <c r="F4" s="1">
        <v>6.1700439999999999</v>
      </c>
      <c r="G4">
        <v>26.10209</v>
      </c>
      <c r="H4">
        <v>24.100090000000002</v>
      </c>
      <c r="I4">
        <v>25.538679999999999</v>
      </c>
      <c r="J4" s="1">
        <v>24.080259999999999</v>
      </c>
      <c r="K4">
        <v>25.070170000000001</v>
      </c>
      <c r="L4">
        <v>28.297460000000001</v>
      </c>
      <c r="M4">
        <v>26.41656</v>
      </c>
      <c r="N4">
        <v>22.61666</v>
      </c>
      <c r="O4">
        <v>25.49306</v>
      </c>
      <c r="P4">
        <f t="shared" si="0"/>
        <v>23.511103142857145</v>
      </c>
    </row>
    <row r="5" spans="1:16" x14ac:dyDescent="0.35">
      <c r="A5">
        <v>1999</v>
      </c>
      <c r="B5" s="1">
        <v>22.119289999999999</v>
      </c>
      <c r="C5">
        <v>26.516210000000001</v>
      </c>
      <c r="D5">
        <v>35.905200000000001</v>
      </c>
      <c r="E5" s="1">
        <v>32.444589999999998</v>
      </c>
      <c r="F5" s="1">
        <v>8.2958762999999998</v>
      </c>
      <c r="G5">
        <v>32.865900000000003</v>
      </c>
      <c r="H5">
        <v>19.07686</v>
      </c>
      <c r="I5">
        <v>28.22268</v>
      </c>
      <c r="J5" s="1">
        <v>37.242319999999999</v>
      </c>
      <c r="K5">
        <v>27.540839999999999</v>
      </c>
      <c r="L5">
        <v>22.672190000000001</v>
      </c>
      <c r="M5">
        <v>25.029949999999999</v>
      </c>
      <c r="N5">
        <v>28.180420000000002</v>
      </c>
      <c r="O5">
        <v>29.026789999999998</v>
      </c>
      <c r="P5">
        <f t="shared" si="0"/>
        <v>26.795651164285715</v>
      </c>
    </row>
    <row r="6" spans="1:16" x14ac:dyDescent="0.35">
      <c r="A6">
        <v>2000</v>
      </c>
      <c r="B6" s="1">
        <v>17.524573</v>
      </c>
      <c r="C6">
        <v>14.510909</v>
      </c>
      <c r="D6">
        <v>17.987196999999998</v>
      </c>
      <c r="E6" s="1">
        <v>10.380544</v>
      </c>
      <c r="F6" s="1">
        <v>7.3882620000000001</v>
      </c>
      <c r="G6">
        <v>16.688668</v>
      </c>
      <c r="H6">
        <v>9.8569859999999991</v>
      </c>
      <c r="I6">
        <v>13.264874000000001</v>
      </c>
      <c r="J6" s="1">
        <v>17.528555000000001</v>
      </c>
      <c r="K6">
        <v>23.071005</v>
      </c>
      <c r="L6">
        <v>12.466499000000001</v>
      </c>
      <c r="M6">
        <v>19.171510000000001</v>
      </c>
      <c r="N6">
        <v>22.120795000000001</v>
      </c>
      <c r="O6">
        <v>13.525382</v>
      </c>
      <c r="P6">
        <f t="shared" si="0"/>
        <v>15.391839928571429</v>
      </c>
    </row>
    <row r="7" spans="1:16" x14ac:dyDescent="0.35">
      <c r="A7">
        <v>2001</v>
      </c>
      <c r="B7" s="1">
        <v>15.357022000000001</v>
      </c>
      <c r="C7">
        <v>16.655674999999999</v>
      </c>
      <c r="D7">
        <v>9.7988160000000004</v>
      </c>
      <c r="E7" s="1">
        <v>14.774628</v>
      </c>
      <c r="F7" s="1">
        <v>7.7261379999999997</v>
      </c>
      <c r="G7">
        <v>14.317804000000001</v>
      </c>
      <c r="H7">
        <v>15.076146</v>
      </c>
      <c r="I7">
        <v>18.947834</v>
      </c>
      <c r="J7" s="1">
        <v>16.8826</v>
      </c>
      <c r="K7">
        <v>13.691424</v>
      </c>
      <c r="L7">
        <v>18.381027</v>
      </c>
      <c r="M7">
        <v>20.514125</v>
      </c>
      <c r="N7">
        <v>16.954512000000001</v>
      </c>
      <c r="O7">
        <v>17.378176</v>
      </c>
      <c r="P7">
        <f t="shared" si="0"/>
        <v>15.461137642857143</v>
      </c>
    </row>
    <row r="8" spans="1:16" x14ac:dyDescent="0.35">
      <c r="A8">
        <v>2002</v>
      </c>
      <c r="B8" s="1">
        <v>9.4743840000000006</v>
      </c>
      <c r="C8">
        <v>8.3193730000000006</v>
      </c>
      <c r="D8">
        <v>12.164104999999999</v>
      </c>
      <c r="E8" s="1">
        <v>7.8371959999999996</v>
      </c>
      <c r="F8" s="1">
        <v>8.3691709999999997</v>
      </c>
      <c r="G8">
        <v>8.2254159999999992</v>
      </c>
      <c r="H8">
        <v>11.057995999999999</v>
      </c>
      <c r="I8">
        <v>5.7479849999999999</v>
      </c>
      <c r="J8" s="1">
        <v>9.9281430000000004</v>
      </c>
      <c r="K8">
        <v>8.1240389999999998</v>
      </c>
      <c r="L8">
        <v>12.336282000000001</v>
      </c>
      <c r="M8">
        <v>9.0788060000000002</v>
      </c>
      <c r="N8">
        <v>8.6791549999999997</v>
      </c>
      <c r="O8">
        <v>7.6308350000000003</v>
      </c>
      <c r="P8">
        <f t="shared" si="0"/>
        <v>9.0694918571428573</v>
      </c>
    </row>
    <row r="9" spans="1:16" x14ac:dyDescent="0.35">
      <c r="A9">
        <v>2003</v>
      </c>
      <c r="B9" s="1">
        <v>13.583225000000001</v>
      </c>
      <c r="C9">
        <v>10.955786</v>
      </c>
      <c r="D9">
        <v>15.023396999999999</v>
      </c>
      <c r="E9" s="1">
        <v>4.2680480000000003</v>
      </c>
      <c r="F9" s="1">
        <v>8.9371170000000006</v>
      </c>
      <c r="G9">
        <v>13.791126999999999</v>
      </c>
      <c r="H9">
        <v>19.307169999999999</v>
      </c>
      <c r="I9">
        <v>12.064747000000001</v>
      </c>
      <c r="J9" s="1">
        <v>7.2447530000000002</v>
      </c>
      <c r="K9">
        <v>14.270056</v>
      </c>
      <c r="L9">
        <v>8.0188179999999996</v>
      </c>
      <c r="M9">
        <v>18.156412</v>
      </c>
      <c r="N9">
        <v>13.014815</v>
      </c>
      <c r="O9">
        <v>10.666444</v>
      </c>
      <c r="P9">
        <f t="shared" si="0"/>
        <v>12.092993928571429</v>
      </c>
    </row>
    <row r="10" spans="1:16" x14ac:dyDescent="0.35">
      <c r="A10">
        <v>2004</v>
      </c>
      <c r="B10" s="1">
        <v>33.3767</v>
      </c>
      <c r="C10">
        <v>39.567639999999997</v>
      </c>
      <c r="D10">
        <v>37.511839999999999</v>
      </c>
      <c r="E10" s="1">
        <v>42.977240000000002</v>
      </c>
      <c r="F10" s="1">
        <v>10.469670000000001</v>
      </c>
      <c r="G10">
        <v>39.707810000000002</v>
      </c>
      <c r="H10">
        <v>37.314790000000002</v>
      </c>
      <c r="I10">
        <v>36.870429999999999</v>
      </c>
      <c r="J10" s="1">
        <v>31.548940000000002</v>
      </c>
      <c r="K10">
        <v>33.064439999999998</v>
      </c>
      <c r="L10">
        <v>34.261389999999999</v>
      </c>
      <c r="M10">
        <v>32.608849999999997</v>
      </c>
      <c r="N10">
        <v>45.072620000000001</v>
      </c>
      <c r="O10">
        <v>32.928759999999997</v>
      </c>
      <c r="P10">
        <f t="shared" si="0"/>
        <v>34.805794285714285</v>
      </c>
    </row>
    <row r="11" spans="1:16" x14ac:dyDescent="0.35">
      <c r="A11">
        <v>2005</v>
      </c>
      <c r="B11" s="1">
        <v>31.27543</v>
      </c>
      <c r="C11">
        <v>42.296370000000003</v>
      </c>
      <c r="D11">
        <v>32.604759999999999</v>
      </c>
      <c r="E11" s="1">
        <v>39.987160000000003</v>
      </c>
      <c r="F11" s="1">
        <v>23.297329999999999</v>
      </c>
      <c r="G11">
        <v>29.43965</v>
      </c>
      <c r="H11">
        <v>28.054490000000001</v>
      </c>
      <c r="I11">
        <v>27.067609999999998</v>
      </c>
      <c r="J11" s="1">
        <v>31.183969999999999</v>
      </c>
      <c r="K11">
        <v>36.008960000000002</v>
      </c>
      <c r="L11">
        <v>35.759990000000002</v>
      </c>
      <c r="M11">
        <v>26.3504</v>
      </c>
      <c r="N11">
        <v>34.243609999999997</v>
      </c>
      <c r="O11">
        <v>29.83671</v>
      </c>
      <c r="P11">
        <f t="shared" si="0"/>
        <v>31.957602857142856</v>
      </c>
    </row>
    <row r="12" spans="1:16" x14ac:dyDescent="0.35">
      <c r="A12">
        <v>2006</v>
      </c>
      <c r="B12" s="1">
        <v>20.78679</v>
      </c>
      <c r="C12">
        <v>20.549240000000001</v>
      </c>
      <c r="D12">
        <v>20.859760000000001</v>
      </c>
      <c r="E12" s="1">
        <v>24.94932</v>
      </c>
      <c r="F12" s="1">
        <v>19.089120000000001</v>
      </c>
      <c r="G12">
        <v>17.562249999999999</v>
      </c>
      <c r="H12">
        <v>24.65992</v>
      </c>
      <c r="I12">
        <v>20.672219999999999</v>
      </c>
      <c r="J12" s="1">
        <v>23.34571</v>
      </c>
      <c r="K12">
        <v>19.3673</v>
      </c>
      <c r="L12">
        <v>16.69059</v>
      </c>
      <c r="M12">
        <v>28.346109999999999</v>
      </c>
      <c r="N12">
        <v>16.82555</v>
      </c>
      <c r="O12">
        <v>26.982220000000002</v>
      </c>
      <c r="P12">
        <f t="shared" si="0"/>
        <v>21.477578571428573</v>
      </c>
    </row>
    <row r="13" spans="1:16" x14ac:dyDescent="0.35">
      <c r="A13">
        <v>2007</v>
      </c>
      <c r="B13" s="1">
        <v>27.18122</v>
      </c>
      <c r="C13">
        <v>20.825690000000002</v>
      </c>
      <c r="D13">
        <v>23.796949999999999</v>
      </c>
      <c r="E13" s="1">
        <v>29.242889999999999</v>
      </c>
      <c r="F13" s="1">
        <v>28.386060000000001</v>
      </c>
      <c r="G13">
        <v>31.41085</v>
      </c>
      <c r="H13">
        <v>21.532810000000001</v>
      </c>
      <c r="I13">
        <v>24.67117</v>
      </c>
      <c r="J13" s="1">
        <v>29.33296</v>
      </c>
      <c r="K13">
        <v>26.39931</v>
      </c>
      <c r="L13">
        <v>22.556650000000001</v>
      </c>
      <c r="M13">
        <v>19.96686</v>
      </c>
      <c r="N13">
        <v>30.445519999999998</v>
      </c>
      <c r="O13">
        <v>20.603190000000001</v>
      </c>
      <c r="P13">
        <f t="shared" si="0"/>
        <v>25.453723571428572</v>
      </c>
    </row>
    <row r="14" spans="1:16" x14ac:dyDescent="0.35">
      <c r="A14">
        <v>2008</v>
      </c>
      <c r="B14" s="1">
        <v>22.36083</v>
      </c>
      <c r="C14">
        <v>19.046410000000002</v>
      </c>
      <c r="D14">
        <v>20.645630000000001</v>
      </c>
      <c r="E14" s="1">
        <v>18.159579999999998</v>
      </c>
      <c r="F14" s="1">
        <v>21.326560000000001</v>
      </c>
      <c r="G14">
        <v>21.07985</v>
      </c>
      <c r="H14">
        <v>22.442080000000001</v>
      </c>
      <c r="I14">
        <v>20.790459999999999</v>
      </c>
      <c r="J14" s="1">
        <v>20.420739999999999</v>
      </c>
      <c r="K14">
        <v>19.135190000000001</v>
      </c>
      <c r="L14">
        <v>15.902799999999999</v>
      </c>
      <c r="M14">
        <v>19.78941</v>
      </c>
      <c r="N14">
        <v>14.3508</v>
      </c>
      <c r="O14">
        <v>14.47789</v>
      </c>
      <c r="P14">
        <f t="shared" si="0"/>
        <v>19.280587857142852</v>
      </c>
    </row>
    <row r="15" spans="1:16" x14ac:dyDescent="0.35">
      <c r="A15">
        <v>2009</v>
      </c>
      <c r="B15" s="1">
        <v>14.298410000000001</v>
      </c>
      <c r="C15">
        <v>22.426310000000001</v>
      </c>
      <c r="D15">
        <v>28.47606</v>
      </c>
      <c r="E15" s="1">
        <v>20.068529999999999</v>
      </c>
      <c r="F15" s="1">
        <v>23.060040000000001</v>
      </c>
      <c r="G15">
        <v>23.994319999999998</v>
      </c>
      <c r="H15">
        <v>20.454709999999999</v>
      </c>
      <c r="I15">
        <v>22.528089999999999</v>
      </c>
      <c r="J15" s="1">
        <v>19.33071</v>
      </c>
      <c r="K15">
        <v>23.151029999999999</v>
      </c>
      <c r="L15">
        <v>30.840450000000001</v>
      </c>
      <c r="M15">
        <v>29.505310000000001</v>
      </c>
      <c r="N15">
        <v>30.015809999999998</v>
      </c>
      <c r="O15">
        <v>30.71959</v>
      </c>
      <c r="P15">
        <f t="shared" si="0"/>
        <v>24.204954999999995</v>
      </c>
    </row>
    <row r="16" spans="1:16" x14ac:dyDescent="0.35">
      <c r="A16">
        <v>2010</v>
      </c>
      <c r="B16" s="1">
        <v>21.874680000000001</v>
      </c>
      <c r="C16">
        <v>18.87069</v>
      </c>
      <c r="D16">
        <v>16.624310000000001</v>
      </c>
      <c r="E16" s="1">
        <v>21.76662</v>
      </c>
      <c r="F16" s="1">
        <v>18.362549999999999</v>
      </c>
      <c r="G16">
        <v>19.025400000000001</v>
      </c>
      <c r="H16">
        <v>13.28195</v>
      </c>
      <c r="I16">
        <v>21.049800000000001</v>
      </c>
      <c r="J16" s="1">
        <v>18.638349999999999</v>
      </c>
      <c r="K16">
        <v>20.82809</v>
      </c>
      <c r="L16">
        <v>25.67792</v>
      </c>
      <c r="M16">
        <v>16.4861</v>
      </c>
      <c r="N16">
        <v>20.831910000000001</v>
      </c>
      <c r="O16">
        <v>16.44483</v>
      </c>
      <c r="P16">
        <f t="shared" si="0"/>
        <v>19.268800000000002</v>
      </c>
    </row>
    <row r="17" spans="1:16" x14ac:dyDescent="0.35">
      <c r="A17">
        <v>2011</v>
      </c>
      <c r="B17" s="1">
        <v>24.765260000000001</v>
      </c>
      <c r="C17">
        <v>23.915420000000001</v>
      </c>
      <c r="D17">
        <v>24.992730000000002</v>
      </c>
      <c r="E17" s="1">
        <v>22.756540000000001</v>
      </c>
      <c r="F17" s="1">
        <v>40.841520000000003</v>
      </c>
      <c r="G17">
        <v>18.391629999999999</v>
      </c>
      <c r="H17">
        <v>25.277570000000001</v>
      </c>
      <c r="I17">
        <v>27.293749999999999</v>
      </c>
      <c r="J17" s="1">
        <v>25.517880000000002</v>
      </c>
      <c r="K17">
        <v>20.648540000000001</v>
      </c>
      <c r="L17">
        <v>26.277889999999999</v>
      </c>
      <c r="M17">
        <v>16.3386</v>
      </c>
      <c r="N17">
        <v>28.80209</v>
      </c>
      <c r="O17">
        <v>21.137429999999998</v>
      </c>
      <c r="P17">
        <f t="shared" si="0"/>
        <v>24.782632142857143</v>
      </c>
    </row>
    <row r="18" spans="1:16" x14ac:dyDescent="0.35">
      <c r="A18">
        <v>2012</v>
      </c>
      <c r="B18" s="1">
        <v>11.489172</v>
      </c>
      <c r="C18">
        <v>11.801902</v>
      </c>
      <c r="D18">
        <v>11.574590000000001</v>
      </c>
      <c r="E18" s="1">
        <v>9.1688620000000007</v>
      </c>
      <c r="F18" s="1">
        <v>39.442830000000001</v>
      </c>
      <c r="G18">
        <v>9.8525799999999997</v>
      </c>
      <c r="H18">
        <v>11.97278</v>
      </c>
      <c r="I18">
        <v>8.2515370000000008</v>
      </c>
      <c r="J18" s="1">
        <v>11.895517999999999</v>
      </c>
      <c r="K18">
        <v>8.5937450000000002</v>
      </c>
      <c r="L18">
        <v>9.0721500000000006</v>
      </c>
      <c r="M18">
        <v>12.835944</v>
      </c>
      <c r="N18">
        <v>11.205169</v>
      </c>
      <c r="O18">
        <v>13.93524</v>
      </c>
      <c r="P18">
        <f t="shared" si="0"/>
        <v>12.935144214285716</v>
      </c>
    </row>
    <row r="19" spans="1:16" x14ac:dyDescent="0.35">
      <c r="A19">
        <v>2013</v>
      </c>
      <c r="B19" s="1">
        <v>18.310442999999999</v>
      </c>
      <c r="C19">
        <v>11.299365999999999</v>
      </c>
      <c r="D19">
        <v>13.700911</v>
      </c>
      <c r="E19" s="1">
        <v>9.2660440000000008</v>
      </c>
      <c r="F19" s="1">
        <v>9.7231199999999998</v>
      </c>
      <c r="G19">
        <v>13.759861000000001</v>
      </c>
      <c r="H19">
        <v>5.8457819999999998</v>
      </c>
      <c r="I19">
        <v>12.206647999999999</v>
      </c>
      <c r="J19" s="1">
        <v>13.094815000000001</v>
      </c>
      <c r="K19">
        <v>11.173586999999999</v>
      </c>
      <c r="L19">
        <v>9.731344</v>
      </c>
      <c r="M19">
        <v>7.6375029999999997</v>
      </c>
      <c r="N19">
        <v>9.3811070000000001</v>
      </c>
      <c r="O19">
        <v>10.578590999999999</v>
      </c>
      <c r="P19">
        <f t="shared" si="0"/>
        <v>11.122080142857143</v>
      </c>
    </row>
    <row r="20" spans="1:16" x14ac:dyDescent="0.35">
      <c r="A20">
        <v>2014</v>
      </c>
      <c r="B20" s="1">
        <v>6.8164860000000003</v>
      </c>
      <c r="C20">
        <v>6.1196409999999997</v>
      </c>
      <c r="D20">
        <v>9.5876190000000001</v>
      </c>
      <c r="E20" s="1">
        <v>9.090916</v>
      </c>
      <c r="F20" s="1">
        <v>8.0185069999999996</v>
      </c>
      <c r="G20">
        <v>8.8451789999999999</v>
      </c>
      <c r="H20">
        <v>9.1150149999999996</v>
      </c>
      <c r="I20">
        <v>6.5834869999999999</v>
      </c>
      <c r="J20" s="1">
        <v>6.6567449999999999</v>
      </c>
      <c r="K20">
        <v>7.8530309999999997</v>
      </c>
      <c r="L20">
        <v>7.0043379999999997</v>
      </c>
      <c r="M20">
        <v>8.8750129999999992</v>
      </c>
      <c r="N20">
        <v>7.9018389999999998</v>
      </c>
      <c r="O20">
        <v>8.6455090000000006</v>
      </c>
      <c r="P20">
        <f t="shared" si="0"/>
        <v>7.9366660714285713</v>
      </c>
    </row>
    <row r="21" spans="1:16" x14ac:dyDescent="0.35">
      <c r="A21">
        <v>2015</v>
      </c>
      <c r="B21" s="1">
        <v>11.954044</v>
      </c>
      <c r="C21">
        <v>8.553115</v>
      </c>
      <c r="D21">
        <v>9.8269070000000003</v>
      </c>
      <c r="E21" s="1">
        <v>16.486642</v>
      </c>
      <c r="F21" s="1">
        <v>12.041256000000001</v>
      </c>
      <c r="G21">
        <v>16.603062999999999</v>
      </c>
      <c r="H21">
        <v>8.1590039999999995</v>
      </c>
      <c r="I21">
        <v>15.855361</v>
      </c>
      <c r="J21" s="1">
        <v>18.879024000000001</v>
      </c>
      <c r="K21">
        <v>13.677756</v>
      </c>
      <c r="L21">
        <v>7.7892989999999998</v>
      </c>
      <c r="M21">
        <v>10.420821</v>
      </c>
      <c r="N21">
        <v>13.781031</v>
      </c>
      <c r="O21">
        <v>16.514393999999999</v>
      </c>
      <c r="P21">
        <f t="shared" si="0"/>
        <v>12.895836928571429</v>
      </c>
    </row>
    <row r="22" spans="1:16" x14ac:dyDescent="0.35">
      <c r="A22">
        <v>2016</v>
      </c>
      <c r="B22" s="1">
        <v>7.6631280000000004</v>
      </c>
      <c r="C22">
        <v>5.4814790000000002</v>
      </c>
      <c r="D22">
        <v>6.9814800000000004</v>
      </c>
      <c r="E22" s="1">
        <v>6.9765480000000002</v>
      </c>
      <c r="F22" s="1">
        <v>15.231118</v>
      </c>
      <c r="G22">
        <v>4.6622839999999997</v>
      </c>
      <c r="H22">
        <v>5.9255019999999998</v>
      </c>
      <c r="I22">
        <v>6.9103579999999996</v>
      </c>
      <c r="J22" s="1">
        <v>5.8817139999999997</v>
      </c>
      <c r="K22">
        <v>6.8290420000000003</v>
      </c>
      <c r="L22">
        <v>6.489903</v>
      </c>
      <c r="M22">
        <v>5.0917310000000002</v>
      </c>
      <c r="N22">
        <v>5.8746390000000002</v>
      </c>
      <c r="O22">
        <v>5.9794039999999997</v>
      </c>
      <c r="P22">
        <f t="shared" si="0"/>
        <v>6.8555950000000001</v>
      </c>
    </row>
    <row r="23" spans="1:16" x14ac:dyDescent="0.35">
      <c r="A23">
        <v>2017</v>
      </c>
      <c r="B23" s="1">
        <v>6.2704713999999999</v>
      </c>
      <c r="C23">
        <v>9.4281071000000001</v>
      </c>
      <c r="D23">
        <v>8.5008730000000003</v>
      </c>
      <c r="E23" s="1">
        <v>7.1967409</v>
      </c>
      <c r="F23" s="1">
        <v>37.437179999999998</v>
      </c>
      <c r="G23">
        <v>0.72668529999999998</v>
      </c>
      <c r="H23">
        <v>2.5547366</v>
      </c>
      <c r="I23">
        <v>6.4326014999999996</v>
      </c>
      <c r="J23" s="1">
        <v>6.3884718999999999</v>
      </c>
      <c r="K23">
        <v>5.8437552000000004</v>
      </c>
      <c r="L23">
        <v>5.9475802</v>
      </c>
      <c r="M23">
        <v>4.6959979000000001</v>
      </c>
      <c r="N23">
        <v>6.8954782999999997</v>
      </c>
      <c r="O23">
        <v>6.6320541999999998</v>
      </c>
      <c r="P23">
        <f t="shared" si="0"/>
        <v>8.2107666785714279</v>
      </c>
    </row>
    <row r="24" spans="1:16" x14ac:dyDescent="0.35">
      <c r="A24">
        <v>2018</v>
      </c>
      <c r="B24" s="1">
        <v>7.759989</v>
      </c>
      <c r="C24">
        <v>7.2085210000000002</v>
      </c>
      <c r="D24">
        <v>5.7980210000000003</v>
      </c>
      <c r="E24" s="1">
        <v>4.2837670000000001</v>
      </c>
      <c r="F24" s="1">
        <v>29.59676</v>
      </c>
      <c r="G24">
        <v>7.5521560000000001</v>
      </c>
      <c r="H24">
        <v>5.7946119999999999</v>
      </c>
      <c r="I24">
        <v>4.6337010000000003</v>
      </c>
      <c r="J24" s="1">
        <v>4.7246920000000001</v>
      </c>
      <c r="K24">
        <v>6.4163079999999999</v>
      </c>
      <c r="L24">
        <v>7.4731180000000004</v>
      </c>
      <c r="M24">
        <v>2.678283</v>
      </c>
      <c r="N24">
        <v>4.1636740000000003</v>
      </c>
      <c r="O24">
        <v>6.3265469999999997</v>
      </c>
      <c r="P24">
        <f t="shared" si="0"/>
        <v>7.4578677857142859</v>
      </c>
    </row>
    <row r="25" spans="1:16" x14ac:dyDescent="0.35">
      <c r="A25">
        <v>2019</v>
      </c>
      <c r="B25" s="1">
        <v>14.878634</v>
      </c>
      <c r="C25">
        <v>15.460739</v>
      </c>
      <c r="D25">
        <v>13.709382</v>
      </c>
      <c r="E25" s="1">
        <v>17.393421</v>
      </c>
      <c r="F25" s="1">
        <v>23.484449999999999</v>
      </c>
      <c r="G25">
        <v>16.052292000000001</v>
      </c>
      <c r="H25">
        <v>11.986800000000001</v>
      </c>
      <c r="I25">
        <v>10.6021</v>
      </c>
      <c r="J25" s="1">
        <v>12.923546999999999</v>
      </c>
      <c r="K25">
        <v>12.848420000000001</v>
      </c>
      <c r="L25">
        <v>6.9839700000000002</v>
      </c>
      <c r="M25">
        <v>14.788895999999999</v>
      </c>
      <c r="N25">
        <v>16.491022000000001</v>
      </c>
      <c r="O25">
        <v>7.1176529999999998</v>
      </c>
      <c r="P25">
        <f t="shared" si="0"/>
        <v>13.90866614285714</v>
      </c>
    </row>
    <row r="26" spans="1:16" x14ac:dyDescent="0.35">
      <c r="A26">
        <v>2020</v>
      </c>
      <c r="B26" s="1">
        <v>15.932496</v>
      </c>
      <c r="C26">
        <v>16.247919</v>
      </c>
      <c r="D26">
        <v>14.725685</v>
      </c>
      <c r="E26" s="1">
        <v>18.881267000000001</v>
      </c>
      <c r="F26" s="1">
        <v>8.7355239999999998</v>
      </c>
      <c r="G26">
        <v>9.3848389999999995</v>
      </c>
      <c r="H26">
        <v>13.092435999999999</v>
      </c>
      <c r="I26">
        <v>7.6445090000000002</v>
      </c>
      <c r="J26" s="1">
        <v>16.042280999999999</v>
      </c>
      <c r="K26">
        <v>18.423292</v>
      </c>
      <c r="L26">
        <v>12.893207</v>
      </c>
      <c r="M26">
        <v>15.659840000000001</v>
      </c>
      <c r="N26">
        <v>14.674094</v>
      </c>
      <c r="O26">
        <v>9.0543870000000002</v>
      </c>
      <c r="P26">
        <f t="shared" si="0"/>
        <v>13.670841142857141</v>
      </c>
    </row>
    <row r="27" spans="1:16" x14ac:dyDescent="0.35">
      <c r="A27">
        <v>2021</v>
      </c>
      <c r="B27" s="1">
        <v>8.8128799999999998</v>
      </c>
      <c r="C27">
        <v>7.6066200000000004</v>
      </c>
      <c r="D27">
        <v>7.0308339999999996</v>
      </c>
      <c r="E27" s="1">
        <v>7.2232050000000001</v>
      </c>
      <c r="F27" s="1">
        <v>10.456015000000001</v>
      </c>
      <c r="G27">
        <v>8.3528369999999992</v>
      </c>
      <c r="H27">
        <v>9.0719550000000009</v>
      </c>
      <c r="I27">
        <v>7.8691259999999996</v>
      </c>
      <c r="J27" s="1">
        <v>6.8500120000000004</v>
      </c>
      <c r="K27">
        <v>5.6930829999999997</v>
      </c>
      <c r="L27">
        <v>7.9389779999999996</v>
      </c>
      <c r="M27">
        <v>6.8065559999999996</v>
      </c>
      <c r="N27">
        <v>5.1343639999999997</v>
      </c>
      <c r="O27">
        <v>11.179568</v>
      </c>
      <c r="P27">
        <f t="shared" si="0"/>
        <v>7.8590023571428587</v>
      </c>
    </row>
  </sheetData>
  <sortState xmlns:xlrd2="http://schemas.microsoft.com/office/spreadsheetml/2017/richdata2" ref="A1:A27">
    <sortCondition ref="A1:A27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CECE3-F344-4495-8337-692BF0974582}">
  <dimension ref="A1:P27"/>
  <sheetViews>
    <sheetView workbookViewId="0">
      <selection activeCell="P1" sqref="P1:P27"/>
    </sheetView>
  </sheetViews>
  <sheetFormatPr defaultRowHeight="14.5" x14ac:dyDescent="0.35"/>
  <sheetData>
    <row r="1" spans="1:16" x14ac:dyDescent="0.35">
      <c r="A1">
        <v>1995</v>
      </c>
      <c r="B1" s="1">
        <v>8.8128799999999998</v>
      </c>
      <c r="C1">
        <v>10.861677</v>
      </c>
      <c r="D1">
        <v>6.0113950000000003</v>
      </c>
      <c r="E1" s="1">
        <v>7.2232050000000001</v>
      </c>
      <c r="F1">
        <v>10.456015000000001</v>
      </c>
      <c r="G1">
        <v>13.221788999999999</v>
      </c>
      <c r="H1">
        <v>14.736891</v>
      </c>
      <c r="I1">
        <v>12.551442</v>
      </c>
      <c r="J1" s="1">
        <v>6.8500120000000004</v>
      </c>
      <c r="K1">
        <v>14.096183</v>
      </c>
      <c r="L1">
        <v>11.42859</v>
      </c>
      <c r="M1">
        <v>11.743790000000001</v>
      </c>
      <c r="N1">
        <v>15.987792000000001</v>
      </c>
      <c r="O1">
        <v>17.510051000000001</v>
      </c>
      <c r="P1">
        <f>AVERAGE(B1:O1)</f>
        <v>11.535122285714285</v>
      </c>
    </row>
    <row r="2" spans="1:16" x14ac:dyDescent="0.35">
      <c r="A2">
        <v>1996</v>
      </c>
      <c r="B2" s="1">
        <v>15.932496</v>
      </c>
      <c r="C2">
        <v>17.820889000000001</v>
      </c>
      <c r="D2">
        <v>15.851138000000001</v>
      </c>
      <c r="E2" s="1">
        <v>14.881266999999999</v>
      </c>
      <c r="F2">
        <v>8.7355239999999998</v>
      </c>
      <c r="G2">
        <v>12.168035</v>
      </c>
      <c r="H2">
        <v>12.508305999999999</v>
      </c>
      <c r="I2">
        <v>9.0361139999999995</v>
      </c>
      <c r="J2" s="1">
        <v>16.042280999999999</v>
      </c>
      <c r="K2">
        <v>16.632558</v>
      </c>
      <c r="L2">
        <v>9.7663740000000008</v>
      </c>
      <c r="M2">
        <v>16.517571</v>
      </c>
      <c r="N2">
        <v>16.844587000000001</v>
      </c>
      <c r="O2">
        <v>16.009992</v>
      </c>
      <c r="P2">
        <f t="shared" ref="P2:P27" si="0">AVERAGE(B2:O2)</f>
        <v>14.196223714285717</v>
      </c>
    </row>
    <row r="3" spans="1:16" x14ac:dyDescent="0.35">
      <c r="A3">
        <v>1997</v>
      </c>
      <c r="B3" s="1">
        <v>14.878634</v>
      </c>
      <c r="C3">
        <v>22.79513</v>
      </c>
      <c r="D3">
        <v>26.120159999999998</v>
      </c>
      <c r="E3" s="1">
        <v>17.393421</v>
      </c>
      <c r="F3">
        <v>23.484449999999999</v>
      </c>
      <c r="G3">
        <v>28.579650000000001</v>
      </c>
      <c r="H3">
        <v>23.693549999999998</v>
      </c>
      <c r="I3">
        <v>21.96245</v>
      </c>
      <c r="J3" s="1">
        <v>12.923546999999999</v>
      </c>
      <c r="K3">
        <v>20.824090000000002</v>
      </c>
      <c r="L3">
        <v>25.460840000000001</v>
      </c>
      <c r="M3">
        <v>24.44989</v>
      </c>
      <c r="N3">
        <v>14.20928</v>
      </c>
      <c r="O3">
        <v>27.790749999999999</v>
      </c>
      <c r="P3">
        <f t="shared" si="0"/>
        <v>21.754702999999999</v>
      </c>
    </row>
    <row r="4" spans="1:16" x14ac:dyDescent="0.35">
      <c r="A4">
        <v>1998</v>
      </c>
      <c r="B4" s="1">
        <v>7.759989</v>
      </c>
      <c r="C4">
        <v>32.68224</v>
      </c>
      <c r="D4">
        <v>20.489070000000002</v>
      </c>
      <c r="E4" s="1">
        <v>4.2837670000000001</v>
      </c>
      <c r="F4">
        <v>29.59676</v>
      </c>
      <c r="G4">
        <v>26.10209</v>
      </c>
      <c r="H4">
        <v>24.100090000000002</v>
      </c>
      <c r="I4">
        <v>25.538679999999999</v>
      </c>
      <c r="J4" s="1">
        <v>4.7246920000000001</v>
      </c>
      <c r="K4">
        <v>25.070170000000001</v>
      </c>
      <c r="L4">
        <v>28.297460000000001</v>
      </c>
      <c r="M4">
        <v>26.41656</v>
      </c>
      <c r="N4">
        <v>22.61666</v>
      </c>
      <c r="O4">
        <v>25.49306</v>
      </c>
      <c r="P4">
        <f t="shared" si="0"/>
        <v>21.655092</v>
      </c>
    </row>
    <row r="5" spans="1:16" x14ac:dyDescent="0.35">
      <c r="A5">
        <v>1999</v>
      </c>
      <c r="B5" s="1">
        <v>6.2704713999999999</v>
      </c>
      <c r="C5">
        <v>26.516210000000001</v>
      </c>
      <c r="D5">
        <v>35.905200000000001</v>
      </c>
      <c r="E5" s="1">
        <v>7.1967409</v>
      </c>
      <c r="F5">
        <v>37.437179999999998</v>
      </c>
      <c r="G5">
        <v>32.865900000000003</v>
      </c>
      <c r="H5">
        <v>19.07686</v>
      </c>
      <c r="I5">
        <v>28.22268</v>
      </c>
      <c r="J5" s="1">
        <v>6.3884718999999999</v>
      </c>
      <c r="K5">
        <v>27.540839999999999</v>
      </c>
      <c r="L5">
        <v>22.672190000000001</v>
      </c>
      <c r="M5">
        <v>25.029949999999999</v>
      </c>
      <c r="N5">
        <v>28.180420000000002</v>
      </c>
      <c r="O5">
        <v>29.026789999999998</v>
      </c>
      <c r="P5">
        <f t="shared" si="0"/>
        <v>23.737850300000002</v>
      </c>
    </row>
    <row r="6" spans="1:16" x14ac:dyDescent="0.35">
      <c r="A6">
        <v>2000</v>
      </c>
      <c r="B6" s="1">
        <v>7.6631280000000004</v>
      </c>
      <c r="C6">
        <v>14.510909</v>
      </c>
      <c r="D6">
        <v>17.987196999999998</v>
      </c>
      <c r="E6" s="1">
        <v>6.9765480000000002</v>
      </c>
      <c r="F6">
        <v>15.231118</v>
      </c>
      <c r="G6">
        <v>16.688668</v>
      </c>
      <c r="H6">
        <v>9.8569859999999991</v>
      </c>
      <c r="I6">
        <v>13.264874000000001</v>
      </c>
      <c r="J6" s="1">
        <v>5.8817139999999997</v>
      </c>
      <c r="K6">
        <v>23.071005</v>
      </c>
      <c r="L6">
        <v>12.466499000000001</v>
      </c>
      <c r="M6">
        <v>19.171510000000001</v>
      </c>
      <c r="N6">
        <v>22.120795000000001</v>
      </c>
      <c r="O6">
        <v>13.525382</v>
      </c>
      <c r="P6">
        <f t="shared" si="0"/>
        <v>14.172595214285717</v>
      </c>
    </row>
    <row r="7" spans="1:16" x14ac:dyDescent="0.35">
      <c r="A7">
        <v>2001</v>
      </c>
      <c r="B7" s="1">
        <v>11.954044</v>
      </c>
      <c r="C7">
        <v>16.655674999999999</v>
      </c>
      <c r="D7">
        <v>9.7988160000000004</v>
      </c>
      <c r="E7" s="1">
        <v>16.486642</v>
      </c>
      <c r="F7">
        <v>12.041256000000001</v>
      </c>
      <c r="G7">
        <v>14.317804000000001</v>
      </c>
      <c r="H7">
        <v>15.076146</v>
      </c>
      <c r="I7">
        <v>18.947834</v>
      </c>
      <c r="J7" s="1">
        <v>18.879024000000001</v>
      </c>
      <c r="K7">
        <v>13.691424</v>
      </c>
      <c r="L7">
        <v>18.381027</v>
      </c>
      <c r="M7">
        <v>20.514125</v>
      </c>
      <c r="N7">
        <v>16.954512000000001</v>
      </c>
      <c r="O7">
        <v>17.378176</v>
      </c>
      <c r="P7">
        <f t="shared" si="0"/>
        <v>15.791178928571428</v>
      </c>
    </row>
    <row r="8" spans="1:16" x14ac:dyDescent="0.35">
      <c r="A8">
        <v>2002</v>
      </c>
      <c r="B8" s="1">
        <v>6.8164860000000003</v>
      </c>
      <c r="C8">
        <v>8.3193730000000006</v>
      </c>
      <c r="D8">
        <v>12.164104999999999</v>
      </c>
      <c r="E8" s="1">
        <v>9.090916</v>
      </c>
      <c r="F8">
        <v>8.0185069999999996</v>
      </c>
      <c r="G8">
        <v>8.2254159999999992</v>
      </c>
      <c r="H8">
        <v>11.057995999999999</v>
      </c>
      <c r="I8">
        <v>5.7479849999999999</v>
      </c>
      <c r="J8" s="1">
        <v>6.6567449999999999</v>
      </c>
      <c r="K8">
        <v>8.1240389999999998</v>
      </c>
      <c r="L8">
        <v>12.336282000000001</v>
      </c>
      <c r="M8">
        <v>9.0788060000000002</v>
      </c>
      <c r="N8">
        <v>8.6791549999999997</v>
      </c>
      <c r="O8">
        <v>7.6308350000000003</v>
      </c>
      <c r="P8">
        <f t="shared" si="0"/>
        <v>8.7104747142857128</v>
      </c>
    </row>
    <row r="9" spans="1:16" x14ac:dyDescent="0.35">
      <c r="A9">
        <v>2003</v>
      </c>
      <c r="B9" s="1">
        <v>18.310442999999999</v>
      </c>
      <c r="C9">
        <v>10.955786</v>
      </c>
      <c r="D9">
        <v>15.023396999999999</v>
      </c>
      <c r="E9" s="1">
        <v>9.2660440000000008</v>
      </c>
      <c r="F9">
        <v>9.7231199999999998</v>
      </c>
      <c r="G9">
        <v>13.791126999999999</v>
      </c>
      <c r="H9">
        <v>19.307169999999999</v>
      </c>
      <c r="I9">
        <v>12.064747000000001</v>
      </c>
      <c r="J9" s="1">
        <v>13.094815000000001</v>
      </c>
      <c r="K9">
        <v>14.270056</v>
      </c>
      <c r="L9">
        <v>8.0188179999999996</v>
      </c>
      <c r="M9">
        <v>18.156412</v>
      </c>
      <c r="N9">
        <v>13.014815</v>
      </c>
      <c r="O9">
        <v>10.666444</v>
      </c>
      <c r="P9">
        <f t="shared" si="0"/>
        <v>13.261656714285715</v>
      </c>
    </row>
    <row r="10" spans="1:16" x14ac:dyDescent="0.35">
      <c r="A10">
        <v>2004</v>
      </c>
      <c r="B10" s="1">
        <v>11.489172</v>
      </c>
      <c r="C10">
        <v>39.567639999999997</v>
      </c>
      <c r="D10">
        <v>37.511839999999999</v>
      </c>
      <c r="E10" s="1">
        <v>9.1688620000000007</v>
      </c>
      <c r="F10">
        <v>39.442830000000001</v>
      </c>
      <c r="G10">
        <v>39.707810000000002</v>
      </c>
      <c r="H10">
        <v>37.314790000000002</v>
      </c>
      <c r="I10">
        <v>36.870429999999999</v>
      </c>
      <c r="J10" s="1">
        <v>11.895517999999999</v>
      </c>
      <c r="K10">
        <v>33.064439999999998</v>
      </c>
      <c r="L10">
        <v>34.261389999999999</v>
      </c>
      <c r="M10">
        <v>32.608849999999997</v>
      </c>
      <c r="N10">
        <v>45.072620000000001</v>
      </c>
      <c r="O10">
        <v>32.928759999999997</v>
      </c>
      <c r="P10">
        <f t="shared" si="0"/>
        <v>31.493210857142856</v>
      </c>
    </row>
    <row r="11" spans="1:16" x14ac:dyDescent="0.35">
      <c r="A11">
        <v>2005</v>
      </c>
      <c r="B11" s="1">
        <v>24.765260000000001</v>
      </c>
      <c r="C11">
        <v>42.296370000000003</v>
      </c>
      <c r="D11">
        <v>32.604759999999999</v>
      </c>
      <c r="E11" s="1">
        <v>22.756540000000001</v>
      </c>
      <c r="F11">
        <v>40.841520000000003</v>
      </c>
      <c r="G11">
        <v>29.43965</v>
      </c>
      <c r="H11">
        <v>28.054490000000001</v>
      </c>
      <c r="I11">
        <v>27.067609999999998</v>
      </c>
      <c r="J11" s="1">
        <v>25.517880000000002</v>
      </c>
      <c r="K11">
        <v>36.008960000000002</v>
      </c>
      <c r="L11">
        <v>35.759990000000002</v>
      </c>
      <c r="M11">
        <v>26.3504</v>
      </c>
      <c r="N11">
        <v>34.243609999999997</v>
      </c>
      <c r="O11">
        <v>29.83671</v>
      </c>
      <c r="P11">
        <f t="shared" si="0"/>
        <v>31.110267857142855</v>
      </c>
    </row>
    <row r="12" spans="1:16" x14ac:dyDescent="0.35">
      <c r="A12">
        <v>2006</v>
      </c>
      <c r="B12" s="1">
        <v>21.874680000000001</v>
      </c>
      <c r="C12">
        <v>20.549240000000001</v>
      </c>
      <c r="D12">
        <v>20.859760000000001</v>
      </c>
      <c r="E12" s="1">
        <v>21.76662</v>
      </c>
      <c r="F12">
        <v>18.362549999999999</v>
      </c>
      <c r="G12">
        <v>17.562249999999999</v>
      </c>
      <c r="H12">
        <v>24.65992</v>
      </c>
      <c r="I12">
        <v>20.672219999999999</v>
      </c>
      <c r="J12" s="1">
        <v>18.638349999999999</v>
      </c>
      <c r="K12">
        <v>19.3673</v>
      </c>
      <c r="L12">
        <v>16.69059</v>
      </c>
      <c r="M12">
        <v>28.346109999999999</v>
      </c>
      <c r="N12">
        <v>16.82555</v>
      </c>
      <c r="O12">
        <v>26.982220000000002</v>
      </c>
      <c r="P12">
        <f t="shared" si="0"/>
        <v>20.939811428571431</v>
      </c>
    </row>
    <row r="13" spans="1:16" x14ac:dyDescent="0.35">
      <c r="A13">
        <v>2007</v>
      </c>
      <c r="B13" s="1">
        <v>14.298410000000001</v>
      </c>
      <c r="C13">
        <v>20.825690000000002</v>
      </c>
      <c r="D13">
        <v>23.796949999999999</v>
      </c>
      <c r="E13" s="1">
        <v>20.068529999999999</v>
      </c>
      <c r="F13">
        <v>23.060040000000001</v>
      </c>
      <c r="G13">
        <v>31.41085</v>
      </c>
      <c r="H13">
        <v>21.532810000000001</v>
      </c>
      <c r="I13">
        <v>24.67117</v>
      </c>
      <c r="J13" s="1">
        <v>19.33071</v>
      </c>
      <c r="K13">
        <v>26.39931</v>
      </c>
      <c r="L13">
        <v>22.556650000000001</v>
      </c>
      <c r="M13">
        <v>19.96686</v>
      </c>
      <c r="N13">
        <v>30.445519999999998</v>
      </c>
      <c r="O13">
        <v>20.603190000000001</v>
      </c>
      <c r="P13">
        <f t="shared" si="0"/>
        <v>22.783334999999997</v>
      </c>
    </row>
    <row r="14" spans="1:16" x14ac:dyDescent="0.35">
      <c r="A14">
        <v>2008</v>
      </c>
      <c r="B14" s="1">
        <v>22.36083</v>
      </c>
      <c r="C14">
        <v>19.046410000000002</v>
      </c>
      <c r="D14">
        <v>20.645630000000001</v>
      </c>
      <c r="E14" s="1">
        <v>18.159579999999998</v>
      </c>
      <c r="F14">
        <v>21.326560000000001</v>
      </c>
      <c r="G14">
        <v>21.07985</v>
      </c>
      <c r="H14">
        <v>22.442080000000001</v>
      </c>
      <c r="I14">
        <v>20.790459999999999</v>
      </c>
      <c r="J14" s="1">
        <v>20.420739999999999</v>
      </c>
      <c r="K14">
        <v>19.135190000000001</v>
      </c>
      <c r="L14">
        <v>15.902799999999999</v>
      </c>
      <c r="M14">
        <v>19.78941</v>
      </c>
      <c r="N14">
        <v>14.3508</v>
      </c>
      <c r="O14">
        <v>14.47789</v>
      </c>
      <c r="P14">
        <f t="shared" si="0"/>
        <v>19.280587857142852</v>
      </c>
    </row>
    <row r="15" spans="1:16" x14ac:dyDescent="0.35">
      <c r="A15">
        <v>2009</v>
      </c>
      <c r="B15" s="1">
        <v>27.18122</v>
      </c>
      <c r="C15">
        <v>22.426310000000001</v>
      </c>
      <c r="D15">
        <v>28.47606</v>
      </c>
      <c r="E15" s="1">
        <v>29.242889999999999</v>
      </c>
      <c r="F15">
        <v>28.386060000000001</v>
      </c>
      <c r="G15">
        <v>23.994319999999998</v>
      </c>
      <c r="H15">
        <v>20.454709999999999</v>
      </c>
      <c r="I15">
        <v>22.528089999999999</v>
      </c>
      <c r="J15" s="1">
        <v>29.33296</v>
      </c>
      <c r="K15">
        <v>23.151029999999999</v>
      </c>
      <c r="L15">
        <v>30.840450000000001</v>
      </c>
      <c r="M15">
        <v>29.505310000000001</v>
      </c>
      <c r="N15">
        <v>30.015809999999998</v>
      </c>
      <c r="O15">
        <v>30.71959</v>
      </c>
      <c r="P15">
        <f t="shared" si="0"/>
        <v>26.875343571428566</v>
      </c>
    </row>
    <row r="16" spans="1:16" x14ac:dyDescent="0.35">
      <c r="A16">
        <v>2010</v>
      </c>
      <c r="B16" s="1">
        <v>20.78679</v>
      </c>
      <c r="C16">
        <v>18.87069</v>
      </c>
      <c r="D16">
        <v>16.624310000000001</v>
      </c>
      <c r="E16" s="1">
        <v>24.94932</v>
      </c>
      <c r="F16">
        <v>19.089120000000001</v>
      </c>
      <c r="G16">
        <v>19.025400000000001</v>
      </c>
      <c r="H16">
        <v>13.28195</v>
      </c>
      <c r="I16">
        <v>21.049800000000001</v>
      </c>
      <c r="J16" s="1">
        <v>23.34571</v>
      </c>
      <c r="K16">
        <v>20.82809</v>
      </c>
      <c r="L16">
        <v>25.67792</v>
      </c>
      <c r="M16">
        <v>16.4861</v>
      </c>
      <c r="N16">
        <v>20.831910000000001</v>
      </c>
      <c r="O16">
        <v>16.44483</v>
      </c>
      <c r="P16">
        <f t="shared" si="0"/>
        <v>19.806567142857148</v>
      </c>
    </row>
    <row r="17" spans="1:16" x14ac:dyDescent="0.35">
      <c r="A17">
        <v>2011</v>
      </c>
      <c r="B17" s="1">
        <v>31.27543</v>
      </c>
      <c r="C17">
        <v>23.915420000000001</v>
      </c>
      <c r="D17">
        <v>24.992730000000002</v>
      </c>
      <c r="E17" s="1">
        <v>30.987159999999999</v>
      </c>
      <c r="F17">
        <v>23.297329999999999</v>
      </c>
      <c r="G17">
        <v>18.391629999999999</v>
      </c>
      <c r="H17">
        <v>25.277570000000001</v>
      </c>
      <c r="I17">
        <v>27.293749999999999</v>
      </c>
      <c r="J17" s="1">
        <v>31.183969999999999</v>
      </c>
      <c r="K17">
        <v>20.648540000000001</v>
      </c>
      <c r="L17">
        <v>26.277889999999999</v>
      </c>
      <c r="M17">
        <v>16.3386</v>
      </c>
      <c r="N17">
        <v>28.80209</v>
      </c>
      <c r="O17">
        <v>21.137429999999998</v>
      </c>
      <c r="P17">
        <f t="shared" si="0"/>
        <v>24.987110000000001</v>
      </c>
    </row>
    <row r="18" spans="1:16" x14ac:dyDescent="0.35">
      <c r="A18">
        <v>2012</v>
      </c>
      <c r="B18" s="1">
        <v>33.3767</v>
      </c>
      <c r="C18">
        <v>11.801902</v>
      </c>
      <c r="D18">
        <v>11.574590000000001</v>
      </c>
      <c r="E18" s="1">
        <v>32.977240000000002</v>
      </c>
      <c r="F18">
        <v>10.469670000000001</v>
      </c>
      <c r="G18">
        <v>9.8525799999999997</v>
      </c>
      <c r="H18">
        <v>11.97278</v>
      </c>
      <c r="I18">
        <v>8.2515370000000008</v>
      </c>
      <c r="J18" s="1">
        <v>31.548940000000002</v>
      </c>
      <c r="K18">
        <v>8.5937450000000002</v>
      </c>
      <c r="L18">
        <v>9.0721500000000006</v>
      </c>
      <c r="M18">
        <v>12.835944</v>
      </c>
      <c r="N18">
        <v>11.205169</v>
      </c>
      <c r="O18">
        <v>13.93524</v>
      </c>
      <c r="P18">
        <f t="shared" si="0"/>
        <v>15.533441928571431</v>
      </c>
    </row>
    <row r="19" spans="1:16" x14ac:dyDescent="0.35">
      <c r="A19">
        <v>2013</v>
      </c>
      <c r="B19" s="1">
        <v>13.583225000000001</v>
      </c>
      <c r="C19">
        <v>11.299365999999999</v>
      </c>
      <c r="D19">
        <v>13.700911</v>
      </c>
      <c r="E19" s="1">
        <v>14.268048</v>
      </c>
      <c r="F19">
        <v>8.9371170000000006</v>
      </c>
      <c r="G19">
        <v>13.759861000000001</v>
      </c>
      <c r="H19">
        <v>5.8457819999999998</v>
      </c>
      <c r="I19">
        <v>12.206647999999999</v>
      </c>
      <c r="J19" s="1">
        <v>7.2447530000000002</v>
      </c>
      <c r="K19">
        <v>11.173586999999999</v>
      </c>
      <c r="L19">
        <v>9.731344</v>
      </c>
      <c r="M19">
        <v>7.6375029999999997</v>
      </c>
      <c r="N19">
        <v>9.3811070000000001</v>
      </c>
      <c r="O19">
        <v>10.578590999999999</v>
      </c>
      <c r="P19">
        <f t="shared" si="0"/>
        <v>10.667703071428571</v>
      </c>
    </row>
    <row r="20" spans="1:16" x14ac:dyDescent="0.35">
      <c r="A20">
        <v>2014</v>
      </c>
      <c r="B20" s="1">
        <v>19.474384000000001</v>
      </c>
      <c r="C20">
        <v>6.1196409999999997</v>
      </c>
      <c r="D20">
        <v>9.5876190000000001</v>
      </c>
      <c r="E20" s="1">
        <v>17.837195999999999</v>
      </c>
      <c r="F20">
        <v>8.3691709999999997</v>
      </c>
      <c r="G20">
        <v>8.8451789999999999</v>
      </c>
      <c r="H20">
        <v>9.1150149999999996</v>
      </c>
      <c r="I20">
        <v>6.5834869999999999</v>
      </c>
      <c r="J20" s="1">
        <v>9.9281430000000004</v>
      </c>
      <c r="K20">
        <v>7.8530309999999997</v>
      </c>
      <c r="L20">
        <v>7.0043379999999997</v>
      </c>
      <c r="M20">
        <v>8.8750129999999992</v>
      </c>
      <c r="N20">
        <v>7.9018389999999998</v>
      </c>
      <c r="O20">
        <v>8.6455090000000006</v>
      </c>
      <c r="P20">
        <f t="shared" si="0"/>
        <v>9.7242546428571437</v>
      </c>
    </row>
    <row r="21" spans="1:16" x14ac:dyDescent="0.35">
      <c r="A21">
        <v>2015</v>
      </c>
      <c r="B21" s="1">
        <v>15.357022000000001</v>
      </c>
      <c r="C21">
        <v>8.553115</v>
      </c>
      <c r="D21">
        <v>9.8269070000000003</v>
      </c>
      <c r="E21" s="1">
        <v>14.774628</v>
      </c>
      <c r="F21">
        <v>7.7261379999999997</v>
      </c>
      <c r="G21">
        <v>16.603062999999999</v>
      </c>
      <c r="H21">
        <v>8.1590039999999995</v>
      </c>
      <c r="I21">
        <v>15.855361</v>
      </c>
      <c r="J21" s="1">
        <v>16.8826</v>
      </c>
      <c r="K21">
        <v>13.677756</v>
      </c>
      <c r="L21">
        <v>7.7892989999999998</v>
      </c>
      <c r="M21">
        <v>10.420821</v>
      </c>
      <c r="N21">
        <v>13.781031</v>
      </c>
      <c r="O21">
        <v>16.514393999999999</v>
      </c>
      <c r="P21">
        <f t="shared" si="0"/>
        <v>12.565795642857141</v>
      </c>
    </row>
    <row r="22" spans="1:16" x14ac:dyDescent="0.35">
      <c r="A22">
        <v>2016</v>
      </c>
      <c r="B22" s="1">
        <v>17.524573</v>
      </c>
      <c r="C22">
        <v>5.4814790000000002</v>
      </c>
      <c r="D22">
        <v>6.9814800000000004</v>
      </c>
      <c r="E22" s="1">
        <v>10.380544</v>
      </c>
      <c r="F22">
        <v>7.3882620000000001</v>
      </c>
      <c r="G22">
        <v>4.6622839999999997</v>
      </c>
      <c r="H22">
        <v>5.9255019999999998</v>
      </c>
      <c r="I22">
        <v>6.9103579999999996</v>
      </c>
      <c r="J22" s="1">
        <v>17.528555000000001</v>
      </c>
      <c r="K22">
        <v>6.8290420000000003</v>
      </c>
      <c r="L22">
        <v>6.489903</v>
      </c>
      <c r="M22">
        <v>5.0917310000000002</v>
      </c>
      <c r="N22">
        <v>5.8746390000000002</v>
      </c>
      <c r="O22">
        <v>5.9794039999999997</v>
      </c>
      <c r="P22">
        <f t="shared" si="0"/>
        <v>8.074839714285714</v>
      </c>
    </row>
    <row r="23" spans="1:16" x14ac:dyDescent="0.35">
      <c r="A23">
        <v>2017</v>
      </c>
      <c r="B23" s="1">
        <v>22.119289999999999</v>
      </c>
      <c r="C23">
        <v>9.4281071000000001</v>
      </c>
      <c r="D23">
        <v>8.5008730000000003</v>
      </c>
      <c r="E23" s="1">
        <v>32.444589999999998</v>
      </c>
      <c r="F23">
        <v>8.2958762999999998</v>
      </c>
      <c r="G23">
        <v>0.72668529999999998</v>
      </c>
      <c r="H23">
        <v>2.5547366</v>
      </c>
      <c r="I23">
        <v>6.4326014999999996</v>
      </c>
      <c r="J23" s="1">
        <v>37.242319999999999</v>
      </c>
      <c r="K23">
        <v>5.8437552000000004</v>
      </c>
      <c r="L23">
        <v>5.9475802</v>
      </c>
      <c r="M23">
        <v>4.6959979000000001</v>
      </c>
      <c r="N23">
        <v>6.8954782999999997</v>
      </c>
      <c r="O23">
        <v>6.6320541999999998</v>
      </c>
      <c r="P23">
        <f t="shared" si="0"/>
        <v>11.268567542857145</v>
      </c>
    </row>
    <row r="24" spans="1:16" x14ac:dyDescent="0.35">
      <c r="A24">
        <v>2018</v>
      </c>
      <c r="B24" s="1">
        <v>24.88231</v>
      </c>
      <c r="C24">
        <v>7.2085210000000002</v>
      </c>
      <c r="D24">
        <v>5.7980210000000003</v>
      </c>
      <c r="E24" s="1">
        <v>17.216750000000001</v>
      </c>
      <c r="F24">
        <v>6.1700439999999999</v>
      </c>
      <c r="G24">
        <v>7.5521560000000001</v>
      </c>
      <c r="H24">
        <v>5.7946119999999999</v>
      </c>
      <c r="I24">
        <v>4.6337010000000003</v>
      </c>
      <c r="J24" s="1">
        <v>24.080259999999999</v>
      </c>
      <c r="K24">
        <v>6.4163079999999999</v>
      </c>
      <c r="L24">
        <v>7.4731180000000004</v>
      </c>
      <c r="M24">
        <v>2.678283</v>
      </c>
      <c r="N24">
        <v>4.1636740000000003</v>
      </c>
      <c r="O24">
        <v>6.3265469999999997</v>
      </c>
      <c r="P24">
        <f t="shared" si="0"/>
        <v>9.3138789285714285</v>
      </c>
    </row>
    <row r="25" spans="1:16" x14ac:dyDescent="0.35">
      <c r="A25">
        <v>2019</v>
      </c>
      <c r="B25" s="1">
        <v>17.494789999999998</v>
      </c>
      <c r="C25">
        <v>15.460739</v>
      </c>
      <c r="D25">
        <v>13.709382</v>
      </c>
      <c r="E25" s="1">
        <v>23.283100000000001</v>
      </c>
      <c r="F25">
        <v>10.239147000000001</v>
      </c>
      <c r="G25">
        <v>16.052292000000001</v>
      </c>
      <c r="H25">
        <v>11.986800000000001</v>
      </c>
      <c r="I25">
        <v>10.6021</v>
      </c>
      <c r="J25" s="1">
        <v>19.37791</v>
      </c>
      <c r="K25">
        <v>12.848420000000001</v>
      </c>
      <c r="L25">
        <v>6.9839700000000002</v>
      </c>
      <c r="M25">
        <v>14.788895999999999</v>
      </c>
      <c r="N25">
        <v>16.491022000000001</v>
      </c>
      <c r="O25">
        <v>7.1176529999999998</v>
      </c>
      <c r="P25">
        <f t="shared" si="0"/>
        <v>14.03115864285714</v>
      </c>
    </row>
    <row r="26" spans="1:16" x14ac:dyDescent="0.35">
      <c r="A26">
        <v>2020</v>
      </c>
      <c r="B26" s="1">
        <v>8.4533889999999996</v>
      </c>
      <c r="C26">
        <v>16.247919</v>
      </c>
      <c r="D26">
        <v>14.725685</v>
      </c>
      <c r="E26" s="1">
        <v>12.985404000000001</v>
      </c>
      <c r="F26">
        <v>14.923499</v>
      </c>
      <c r="G26">
        <v>9.3848389999999995</v>
      </c>
      <c r="H26">
        <v>13.092435999999999</v>
      </c>
      <c r="I26">
        <v>7.6445090000000002</v>
      </c>
      <c r="J26" s="1">
        <v>10.041615</v>
      </c>
      <c r="K26">
        <v>18.423292</v>
      </c>
      <c r="L26">
        <v>12.893207</v>
      </c>
      <c r="M26">
        <v>15.659840000000001</v>
      </c>
      <c r="N26">
        <v>14.674094</v>
      </c>
      <c r="O26">
        <v>9.0543870000000002</v>
      </c>
      <c r="P26">
        <f t="shared" si="0"/>
        <v>12.728865357142855</v>
      </c>
    </row>
    <row r="27" spans="1:16" x14ac:dyDescent="0.35">
      <c r="A27">
        <v>2021</v>
      </c>
      <c r="B27" s="1">
        <v>12.938140000000001</v>
      </c>
      <c r="C27">
        <v>7.6066200000000004</v>
      </c>
      <c r="D27">
        <v>7.0308339999999996</v>
      </c>
      <c r="E27" s="1">
        <v>11.725944999999999</v>
      </c>
      <c r="F27">
        <v>7.2404900000000003</v>
      </c>
      <c r="G27">
        <v>8.3528369999999992</v>
      </c>
      <c r="H27">
        <v>9.0719550000000009</v>
      </c>
      <c r="I27">
        <v>7.8691259999999996</v>
      </c>
      <c r="J27" s="1">
        <v>7.7464050000000002</v>
      </c>
      <c r="K27">
        <v>5.6930829999999997</v>
      </c>
      <c r="L27">
        <v>7.9389779999999996</v>
      </c>
      <c r="M27">
        <v>6.8065559999999996</v>
      </c>
      <c r="N27">
        <v>5.1343639999999997</v>
      </c>
      <c r="O27">
        <v>11.179568</v>
      </c>
      <c r="P27">
        <f t="shared" si="0"/>
        <v>8.3096357857142866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E67F2-5876-49B9-86E6-DF17C5BECAA6}">
  <dimension ref="A1:F28"/>
  <sheetViews>
    <sheetView workbookViewId="0">
      <selection activeCell="F24" sqref="F24"/>
    </sheetView>
  </sheetViews>
  <sheetFormatPr defaultRowHeight="14.5" x14ac:dyDescent="0.35"/>
  <sheetData>
    <row r="1" spans="1:6" x14ac:dyDescent="0.35">
      <c r="A1">
        <v>1995</v>
      </c>
      <c r="B1">
        <v>8.8128799999999998</v>
      </c>
      <c r="C1">
        <v>7.2232050000000001</v>
      </c>
      <c r="D1">
        <v>6.8500120000000004</v>
      </c>
      <c r="E1">
        <f t="shared" ref="E1:E27" si="0">AVERAGE(D1:D1)</f>
        <v>6.8500120000000004</v>
      </c>
    </row>
    <row r="2" spans="1:6" x14ac:dyDescent="0.35">
      <c r="A2">
        <v>1996</v>
      </c>
      <c r="B2">
        <v>15.932496</v>
      </c>
      <c r="C2">
        <v>14.881266999999999</v>
      </c>
      <c r="D2">
        <v>16.042280999999999</v>
      </c>
      <c r="E2">
        <f t="shared" si="0"/>
        <v>16.042280999999999</v>
      </c>
    </row>
    <row r="3" spans="1:6" x14ac:dyDescent="0.35">
      <c r="A3">
        <v>1997</v>
      </c>
      <c r="B3">
        <v>14.878634</v>
      </c>
      <c r="C3">
        <v>17.393421</v>
      </c>
      <c r="D3">
        <v>12.923546999999999</v>
      </c>
      <c r="E3">
        <f t="shared" si="0"/>
        <v>12.923546999999999</v>
      </c>
    </row>
    <row r="4" spans="1:6" x14ac:dyDescent="0.35">
      <c r="A4">
        <v>1998</v>
      </c>
      <c r="B4">
        <v>7.759989</v>
      </c>
      <c r="C4">
        <v>4.2837670000000001</v>
      </c>
      <c r="D4">
        <v>4.7246920000000001</v>
      </c>
      <c r="E4">
        <f t="shared" si="0"/>
        <v>4.7246920000000001</v>
      </c>
    </row>
    <row r="5" spans="1:6" x14ac:dyDescent="0.35">
      <c r="A5">
        <v>1999</v>
      </c>
      <c r="B5">
        <v>6.2704713999999999</v>
      </c>
      <c r="C5">
        <v>7.1967409</v>
      </c>
      <c r="D5">
        <v>6.3884718999999999</v>
      </c>
      <c r="E5">
        <f t="shared" si="0"/>
        <v>6.3884718999999999</v>
      </c>
    </row>
    <row r="6" spans="1:6" x14ac:dyDescent="0.35">
      <c r="A6">
        <v>2000</v>
      </c>
      <c r="B6">
        <v>7.6631280000000004</v>
      </c>
      <c r="C6">
        <v>6.9765480000000002</v>
      </c>
      <c r="D6">
        <v>5.8817139999999997</v>
      </c>
      <c r="E6">
        <f t="shared" si="0"/>
        <v>5.8817139999999997</v>
      </c>
    </row>
    <row r="7" spans="1:6" x14ac:dyDescent="0.35">
      <c r="A7">
        <v>2001</v>
      </c>
      <c r="B7">
        <v>11.954044</v>
      </c>
      <c r="C7">
        <v>16.486642</v>
      </c>
      <c r="D7">
        <v>18.879024000000001</v>
      </c>
      <c r="E7">
        <f t="shared" si="0"/>
        <v>18.879024000000001</v>
      </c>
    </row>
    <row r="8" spans="1:6" x14ac:dyDescent="0.35">
      <c r="A8">
        <v>2002</v>
      </c>
      <c r="B8">
        <v>6.8164860000000003</v>
      </c>
      <c r="C8">
        <v>9.090916</v>
      </c>
      <c r="D8">
        <v>6.6567449999999999</v>
      </c>
      <c r="E8">
        <f t="shared" si="0"/>
        <v>6.6567449999999999</v>
      </c>
    </row>
    <row r="9" spans="1:6" x14ac:dyDescent="0.35">
      <c r="A9">
        <v>2003</v>
      </c>
      <c r="B9">
        <v>18.310442999999999</v>
      </c>
      <c r="C9">
        <v>9.2660440000000008</v>
      </c>
      <c r="D9">
        <v>13.094815000000001</v>
      </c>
      <c r="E9">
        <f t="shared" si="0"/>
        <v>13.094815000000001</v>
      </c>
    </row>
    <row r="10" spans="1:6" x14ac:dyDescent="0.35">
      <c r="A10">
        <v>2004</v>
      </c>
      <c r="B10">
        <v>11.489172</v>
      </c>
      <c r="C10">
        <v>9.1688620000000007</v>
      </c>
      <c r="D10">
        <v>11.895517999999999</v>
      </c>
      <c r="E10">
        <f t="shared" si="0"/>
        <v>11.895517999999999</v>
      </c>
      <c r="F10">
        <f>SLOPE(E1:E10,A1:A10)</f>
        <v>0.21454254606060608</v>
      </c>
    </row>
    <row r="11" spans="1:6" x14ac:dyDescent="0.35">
      <c r="A11">
        <v>2005</v>
      </c>
      <c r="B11">
        <v>24.765260000000001</v>
      </c>
      <c r="C11">
        <v>22.756540000000001</v>
      </c>
      <c r="D11">
        <v>25.517880000000002</v>
      </c>
      <c r="E11">
        <f t="shared" si="0"/>
        <v>25.517880000000002</v>
      </c>
      <c r="F11">
        <f t="shared" ref="F11:F27" si="1">SLOPE(E2:E11,A2:A11)</f>
        <v>0.81052686242424266</v>
      </c>
    </row>
    <row r="12" spans="1:6" x14ac:dyDescent="0.35">
      <c r="A12">
        <v>2006</v>
      </c>
      <c r="B12">
        <v>21.874680000000001</v>
      </c>
      <c r="C12">
        <v>21.76662</v>
      </c>
      <c r="D12">
        <v>18.638349999999999</v>
      </c>
      <c r="E12">
        <f t="shared" si="0"/>
        <v>18.638349999999999</v>
      </c>
      <c r="F12">
        <f t="shared" si="1"/>
        <v>1.4178048333333335</v>
      </c>
    </row>
    <row r="13" spans="1:6" x14ac:dyDescent="0.35">
      <c r="A13">
        <v>2007</v>
      </c>
      <c r="B13">
        <v>14.298410000000001</v>
      </c>
      <c r="C13">
        <v>20.068529999999999</v>
      </c>
      <c r="D13">
        <v>19.33071</v>
      </c>
      <c r="E13">
        <f t="shared" si="0"/>
        <v>19.33071</v>
      </c>
      <c r="F13">
        <f t="shared" si="1"/>
        <v>1.8234647921212122</v>
      </c>
    </row>
    <row r="14" spans="1:6" x14ac:dyDescent="0.35">
      <c r="A14">
        <v>2008</v>
      </c>
      <c r="B14">
        <v>22.36083</v>
      </c>
      <c r="C14">
        <v>18.159579999999998</v>
      </c>
      <c r="D14">
        <v>20.420739999999999</v>
      </c>
      <c r="E14">
        <f t="shared" si="0"/>
        <v>20.420739999999999</v>
      </c>
      <c r="F14">
        <f t="shared" si="1"/>
        <v>1.6643280175757575</v>
      </c>
    </row>
    <row r="15" spans="1:6" x14ac:dyDescent="0.35">
      <c r="A15">
        <v>2009</v>
      </c>
      <c r="B15">
        <v>27.18122</v>
      </c>
      <c r="C15">
        <v>29.242889999999999</v>
      </c>
      <c r="D15">
        <v>29.33296</v>
      </c>
      <c r="E15">
        <f t="shared" si="0"/>
        <v>29.33296</v>
      </c>
      <c r="F15">
        <f t="shared" si="1"/>
        <v>1.9119758666666664</v>
      </c>
    </row>
    <row r="16" spans="1:6" x14ac:dyDescent="0.35">
      <c r="A16">
        <v>2010</v>
      </c>
      <c r="B16">
        <v>20.78679</v>
      </c>
      <c r="C16">
        <v>24.94932</v>
      </c>
      <c r="D16">
        <v>23.34571</v>
      </c>
      <c r="E16">
        <f t="shared" si="0"/>
        <v>23.34571</v>
      </c>
      <c r="F16">
        <f t="shared" si="1"/>
        <v>1.5211475757575754</v>
      </c>
    </row>
    <row r="17" spans="1:6" x14ac:dyDescent="0.35">
      <c r="A17">
        <v>2011</v>
      </c>
      <c r="B17">
        <v>31.27543</v>
      </c>
      <c r="C17">
        <v>30.987159999999999</v>
      </c>
      <c r="D17">
        <v>31.183969999999999</v>
      </c>
      <c r="E17">
        <f t="shared" si="0"/>
        <v>31.183969999999999</v>
      </c>
      <c r="F17">
        <f t="shared" si="1"/>
        <v>2.2126632727272724</v>
      </c>
    </row>
    <row r="18" spans="1:6" x14ac:dyDescent="0.35">
      <c r="A18">
        <v>2012</v>
      </c>
      <c r="B18">
        <v>33.3767</v>
      </c>
      <c r="C18">
        <v>32.977240000000002</v>
      </c>
      <c r="D18">
        <v>31.548940000000002</v>
      </c>
      <c r="E18">
        <f t="shared" si="0"/>
        <v>31.548940000000002</v>
      </c>
      <c r="F18">
        <f t="shared" si="1"/>
        <v>1.9601169636363633</v>
      </c>
    </row>
    <row r="19" spans="1:6" x14ac:dyDescent="0.35">
      <c r="A19">
        <v>2013</v>
      </c>
      <c r="B19">
        <v>13.583225000000001</v>
      </c>
      <c r="C19">
        <v>14.268048</v>
      </c>
      <c r="D19">
        <v>7.2447530000000002</v>
      </c>
      <c r="E19">
        <f t="shared" si="0"/>
        <v>7.2447530000000002</v>
      </c>
      <c r="F19">
        <f t="shared" si="1"/>
        <v>0.50936881818181812</v>
      </c>
    </row>
    <row r="20" spans="1:6" x14ac:dyDescent="0.35">
      <c r="A20">
        <v>2014</v>
      </c>
      <c r="B20">
        <v>19.474384000000001</v>
      </c>
      <c r="C20">
        <v>17.837195999999999</v>
      </c>
      <c r="D20">
        <v>9.9281430000000004</v>
      </c>
      <c r="E20">
        <f t="shared" si="0"/>
        <v>9.9281430000000004</v>
      </c>
      <c r="F20">
        <f t="shared" si="1"/>
        <v>-0.8040558909090908</v>
      </c>
    </row>
    <row r="21" spans="1:6" x14ac:dyDescent="0.35">
      <c r="A21">
        <v>2015</v>
      </c>
      <c r="B21">
        <v>15.357022000000001</v>
      </c>
      <c r="C21">
        <v>14.774628</v>
      </c>
      <c r="D21">
        <v>16.8826</v>
      </c>
      <c r="E21">
        <f t="shared" si="0"/>
        <v>16.8826</v>
      </c>
      <c r="F21">
        <f t="shared" si="1"/>
        <v>-0.80614214545454521</v>
      </c>
    </row>
    <row r="22" spans="1:6" x14ac:dyDescent="0.35">
      <c r="A22">
        <v>2016</v>
      </c>
      <c r="B22">
        <v>17.524573</v>
      </c>
      <c r="C22">
        <v>10.380544</v>
      </c>
      <c r="D22">
        <v>17.528555000000001</v>
      </c>
      <c r="E22">
        <f t="shared" si="0"/>
        <v>17.528555000000001</v>
      </c>
      <c r="F22">
        <f t="shared" si="1"/>
        <v>-1.1269597636363633</v>
      </c>
    </row>
    <row r="23" spans="1:6" x14ac:dyDescent="0.35">
      <c r="A23">
        <v>2017</v>
      </c>
      <c r="B23">
        <v>22.119289999999999</v>
      </c>
      <c r="C23">
        <v>32.444589999999998</v>
      </c>
      <c r="D23">
        <v>37.242319999999999</v>
      </c>
      <c r="E23">
        <f t="shared" si="0"/>
        <v>37.242319999999999</v>
      </c>
      <c r="F23">
        <f t="shared" si="1"/>
        <v>-0.31287171515151546</v>
      </c>
    </row>
    <row r="24" spans="1:6" x14ac:dyDescent="0.35">
      <c r="A24">
        <v>2018</v>
      </c>
      <c r="B24">
        <v>24.88231</v>
      </c>
      <c r="C24">
        <v>17.216750000000001</v>
      </c>
      <c r="D24">
        <v>24.080259999999999</v>
      </c>
      <c r="E24">
        <f t="shared" si="0"/>
        <v>24.080259999999999</v>
      </c>
      <c r="F24">
        <f t="shared" si="1"/>
        <v>-0.36115596969696967</v>
      </c>
    </row>
    <row r="25" spans="1:6" x14ac:dyDescent="0.35">
      <c r="A25">
        <v>2019</v>
      </c>
      <c r="B25">
        <v>17.494789999999998</v>
      </c>
      <c r="C25">
        <v>23.283100000000001</v>
      </c>
      <c r="D25">
        <v>19.37791</v>
      </c>
      <c r="E25">
        <f t="shared" si="0"/>
        <v>19.37791</v>
      </c>
      <c r="F25">
        <f t="shared" si="1"/>
        <v>-0.11614186060606058</v>
      </c>
    </row>
    <row r="26" spans="1:6" x14ac:dyDescent="0.35">
      <c r="A26">
        <v>2020</v>
      </c>
      <c r="B26">
        <v>8.4533889999999996</v>
      </c>
      <c r="C26">
        <v>12.985404000000001</v>
      </c>
      <c r="D26">
        <v>10.041615</v>
      </c>
      <c r="E26">
        <f t="shared" si="0"/>
        <v>10.041615</v>
      </c>
      <c r="F26">
        <f t="shared" si="1"/>
        <v>-0.65886293333333334</v>
      </c>
    </row>
    <row r="27" spans="1:6" x14ac:dyDescent="0.35">
      <c r="A27">
        <v>2021</v>
      </c>
      <c r="B27">
        <v>12.938140000000001</v>
      </c>
      <c r="C27">
        <v>11.725944999999999</v>
      </c>
      <c r="D27">
        <v>7.7464050000000002</v>
      </c>
      <c r="E27">
        <f t="shared" si="0"/>
        <v>7.7464050000000002</v>
      </c>
      <c r="F27">
        <f t="shared" si="1"/>
        <v>-0.64296485454545471</v>
      </c>
    </row>
    <row r="28" spans="1:6" x14ac:dyDescent="0.35">
      <c r="F28">
        <f>AVERAGE(F10:F27)</f>
        <v>0.51204357861952854</v>
      </c>
    </row>
  </sheetData>
  <sortState xmlns:xlrd2="http://schemas.microsoft.com/office/spreadsheetml/2017/richdata2" ref="A1:B28">
    <sortCondition ref="A1:A28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FD33B-795B-4E3B-94B6-34DBBFA1753F}">
  <dimension ref="A1:Q27"/>
  <sheetViews>
    <sheetView workbookViewId="0">
      <selection activeCell="H20" sqref="H20"/>
    </sheetView>
  </sheetViews>
  <sheetFormatPr defaultRowHeight="14.5" x14ac:dyDescent="0.35"/>
  <sheetData>
    <row r="1" spans="1:17" x14ac:dyDescent="0.35">
      <c r="A1">
        <v>1995</v>
      </c>
      <c r="B1">
        <v>10.861677</v>
      </c>
      <c r="D1">
        <v>6.0113950000000003</v>
      </c>
      <c r="E1">
        <v>10.456015000000001</v>
      </c>
      <c r="F1">
        <v>13.221788999999999</v>
      </c>
      <c r="G1">
        <v>14.736891</v>
      </c>
      <c r="H1">
        <v>12.551442</v>
      </c>
      <c r="I1">
        <v>14.096183</v>
      </c>
      <c r="J1">
        <v>11.42859</v>
      </c>
      <c r="K1">
        <v>11.743790000000001</v>
      </c>
      <c r="L1">
        <v>15.987792000000001</v>
      </c>
      <c r="M1">
        <v>17.510051000000001</v>
      </c>
      <c r="N1">
        <f t="shared" ref="N1:N27" si="0">AVERAGE(B1:M1)</f>
        <v>12.600510454545455</v>
      </c>
      <c r="Q1" t="e">
        <f t="shared" ref="Q1" si="1">SLOPE(#REF!,#REF!)</f>
        <v>#REF!</v>
      </c>
    </row>
    <row r="2" spans="1:17" x14ac:dyDescent="0.35">
      <c r="A2">
        <v>1996</v>
      </c>
      <c r="B2">
        <v>17.820889000000001</v>
      </c>
      <c r="D2">
        <v>15.851138000000001</v>
      </c>
      <c r="E2">
        <v>8.7355239999999998</v>
      </c>
      <c r="F2">
        <v>12.168035</v>
      </c>
      <c r="G2">
        <v>12.508305999999999</v>
      </c>
      <c r="H2">
        <v>9.0361139999999995</v>
      </c>
      <c r="I2">
        <v>16.632558</v>
      </c>
      <c r="J2">
        <v>9.7663740000000008</v>
      </c>
      <c r="K2">
        <v>16.517571</v>
      </c>
      <c r="L2">
        <v>16.844587000000001</v>
      </c>
      <c r="M2">
        <v>16.009992</v>
      </c>
      <c r="N2">
        <f t="shared" si="0"/>
        <v>13.808280727272729</v>
      </c>
      <c r="Q2" t="e">
        <f t="shared" ref="Q2" si="2">SLOPE(#REF!,#REF!)</f>
        <v>#REF!</v>
      </c>
    </row>
    <row r="3" spans="1:17" x14ac:dyDescent="0.35">
      <c r="A3">
        <v>1997</v>
      </c>
      <c r="B3">
        <v>22.79513</v>
      </c>
      <c r="D3">
        <v>26.120159999999998</v>
      </c>
      <c r="E3">
        <v>23.484449999999999</v>
      </c>
      <c r="F3">
        <v>28.579650000000001</v>
      </c>
      <c r="G3">
        <v>23.693549999999998</v>
      </c>
      <c r="H3">
        <v>21.96245</v>
      </c>
      <c r="I3">
        <v>20.824090000000002</v>
      </c>
      <c r="J3">
        <v>25.460840000000001</v>
      </c>
      <c r="K3">
        <v>24.44989</v>
      </c>
      <c r="L3">
        <v>14.20928</v>
      </c>
      <c r="M3">
        <v>27.790749999999999</v>
      </c>
      <c r="N3">
        <f t="shared" si="0"/>
        <v>23.579112727272729</v>
      </c>
    </row>
    <row r="4" spans="1:17" x14ac:dyDescent="0.35">
      <c r="A4">
        <v>1998</v>
      </c>
      <c r="B4">
        <v>32.68224</v>
      </c>
      <c r="D4">
        <v>20.489070000000002</v>
      </c>
      <c r="E4">
        <v>29.59676</v>
      </c>
      <c r="F4">
        <v>26.10209</v>
      </c>
      <c r="G4">
        <v>24.100090000000002</v>
      </c>
      <c r="H4">
        <v>25.538679999999999</v>
      </c>
      <c r="I4">
        <v>25.070170000000001</v>
      </c>
      <c r="J4">
        <v>28.297460000000001</v>
      </c>
      <c r="K4">
        <v>26.41656</v>
      </c>
      <c r="L4">
        <v>22.61666</v>
      </c>
      <c r="M4">
        <v>25.49306</v>
      </c>
      <c r="N4">
        <f t="shared" si="0"/>
        <v>26.036621818181821</v>
      </c>
    </row>
    <row r="5" spans="1:17" x14ac:dyDescent="0.35">
      <c r="A5">
        <v>1999</v>
      </c>
      <c r="B5">
        <v>26.516210000000001</v>
      </c>
      <c r="D5">
        <v>35.905200000000001</v>
      </c>
      <c r="E5">
        <v>37.437179999999998</v>
      </c>
      <c r="F5">
        <v>32.865900000000003</v>
      </c>
      <c r="G5">
        <v>19.07686</v>
      </c>
      <c r="H5">
        <v>28.22268</v>
      </c>
      <c r="I5">
        <v>27.540839999999999</v>
      </c>
      <c r="J5">
        <v>22.672190000000001</v>
      </c>
      <c r="K5">
        <v>25.029949999999999</v>
      </c>
      <c r="L5">
        <v>28.180420000000002</v>
      </c>
      <c r="M5">
        <v>29.026789999999998</v>
      </c>
      <c r="N5">
        <f t="shared" si="0"/>
        <v>28.406747272727277</v>
      </c>
    </row>
    <row r="6" spans="1:17" x14ac:dyDescent="0.35">
      <c r="A6">
        <v>2000</v>
      </c>
      <c r="B6">
        <v>14.510909</v>
      </c>
      <c r="D6">
        <v>17.987196999999998</v>
      </c>
      <c r="E6">
        <v>15.231118</v>
      </c>
      <c r="F6">
        <v>16.688668</v>
      </c>
      <c r="G6">
        <v>9.8569859999999991</v>
      </c>
      <c r="H6">
        <v>13.264874000000001</v>
      </c>
      <c r="I6">
        <v>23.071005</v>
      </c>
      <c r="J6">
        <v>12.466499000000001</v>
      </c>
      <c r="K6">
        <v>19.171510000000001</v>
      </c>
      <c r="L6">
        <v>22.120795000000001</v>
      </c>
      <c r="M6">
        <v>13.525382</v>
      </c>
      <c r="N6">
        <f t="shared" si="0"/>
        <v>16.172267545454549</v>
      </c>
    </row>
    <row r="7" spans="1:17" x14ac:dyDescent="0.35">
      <c r="A7">
        <v>2001</v>
      </c>
      <c r="B7">
        <v>16.655674999999999</v>
      </c>
      <c r="D7">
        <v>9.7988160000000004</v>
      </c>
      <c r="E7">
        <v>12.041256000000001</v>
      </c>
      <c r="F7">
        <v>14.317804000000001</v>
      </c>
      <c r="G7">
        <v>15.076146</v>
      </c>
      <c r="H7">
        <v>18.947834</v>
      </c>
      <c r="I7">
        <v>13.691424</v>
      </c>
      <c r="J7">
        <v>18.381027</v>
      </c>
      <c r="K7">
        <v>20.514125</v>
      </c>
      <c r="L7">
        <v>16.954512000000001</v>
      </c>
      <c r="M7">
        <v>17.378176</v>
      </c>
      <c r="N7">
        <f t="shared" si="0"/>
        <v>15.796072272727271</v>
      </c>
    </row>
    <row r="8" spans="1:17" x14ac:dyDescent="0.35">
      <c r="A8">
        <v>2002</v>
      </c>
      <c r="B8">
        <v>8.3193730000000006</v>
      </c>
      <c r="D8">
        <v>12.164104999999999</v>
      </c>
      <c r="E8">
        <v>8.0185069999999996</v>
      </c>
      <c r="F8">
        <v>8.2254159999999992</v>
      </c>
      <c r="G8">
        <v>11.057995999999999</v>
      </c>
      <c r="H8">
        <v>5.7479849999999999</v>
      </c>
      <c r="I8">
        <v>8.1240389999999998</v>
      </c>
      <c r="J8">
        <v>12.336282000000001</v>
      </c>
      <c r="K8">
        <v>9.0788060000000002</v>
      </c>
      <c r="L8">
        <v>8.6791549999999997</v>
      </c>
      <c r="M8">
        <v>7.6308350000000003</v>
      </c>
      <c r="N8">
        <f t="shared" si="0"/>
        <v>9.0347726363636358</v>
      </c>
    </row>
    <row r="9" spans="1:17" x14ac:dyDescent="0.35">
      <c r="A9">
        <v>2003</v>
      </c>
      <c r="B9">
        <v>10.955786</v>
      </c>
      <c r="D9">
        <v>15.023396999999999</v>
      </c>
      <c r="E9">
        <v>9.7231199999999998</v>
      </c>
      <c r="F9">
        <v>13.791126999999999</v>
      </c>
      <c r="G9">
        <v>19.307169999999999</v>
      </c>
      <c r="H9">
        <v>12.064747000000001</v>
      </c>
      <c r="I9">
        <v>14.270056</v>
      </c>
      <c r="J9">
        <v>8.0188179999999996</v>
      </c>
      <c r="K9">
        <v>18.156412</v>
      </c>
      <c r="L9">
        <v>13.014815</v>
      </c>
      <c r="M9">
        <v>10.666444</v>
      </c>
      <c r="N9">
        <f t="shared" si="0"/>
        <v>13.181081090909091</v>
      </c>
    </row>
    <row r="10" spans="1:17" x14ac:dyDescent="0.35">
      <c r="A10">
        <v>2004</v>
      </c>
      <c r="B10">
        <v>39.567639999999997</v>
      </c>
      <c r="C10">
        <f>SLOPE(B1:B10,A1:A10)</f>
        <v>0.47172221212121201</v>
      </c>
      <c r="D10">
        <v>37.511839999999999</v>
      </c>
      <c r="E10">
        <v>39.442830000000001</v>
      </c>
      <c r="F10">
        <v>39.707810000000002</v>
      </c>
      <c r="G10">
        <v>37.314790000000002</v>
      </c>
      <c r="H10">
        <v>36.870429999999999</v>
      </c>
      <c r="I10">
        <v>33.064439999999998</v>
      </c>
      <c r="J10">
        <v>34.261389999999999</v>
      </c>
      <c r="K10">
        <v>32.608849999999997</v>
      </c>
      <c r="L10">
        <v>45.072620000000001</v>
      </c>
      <c r="M10">
        <v>32.928759999999997</v>
      </c>
      <c r="N10">
        <f t="shared" si="0"/>
        <v>34.068593517676767</v>
      </c>
      <c r="O10">
        <f>SLOPE(N1:N10,A1:A10)</f>
        <v>0.44330012906336058</v>
      </c>
    </row>
    <row r="11" spans="1:17" x14ac:dyDescent="0.35">
      <c r="A11">
        <v>2005</v>
      </c>
      <c r="B11">
        <v>42.296370000000003</v>
      </c>
      <c r="C11">
        <f t="shared" ref="C11:C27" si="3">SLOPE(B2:B11,A2:A11)</f>
        <v>1.0703568727272725</v>
      </c>
      <c r="D11">
        <v>32.604759999999999</v>
      </c>
      <c r="E11">
        <v>40.841520000000003</v>
      </c>
      <c r="F11">
        <v>29.43965</v>
      </c>
      <c r="G11">
        <v>28.054490000000001</v>
      </c>
      <c r="H11">
        <v>27.067609999999998</v>
      </c>
      <c r="I11">
        <v>36.008960000000002</v>
      </c>
      <c r="J11">
        <v>35.759990000000002</v>
      </c>
      <c r="K11">
        <v>26.3504</v>
      </c>
      <c r="L11">
        <v>34.243609999999997</v>
      </c>
      <c r="M11">
        <v>29.83671</v>
      </c>
      <c r="N11">
        <f t="shared" si="0"/>
        <v>30.297868906060604</v>
      </c>
      <c r="O11">
        <f t="shared" ref="O11:O27" si="4">SLOPE(N2:N11,A2:A11)</f>
        <v>0.60038082620446842</v>
      </c>
    </row>
    <row r="12" spans="1:17" x14ac:dyDescent="0.35">
      <c r="A12">
        <v>2006</v>
      </c>
      <c r="B12">
        <v>20.549240000000001</v>
      </c>
      <c r="C12">
        <f t="shared" si="3"/>
        <v>0.56570532727272715</v>
      </c>
      <c r="D12">
        <v>20.859760000000001</v>
      </c>
      <c r="E12">
        <v>18.362549999999999</v>
      </c>
      <c r="F12">
        <v>17.562249999999999</v>
      </c>
      <c r="G12">
        <v>24.65992</v>
      </c>
      <c r="H12">
        <v>20.672219999999999</v>
      </c>
      <c r="I12">
        <v>19.3673</v>
      </c>
      <c r="J12">
        <v>16.69059</v>
      </c>
      <c r="K12">
        <v>28.346109999999999</v>
      </c>
      <c r="L12">
        <v>16.82555</v>
      </c>
      <c r="M12">
        <v>26.982220000000002</v>
      </c>
      <c r="N12">
        <f t="shared" si="0"/>
        <v>19.286951277272724</v>
      </c>
      <c r="O12">
        <f t="shared" si="4"/>
        <v>2.2870598726659891E-2</v>
      </c>
    </row>
    <row r="13" spans="1:17" x14ac:dyDescent="0.35">
      <c r="A13">
        <v>2007</v>
      </c>
      <c r="B13">
        <v>20.825690000000002</v>
      </c>
      <c r="C13">
        <f t="shared" si="3"/>
        <v>0.37467801818181845</v>
      </c>
      <c r="D13">
        <v>23.796949999999999</v>
      </c>
      <c r="E13">
        <v>23.060040000000001</v>
      </c>
      <c r="F13">
        <v>31.41085</v>
      </c>
      <c r="G13">
        <v>21.532810000000001</v>
      </c>
      <c r="H13">
        <v>24.67117</v>
      </c>
      <c r="I13">
        <v>26.39931</v>
      </c>
      <c r="J13">
        <v>22.556650000000001</v>
      </c>
      <c r="K13">
        <v>19.96686</v>
      </c>
      <c r="L13">
        <v>30.445519999999998</v>
      </c>
      <c r="M13">
        <v>20.603190000000001</v>
      </c>
      <c r="N13">
        <f t="shared" si="0"/>
        <v>22.136976501515147</v>
      </c>
      <c r="O13">
        <f t="shared" si="4"/>
        <v>0.18579696469237747</v>
      </c>
    </row>
    <row r="14" spans="1:17" x14ac:dyDescent="0.35">
      <c r="A14">
        <v>2008</v>
      </c>
      <c r="B14">
        <v>19.046410000000002</v>
      </c>
      <c r="C14">
        <f t="shared" si="3"/>
        <v>0.76961173939393979</v>
      </c>
      <c r="D14">
        <v>20.645630000000001</v>
      </c>
      <c r="E14">
        <v>21.326560000000001</v>
      </c>
      <c r="F14">
        <v>21.07985</v>
      </c>
      <c r="G14">
        <v>22.442080000000001</v>
      </c>
      <c r="H14">
        <v>20.790459999999999</v>
      </c>
      <c r="I14">
        <v>19.135190000000001</v>
      </c>
      <c r="J14">
        <v>15.902799999999999</v>
      </c>
      <c r="K14">
        <v>19.78941</v>
      </c>
      <c r="L14">
        <v>14.3508</v>
      </c>
      <c r="M14">
        <v>14.47789</v>
      </c>
      <c r="N14">
        <f t="shared" si="0"/>
        <v>17.47972431161616</v>
      </c>
      <c r="O14">
        <f t="shared" si="4"/>
        <v>0.27600577152127259</v>
      </c>
    </row>
    <row r="15" spans="1:17" x14ac:dyDescent="0.35">
      <c r="A15">
        <v>2009</v>
      </c>
      <c r="B15">
        <v>22.426310000000001</v>
      </c>
      <c r="C15">
        <f t="shared" si="3"/>
        <v>1.103117763636364</v>
      </c>
      <c r="D15">
        <v>28.47606</v>
      </c>
      <c r="E15">
        <v>28.386060000000001</v>
      </c>
      <c r="F15">
        <v>23.994319999999998</v>
      </c>
      <c r="G15">
        <v>20.454709999999999</v>
      </c>
      <c r="H15">
        <v>22.528089999999999</v>
      </c>
      <c r="I15">
        <v>23.151029999999999</v>
      </c>
      <c r="J15">
        <v>30.840450000000001</v>
      </c>
      <c r="K15">
        <v>29.505310000000001</v>
      </c>
      <c r="L15">
        <v>30.015809999999998</v>
      </c>
      <c r="M15">
        <v>30.71959</v>
      </c>
      <c r="N15">
        <f t="shared" si="0"/>
        <v>24.300071480303028</v>
      </c>
      <c r="O15">
        <f t="shared" si="4"/>
        <v>0.99996184823691425</v>
      </c>
    </row>
    <row r="16" spans="1:17" x14ac:dyDescent="0.35">
      <c r="A16">
        <v>2010</v>
      </c>
      <c r="B16">
        <v>18.87069</v>
      </c>
      <c r="C16">
        <f t="shared" si="3"/>
        <v>0.49190202424242446</v>
      </c>
      <c r="D16">
        <v>16.624310000000001</v>
      </c>
      <c r="E16">
        <v>19.089120000000001</v>
      </c>
      <c r="F16">
        <v>19.025400000000001</v>
      </c>
      <c r="G16">
        <v>13.28195</v>
      </c>
      <c r="H16">
        <v>21.049800000000001</v>
      </c>
      <c r="I16">
        <v>20.82809</v>
      </c>
      <c r="J16">
        <v>25.67792</v>
      </c>
      <c r="K16">
        <v>16.4861</v>
      </c>
      <c r="L16">
        <v>20.831910000000001</v>
      </c>
      <c r="M16">
        <v>16.44483</v>
      </c>
      <c r="N16">
        <f t="shared" si="0"/>
        <v>17.391835168686868</v>
      </c>
      <c r="O16">
        <f t="shared" si="4"/>
        <v>0.58125094180287706</v>
      </c>
    </row>
    <row r="17" spans="1:15" x14ac:dyDescent="0.35">
      <c r="A17">
        <v>2011</v>
      </c>
      <c r="B17">
        <v>23.915420000000001</v>
      </c>
      <c r="C17">
        <f t="shared" si="3"/>
        <v>0.24599194545454553</v>
      </c>
      <c r="D17">
        <v>24.992730000000002</v>
      </c>
      <c r="E17">
        <v>23.297329999999999</v>
      </c>
      <c r="F17">
        <v>18.391629999999999</v>
      </c>
      <c r="G17">
        <v>25.277570000000001</v>
      </c>
      <c r="H17">
        <v>27.293749999999999</v>
      </c>
      <c r="I17">
        <v>20.648540000000001</v>
      </c>
      <c r="J17">
        <v>26.277889999999999</v>
      </c>
      <c r="K17">
        <v>16.3386</v>
      </c>
      <c r="L17">
        <v>28.80209</v>
      </c>
      <c r="M17">
        <v>21.137429999999998</v>
      </c>
      <c r="N17">
        <f t="shared" si="0"/>
        <v>21.384914328787875</v>
      </c>
      <c r="O17">
        <f t="shared" si="4"/>
        <v>0.34048203048668468</v>
      </c>
    </row>
    <row r="18" spans="1:15" x14ac:dyDescent="0.35">
      <c r="A18">
        <v>2012</v>
      </c>
      <c r="B18">
        <v>11.801902</v>
      </c>
      <c r="C18">
        <f t="shared" si="3"/>
        <v>-1.3044058545454544</v>
      </c>
      <c r="D18">
        <v>11.574590000000001</v>
      </c>
      <c r="E18">
        <v>10.469670000000001</v>
      </c>
      <c r="F18">
        <v>9.8525799999999997</v>
      </c>
      <c r="G18">
        <v>11.97278</v>
      </c>
      <c r="H18">
        <v>8.2515370000000008</v>
      </c>
      <c r="I18">
        <v>8.5937450000000002</v>
      </c>
      <c r="J18">
        <v>9.0721500000000006</v>
      </c>
      <c r="K18">
        <v>12.835944</v>
      </c>
      <c r="L18">
        <v>11.205169</v>
      </c>
      <c r="M18">
        <v>13.93524</v>
      </c>
      <c r="N18">
        <f t="shared" si="0"/>
        <v>9.855075095454545</v>
      </c>
      <c r="O18">
        <f t="shared" si="4"/>
        <v>-1.04768405181206</v>
      </c>
    </row>
    <row r="19" spans="1:15" x14ac:dyDescent="0.35">
      <c r="A19">
        <v>2013</v>
      </c>
      <c r="B19">
        <v>11.299365999999999</v>
      </c>
      <c r="C19">
        <f t="shared" si="3"/>
        <v>-2.7486663151515152</v>
      </c>
      <c r="D19">
        <v>13.700911</v>
      </c>
      <c r="E19">
        <v>8.9371170000000006</v>
      </c>
      <c r="F19">
        <v>13.759861000000001</v>
      </c>
      <c r="G19">
        <v>5.8457819999999998</v>
      </c>
      <c r="H19">
        <v>12.206647999999999</v>
      </c>
      <c r="I19">
        <v>11.173586999999999</v>
      </c>
      <c r="J19">
        <v>9.731344</v>
      </c>
      <c r="K19">
        <v>7.6375029999999997</v>
      </c>
      <c r="L19">
        <v>9.3811070000000001</v>
      </c>
      <c r="M19">
        <v>10.578590999999999</v>
      </c>
      <c r="N19">
        <f t="shared" si="0"/>
        <v>9.2919292237373732</v>
      </c>
      <c r="O19">
        <f t="shared" si="4"/>
        <v>-2.2000896781328434</v>
      </c>
    </row>
    <row r="20" spans="1:15" x14ac:dyDescent="0.35">
      <c r="A20">
        <v>2014</v>
      </c>
      <c r="B20">
        <v>6.1196409999999997</v>
      </c>
      <c r="C20">
        <f t="shared" si="3"/>
        <v>-2.5721649030303033</v>
      </c>
      <c r="D20">
        <v>9.5876190000000001</v>
      </c>
      <c r="E20">
        <v>8.3691709999999997</v>
      </c>
      <c r="F20">
        <v>8.8451789999999999</v>
      </c>
      <c r="G20">
        <v>9.1150149999999996</v>
      </c>
      <c r="H20">
        <v>6.5834869999999999</v>
      </c>
      <c r="I20">
        <v>7.8530309999999997</v>
      </c>
      <c r="J20">
        <v>7.0043379999999997</v>
      </c>
      <c r="K20">
        <v>8.8750129999999992</v>
      </c>
      <c r="L20">
        <v>7.9018389999999998</v>
      </c>
      <c r="M20">
        <v>8.6455090000000006</v>
      </c>
      <c r="N20">
        <f t="shared" si="0"/>
        <v>7.1939730914141409</v>
      </c>
      <c r="O20">
        <f t="shared" si="4"/>
        <v>-2.0272872121028462</v>
      </c>
    </row>
    <row r="21" spans="1:15" x14ac:dyDescent="0.35">
      <c r="A21">
        <v>2015</v>
      </c>
      <c r="B21">
        <v>8.553115</v>
      </c>
      <c r="C21">
        <f t="shared" si="3"/>
        <v>-1.6755829212121216</v>
      </c>
      <c r="D21">
        <v>9.8269070000000003</v>
      </c>
      <c r="E21">
        <v>7.7261379999999997</v>
      </c>
      <c r="F21">
        <v>16.603062999999999</v>
      </c>
      <c r="G21">
        <v>8.1590039999999995</v>
      </c>
      <c r="H21">
        <v>15.855361</v>
      </c>
      <c r="I21">
        <v>13.677756</v>
      </c>
      <c r="J21">
        <v>7.7892989999999998</v>
      </c>
      <c r="K21">
        <v>10.420821</v>
      </c>
      <c r="L21">
        <v>13.781031</v>
      </c>
      <c r="M21">
        <v>16.514393999999999</v>
      </c>
      <c r="N21">
        <f t="shared" si="0"/>
        <v>10.60260883989899</v>
      </c>
      <c r="O21">
        <f t="shared" si="4"/>
        <v>-1.5941878257024789</v>
      </c>
    </row>
    <row r="22" spans="1:15" x14ac:dyDescent="0.35">
      <c r="A22">
        <v>2016</v>
      </c>
      <c r="B22">
        <v>5.4814790000000002</v>
      </c>
      <c r="C22">
        <f t="shared" si="3"/>
        <v>-1.9873442363636364</v>
      </c>
      <c r="D22">
        <v>6.9814800000000004</v>
      </c>
      <c r="E22">
        <v>7.3882620000000001</v>
      </c>
      <c r="F22">
        <v>4.6622839999999997</v>
      </c>
      <c r="G22">
        <v>5.9255019999999998</v>
      </c>
      <c r="H22">
        <v>6.9103579999999996</v>
      </c>
      <c r="I22">
        <v>6.8290420000000003</v>
      </c>
      <c r="J22">
        <v>6.489903</v>
      </c>
      <c r="K22">
        <v>5.0917310000000002</v>
      </c>
      <c r="L22">
        <v>5.8746390000000002</v>
      </c>
      <c r="M22">
        <v>5.9794039999999997</v>
      </c>
      <c r="N22">
        <f t="shared" si="0"/>
        <v>5.4688949803030305</v>
      </c>
      <c r="O22">
        <f t="shared" si="4"/>
        <v>-1.9364399454882149</v>
      </c>
    </row>
    <row r="23" spans="1:15" x14ac:dyDescent="0.35">
      <c r="A23">
        <v>2017</v>
      </c>
      <c r="B23">
        <v>9.4281071000000001</v>
      </c>
      <c r="C23">
        <f t="shared" si="3"/>
        <v>-1.8827654006060612</v>
      </c>
      <c r="D23">
        <v>8.5008730000000003</v>
      </c>
      <c r="E23">
        <v>8.2958762999999998</v>
      </c>
      <c r="F23">
        <v>0.72668529999999998</v>
      </c>
      <c r="G23">
        <v>2.5547366</v>
      </c>
      <c r="H23">
        <v>6.4326014999999996</v>
      </c>
      <c r="I23">
        <v>5.8437552000000004</v>
      </c>
      <c r="J23">
        <v>5.9475802</v>
      </c>
      <c r="K23">
        <v>4.6959979000000001</v>
      </c>
      <c r="L23">
        <v>6.8954782999999997</v>
      </c>
      <c r="M23">
        <v>6.6320541999999998</v>
      </c>
      <c r="N23">
        <f t="shared" si="0"/>
        <v>5.3392483499494956</v>
      </c>
      <c r="O23">
        <f t="shared" si="4"/>
        <v>-1.928270426562289</v>
      </c>
    </row>
    <row r="24" spans="1:15" x14ac:dyDescent="0.35">
      <c r="A24">
        <v>2018</v>
      </c>
      <c r="B24">
        <v>7.2085210000000002</v>
      </c>
      <c r="C24">
        <f t="shared" si="3"/>
        <v>-1.8797210442424244</v>
      </c>
      <c r="D24">
        <v>5.7980210000000003</v>
      </c>
      <c r="E24">
        <v>6.1700439999999999</v>
      </c>
      <c r="F24">
        <v>7.5521560000000001</v>
      </c>
      <c r="G24">
        <v>5.7946119999999999</v>
      </c>
      <c r="H24">
        <v>4.6337010000000003</v>
      </c>
      <c r="I24">
        <v>6.4163079999999999</v>
      </c>
      <c r="J24">
        <v>7.4731180000000004</v>
      </c>
      <c r="K24">
        <v>2.678283</v>
      </c>
      <c r="L24">
        <v>4.1636740000000003</v>
      </c>
      <c r="M24">
        <v>6.3265469999999997</v>
      </c>
      <c r="N24">
        <f t="shared" si="0"/>
        <v>5.1946053296464649</v>
      </c>
      <c r="O24">
        <f t="shared" si="4"/>
        <v>-2.034865180172635</v>
      </c>
    </row>
    <row r="25" spans="1:15" x14ac:dyDescent="0.35">
      <c r="A25">
        <v>2019</v>
      </c>
      <c r="B25">
        <v>15.460739</v>
      </c>
      <c r="C25">
        <f t="shared" si="3"/>
        <v>-1.0577394757575758</v>
      </c>
      <c r="D25">
        <v>13.709382</v>
      </c>
      <c r="E25">
        <v>10.239147000000001</v>
      </c>
      <c r="F25">
        <v>16.052292000000001</v>
      </c>
      <c r="G25">
        <v>11.986800000000001</v>
      </c>
      <c r="H25">
        <v>10.6021</v>
      </c>
      <c r="I25">
        <v>12.848420000000001</v>
      </c>
      <c r="J25">
        <v>6.9839700000000002</v>
      </c>
      <c r="K25">
        <v>14.788895999999999</v>
      </c>
      <c r="L25">
        <v>16.491022000000001</v>
      </c>
      <c r="M25">
        <v>7.1176529999999998</v>
      </c>
      <c r="N25">
        <f t="shared" si="0"/>
        <v>11.268556793686868</v>
      </c>
      <c r="O25">
        <f t="shared" si="4"/>
        <v>-1.2065531459292926</v>
      </c>
    </row>
    <row r="26" spans="1:15" x14ac:dyDescent="0.35">
      <c r="A26">
        <v>2020</v>
      </c>
      <c r="B26">
        <v>16.247919</v>
      </c>
      <c r="C26">
        <f t="shared" si="3"/>
        <v>-0.34543098606060607</v>
      </c>
      <c r="D26">
        <v>14.725685</v>
      </c>
      <c r="E26">
        <v>14.923499</v>
      </c>
      <c r="F26">
        <v>9.3848389999999995</v>
      </c>
      <c r="G26">
        <v>13.092435999999999</v>
      </c>
      <c r="H26">
        <v>7.6445090000000002</v>
      </c>
      <c r="I26">
        <v>18.423292</v>
      </c>
      <c r="J26">
        <v>12.893207</v>
      </c>
      <c r="K26">
        <v>15.659840000000001</v>
      </c>
      <c r="L26">
        <v>14.674094</v>
      </c>
      <c r="M26">
        <v>9.0543870000000002</v>
      </c>
      <c r="N26">
        <f t="shared" si="0"/>
        <v>12.198189667828283</v>
      </c>
      <c r="O26">
        <f t="shared" si="4"/>
        <v>-0.6301251976694211</v>
      </c>
    </row>
    <row r="27" spans="1:15" x14ac:dyDescent="0.35">
      <c r="A27">
        <v>2021</v>
      </c>
      <c r="B27">
        <v>7.6066200000000004</v>
      </c>
      <c r="C27">
        <f t="shared" si="3"/>
        <v>0.26364041878787881</v>
      </c>
      <c r="D27">
        <v>7.0308339999999996</v>
      </c>
      <c r="E27">
        <v>7.2404900000000003</v>
      </c>
      <c r="F27">
        <v>8.3528369999999992</v>
      </c>
      <c r="G27">
        <v>9.0719550000000009</v>
      </c>
      <c r="H27">
        <v>7.8691259999999996</v>
      </c>
      <c r="I27">
        <v>5.6930829999999997</v>
      </c>
      <c r="J27">
        <v>7.9389779999999996</v>
      </c>
      <c r="K27">
        <v>6.8065559999999996</v>
      </c>
      <c r="L27">
        <v>5.1343639999999997</v>
      </c>
      <c r="M27">
        <v>11.179568</v>
      </c>
      <c r="N27">
        <f t="shared" si="0"/>
        <v>7.0156709515656575</v>
      </c>
      <c r="O27">
        <f t="shared" si="4"/>
        <v>-7.2215323400672514E-3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99F6-F968-4A53-BA6D-DCB5EF7A0681}">
  <dimension ref="A1:K28"/>
  <sheetViews>
    <sheetView workbookViewId="0">
      <selection activeCell="E1" sqref="E1"/>
    </sheetView>
  </sheetViews>
  <sheetFormatPr defaultRowHeight="14.5" x14ac:dyDescent="0.35"/>
  <sheetData>
    <row r="1" spans="1:11" x14ac:dyDescent="0.35">
      <c r="A1" t="s">
        <v>1</v>
      </c>
      <c r="B1" t="s">
        <v>10</v>
      </c>
      <c r="C1" t="s">
        <v>11</v>
      </c>
      <c r="D1" t="s">
        <v>12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1995</v>
      </c>
      <c r="B2">
        <v>11.53512229</v>
      </c>
      <c r="C2">
        <v>6.8500120000000004</v>
      </c>
      <c r="D2">
        <v>12.60051045</v>
      </c>
      <c r="E2">
        <v>0.34</v>
      </c>
      <c r="F2">
        <v>6</v>
      </c>
      <c r="G2">
        <v>9.49</v>
      </c>
      <c r="H2">
        <v>15.7785826049337</v>
      </c>
      <c r="I2">
        <v>2.8914986385286801</v>
      </c>
      <c r="J2">
        <v>10.1112452734175</v>
      </c>
      <c r="K2">
        <v>21.44591993645</v>
      </c>
    </row>
    <row r="3" spans="1:11" x14ac:dyDescent="0.35">
      <c r="A3">
        <v>1996</v>
      </c>
      <c r="B3">
        <v>14.19622371</v>
      </c>
      <c r="C3">
        <v>16.042280999999999</v>
      </c>
      <c r="D3">
        <v>13.80828073</v>
      </c>
      <c r="E3">
        <v>0.34</v>
      </c>
      <c r="F3">
        <v>7</v>
      </c>
      <c r="G3">
        <v>4.92</v>
      </c>
      <c r="H3">
        <v>16.499455516873301</v>
      </c>
      <c r="I3">
        <v>2.3453084789393901</v>
      </c>
      <c r="J3">
        <v>11.9026508981521</v>
      </c>
      <c r="K3">
        <v>21.096260135594498</v>
      </c>
    </row>
    <row r="4" spans="1:11" x14ac:dyDescent="0.35">
      <c r="A4">
        <v>1997</v>
      </c>
      <c r="B4">
        <v>21.754702999999999</v>
      </c>
      <c r="C4">
        <v>12.923546999999999</v>
      </c>
      <c r="D4">
        <v>23.579112729999999</v>
      </c>
      <c r="E4">
        <v>0.34</v>
      </c>
      <c r="F4">
        <v>3</v>
      </c>
      <c r="G4">
        <v>6.08</v>
      </c>
      <c r="H4">
        <v>17.197796443507499</v>
      </c>
      <c r="I4">
        <v>1.93053041833976</v>
      </c>
      <c r="J4">
        <v>13.4139568235616</v>
      </c>
      <c r="K4">
        <v>20.981636063453401</v>
      </c>
    </row>
    <row r="5" spans="1:11" x14ac:dyDescent="0.35">
      <c r="A5">
        <v>1998</v>
      </c>
      <c r="B5">
        <v>21.655092</v>
      </c>
      <c r="C5">
        <v>4.7246920000000001</v>
      </c>
      <c r="D5">
        <v>26.036621820000001</v>
      </c>
      <c r="E5">
        <v>0.34</v>
      </c>
      <c r="F5">
        <v>7</v>
      </c>
      <c r="G5">
        <v>11.79</v>
      </c>
      <c r="H5">
        <v>17.847985738389902</v>
      </c>
      <c r="I5">
        <v>1.6472363654075499</v>
      </c>
      <c r="J5">
        <v>14.619402462191101</v>
      </c>
      <c r="K5">
        <v>21.076569014588699</v>
      </c>
    </row>
    <row r="6" spans="1:11" x14ac:dyDescent="0.35">
      <c r="A6">
        <v>1999</v>
      </c>
      <c r="B6">
        <v>23.737850300000002</v>
      </c>
      <c r="C6">
        <v>6.3884718999999999</v>
      </c>
      <c r="D6">
        <v>28.40674727</v>
      </c>
      <c r="E6">
        <v>0.34</v>
      </c>
      <c r="F6">
        <v>6</v>
      </c>
      <c r="G6">
        <v>5.93</v>
      </c>
      <c r="H6">
        <v>18.4383930828836</v>
      </c>
      <c r="I6">
        <v>1.4791979016016701</v>
      </c>
      <c r="J6">
        <v>15.5391651957443</v>
      </c>
      <c r="K6">
        <v>21.3376209700229</v>
      </c>
    </row>
    <row r="7" spans="1:11" x14ac:dyDescent="0.35">
      <c r="A7">
        <v>2000</v>
      </c>
      <c r="B7">
        <v>14.172595210000001</v>
      </c>
      <c r="C7">
        <v>5.8817139999999997</v>
      </c>
      <c r="D7">
        <v>16.172267550000001</v>
      </c>
      <c r="E7">
        <v>0.34</v>
      </c>
      <c r="F7">
        <v>5</v>
      </c>
      <c r="G7">
        <v>7.26</v>
      </c>
      <c r="H7">
        <v>18.981391588299498</v>
      </c>
      <c r="I7">
        <v>1.3959960252742201</v>
      </c>
      <c r="J7">
        <v>16.245239378762101</v>
      </c>
      <c r="K7">
        <v>21.717543797836999</v>
      </c>
    </row>
    <row r="8" spans="1:11" x14ac:dyDescent="0.35">
      <c r="A8">
        <v>2001</v>
      </c>
      <c r="B8">
        <v>15.791178929999999</v>
      </c>
      <c r="C8">
        <v>18.879024000000001</v>
      </c>
      <c r="D8">
        <v>15.79607227</v>
      </c>
      <c r="E8">
        <v>0.32</v>
      </c>
      <c r="F8">
        <v>6</v>
      </c>
      <c r="G8">
        <v>5.95</v>
      </c>
      <c r="H8">
        <v>19.500380690898801</v>
      </c>
      <c r="I8">
        <v>1.3639602685868899</v>
      </c>
      <c r="J8">
        <v>16.827018564468499</v>
      </c>
      <c r="K8">
        <v>22.173742817329099</v>
      </c>
    </row>
    <row r="9" spans="1:11" x14ac:dyDescent="0.35">
      <c r="A9">
        <v>2002</v>
      </c>
      <c r="B9">
        <v>8.7104747140000001</v>
      </c>
      <c r="C9">
        <v>6.6567449999999999</v>
      </c>
      <c r="D9">
        <v>9.0347726359999996</v>
      </c>
      <c r="E9">
        <v>0.34</v>
      </c>
      <c r="F9">
        <v>7</v>
      </c>
      <c r="G9">
        <v>7.08</v>
      </c>
      <c r="H9">
        <v>20.0099453199091</v>
      </c>
      <c r="I9">
        <v>1.3564750398515499</v>
      </c>
      <c r="J9">
        <v>17.3512542418</v>
      </c>
      <c r="K9">
        <v>22.668636398018101</v>
      </c>
    </row>
    <row r="10" spans="1:11" x14ac:dyDescent="0.35">
      <c r="A10">
        <v>2003</v>
      </c>
      <c r="B10">
        <v>13.26165671</v>
      </c>
      <c r="C10">
        <v>13.094815000000001</v>
      </c>
      <c r="D10">
        <v>13.181081089999999</v>
      </c>
      <c r="E10">
        <v>0.36</v>
      </c>
      <c r="F10">
        <v>9</v>
      </c>
      <c r="G10">
        <v>12.45</v>
      </c>
      <c r="H10">
        <v>20.496029803355501</v>
      </c>
      <c r="I10">
        <v>1.35718148737567</v>
      </c>
      <c r="J10">
        <v>17.8359540880992</v>
      </c>
      <c r="K10">
        <v>23.156105518611799</v>
      </c>
    </row>
    <row r="11" spans="1:11" x14ac:dyDescent="0.35">
      <c r="A11">
        <v>2004</v>
      </c>
      <c r="B11">
        <v>31.493210860000001</v>
      </c>
      <c r="C11">
        <v>11.895517999999999</v>
      </c>
      <c r="D11">
        <v>37.12285455</v>
      </c>
      <c r="E11">
        <v>0.33</v>
      </c>
      <c r="F11">
        <v>4</v>
      </c>
      <c r="G11">
        <v>10.73</v>
      </c>
      <c r="H11">
        <v>20.899750147763498</v>
      </c>
      <c r="I11">
        <v>1.3584843702268901</v>
      </c>
      <c r="J11">
        <v>18.2371207821189</v>
      </c>
      <c r="K11">
        <v>23.562379513408199</v>
      </c>
    </row>
    <row r="12" spans="1:11" x14ac:dyDescent="0.35">
      <c r="A12">
        <v>2005</v>
      </c>
      <c r="B12">
        <v>31.11026786</v>
      </c>
      <c r="C12">
        <v>25.517880000000002</v>
      </c>
      <c r="D12">
        <v>32.954915450000001</v>
      </c>
      <c r="E12">
        <v>0.33</v>
      </c>
      <c r="F12">
        <v>8</v>
      </c>
      <c r="G12">
        <v>9.1999999999999993</v>
      </c>
      <c r="H12">
        <v>21.140848037666402</v>
      </c>
      <c r="I12">
        <v>1.35831579056512</v>
      </c>
      <c r="J12">
        <v>18.4785490881588</v>
      </c>
      <c r="K12">
        <v>23.803146987174099</v>
      </c>
    </row>
    <row r="13" spans="1:11" x14ac:dyDescent="0.35">
      <c r="A13">
        <v>2006</v>
      </c>
      <c r="B13">
        <v>20.939811429999999</v>
      </c>
      <c r="C13">
        <v>18.638349999999999</v>
      </c>
      <c r="D13">
        <v>20.98888273</v>
      </c>
      <c r="E13">
        <v>0.33</v>
      </c>
      <c r="F13">
        <v>5</v>
      </c>
      <c r="G13">
        <v>5.86</v>
      </c>
      <c r="H13">
        <v>21.171654556528502</v>
      </c>
      <c r="I13">
        <v>1.3569598533374401</v>
      </c>
      <c r="J13">
        <v>18.512013243987099</v>
      </c>
      <c r="K13">
        <v>23.831295869069901</v>
      </c>
    </row>
    <row r="14" spans="1:11" x14ac:dyDescent="0.35">
      <c r="A14">
        <v>2007</v>
      </c>
      <c r="B14">
        <v>22.783335000000001</v>
      </c>
      <c r="C14">
        <v>19.33071</v>
      </c>
      <c r="D14">
        <v>24.11536727</v>
      </c>
      <c r="E14">
        <v>0.33</v>
      </c>
      <c r="F14">
        <v>6</v>
      </c>
      <c r="G14">
        <v>8.07</v>
      </c>
      <c r="H14">
        <v>20.987504849141999</v>
      </c>
      <c r="I14">
        <v>1.3553854478632099</v>
      </c>
      <c r="J14">
        <v>18.330949371330099</v>
      </c>
      <c r="K14">
        <v>23.644060326953898</v>
      </c>
    </row>
    <row r="15" spans="1:11" x14ac:dyDescent="0.35">
      <c r="A15">
        <v>2008</v>
      </c>
      <c r="B15">
        <v>19.280587860000001</v>
      </c>
      <c r="C15">
        <v>20.420739999999999</v>
      </c>
      <c r="D15">
        <v>18.998825449999998</v>
      </c>
      <c r="E15">
        <v>0.35</v>
      </c>
      <c r="F15">
        <v>10</v>
      </c>
      <c r="G15">
        <v>8.49</v>
      </c>
      <c r="H15">
        <v>20.593575457403599</v>
      </c>
      <c r="I15">
        <v>1.3546861306994999</v>
      </c>
      <c r="J15">
        <v>17.938390641232601</v>
      </c>
      <c r="K15">
        <v>23.2487602735746</v>
      </c>
    </row>
    <row r="16" spans="1:11" x14ac:dyDescent="0.35">
      <c r="A16">
        <v>2009</v>
      </c>
      <c r="B16">
        <v>26.875343569999998</v>
      </c>
      <c r="C16">
        <v>29.33296</v>
      </c>
      <c r="D16">
        <v>26.40888545</v>
      </c>
      <c r="E16">
        <v>0.35</v>
      </c>
      <c r="F16">
        <v>5</v>
      </c>
      <c r="G16">
        <v>4.7</v>
      </c>
      <c r="H16">
        <v>19.994465570534199</v>
      </c>
      <c r="I16">
        <v>1.3553854478631999</v>
      </c>
      <c r="J16">
        <v>17.3379100927223</v>
      </c>
      <c r="K16">
        <v>22.651021048345999</v>
      </c>
    </row>
    <row r="17" spans="1:11" x14ac:dyDescent="0.35">
      <c r="A17">
        <v>2010</v>
      </c>
      <c r="B17">
        <v>19.806567139999999</v>
      </c>
      <c r="C17">
        <v>23.34571</v>
      </c>
      <c r="D17">
        <v>18.928192729999999</v>
      </c>
      <c r="E17">
        <v>0.35</v>
      </c>
      <c r="F17">
        <v>3</v>
      </c>
      <c r="G17">
        <v>4.49</v>
      </c>
      <c r="H17">
        <v>19.205307157076501</v>
      </c>
      <c r="I17">
        <v>1.3569598533374301</v>
      </c>
      <c r="J17">
        <v>16.545665844535101</v>
      </c>
      <c r="K17">
        <v>21.8649484696179</v>
      </c>
    </row>
    <row r="18" spans="1:11" x14ac:dyDescent="0.35">
      <c r="A18">
        <v>2011</v>
      </c>
      <c r="B18">
        <v>24.987110000000001</v>
      </c>
      <c r="C18">
        <v>31.183969999999999</v>
      </c>
      <c r="D18">
        <v>23.306634549999998</v>
      </c>
      <c r="E18">
        <v>0.32</v>
      </c>
      <c r="F18">
        <v>9</v>
      </c>
      <c r="G18">
        <v>7.79</v>
      </c>
      <c r="H18">
        <v>18.254978497710301</v>
      </c>
      <c r="I18">
        <v>1.35831579056512</v>
      </c>
      <c r="J18">
        <v>15.5926795482027</v>
      </c>
      <c r="K18">
        <v>20.917277447218002</v>
      </c>
    </row>
    <row r="19" spans="1:11" x14ac:dyDescent="0.35">
      <c r="A19">
        <v>2012</v>
      </c>
      <c r="B19">
        <v>15.53344193</v>
      </c>
      <c r="C19">
        <v>31.548940000000002</v>
      </c>
      <c r="D19">
        <v>10.86957336</v>
      </c>
      <c r="E19">
        <v>0.34</v>
      </c>
      <c r="F19">
        <v>10</v>
      </c>
      <c r="G19">
        <v>9.2200000000000006</v>
      </c>
      <c r="H19">
        <v>17.191062950852402</v>
      </c>
      <c r="I19">
        <v>1.3584843702268901</v>
      </c>
      <c r="J19">
        <v>14.528433585207701</v>
      </c>
      <c r="K19">
        <v>19.853692316497099</v>
      </c>
    </row>
    <row r="20" spans="1:11" x14ac:dyDescent="0.35">
      <c r="A20">
        <v>2013</v>
      </c>
      <c r="B20">
        <v>10.66770307</v>
      </c>
      <c r="C20">
        <v>7.2447530000000002</v>
      </c>
      <c r="D20">
        <v>10.386528820000001</v>
      </c>
      <c r="E20">
        <v>0.35</v>
      </c>
      <c r="F20">
        <v>5</v>
      </c>
      <c r="G20">
        <v>4.4800000000000004</v>
      </c>
      <c r="H20">
        <v>16.0792719120189</v>
      </c>
      <c r="I20">
        <v>1.35718148737568</v>
      </c>
      <c r="J20">
        <v>13.4191961967626</v>
      </c>
      <c r="K20">
        <v>18.739347627275201</v>
      </c>
    </row>
    <row r="21" spans="1:11" x14ac:dyDescent="0.35">
      <c r="A21">
        <v>2014</v>
      </c>
      <c r="B21">
        <v>9.7242546430000001</v>
      </c>
      <c r="C21">
        <v>9.9281430000000004</v>
      </c>
      <c r="D21">
        <v>8.0818038179999991</v>
      </c>
      <c r="E21">
        <v>0.35</v>
      </c>
      <c r="F21">
        <v>8</v>
      </c>
      <c r="G21">
        <v>7.72</v>
      </c>
      <c r="H21">
        <v>14.981521713041399</v>
      </c>
      <c r="I21">
        <v>1.3564750398515699</v>
      </c>
      <c r="J21">
        <v>12.3228306349323</v>
      </c>
      <c r="K21">
        <v>17.6402127911504</v>
      </c>
    </row>
    <row r="22" spans="1:11" x14ac:dyDescent="0.35">
      <c r="A22">
        <v>2015</v>
      </c>
      <c r="B22">
        <v>12.565795639999999</v>
      </c>
      <c r="C22">
        <v>16.8826</v>
      </c>
      <c r="D22">
        <v>11.71880809</v>
      </c>
      <c r="E22">
        <v>0.34</v>
      </c>
      <c r="F22">
        <v>6</v>
      </c>
      <c r="G22">
        <v>10.86</v>
      </c>
      <c r="H22">
        <v>13.936732625264099</v>
      </c>
      <c r="I22">
        <v>1.3639602685869101</v>
      </c>
      <c r="J22">
        <v>11.2633704988337</v>
      </c>
      <c r="K22">
        <v>16.610094751694401</v>
      </c>
    </row>
    <row r="23" spans="1:11" x14ac:dyDescent="0.35">
      <c r="A23">
        <v>2016</v>
      </c>
      <c r="B23">
        <v>8.0748397139999994</v>
      </c>
      <c r="C23">
        <v>17.528555000000001</v>
      </c>
      <c r="D23">
        <v>6.1467349090000001</v>
      </c>
      <c r="E23">
        <v>0.34</v>
      </c>
      <c r="F23">
        <v>7</v>
      </c>
      <c r="G23">
        <v>13.82</v>
      </c>
      <c r="H23">
        <v>12.9623213117859</v>
      </c>
      <c r="I23">
        <v>1.39599602527424</v>
      </c>
      <c r="J23">
        <v>10.2261691022484</v>
      </c>
      <c r="K23">
        <v>15.6984735213234</v>
      </c>
    </row>
    <row r="24" spans="1:11" x14ac:dyDescent="0.35">
      <c r="A24">
        <v>2017</v>
      </c>
      <c r="B24">
        <v>11.268567539999999</v>
      </c>
      <c r="C24">
        <v>37.242319999999999</v>
      </c>
      <c r="D24">
        <v>5.9957950550000003</v>
      </c>
      <c r="E24">
        <v>0.34</v>
      </c>
      <c r="F24">
        <v>13</v>
      </c>
      <c r="G24">
        <v>9.31</v>
      </c>
      <c r="H24">
        <v>12.060565455818301</v>
      </c>
      <c r="I24">
        <v>1.4791979016016801</v>
      </c>
      <c r="J24">
        <v>9.1613375686790199</v>
      </c>
      <c r="K24">
        <v>14.9597933429576</v>
      </c>
    </row>
    <row r="25" spans="1:11" x14ac:dyDescent="0.35">
      <c r="A25">
        <v>2018</v>
      </c>
      <c r="B25">
        <v>9.3138789289999995</v>
      </c>
      <c r="C25">
        <v>24.080259999999999</v>
      </c>
      <c r="D25">
        <v>5.8377259090000004</v>
      </c>
      <c r="E25">
        <v>0.33</v>
      </c>
      <c r="F25">
        <v>15</v>
      </c>
      <c r="G25">
        <v>8.1</v>
      </c>
      <c r="H25">
        <v>11.219739260725101</v>
      </c>
      <c r="I25">
        <v>1.6472363654075499</v>
      </c>
      <c r="J25">
        <v>7.9911559845262898</v>
      </c>
      <c r="K25">
        <v>14.4483225369239</v>
      </c>
    </row>
    <row r="26" spans="1:11" x14ac:dyDescent="0.35">
      <c r="A26">
        <v>2019</v>
      </c>
      <c r="B26">
        <v>14.031158639999999</v>
      </c>
      <c r="C26">
        <v>19.37791</v>
      </c>
      <c r="D26">
        <v>12.389129179999999</v>
      </c>
      <c r="E26">
        <v>0.32</v>
      </c>
      <c r="F26">
        <v>10</v>
      </c>
      <c r="G26">
        <v>8.4600000000000009</v>
      </c>
      <c r="H26">
        <v>10.4166707934685</v>
      </c>
      <c r="I26">
        <v>1.93053041833976</v>
      </c>
      <c r="J26">
        <v>6.63283117352257</v>
      </c>
      <c r="K26">
        <v>14.200510413414399</v>
      </c>
    </row>
    <row r="27" spans="1:11" x14ac:dyDescent="0.35">
      <c r="A27">
        <v>2020</v>
      </c>
      <c r="B27">
        <v>12.72886536</v>
      </c>
      <c r="C27">
        <v>10.041615</v>
      </c>
      <c r="D27">
        <v>13.338518820000001</v>
      </c>
      <c r="E27">
        <v>0.32</v>
      </c>
      <c r="F27">
        <v>5</v>
      </c>
      <c r="G27">
        <v>8.23</v>
      </c>
      <c r="H27">
        <v>9.6267060562020692</v>
      </c>
      <c r="I27">
        <v>2.3453084789394101</v>
      </c>
      <c r="J27">
        <v>5.0299014374808202</v>
      </c>
      <c r="K27">
        <v>14.2235106749233</v>
      </c>
    </row>
    <row r="28" spans="1:11" x14ac:dyDescent="0.35">
      <c r="A28">
        <v>2021</v>
      </c>
      <c r="B28">
        <v>8.3096357859999994</v>
      </c>
      <c r="C28">
        <v>7.7464050000000002</v>
      </c>
      <c r="D28">
        <v>7.6294919090000004</v>
      </c>
      <c r="E28">
        <v>0.36</v>
      </c>
      <c r="F28">
        <v>12</v>
      </c>
      <c r="G28">
        <v>7.53</v>
      </c>
      <c r="H28">
        <v>8.8366346939478895</v>
      </c>
      <c r="I28">
        <v>2.89149863852874</v>
      </c>
      <c r="J28">
        <v>3.1692973624315499</v>
      </c>
      <c r="K28">
        <v>14.503972025464201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9B81F-4FB7-4A1C-B294-EE6210C8B2AD}">
  <dimension ref="A1:L28"/>
  <sheetViews>
    <sheetView workbookViewId="0">
      <selection activeCell="F2" sqref="F2:F28"/>
    </sheetView>
  </sheetViews>
  <sheetFormatPr defaultRowHeight="14.5" x14ac:dyDescent="0.35"/>
  <sheetData>
    <row r="1" spans="1:12" x14ac:dyDescent="0.35">
      <c r="A1" t="s">
        <v>0</v>
      </c>
      <c r="B1" t="s">
        <v>1</v>
      </c>
      <c r="C1" t="s">
        <v>10</v>
      </c>
      <c r="D1" t="s">
        <v>11</v>
      </c>
      <c r="E1" t="s">
        <v>12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</row>
    <row r="2" spans="1:12" x14ac:dyDescent="0.35">
      <c r="A2">
        <v>1</v>
      </c>
      <c r="B2">
        <v>1995</v>
      </c>
      <c r="C2">
        <v>12.60051045</v>
      </c>
      <c r="D2">
        <v>6.8500120000000004</v>
      </c>
      <c r="E2">
        <v>12.60051045</v>
      </c>
      <c r="F2">
        <v>0.34</v>
      </c>
      <c r="G2">
        <v>6</v>
      </c>
      <c r="H2">
        <v>9.49</v>
      </c>
      <c r="I2">
        <v>7.9911839346616098</v>
      </c>
      <c r="J2">
        <v>3.6398853403866598</v>
      </c>
      <c r="K2">
        <v>0.85700866750376703</v>
      </c>
      <c r="L2">
        <v>15.125359201819499</v>
      </c>
    </row>
    <row r="3" spans="1:12" x14ac:dyDescent="0.35">
      <c r="A3">
        <v>1</v>
      </c>
      <c r="B3">
        <v>1996</v>
      </c>
      <c r="C3">
        <v>13.80828073</v>
      </c>
      <c r="D3">
        <v>16.042280999999999</v>
      </c>
      <c r="E3">
        <v>13.80828073</v>
      </c>
      <c r="F3">
        <v>0.34</v>
      </c>
      <c r="G3">
        <v>7</v>
      </c>
      <c r="H3">
        <v>4.92</v>
      </c>
      <c r="I3">
        <v>8.89126815454234</v>
      </c>
      <c r="J3">
        <v>3.05772632370376</v>
      </c>
      <c r="K3">
        <v>2.8981245600829699</v>
      </c>
      <c r="L3">
        <v>14.8844117490017</v>
      </c>
    </row>
    <row r="4" spans="1:12" x14ac:dyDescent="0.35">
      <c r="A4">
        <v>1</v>
      </c>
      <c r="B4">
        <v>1997</v>
      </c>
      <c r="C4">
        <v>23.579112729999999</v>
      </c>
      <c r="D4">
        <v>12.923546999999999</v>
      </c>
      <c r="E4">
        <v>23.579112729999999</v>
      </c>
      <c r="F4">
        <v>0.34</v>
      </c>
      <c r="G4">
        <v>3</v>
      </c>
      <c r="H4">
        <v>6.08</v>
      </c>
      <c r="I4">
        <v>9.7918259284708107</v>
      </c>
      <c r="J4">
        <v>2.5769058506658902</v>
      </c>
      <c r="K4">
        <v>4.7410904611656601</v>
      </c>
      <c r="L4">
        <v>14.842561395776</v>
      </c>
    </row>
    <row r="5" spans="1:12" x14ac:dyDescent="0.35">
      <c r="A5">
        <v>1</v>
      </c>
      <c r="B5">
        <v>1998</v>
      </c>
      <c r="C5">
        <v>26.036621820000001</v>
      </c>
      <c r="D5">
        <v>4.7246920000000001</v>
      </c>
      <c r="E5">
        <v>26.036621820000001</v>
      </c>
      <c r="F5">
        <v>0.34</v>
      </c>
      <c r="G5">
        <v>7</v>
      </c>
      <c r="H5">
        <v>11.79</v>
      </c>
      <c r="I5">
        <v>10.7025011448666</v>
      </c>
      <c r="J5">
        <v>2.2021214017602002</v>
      </c>
      <c r="K5">
        <v>6.38634319741662</v>
      </c>
      <c r="L5">
        <v>15.0186590923166</v>
      </c>
    </row>
    <row r="6" spans="1:12" x14ac:dyDescent="0.35">
      <c r="A6">
        <v>1</v>
      </c>
      <c r="B6">
        <v>1999</v>
      </c>
      <c r="C6">
        <v>28.40674727</v>
      </c>
      <c r="D6">
        <v>6.3884718999999999</v>
      </c>
      <c r="E6">
        <v>28.40674727</v>
      </c>
      <c r="F6">
        <v>0.34</v>
      </c>
      <c r="G6">
        <v>6</v>
      </c>
      <c r="H6">
        <v>5.93</v>
      </c>
      <c r="I6">
        <v>11.638628121651699</v>
      </c>
      <c r="J6">
        <v>1.93134409610985</v>
      </c>
      <c r="K6">
        <v>7.8531936932764097</v>
      </c>
      <c r="L6">
        <v>15.424062550026999</v>
      </c>
    </row>
    <row r="7" spans="1:12" x14ac:dyDescent="0.35">
      <c r="A7">
        <v>1</v>
      </c>
      <c r="B7">
        <v>2000</v>
      </c>
      <c r="C7">
        <v>16.172267550000001</v>
      </c>
      <c r="D7">
        <v>5.8817139999999997</v>
      </c>
      <c r="E7">
        <v>16.172267550000001</v>
      </c>
      <c r="F7">
        <v>0.34</v>
      </c>
      <c r="G7">
        <v>5</v>
      </c>
      <c r="H7">
        <v>7.26</v>
      </c>
      <c r="I7">
        <v>12.607032704391299</v>
      </c>
      <c r="J7">
        <v>1.75420148361135</v>
      </c>
      <c r="K7">
        <v>9.1687977965130791</v>
      </c>
      <c r="L7">
        <v>16.045267612269601</v>
      </c>
    </row>
    <row r="8" spans="1:12" x14ac:dyDescent="0.35">
      <c r="A8">
        <v>1</v>
      </c>
      <c r="B8">
        <v>2001</v>
      </c>
      <c r="C8">
        <v>15.79607227</v>
      </c>
      <c r="D8">
        <v>18.879024000000001</v>
      </c>
      <c r="E8">
        <v>15.79607227</v>
      </c>
      <c r="F8">
        <v>0.32</v>
      </c>
      <c r="G8">
        <v>6</v>
      </c>
      <c r="H8">
        <v>5.95</v>
      </c>
      <c r="I8">
        <v>13.6017056592729</v>
      </c>
      <c r="J8">
        <v>1.6525996578247699</v>
      </c>
      <c r="K8">
        <v>10.3626103299364</v>
      </c>
      <c r="L8">
        <v>16.840800988609502</v>
      </c>
    </row>
    <row r="9" spans="1:12" x14ac:dyDescent="0.35">
      <c r="A9">
        <v>1</v>
      </c>
      <c r="B9">
        <v>2002</v>
      </c>
      <c r="C9">
        <v>9.0347726359999996</v>
      </c>
      <c r="D9">
        <v>6.6567449999999999</v>
      </c>
      <c r="E9">
        <v>9.0347726359999996</v>
      </c>
      <c r="F9">
        <v>0.34</v>
      </c>
      <c r="G9">
        <v>7</v>
      </c>
      <c r="H9">
        <v>7.08</v>
      </c>
      <c r="I9">
        <v>14.611471599471599</v>
      </c>
      <c r="J9">
        <v>1.60438147025464</v>
      </c>
      <c r="K9">
        <v>11.466883917772501</v>
      </c>
      <c r="L9">
        <v>17.7560592811707</v>
      </c>
    </row>
    <row r="10" spans="1:12" x14ac:dyDescent="0.35">
      <c r="A10">
        <v>1</v>
      </c>
      <c r="B10">
        <v>2003</v>
      </c>
      <c r="C10">
        <v>13.181081089999999</v>
      </c>
      <c r="D10">
        <v>13.094815000000001</v>
      </c>
      <c r="E10">
        <v>13.181081089999999</v>
      </c>
      <c r="F10">
        <v>0.36</v>
      </c>
      <c r="G10">
        <v>9</v>
      </c>
      <c r="H10">
        <v>12.45</v>
      </c>
      <c r="I10">
        <v>15.6230744152783</v>
      </c>
      <c r="J10">
        <v>1.58858012644847</v>
      </c>
      <c r="K10">
        <v>12.5094573674393</v>
      </c>
      <c r="L10">
        <v>18.7366914631173</v>
      </c>
    </row>
    <row r="11" spans="1:12" x14ac:dyDescent="0.35">
      <c r="A11">
        <v>1</v>
      </c>
      <c r="B11">
        <v>2004</v>
      </c>
      <c r="C11">
        <v>37.12285455</v>
      </c>
      <c r="D11">
        <v>11.895517999999999</v>
      </c>
      <c r="E11">
        <v>37.12285455</v>
      </c>
      <c r="F11">
        <v>0.33</v>
      </c>
      <c r="G11">
        <v>4</v>
      </c>
      <c r="H11">
        <v>10.73</v>
      </c>
      <c r="I11">
        <v>16.617303047869498</v>
      </c>
      <c r="J11">
        <v>1.5893293775828601</v>
      </c>
      <c r="K11">
        <v>13.5022174678071</v>
      </c>
      <c r="L11">
        <v>19.732388627931901</v>
      </c>
    </row>
    <row r="12" spans="1:12" x14ac:dyDescent="0.35">
      <c r="A12">
        <v>1</v>
      </c>
      <c r="B12">
        <v>2005</v>
      </c>
      <c r="C12">
        <v>32.954915450000001</v>
      </c>
      <c r="D12">
        <v>25.517880000000002</v>
      </c>
      <c r="E12">
        <v>32.954915450000001</v>
      </c>
      <c r="F12">
        <v>0.33</v>
      </c>
      <c r="G12">
        <v>8</v>
      </c>
      <c r="H12">
        <v>9.1999999999999993</v>
      </c>
      <c r="I12">
        <v>17.565418464104798</v>
      </c>
      <c r="J12">
        <v>1.59653943582196</v>
      </c>
      <c r="K12">
        <v>14.436201169893801</v>
      </c>
      <c r="L12">
        <v>20.694635758315801</v>
      </c>
    </row>
    <row r="13" spans="1:12" x14ac:dyDescent="0.35">
      <c r="A13">
        <v>1</v>
      </c>
      <c r="B13">
        <v>2006</v>
      </c>
      <c r="C13">
        <v>20.98888273</v>
      </c>
      <c r="D13">
        <v>18.638349999999999</v>
      </c>
      <c r="E13">
        <v>20.98888273</v>
      </c>
      <c r="F13">
        <v>0.33</v>
      </c>
      <c r="G13">
        <v>5</v>
      </c>
      <c r="H13">
        <v>5.86</v>
      </c>
      <c r="I13">
        <v>18.4352977868846</v>
      </c>
      <c r="J13">
        <v>1.6043992236362801</v>
      </c>
      <c r="K13">
        <v>15.2906753085575</v>
      </c>
      <c r="L13">
        <v>21.579920265211701</v>
      </c>
    </row>
    <row r="14" spans="1:12" x14ac:dyDescent="0.35">
      <c r="A14">
        <v>1</v>
      </c>
      <c r="B14">
        <v>2007</v>
      </c>
      <c r="C14">
        <v>24.11536727</v>
      </c>
      <c r="D14">
        <v>19.33071</v>
      </c>
      <c r="E14">
        <v>24.11536727</v>
      </c>
      <c r="F14">
        <v>0.33</v>
      </c>
      <c r="G14">
        <v>6</v>
      </c>
      <c r="H14">
        <v>8.07</v>
      </c>
      <c r="I14">
        <v>19.202877653129601</v>
      </c>
      <c r="J14">
        <v>1.60988027188201</v>
      </c>
      <c r="K14">
        <v>16.047512320240799</v>
      </c>
      <c r="L14">
        <v>22.358242986018301</v>
      </c>
    </row>
    <row r="15" spans="1:12" x14ac:dyDescent="0.35">
      <c r="A15">
        <v>1</v>
      </c>
      <c r="B15">
        <v>2008</v>
      </c>
      <c r="C15">
        <v>18.998825449999998</v>
      </c>
      <c r="D15">
        <v>20.420739999999999</v>
      </c>
      <c r="E15">
        <v>18.998825449999998</v>
      </c>
      <c r="F15">
        <v>0.35</v>
      </c>
      <c r="G15">
        <v>10</v>
      </c>
      <c r="H15">
        <v>8.49</v>
      </c>
      <c r="I15">
        <v>19.848565318514499</v>
      </c>
      <c r="J15">
        <v>1.61178841580835</v>
      </c>
      <c r="K15">
        <v>16.689460023530099</v>
      </c>
      <c r="L15">
        <v>23.007670613498899</v>
      </c>
    </row>
    <row r="16" spans="1:12" x14ac:dyDescent="0.35">
      <c r="A16">
        <v>1</v>
      </c>
      <c r="B16">
        <v>2009</v>
      </c>
      <c r="C16">
        <v>26.40888545</v>
      </c>
      <c r="D16">
        <v>29.33296</v>
      </c>
      <c r="E16">
        <v>26.40888545</v>
      </c>
      <c r="F16">
        <v>0.35</v>
      </c>
      <c r="G16">
        <v>5</v>
      </c>
      <c r="H16">
        <v>4.7</v>
      </c>
      <c r="I16">
        <v>20.350573827768098</v>
      </c>
      <c r="J16">
        <v>1.60988027188201</v>
      </c>
      <c r="K16">
        <v>17.195208494879399</v>
      </c>
      <c r="L16">
        <v>23.505939160656901</v>
      </c>
    </row>
    <row r="17" spans="1:12" x14ac:dyDescent="0.35">
      <c r="A17">
        <v>1</v>
      </c>
      <c r="B17">
        <v>2010</v>
      </c>
      <c r="C17">
        <v>18.928192729999999</v>
      </c>
      <c r="D17">
        <v>23.34571</v>
      </c>
      <c r="E17">
        <v>18.928192729999999</v>
      </c>
      <c r="F17">
        <v>0.35</v>
      </c>
      <c r="G17">
        <v>3</v>
      </c>
      <c r="H17">
        <v>4.49</v>
      </c>
      <c r="I17">
        <v>20.6938194135994</v>
      </c>
      <c r="J17">
        <v>1.6043992236362701</v>
      </c>
      <c r="K17">
        <v>17.549196935272299</v>
      </c>
      <c r="L17">
        <v>23.8384418919265</v>
      </c>
    </row>
    <row r="18" spans="1:12" x14ac:dyDescent="0.35">
      <c r="A18">
        <v>1</v>
      </c>
      <c r="B18">
        <v>2011</v>
      </c>
      <c r="C18">
        <v>23.306634549999998</v>
      </c>
      <c r="D18">
        <v>31.183969999999999</v>
      </c>
      <c r="E18">
        <v>23.306634549999998</v>
      </c>
      <c r="F18">
        <v>0.32</v>
      </c>
      <c r="G18">
        <v>9</v>
      </c>
      <c r="H18">
        <v>7.79</v>
      </c>
      <c r="I18">
        <v>20.8737494561978</v>
      </c>
      <c r="J18">
        <v>1.59653943582196</v>
      </c>
      <c r="K18">
        <v>17.744532161986701</v>
      </c>
      <c r="L18">
        <v>24.002966750408799</v>
      </c>
    </row>
    <row r="19" spans="1:12" x14ac:dyDescent="0.35">
      <c r="A19">
        <v>1</v>
      </c>
      <c r="B19">
        <v>2012</v>
      </c>
      <c r="C19">
        <v>10.86957336</v>
      </c>
      <c r="D19">
        <v>31.548940000000002</v>
      </c>
      <c r="E19">
        <v>10.86957336</v>
      </c>
      <c r="F19">
        <v>0.34</v>
      </c>
      <c r="G19">
        <v>10</v>
      </c>
      <c r="H19">
        <v>9.2200000000000006</v>
      </c>
      <c r="I19">
        <v>20.895939041205899</v>
      </c>
      <c r="J19">
        <v>1.5893293775828601</v>
      </c>
      <c r="K19">
        <v>17.780853461143501</v>
      </c>
      <c r="L19">
        <v>24.011024621268302</v>
      </c>
    </row>
    <row r="20" spans="1:12" x14ac:dyDescent="0.35">
      <c r="A20">
        <v>1</v>
      </c>
      <c r="B20">
        <v>2013</v>
      </c>
      <c r="C20">
        <v>10.386528820000001</v>
      </c>
      <c r="D20">
        <v>7.2447530000000002</v>
      </c>
      <c r="E20">
        <v>10.386528820000001</v>
      </c>
      <c r="F20">
        <v>0.35</v>
      </c>
      <c r="G20">
        <v>5</v>
      </c>
      <c r="H20">
        <v>4.4800000000000004</v>
      </c>
      <c r="I20">
        <v>20.7852283976503</v>
      </c>
      <c r="J20">
        <v>1.58858012644847</v>
      </c>
      <c r="K20">
        <v>17.6716113498113</v>
      </c>
      <c r="L20">
        <v>23.8988454454893</v>
      </c>
    </row>
    <row r="21" spans="1:12" x14ac:dyDescent="0.35">
      <c r="A21">
        <v>1</v>
      </c>
      <c r="B21">
        <v>2014</v>
      </c>
      <c r="C21">
        <v>8.0818038179999991</v>
      </c>
      <c r="D21">
        <v>9.9281430000000004</v>
      </c>
      <c r="E21">
        <v>8.0818038179999991</v>
      </c>
      <c r="F21">
        <v>0.35</v>
      </c>
      <c r="G21">
        <v>8</v>
      </c>
      <c r="H21">
        <v>7.72</v>
      </c>
      <c r="I21">
        <v>20.576615252526501</v>
      </c>
      <c r="J21">
        <v>1.6043814702546499</v>
      </c>
      <c r="K21">
        <v>17.432027570827302</v>
      </c>
      <c r="L21">
        <v>23.721202934225602</v>
      </c>
    </row>
    <row r="22" spans="1:12" x14ac:dyDescent="0.35">
      <c r="A22">
        <v>1</v>
      </c>
      <c r="B22">
        <v>2015</v>
      </c>
      <c r="C22">
        <v>11.71880809</v>
      </c>
      <c r="D22">
        <v>16.8826</v>
      </c>
      <c r="E22">
        <v>11.71880809</v>
      </c>
      <c r="F22">
        <v>0.34</v>
      </c>
      <c r="G22">
        <v>6</v>
      </c>
      <c r="H22">
        <v>10.86</v>
      </c>
      <c r="I22">
        <v>20.2898521768583</v>
      </c>
      <c r="J22">
        <v>1.6525996578247699</v>
      </c>
      <c r="K22">
        <v>17.0507568475218</v>
      </c>
      <c r="L22">
        <v>23.5289475061949</v>
      </c>
    </row>
    <row r="23" spans="1:12" x14ac:dyDescent="0.35">
      <c r="A23">
        <v>1</v>
      </c>
      <c r="B23">
        <v>2016</v>
      </c>
      <c r="C23">
        <v>6.1467349090000001</v>
      </c>
      <c r="D23">
        <v>17.528555000000001</v>
      </c>
      <c r="E23">
        <v>6.1467349090000001</v>
      </c>
      <c r="F23">
        <v>0.34</v>
      </c>
      <c r="G23">
        <v>7</v>
      </c>
      <c r="H23">
        <v>13.82</v>
      </c>
      <c r="I23">
        <v>19.924505793593902</v>
      </c>
      <c r="J23">
        <v>1.75420148361135</v>
      </c>
      <c r="K23">
        <v>16.486270885715602</v>
      </c>
      <c r="L23">
        <v>23.362740701472099</v>
      </c>
    </row>
    <row r="24" spans="1:12" x14ac:dyDescent="0.35">
      <c r="A24">
        <v>1</v>
      </c>
      <c r="B24">
        <v>2017</v>
      </c>
      <c r="C24">
        <v>5.9957950550000003</v>
      </c>
      <c r="D24">
        <v>37.242319999999999</v>
      </c>
      <c r="E24">
        <v>5.9957950550000003</v>
      </c>
      <c r="F24">
        <v>0.34</v>
      </c>
      <c r="G24">
        <v>13</v>
      </c>
      <c r="H24">
        <v>9.31</v>
      </c>
      <c r="I24">
        <v>19.470262132921398</v>
      </c>
      <c r="J24">
        <v>1.93134409610985</v>
      </c>
      <c r="K24">
        <v>15.6848277045461</v>
      </c>
      <c r="L24">
        <v>23.255696561296698</v>
      </c>
    </row>
    <row r="25" spans="1:12" x14ac:dyDescent="0.35">
      <c r="A25">
        <v>1</v>
      </c>
      <c r="B25">
        <v>2018</v>
      </c>
      <c r="C25">
        <v>5.8377259090000004</v>
      </c>
      <c r="D25">
        <v>24.080259999999999</v>
      </c>
      <c r="E25">
        <v>5.8377259090000004</v>
      </c>
      <c r="F25">
        <v>0.33</v>
      </c>
      <c r="G25">
        <v>15</v>
      </c>
      <c r="H25">
        <v>8.1</v>
      </c>
      <c r="I25">
        <v>18.921242994228599</v>
      </c>
      <c r="J25">
        <v>2.20212140176019</v>
      </c>
      <c r="K25">
        <v>14.6050850467786</v>
      </c>
      <c r="L25">
        <v>23.237400941678501</v>
      </c>
    </row>
    <row r="26" spans="1:12" x14ac:dyDescent="0.35">
      <c r="A26">
        <v>1</v>
      </c>
      <c r="B26">
        <v>2019</v>
      </c>
      <c r="C26">
        <v>12.389129179999999</v>
      </c>
      <c r="D26">
        <v>19.37791</v>
      </c>
      <c r="E26">
        <v>12.389129179999999</v>
      </c>
      <c r="F26">
        <v>0.32</v>
      </c>
      <c r="G26">
        <v>10</v>
      </c>
      <c r="H26">
        <v>8.4600000000000009</v>
      </c>
      <c r="I26">
        <v>18.291957921625201</v>
      </c>
      <c r="J26">
        <v>2.5769058506658999</v>
      </c>
      <c r="K26">
        <v>13.2412224543201</v>
      </c>
      <c r="L26">
        <v>23.3426933889304</v>
      </c>
    </row>
    <row r="27" spans="1:12" x14ac:dyDescent="0.35">
      <c r="A27">
        <v>1</v>
      </c>
      <c r="B27">
        <v>2020</v>
      </c>
      <c r="C27">
        <v>13.338518820000001</v>
      </c>
      <c r="D27">
        <v>10.041615</v>
      </c>
      <c r="E27">
        <v>13.338518820000001</v>
      </c>
      <c r="F27">
        <v>0.32</v>
      </c>
      <c r="G27">
        <v>5</v>
      </c>
      <c r="H27">
        <v>8.23</v>
      </c>
      <c r="I27">
        <v>17.6131244225251</v>
      </c>
      <c r="J27">
        <v>3.0577263237037799</v>
      </c>
      <c r="K27">
        <v>11.6199808280656</v>
      </c>
      <c r="L27">
        <v>23.606268016984501</v>
      </c>
    </row>
    <row r="28" spans="1:12" x14ac:dyDescent="0.35">
      <c r="A28">
        <v>1</v>
      </c>
      <c r="B28">
        <v>2021</v>
      </c>
      <c r="C28">
        <v>7.6294919090000004</v>
      </c>
      <c r="D28">
        <v>7.7464050000000002</v>
      </c>
      <c r="E28">
        <v>7.6294919090000004</v>
      </c>
      <c r="F28">
        <v>0.36</v>
      </c>
      <c r="G28">
        <v>12</v>
      </c>
      <c r="H28">
        <v>7.53</v>
      </c>
      <c r="I28">
        <v>16.9136161361894</v>
      </c>
      <c r="J28">
        <v>3.63988534038669</v>
      </c>
      <c r="K28">
        <v>9.7794408690315198</v>
      </c>
      <c r="L28">
        <v>24.047791403347301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83B95-1548-42B5-8CE9-C9975C93ECD3}">
  <dimension ref="A1"/>
  <sheetViews>
    <sheetView topLeftCell="A19" workbookViewId="0">
      <selection activeCell="Q28" sqref="Q28"/>
    </sheetView>
  </sheetViews>
  <sheetFormatPr defaultRowHeight="14.5" x14ac:dyDescent="0.35"/>
  <cols>
    <col min="5" max="5" width="13.7265625" customWidth="1"/>
    <col min="7" max="7" width="13.54296875" customWidth="1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81B03-F1FB-46BB-A2E7-693144BB9C7B}">
  <dimension ref="A1:AC28"/>
  <sheetViews>
    <sheetView topLeftCell="B1" workbookViewId="0">
      <selection activeCell="I6" sqref="I6"/>
    </sheetView>
  </sheetViews>
  <sheetFormatPr defaultRowHeight="14.5" x14ac:dyDescent="0.35"/>
  <sheetData>
    <row r="1" spans="1:29" x14ac:dyDescent="0.35">
      <c r="A1" t="s">
        <v>13</v>
      </c>
      <c r="D1" s="2"/>
      <c r="F1" s="1"/>
      <c r="G1" s="2"/>
      <c r="H1" s="2"/>
      <c r="M1" s="1"/>
      <c r="O1" s="2"/>
      <c r="Q1" t="s">
        <v>14</v>
      </c>
      <c r="T1" t="s">
        <v>1</v>
      </c>
      <c r="U1" t="s">
        <v>15</v>
      </c>
      <c r="V1" t="s">
        <v>16</v>
      </c>
      <c r="W1" t="s">
        <v>17</v>
      </c>
      <c r="X1" t="s">
        <v>3</v>
      </c>
      <c r="Y1" t="s">
        <v>4</v>
      </c>
      <c r="Z1" t="s">
        <v>6</v>
      </c>
      <c r="AA1" t="s">
        <v>7</v>
      </c>
      <c r="AB1" t="s">
        <v>8</v>
      </c>
      <c r="AC1" t="s">
        <v>9</v>
      </c>
    </row>
    <row r="2" spans="1:29" x14ac:dyDescent="0.35">
      <c r="A2">
        <v>1995</v>
      </c>
      <c r="C2">
        <v>5.6233029999999999</v>
      </c>
      <c r="D2" s="2">
        <v>9.3411209999999993</v>
      </c>
      <c r="E2">
        <v>2.7401759999999999</v>
      </c>
      <c r="F2" s="1">
        <v>5.6568589999999999</v>
      </c>
      <c r="G2" s="2">
        <v>9.9121079999999999</v>
      </c>
      <c r="H2" s="2">
        <v>6.97532</v>
      </c>
      <c r="I2">
        <v>3.210601</v>
      </c>
      <c r="J2">
        <v>1.6528689999999999</v>
      </c>
      <c r="K2">
        <v>6.0609710000000003</v>
      </c>
      <c r="L2">
        <v>5.1118740000000003</v>
      </c>
      <c r="M2" s="1">
        <v>2.987053</v>
      </c>
      <c r="N2">
        <v>6.1605670000000003</v>
      </c>
      <c r="O2" s="2">
        <v>7.2847249999999999</v>
      </c>
      <c r="P2">
        <v>6.7527949999999999</v>
      </c>
      <c r="Q2">
        <v>6.54</v>
      </c>
      <c r="T2">
        <v>1995</v>
      </c>
      <c r="U2">
        <v>6.54</v>
      </c>
      <c r="V2">
        <v>4.5957068000000003</v>
      </c>
      <c r="W2">
        <v>8.3783185000000007</v>
      </c>
      <c r="X2">
        <v>0.34</v>
      </c>
      <c r="Y2">
        <v>6</v>
      </c>
      <c r="Z2">
        <v>5.4543377679148399</v>
      </c>
      <c r="AA2">
        <v>0.63221967204523799</v>
      </c>
      <c r="AB2">
        <v>4.2151872107061701</v>
      </c>
      <c r="AC2">
        <v>6.6934883251235098</v>
      </c>
    </row>
    <row r="3" spans="1:29" x14ac:dyDescent="0.35">
      <c r="A3">
        <v>1996</v>
      </c>
      <c r="C3">
        <v>3.3129659999999999</v>
      </c>
      <c r="D3" s="2">
        <v>7.5263210000000003</v>
      </c>
      <c r="E3">
        <v>4.8923940000000004</v>
      </c>
      <c r="F3" s="1">
        <v>8.6940709999999992</v>
      </c>
      <c r="G3" s="2">
        <v>8.9382900000000003</v>
      </c>
      <c r="H3" s="2">
        <v>6.9111520000000004</v>
      </c>
      <c r="I3">
        <v>6.8290439999999997</v>
      </c>
      <c r="J3">
        <v>5.7251770000000004</v>
      </c>
      <c r="K3">
        <v>2.8338899999999998</v>
      </c>
      <c r="L3">
        <v>5.0028620000000004</v>
      </c>
      <c r="M3" s="1">
        <v>6.750572</v>
      </c>
      <c r="N3">
        <v>6.7983969999999996</v>
      </c>
      <c r="O3" s="2">
        <v>5.1987740000000002</v>
      </c>
      <c r="P3">
        <v>6.7053450000000003</v>
      </c>
      <c r="Q3">
        <v>6.07</v>
      </c>
      <c r="T3">
        <v>1996</v>
      </c>
      <c r="U3">
        <v>6.07</v>
      </c>
      <c r="V3">
        <v>5.7544718000000001</v>
      </c>
      <c r="W3">
        <v>7.1436342499999999</v>
      </c>
      <c r="X3">
        <v>0.34</v>
      </c>
      <c r="Y3">
        <v>7</v>
      </c>
      <c r="Z3">
        <v>5.3413609532675004</v>
      </c>
      <c r="AA3">
        <v>0.49823501833272499</v>
      </c>
      <c r="AB3">
        <v>4.3648203173353597</v>
      </c>
      <c r="AC3">
        <v>6.3179015891996402</v>
      </c>
    </row>
    <row r="4" spans="1:29" x14ac:dyDescent="0.35">
      <c r="A4">
        <v>1997</v>
      </c>
      <c r="C4">
        <v>3.5131260000000002</v>
      </c>
      <c r="D4" s="2">
        <v>9.5869160000000004</v>
      </c>
      <c r="E4">
        <v>4.1859510000000002</v>
      </c>
      <c r="F4" s="1">
        <v>4.1504969999999997</v>
      </c>
      <c r="G4" s="2">
        <v>5.1990049999999997</v>
      </c>
      <c r="H4" s="2">
        <v>7.5507540000000004</v>
      </c>
      <c r="I4">
        <v>4.2553549999999998</v>
      </c>
      <c r="J4">
        <v>4.2845880000000003</v>
      </c>
      <c r="K4">
        <v>3.7677890000000001</v>
      </c>
      <c r="L4">
        <v>3.8079969999999999</v>
      </c>
      <c r="M4" s="1">
        <v>3.8888820000000002</v>
      </c>
      <c r="N4">
        <v>3.8047849999999999</v>
      </c>
      <c r="O4" s="2">
        <v>5.307633</v>
      </c>
      <c r="P4">
        <v>2.4795389999999999</v>
      </c>
      <c r="Q4">
        <v>3.53</v>
      </c>
      <c r="T4">
        <v>1997</v>
      </c>
      <c r="U4">
        <v>3.53</v>
      </c>
      <c r="V4">
        <v>3.8138508999999998</v>
      </c>
      <c r="W4">
        <v>6.9110769999999997</v>
      </c>
      <c r="X4">
        <v>0.34</v>
      </c>
      <c r="Y4">
        <v>3</v>
      </c>
      <c r="Z4">
        <v>5.2397531171891298</v>
      </c>
      <c r="AA4">
        <v>0.40469109053619301</v>
      </c>
      <c r="AB4">
        <v>4.4465585797381904</v>
      </c>
      <c r="AC4">
        <v>6.0329476546400702</v>
      </c>
    </row>
    <row r="5" spans="1:29" x14ac:dyDescent="0.35">
      <c r="A5">
        <v>1998</v>
      </c>
      <c r="C5">
        <v>5.2741170000000004</v>
      </c>
      <c r="D5" s="2">
        <v>3.8800720000000002</v>
      </c>
      <c r="E5">
        <v>6.6385959999999997</v>
      </c>
      <c r="F5" s="1">
        <v>9.7293610000000008</v>
      </c>
      <c r="G5" s="2">
        <v>4.2188780000000001</v>
      </c>
      <c r="H5" s="2">
        <v>6.5106820000000001</v>
      </c>
      <c r="I5">
        <v>6.3508550000000001</v>
      </c>
      <c r="J5">
        <v>3.854228</v>
      </c>
      <c r="K5">
        <v>7.5834580000000003</v>
      </c>
      <c r="L5">
        <v>5.8602550000000004</v>
      </c>
      <c r="M5" s="1">
        <v>6.1985159999999997</v>
      </c>
      <c r="N5">
        <v>6.8681770000000002</v>
      </c>
      <c r="O5" s="2">
        <v>7.1527700000000003</v>
      </c>
      <c r="P5">
        <v>3.9745020000000002</v>
      </c>
      <c r="Q5">
        <v>5.45</v>
      </c>
      <c r="T5">
        <v>1998</v>
      </c>
      <c r="U5">
        <v>5.45</v>
      </c>
      <c r="V5">
        <v>6.2332064999999997</v>
      </c>
      <c r="W5">
        <v>5.4406005000000004</v>
      </c>
      <c r="X5">
        <v>0.34</v>
      </c>
      <c r="Y5">
        <v>7</v>
      </c>
      <c r="Z5">
        <v>5.1618338145890004</v>
      </c>
      <c r="AA5">
        <v>0.349252354095335</v>
      </c>
      <c r="AB5">
        <v>4.4772992005621504</v>
      </c>
      <c r="AC5">
        <v>5.8463684286158601</v>
      </c>
    </row>
    <row r="6" spans="1:29" x14ac:dyDescent="0.35">
      <c r="A6">
        <v>1999</v>
      </c>
      <c r="C6">
        <v>3.1956250000000002</v>
      </c>
      <c r="D6" s="2">
        <v>5.4699869999999997</v>
      </c>
      <c r="E6">
        <v>5.0212130000000004</v>
      </c>
      <c r="F6" s="1">
        <v>5.1193049999999998</v>
      </c>
      <c r="G6" s="2">
        <v>5.839486</v>
      </c>
      <c r="H6" s="2">
        <v>5.4412830000000003</v>
      </c>
      <c r="I6">
        <v>3.2991429999999999</v>
      </c>
      <c r="J6">
        <v>7.0873309999999998</v>
      </c>
      <c r="K6">
        <v>4.9621870000000001</v>
      </c>
      <c r="L6">
        <v>4.4464139999999999</v>
      </c>
      <c r="M6" s="1">
        <v>5.4785110000000001</v>
      </c>
      <c r="N6">
        <v>3.916115</v>
      </c>
      <c r="O6" s="2">
        <v>6.3206749999999996</v>
      </c>
      <c r="P6">
        <v>6.3468559999999998</v>
      </c>
      <c r="Q6">
        <v>5.67</v>
      </c>
      <c r="T6">
        <v>1999</v>
      </c>
      <c r="U6">
        <v>5.67</v>
      </c>
      <c r="V6">
        <v>4.88727</v>
      </c>
      <c r="W6">
        <v>5.7678577500000001</v>
      </c>
      <c r="X6">
        <v>0.34</v>
      </c>
      <c r="Y6">
        <v>6</v>
      </c>
      <c r="Z6">
        <v>5.1126907561804096</v>
      </c>
      <c r="AA6">
        <v>0.32290322001961702</v>
      </c>
      <c r="AB6">
        <v>4.4798004449419597</v>
      </c>
      <c r="AC6">
        <v>5.7455810674188603</v>
      </c>
    </row>
    <row r="7" spans="1:29" x14ac:dyDescent="0.35">
      <c r="A7">
        <v>2000</v>
      </c>
      <c r="C7">
        <v>6.7814389999999998</v>
      </c>
      <c r="D7" s="2">
        <v>4.6698620000000002</v>
      </c>
      <c r="E7">
        <v>7.360087</v>
      </c>
      <c r="F7" s="1">
        <v>5.7929469999999998</v>
      </c>
      <c r="G7" s="2">
        <v>5.6197330000000001</v>
      </c>
      <c r="H7" s="2">
        <v>4.8291069999999996</v>
      </c>
      <c r="I7">
        <v>5.3926759999999998</v>
      </c>
      <c r="J7">
        <v>6.8448229999999999</v>
      </c>
      <c r="K7">
        <v>7.4374929999999999</v>
      </c>
      <c r="L7">
        <v>5.2215449999999999</v>
      </c>
      <c r="M7" s="1">
        <v>7.860684</v>
      </c>
      <c r="N7">
        <v>3.1682399999999999</v>
      </c>
      <c r="O7" s="2">
        <v>8.2083309999999994</v>
      </c>
      <c r="P7">
        <v>3.2867169999999999</v>
      </c>
      <c r="Q7">
        <v>5.77</v>
      </c>
      <c r="T7">
        <v>2000</v>
      </c>
      <c r="U7">
        <v>5.77</v>
      </c>
      <c r="V7">
        <v>5.9146650999999997</v>
      </c>
      <c r="W7">
        <v>5.83175825</v>
      </c>
      <c r="X7">
        <v>0.34</v>
      </c>
      <c r="Y7">
        <v>5</v>
      </c>
      <c r="Z7">
        <v>5.09504363889529</v>
      </c>
      <c r="AA7">
        <v>0.31357650386910502</v>
      </c>
      <c r="AB7">
        <v>4.4804336913118501</v>
      </c>
      <c r="AC7">
        <v>5.7096535864787397</v>
      </c>
    </row>
    <row r="8" spans="1:29" x14ac:dyDescent="0.35">
      <c r="A8">
        <v>2001</v>
      </c>
      <c r="C8">
        <v>3.9114016</v>
      </c>
      <c r="D8" s="2">
        <v>9.3733280000000008</v>
      </c>
      <c r="E8">
        <v>1.8421065000000001</v>
      </c>
      <c r="F8" s="1">
        <v>5.7890363000000002</v>
      </c>
      <c r="G8" s="2">
        <v>4.5587989999999996</v>
      </c>
      <c r="H8" s="2">
        <v>5.6935560000000001</v>
      </c>
      <c r="I8">
        <v>3.2476636000000001</v>
      </c>
      <c r="J8">
        <v>2.9399920000000002</v>
      </c>
      <c r="K8">
        <v>3.2517554</v>
      </c>
      <c r="L8">
        <v>3.4240200999999999</v>
      </c>
      <c r="M8" s="1">
        <v>5.7421442999999996</v>
      </c>
      <c r="N8">
        <v>3.0587639000000002</v>
      </c>
      <c r="O8" s="2">
        <v>8.5023400000000002</v>
      </c>
      <c r="P8">
        <v>4.1659980000000001</v>
      </c>
      <c r="Q8">
        <v>3.24</v>
      </c>
      <c r="T8">
        <v>2001</v>
      </c>
      <c r="U8">
        <v>3.24</v>
      </c>
      <c r="V8">
        <v>3.7372881699999998</v>
      </c>
      <c r="W8">
        <v>7.0320057499999997</v>
      </c>
      <c r="X8">
        <v>0.32</v>
      </c>
      <c r="Y8">
        <v>6</v>
      </c>
      <c r="Z8">
        <v>5.1191571048792204</v>
      </c>
      <c r="AA8">
        <v>0.31162163268375598</v>
      </c>
      <c r="AB8">
        <v>4.5083787048190596</v>
      </c>
      <c r="AC8">
        <v>5.7299355049393901</v>
      </c>
    </row>
    <row r="9" spans="1:29" x14ac:dyDescent="0.35">
      <c r="A9">
        <v>2002</v>
      </c>
      <c r="C9">
        <v>5.4828279999999996</v>
      </c>
      <c r="D9" s="2">
        <v>8.0958889999999997</v>
      </c>
      <c r="E9">
        <v>7.6547010000000002</v>
      </c>
      <c r="F9" s="1">
        <v>5.1434220000000002</v>
      </c>
      <c r="G9" s="2">
        <v>10.637290999999999</v>
      </c>
      <c r="H9" s="2">
        <v>6.2486389999999998</v>
      </c>
      <c r="I9">
        <v>1.6057619999999999</v>
      </c>
      <c r="J9">
        <v>3.8277890000000001</v>
      </c>
      <c r="K9">
        <v>5.1234869999999999</v>
      </c>
      <c r="L9">
        <v>4.5795640000000004</v>
      </c>
      <c r="M9" s="1">
        <v>7.3691820000000003</v>
      </c>
      <c r="N9">
        <v>5.2690570000000001</v>
      </c>
      <c r="O9" s="2">
        <v>10.261361000000001</v>
      </c>
      <c r="P9">
        <v>4.6624879999999997</v>
      </c>
      <c r="Q9">
        <v>4.87</v>
      </c>
      <c r="T9">
        <v>2002</v>
      </c>
      <c r="U9">
        <v>4.87</v>
      </c>
      <c r="V9">
        <v>5.071828</v>
      </c>
      <c r="W9">
        <v>8.8107950000000006</v>
      </c>
      <c r="X9">
        <v>0.34</v>
      </c>
      <c r="Y9">
        <v>7</v>
      </c>
      <c r="Z9">
        <v>5.19509903026169</v>
      </c>
      <c r="AA9">
        <v>0.311620531014424</v>
      </c>
      <c r="AB9">
        <v>4.5843227894734104</v>
      </c>
      <c r="AC9">
        <v>5.8058752710499597</v>
      </c>
    </row>
    <row r="10" spans="1:29" x14ac:dyDescent="0.35">
      <c r="A10">
        <v>2003</v>
      </c>
      <c r="C10">
        <v>4.4068733</v>
      </c>
      <c r="D10" s="2">
        <v>6.4163012000000004</v>
      </c>
      <c r="E10">
        <v>5.1858411999999996</v>
      </c>
      <c r="F10" s="1">
        <v>7.6670600000000002</v>
      </c>
      <c r="G10" s="2">
        <v>4.9867315000000003</v>
      </c>
      <c r="H10" s="2">
        <v>5.6668406999999998</v>
      </c>
      <c r="I10">
        <v>5.6405761999999999</v>
      </c>
      <c r="J10">
        <v>5.1052396</v>
      </c>
      <c r="K10">
        <v>7.6947735000000002</v>
      </c>
      <c r="L10">
        <v>6.2215949000000004</v>
      </c>
      <c r="M10" s="1">
        <v>6.3669504000000003</v>
      </c>
      <c r="N10">
        <v>6.3299418000000003</v>
      </c>
      <c r="O10" s="2">
        <v>5.5518535</v>
      </c>
      <c r="P10">
        <v>4.7457925999999997</v>
      </c>
      <c r="Q10">
        <v>5.38</v>
      </c>
      <c r="T10">
        <v>2003</v>
      </c>
      <c r="U10">
        <v>5.38</v>
      </c>
      <c r="V10">
        <v>5.9364643499999996</v>
      </c>
      <c r="W10">
        <v>5.6554317249999997</v>
      </c>
      <c r="X10">
        <v>0.36</v>
      </c>
      <c r="Y10">
        <v>9</v>
      </c>
      <c r="Z10">
        <v>5.3233450466369296</v>
      </c>
      <c r="AA10">
        <v>0.31130474947226</v>
      </c>
      <c r="AB10">
        <v>4.7131877376712996</v>
      </c>
      <c r="AC10">
        <v>5.9335023556025597</v>
      </c>
    </row>
    <row r="11" spans="1:29" x14ac:dyDescent="0.35">
      <c r="A11">
        <v>2004</v>
      </c>
      <c r="C11">
        <v>3.5920130000000001</v>
      </c>
      <c r="D11" s="2">
        <v>6.4260380000000001</v>
      </c>
      <c r="E11">
        <v>4.8673349999999997</v>
      </c>
      <c r="F11" s="1">
        <v>3.6303230000000002</v>
      </c>
      <c r="G11" s="2">
        <v>10.553649999999999</v>
      </c>
      <c r="H11" s="2">
        <v>6.4173900000000001</v>
      </c>
      <c r="I11">
        <v>4.3715909999999996</v>
      </c>
      <c r="J11">
        <v>5.2170290000000001</v>
      </c>
      <c r="K11">
        <v>5.7896150000000004</v>
      </c>
      <c r="L11">
        <v>6.114668</v>
      </c>
      <c r="M11" s="1">
        <v>5.9999520000000004</v>
      </c>
      <c r="N11">
        <v>5.2858229999999997</v>
      </c>
      <c r="O11" s="2">
        <v>8.8123190000000005</v>
      </c>
      <c r="P11">
        <v>5.3833270000000004</v>
      </c>
      <c r="Q11">
        <v>4.66</v>
      </c>
      <c r="T11">
        <v>2004</v>
      </c>
      <c r="U11">
        <v>4.66</v>
      </c>
      <c r="V11">
        <v>5.0251675999999996</v>
      </c>
      <c r="W11">
        <v>8.0523492500000007</v>
      </c>
      <c r="X11">
        <v>0.33</v>
      </c>
      <c r="Y11">
        <v>4</v>
      </c>
      <c r="Z11">
        <v>5.4992866044316999</v>
      </c>
      <c r="AA11">
        <v>0.31022694605587398</v>
      </c>
      <c r="AB11">
        <v>4.8912417901621899</v>
      </c>
      <c r="AC11">
        <v>6.1073314187012198</v>
      </c>
    </row>
    <row r="12" spans="1:29" x14ac:dyDescent="0.35">
      <c r="A12">
        <v>2005</v>
      </c>
      <c r="C12">
        <v>6.2866819999999999</v>
      </c>
      <c r="D12" s="2">
        <v>12.171637</v>
      </c>
      <c r="E12">
        <v>5.6948629999999998</v>
      </c>
      <c r="F12" s="1">
        <v>7.2989860000000002</v>
      </c>
      <c r="G12" s="2">
        <v>10.022346000000001</v>
      </c>
      <c r="H12" s="2">
        <v>8.9687629999999992</v>
      </c>
      <c r="I12">
        <v>6.1593220000000004</v>
      </c>
      <c r="J12">
        <v>6.7032910000000001</v>
      </c>
      <c r="K12">
        <v>7.5652010000000001</v>
      </c>
      <c r="L12">
        <v>3.182051</v>
      </c>
      <c r="M12" s="1">
        <v>5.7509009999999998</v>
      </c>
      <c r="N12">
        <v>5.0522590000000003</v>
      </c>
      <c r="O12" s="2">
        <v>12.950231</v>
      </c>
      <c r="P12">
        <v>6.3325040000000001</v>
      </c>
      <c r="Q12">
        <v>5.47</v>
      </c>
      <c r="T12">
        <v>2005</v>
      </c>
      <c r="U12">
        <v>5.47</v>
      </c>
      <c r="V12">
        <v>6.0026060000000001</v>
      </c>
      <c r="W12">
        <v>11.02824425</v>
      </c>
      <c r="X12">
        <v>0.33</v>
      </c>
      <c r="Y12">
        <v>8</v>
      </c>
      <c r="Z12">
        <v>5.7162237869646999</v>
      </c>
      <c r="AA12">
        <v>0.30875406298429597</v>
      </c>
      <c r="AB12">
        <v>5.1110658235154798</v>
      </c>
      <c r="AC12">
        <v>6.32138175041392</v>
      </c>
    </row>
    <row r="13" spans="1:29" x14ac:dyDescent="0.35">
      <c r="A13">
        <v>2006</v>
      </c>
      <c r="C13">
        <v>4.5441859999999998</v>
      </c>
      <c r="D13" s="2">
        <v>3.5086680000000001</v>
      </c>
      <c r="E13">
        <v>6.0910130000000002</v>
      </c>
      <c r="F13" s="1">
        <v>3.1527180000000001</v>
      </c>
      <c r="G13" s="2">
        <v>7.5875450000000004</v>
      </c>
      <c r="H13" s="2">
        <v>2.7534909999999999</v>
      </c>
      <c r="I13">
        <v>5.998653</v>
      </c>
      <c r="J13">
        <v>4.7056699999999996</v>
      </c>
      <c r="K13">
        <v>5.8366100000000003</v>
      </c>
      <c r="L13">
        <v>5.7178459999999998</v>
      </c>
      <c r="M13" s="1">
        <v>3.4085009999999998</v>
      </c>
      <c r="N13">
        <v>3.5381399999999998</v>
      </c>
      <c r="O13" s="2">
        <v>5.2436930000000004</v>
      </c>
      <c r="P13">
        <v>5.9434889999999996</v>
      </c>
      <c r="Q13">
        <v>5.15</v>
      </c>
      <c r="T13">
        <v>2006</v>
      </c>
      <c r="U13">
        <v>5.15</v>
      </c>
      <c r="V13">
        <v>4.8936826</v>
      </c>
      <c r="W13">
        <v>4.7733492499999999</v>
      </c>
      <c r="X13">
        <v>0.33</v>
      </c>
      <c r="Y13">
        <v>5</v>
      </c>
      <c r="Z13">
        <v>5.9630314985809099</v>
      </c>
      <c r="AA13">
        <v>0.307342425729621</v>
      </c>
      <c r="AB13">
        <v>5.3606403441508501</v>
      </c>
      <c r="AC13">
        <v>6.5654226530109598</v>
      </c>
    </row>
    <row r="14" spans="1:29" x14ac:dyDescent="0.35">
      <c r="A14">
        <v>2007</v>
      </c>
      <c r="C14">
        <v>8.3724349999999994</v>
      </c>
      <c r="D14" s="2">
        <v>4.3264126000000003</v>
      </c>
      <c r="E14">
        <v>6.8392189999999999</v>
      </c>
      <c r="F14" s="1">
        <v>7.0611560000000004</v>
      </c>
      <c r="G14" s="2">
        <v>5.2969055999999997</v>
      </c>
      <c r="H14" s="2">
        <v>5.1586451999999996</v>
      </c>
      <c r="I14">
        <v>6.0396390000000002</v>
      </c>
      <c r="J14">
        <v>8.0701079999999994</v>
      </c>
      <c r="K14">
        <v>3.3638340000000002</v>
      </c>
      <c r="L14">
        <v>5.2378520000000002</v>
      </c>
      <c r="M14" s="1">
        <v>8.4702920000000006</v>
      </c>
      <c r="N14">
        <v>7.4952629999999996</v>
      </c>
      <c r="O14" s="2">
        <v>5.1317757000000004</v>
      </c>
      <c r="P14">
        <v>6.4266690000000004</v>
      </c>
      <c r="Q14">
        <v>6.89</v>
      </c>
      <c r="T14">
        <v>2007</v>
      </c>
      <c r="U14">
        <v>6.89</v>
      </c>
      <c r="V14">
        <v>6.7376467</v>
      </c>
      <c r="W14">
        <v>4.9784347750000002</v>
      </c>
      <c r="X14">
        <v>0.33</v>
      </c>
      <c r="Y14">
        <v>6</v>
      </c>
      <c r="Z14">
        <v>6.2236614458533497</v>
      </c>
      <c r="AA14">
        <v>0.30631395816915202</v>
      </c>
      <c r="AB14">
        <v>5.6232860878418096</v>
      </c>
      <c r="AC14">
        <v>6.82403680386488</v>
      </c>
    </row>
    <row r="15" spans="1:29" x14ac:dyDescent="0.35">
      <c r="A15">
        <v>2008</v>
      </c>
      <c r="C15">
        <v>4.2596720000000001</v>
      </c>
      <c r="D15" s="2">
        <v>6.3258640000000002</v>
      </c>
      <c r="E15">
        <v>6.4400060000000003</v>
      </c>
      <c r="F15" s="1">
        <v>9.8049409999999995</v>
      </c>
      <c r="G15" s="2">
        <v>10.222633999999999</v>
      </c>
      <c r="H15" s="2">
        <v>3.8553440000000001</v>
      </c>
      <c r="I15">
        <v>6.1680349999999997</v>
      </c>
      <c r="J15">
        <v>5.7688540000000001</v>
      </c>
      <c r="K15">
        <v>7.4262620000000004</v>
      </c>
      <c r="L15">
        <v>6.9545579999999996</v>
      </c>
      <c r="M15" s="1">
        <v>10.248452</v>
      </c>
      <c r="N15">
        <v>9.7466980000000003</v>
      </c>
      <c r="O15" s="2">
        <v>9.2690920000000006</v>
      </c>
      <c r="P15">
        <v>7.9519669999999998</v>
      </c>
      <c r="Q15">
        <v>7.24</v>
      </c>
      <c r="T15">
        <v>2008</v>
      </c>
      <c r="U15">
        <v>7.24</v>
      </c>
      <c r="V15">
        <v>7.4769445000000001</v>
      </c>
      <c r="W15">
        <v>7.4182335000000004</v>
      </c>
      <c r="X15">
        <v>0.35</v>
      </c>
      <c r="Y15">
        <v>10</v>
      </c>
      <c r="Z15">
        <v>6.4782714624251598</v>
      </c>
      <c r="AA15">
        <v>0.30592979925324199</v>
      </c>
      <c r="AB15">
        <v>5.8786490558888103</v>
      </c>
      <c r="AC15">
        <v>7.0778938689615201</v>
      </c>
    </row>
    <row r="16" spans="1:29" x14ac:dyDescent="0.35">
      <c r="A16">
        <v>2009</v>
      </c>
      <c r="C16">
        <v>5.4051957000000002</v>
      </c>
      <c r="D16" s="2">
        <v>5.033099</v>
      </c>
      <c r="E16">
        <v>7.7204568</v>
      </c>
      <c r="F16" s="1">
        <v>6.2743706000000001</v>
      </c>
      <c r="G16" s="2">
        <v>8.763439</v>
      </c>
      <c r="H16" s="2">
        <v>8.4160710000000005</v>
      </c>
      <c r="I16">
        <v>3.5159902000000001</v>
      </c>
      <c r="J16">
        <v>2.7386707000000001</v>
      </c>
      <c r="K16">
        <v>3.5335597999999999</v>
      </c>
      <c r="L16">
        <v>7.6033128999999997</v>
      </c>
      <c r="M16" s="1">
        <v>3.3535743999999998</v>
      </c>
      <c r="N16">
        <v>5.1316427999999998</v>
      </c>
      <c r="O16" s="2">
        <v>5.5825659999999999</v>
      </c>
      <c r="P16">
        <v>4.6678179000000002</v>
      </c>
      <c r="Q16">
        <v>6.85</v>
      </c>
      <c r="T16">
        <v>2009</v>
      </c>
      <c r="U16">
        <v>6.85</v>
      </c>
      <c r="V16">
        <v>4.9944591799999998</v>
      </c>
      <c r="W16">
        <v>6.9487937500000001</v>
      </c>
      <c r="X16">
        <v>0.35</v>
      </c>
      <c r="Y16">
        <v>5</v>
      </c>
      <c r="Z16">
        <v>6.7104241612497004</v>
      </c>
      <c r="AA16">
        <v>0.30631395816915002</v>
      </c>
      <c r="AB16">
        <v>6.1100488032381701</v>
      </c>
      <c r="AC16">
        <v>7.3107995192612298</v>
      </c>
    </row>
    <row r="17" spans="1:29" x14ac:dyDescent="0.35">
      <c r="A17">
        <v>2010</v>
      </c>
      <c r="C17">
        <v>3.0557609999999999</v>
      </c>
      <c r="D17" s="2">
        <v>6.3090789999999997</v>
      </c>
      <c r="E17">
        <v>3.5839270000000001</v>
      </c>
      <c r="F17" s="1">
        <v>3.6387640000000001</v>
      </c>
      <c r="G17" s="2">
        <v>4.714969</v>
      </c>
      <c r="H17" s="2">
        <v>5.9310109999999998</v>
      </c>
      <c r="I17">
        <v>7.4505509999999999</v>
      </c>
      <c r="J17">
        <v>5.8673700000000002</v>
      </c>
      <c r="K17">
        <v>4.7414480000000001</v>
      </c>
      <c r="L17">
        <v>5.753215</v>
      </c>
      <c r="M17" s="1">
        <v>2.9149750000000001</v>
      </c>
      <c r="N17">
        <v>5.8401719999999999</v>
      </c>
      <c r="O17" s="2">
        <v>6.8786209999999999</v>
      </c>
      <c r="P17">
        <v>7.4308690000000004</v>
      </c>
      <c r="Q17">
        <v>5.34</v>
      </c>
      <c r="T17">
        <v>2010</v>
      </c>
      <c r="U17">
        <v>5.34</v>
      </c>
      <c r="V17">
        <v>5.0277051999999998</v>
      </c>
      <c r="W17">
        <v>5.9584200000000003</v>
      </c>
      <c r="X17">
        <v>0.35</v>
      </c>
      <c r="Y17">
        <v>3</v>
      </c>
      <c r="Z17">
        <v>6.9109006413792597</v>
      </c>
      <c r="AA17">
        <v>0.30734242572962001</v>
      </c>
      <c r="AB17">
        <v>6.3085094869492</v>
      </c>
      <c r="AC17">
        <v>7.5132917958093097</v>
      </c>
    </row>
    <row r="18" spans="1:29" x14ac:dyDescent="0.35">
      <c r="A18">
        <v>2011</v>
      </c>
      <c r="C18">
        <v>8.2274419999999999</v>
      </c>
      <c r="D18" s="2">
        <v>7.3464520000000002</v>
      </c>
      <c r="E18">
        <v>8.4091729999999991</v>
      </c>
      <c r="F18" s="1">
        <v>5.9080089999999998</v>
      </c>
      <c r="G18" s="2">
        <v>5.428375</v>
      </c>
      <c r="H18" s="2">
        <v>5.7173999999999996</v>
      </c>
      <c r="I18">
        <v>8.1273979999999995</v>
      </c>
      <c r="J18">
        <v>6.1086320000000001</v>
      </c>
      <c r="K18">
        <v>4.9699020000000003</v>
      </c>
      <c r="L18">
        <v>8.9769279999999991</v>
      </c>
      <c r="M18" s="1">
        <v>13.104639000000001</v>
      </c>
      <c r="N18">
        <v>10.896063</v>
      </c>
      <c r="O18" s="2">
        <v>5.5363069999999999</v>
      </c>
      <c r="P18">
        <v>10.599252999999999</v>
      </c>
      <c r="Q18">
        <v>9.91</v>
      </c>
      <c r="T18">
        <v>2011</v>
      </c>
      <c r="U18">
        <v>9.91</v>
      </c>
      <c r="V18">
        <v>8.5327438999999998</v>
      </c>
      <c r="W18">
        <v>6.0071335000000001</v>
      </c>
      <c r="X18">
        <v>0.32</v>
      </c>
      <c r="Y18">
        <v>9</v>
      </c>
      <c r="Z18">
        <v>7.0677178511743097</v>
      </c>
      <c r="AA18">
        <v>0.30875406298429797</v>
      </c>
      <c r="AB18">
        <v>6.4625598877250798</v>
      </c>
      <c r="AC18">
        <v>7.6728758146235299</v>
      </c>
    </row>
    <row r="19" spans="1:29" x14ac:dyDescent="0.35">
      <c r="A19">
        <v>2012</v>
      </c>
      <c r="C19">
        <v>14.735598</v>
      </c>
      <c r="D19" s="2">
        <v>5.2348540000000003</v>
      </c>
      <c r="E19">
        <v>4.8627370000000001</v>
      </c>
      <c r="F19" s="1">
        <v>7.2897449999999999</v>
      </c>
      <c r="G19" s="2">
        <v>5.3984300000000003</v>
      </c>
      <c r="H19" s="2">
        <v>5.3764510000000003</v>
      </c>
      <c r="I19">
        <v>5.5616979999999998</v>
      </c>
      <c r="J19">
        <v>7.8202150000000001</v>
      </c>
      <c r="K19">
        <v>7.5384180000000001</v>
      </c>
      <c r="L19">
        <v>8.5645170000000004</v>
      </c>
      <c r="M19" s="1">
        <v>7.5294090000000002</v>
      </c>
      <c r="N19">
        <v>10.760695</v>
      </c>
      <c r="O19" s="2">
        <v>4.219182</v>
      </c>
      <c r="P19">
        <v>7.7192720000000001</v>
      </c>
      <c r="Q19">
        <v>7.85</v>
      </c>
      <c r="T19">
        <v>2012</v>
      </c>
      <c r="U19">
        <v>7.85</v>
      </c>
      <c r="V19">
        <v>8.2382304000000008</v>
      </c>
      <c r="W19">
        <v>5.0572292499999998</v>
      </c>
      <c r="X19">
        <v>0.34</v>
      </c>
      <c r="Y19">
        <v>10</v>
      </c>
      <c r="Z19">
        <v>7.1670441664881501</v>
      </c>
      <c r="AA19">
        <v>0.31022694605587597</v>
      </c>
      <c r="AB19">
        <v>6.5589993522186303</v>
      </c>
      <c r="AC19">
        <v>7.77508898075767</v>
      </c>
    </row>
    <row r="20" spans="1:29" x14ac:dyDescent="0.35">
      <c r="A20">
        <v>2013</v>
      </c>
      <c r="C20">
        <v>4.9264267000000004</v>
      </c>
      <c r="D20" s="2">
        <v>6.1881724</v>
      </c>
      <c r="E20">
        <v>6.9959014000000002</v>
      </c>
      <c r="F20" s="1">
        <v>6.7749078000000003</v>
      </c>
      <c r="G20" s="2">
        <v>5.0545420999999999</v>
      </c>
      <c r="H20" s="2">
        <v>4.7341189999999997</v>
      </c>
      <c r="I20">
        <v>5.0816454999999996</v>
      </c>
      <c r="J20">
        <v>4.8981415000000004</v>
      </c>
      <c r="K20">
        <v>8.6170988000000008</v>
      </c>
      <c r="L20">
        <v>10.298132000000001</v>
      </c>
      <c r="M20" s="1">
        <v>5.2931299999999997</v>
      </c>
      <c r="N20">
        <v>6.3053857999999998</v>
      </c>
      <c r="O20" s="2">
        <v>5.4695764999999996</v>
      </c>
      <c r="P20">
        <v>9.0975757000000002</v>
      </c>
      <c r="Q20">
        <v>6.96</v>
      </c>
      <c r="T20">
        <v>2013</v>
      </c>
      <c r="U20">
        <v>6.96</v>
      </c>
      <c r="V20">
        <v>6.82883452</v>
      </c>
      <c r="W20">
        <v>5.3616025</v>
      </c>
      <c r="X20">
        <v>0.35</v>
      </c>
      <c r="Y20">
        <v>5</v>
      </c>
      <c r="Z20">
        <v>7.2079928815876704</v>
      </c>
      <c r="AA20">
        <v>0.311304749472261</v>
      </c>
      <c r="AB20">
        <v>6.5978355726220403</v>
      </c>
      <c r="AC20">
        <v>7.8181501905533004</v>
      </c>
    </row>
    <row r="21" spans="1:29" x14ac:dyDescent="0.35">
      <c r="A21">
        <v>2014</v>
      </c>
      <c r="C21">
        <v>13.150065</v>
      </c>
      <c r="D21" s="2">
        <v>5.2443809999999997</v>
      </c>
      <c r="E21">
        <v>10.480763</v>
      </c>
      <c r="F21" s="1">
        <v>7.1399020000000002</v>
      </c>
      <c r="G21" s="2">
        <v>5.6973209999999996</v>
      </c>
      <c r="H21" s="2">
        <v>4.3898999999999999</v>
      </c>
      <c r="I21">
        <v>10.901486</v>
      </c>
      <c r="J21">
        <v>10.194869000000001</v>
      </c>
      <c r="K21">
        <v>9.7173390000000008</v>
      </c>
      <c r="L21">
        <v>10.392424999999999</v>
      </c>
      <c r="M21" s="1">
        <v>8.7395600000000009</v>
      </c>
      <c r="N21">
        <v>6.930078</v>
      </c>
      <c r="O21" s="2">
        <v>9.2318840000000009</v>
      </c>
      <c r="P21">
        <v>11.574299</v>
      </c>
      <c r="Q21">
        <v>8.74</v>
      </c>
      <c r="T21">
        <v>2014</v>
      </c>
      <c r="U21">
        <v>8.74</v>
      </c>
      <c r="V21">
        <v>9.9220786000000007</v>
      </c>
      <c r="W21">
        <v>6.1408715000000003</v>
      </c>
      <c r="X21">
        <v>0.35</v>
      </c>
      <c r="Y21">
        <v>8</v>
      </c>
      <c r="Z21">
        <v>7.1998223808348003</v>
      </c>
      <c r="AA21">
        <v>0.31162053101443099</v>
      </c>
      <c r="AB21">
        <v>6.5890461400465199</v>
      </c>
      <c r="AC21">
        <v>7.8105986216230896</v>
      </c>
    </row>
    <row r="22" spans="1:29" x14ac:dyDescent="0.35">
      <c r="A22">
        <v>2015</v>
      </c>
      <c r="C22">
        <v>5.8469850000000001</v>
      </c>
      <c r="D22" s="2">
        <v>3.0103304</v>
      </c>
      <c r="E22">
        <v>8.4732710000000004</v>
      </c>
      <c r="F22" s="1">
        <v>7.2185579999999998</v>
      </c>
      <c r="G22" s="2">
        <v>4.9844263</v>
      </c>
      <c r="H22" s="2">
        <v>4.3916963000000004</v>
      </c>
      <c r="I22">
        <v>10.120505</v>
      </c>
      <c r="J22">
        <v>3.979708</v>
      </c>
      <c r="K22">
        <v>10.216051</v>
      </c>
      <c r="L22">
        <v>8.0098040000000008</v>
      </c>
      <c r="M22" s="1">
        <v>5.5980239999999997</v>
      </c>
      <c r="N22">
        <v>4.0458790000000002</v>
      </c>
      <c r="O22" s="2">
        <v>3.323515</v>
      </c>
      <c r="P22">
        <v>5.988804</v>
      </c>
      <c r="Q22">
        <v>6.82</v>
      </c>
      <c r="T22">
        <v>2015</v>
      </c>
      <c r="U22">
        <v>6.82</v>
      </c>
      <c r="V22">
        <v>6.9497589</v>
      </c>
      <c r="W22">
        <v>3.927492</v>
      </c>
      <c r="X22">
        <v>0.34</v>
      </c>
      <c r="Y22">
        <v>6</v>
      </c>
      <c r="Z22">
        <v>7.15367719614793</v>
      </c>
      <c r="AA22">
        <v>0.31162163268375898</v>
      </c>
      <c r="AB22">
        <v>6.5428987960877603</v>
      </c>
      <c r="AC22">
        <v>7.7644555962080997</v>
      </c>
    </row>
    <row r="23" spans="1:29" x14ac:dyDescent="0.35">
      <c r="A23">
        <v>2016</v>
      </c>
      <c r="C23">
        <v>9.2864959999999996</v>
      </c>
      <c r="D23" s="2">
        <v>4.227519</v>
      </c>
      <c r="E23">
        <v>3.240408</v>
      </c>
      <c r="F23" s="1">
        <v>6.759944</v>
      </c>
      <c r="G23" s="2">
        <v>2.9213209999999998</v>
      </c>
      <c r="H23" s="2">
        <v>3.520311</v>
      </c>
      <c r="I23">
        <v>4.0105529999999998</v>
      </c>
      <c r="J23">
        <v>7.3703539999999998</v>
      </c>
      <c r="K23">
        <v>6.0271660000000002</v>
      </c>
      <c r="L23">
        <v>3.9943909999999998</v>
      </c>
      <c r="M23" s="1">
        <v>5.5830970000000004</v>
      </c>
      <c r="N23">
        <v>8.1335979999999992</v>
      </c>
      <c r="O23" s="2">
        <v>3.6855470000000001</v>
      </c>
      <c r="P23">
        <v>4.7266680000000001</v>
      </c>
      <c r="Q23">
        <v>5.44</v>
      </c>
      <c r="T23">
        <v>2016</v>
      </c>
      <c r="U23">
        <v>5.44</v>
      </c>
      <c r="V23">
        <v>5.9132674999999999</v>
      </c>
      <c r="W23">
        <v>3.5886745000000002</v>
      </c>
      <c r="X23">
        <v>0.34</v>
      </c>
      <c r="Y23">
        <v>7</v>
      </c>
      <c r="Z23">
        <v>7.0875247339567098</v>
      </c>
      <c r="AA23">
        <v>0.31357650386910702</v>
      </c>
      <c r="AB23">
        <v>6.4729147863732601</v>
      </c>
      <c r="AC23">
        <v>7.7021346815401603</v>
      </c>
    </row>
    <row r="24" spans="1:29" x14ac:dyDescent="0.35">
      <c r="A24">
        <v>2017</v>
      </c>
      <c r="C24">
        <v>6.6708930000000004</v>
      </c>
      <c r="D24" s="2">
        <v>6.6741539999999997</v>
      </c>
      <c r="E24">
        <v>6.7854929999999998</v>
      </c>
      <c r="F24" s="1">
        <v>7.5147500000000003</v>
      </c>
      <c r="G24" s="2">
        <v>5.2089189999999999</v>
      </c>
      <c r="H24" s="2">
        <v>5.5279199999999999</v>
      </c>
      <c r="I24">
        <v>7.5687569999999997</v>
      </c>
      <c r="J24">
        <v>7.3359839999999998</v>
      </c>
      <c r="K24">
        <v>7.1463859999999997</v>
      </c>
      <c r="L24">
        <v>6.4917550000000004</v>
      </c>
      <c r="M24" s="1">
        <v>6.4162319999999999</v>
      </c>
      <c r="N24">
        <v>6.8311890000000002</v>
      </c>
      <c r="O24" s="2">
        <v>4.1572979999999999</v>
      </c>
      <c r="P24">
        <v>5.8138870000000002</v>
      </c>
      <c r="Q24">
        <v>6.35</v>
      </c>
      <c r="T24">
        <v>2017</v>
      </c>
      <c r="U24">
        <v>6.35</v>
      </c>
      <c r="V24">
        <v>6.8575325999999999</v>
      </c>
      <c r="W24">
        <v>5.3920727499999996</v>
      </c>
      <c r="X24">
        <v>0.34</v>
      </c>
      <c r="Y24">
        <v>13</v>
      </c>
      <c r="Z24">
        <v>7.0195200084595601</v>
      </c>
      <c r="AA24">
        <v>0.32290322001961802</v>
      </c>
      <c r="AB24">
        <v>6.3866296972211103</v>
      </c>
      <c r="AC24">
        <v>7.65241031969801</v>
      </c>
    </row>
    <row r="25" spans="1:29" x14ac:dyDescent="0.35">
      <c r="A25">
        <v>2018</v>
      </c>
      <c r="C25">
        <v>5.4879290000000003</v>
      </c>
      <c r="D25" s="2">
        <v>3.0029789999999998</v>
      </c>
      <c r="E25">
        <v>2.7092719999999999</v>
      </c>
      <c r="F25" s="1">
        <v>5.6478570000000001</v>
      </c>
      <c r="G25" s="2">
        <v>6.722658</v>
      </c>
      <c r="H25" s="2">
        <v>7.1884940000000004</v>
      </c>
      <c r="I25">
        <v>10.114019000000001</v>
      </c>
      <c r="J25">
        <v>8.6467460000000003</v>
      </c>
      <c r="K25">
        <v>9.219932</v>
      </c>
      <c r="L25">
        <v>7.7936370000000004</v>
      </c>
      <c r="M25" s="1">
        <v>5.097785</v>
      </c>
      <c r="N25">
        <v>7.243627</v>
      </c>
      <c r="O25" s="2">
        <v>6.894101</v>
      </c>
      <c r="P25">
        <v>8.9992450000000002</v>
      </c>
      <c r="Q25">
        <v>7.03</v>
      </c>
      <c r="T25">
        <v>2018</v>
      </c>
      <c r="U25">
        <v>7.03</v>
      </c>
      <c r="V25">
        <v>7.0960048999999996</v>
      </c>
      <c r="W25">
        <v>5.9520580000000001</v>
      </c>
      <c r="X25">
        <v>0.33</v>
      </c>
      <c r="Y25">
        <v>15</v>
      </c>
      <c r="Z25">
        <v>6.95456751219157</v>
      </c>
      <c r="AA25">
        <v>0.34925235409533101</v>
      </c>
      <c r="AB25">
        <v>6.27003289816472</v>
      </c>
      <c r="AC25">
        <v>7.63910212621842</v>
      </c>
    </row>
    <row r="26" spans="1:29" x14ac:dyDescent="0.35">
      <c r="A26">
        <v>2019</v>
      </c>
      <c r="C26">
        <v>6.638471</v>
      </c>
      <c r="D26" s="2">
        <v>3.7432270000000001</v>
      </c>
      <c r="E26">
        <v>8.6734399999999994</v>
      </c>
      <c r="F26" s="1">
        <v>7.0297510000000001</v>
      </c>
      <c r="G26" s="2">
        <v>3.8879830000000002</v>
      </c>
      <c r="H26" s="2">
        <v>3.2839399999999999</v>
      </c>
      <c r="I26">
        <v>9.7020230000000005</v>
      </c>
      <c r="J26">
        <v>6.7322369999999996</v>
      </c>
      <c r="K26">
        <v>6.9800740000000001</v>
      </c>
      <c r="L26">
        <v>8.5750709999999994</v>
      </c>
      <c r="M26" s="1">
        <v>9.3832120000000003</v>
      </c>
      <c r="N26">
        <v>8.9481739999999999</v>
      </c>
      <c r="O26" s="2">
        <v>3.1087289999999999</v>
      </c>
      <c r="P26">
        <v>6.4593239999999996</v>
      </c>
      <c r="Q26">
        <v>7.48</v>
      </c>
      <c r="T26">
        <v>2019</v>
      </c>
      <c r="U26">
        <v>7.48</v>
      </c>
      <c r="V26">
        <v>7.9121777</v>
      </c>
      <c r="W26">
        <v>3.5059697500000002</v>
      </c>
      <c r="X26">
        <v>0.32</v>
      </c>
      <c r="Y26">
        <v>10</v>
      </c>
      <c r="Z26">
        <v>6.8907560900628599</v>
      </c>
      <c r="AA26">
        <v>0.40469109053619301</v>
      </c>
      <c r="AB26">
        <v>6.0975615526119196</v>
      </c>
      <c r="AC26">
        <v>7.6839506275137897</v>
      </c>
    </row>
    <row r="27" spans="1:29" x14ac:dyDescent="0.35">
      <c r="A27">
        <v>2020</v>
      </c>
      <c r="C27">
        <v>6.208545</v>
      </c>
      <c r="D27" s="2">
        <v>8.5290800000000004</v>
      </c>
      <c r="E27">
        <v>6.137289</v>
      </c>
      <c r="F27" s="1">
        <v>3.1242730000000001</v>
      </c>
      <c r="G27" s="2">
        <v>2.7202259999999998</v>
      </c>
      <c r="H27" s="2">
        <v>4.0174070000000004</v>
      </c>
      <c r="I27">
        <v>6.13781</v>
      </c>
      <c r="J27">
        <v>6.3005149999999999</v>
      </c>
      <c r="K27">
        <v>8.6628819999999997</v>
      </c>
      <c r="L27">
        <v>8.5495149999999995</v>
      </c>
      <c r="M27" s="1">
        <v>5.0436360000000002</v>
      </c>
      <c r="N27">
        <v>6.6836919999999997</v>
      </c>
      <c r="O27" s="2">
        <v>3.2110189999999998</v>
      </c>
      <c r="P27">
        <v>5.4877339999999997</v>
      </c>
      <c r="Q27">
        <v>6.02</v>
      </c>
      <c r="T27">
        <v>2020</v>
      </c>
      <c r="U27">
        <v>6.02</v>
      </c>
      <c r="V27">
        <v>6.2335890999999997</v>
      </c>
      <c r="W27">
        <v>4.6194329999999999</v>
      </c>
      <c r="X27">
        <v>0.32</v>
      </c>
      <c r="Y27">
        <v>5</v>
      </c>
      <c r="Z27">
        <v>6.82862517462768</v>
      </c>
      <c r="AA27">
        <v>0.49823501833273498</v>
      </c>
      <c r="AB27">
        <v>5.8520845386955198</v>
      </c>
      <c r="AC27">
        <v>7.8051658105598403</v>
      </c>
    </row>
    <row r="28" spans="1:29" x14ac:dyDescent="0.35">
      <c r="A28">
        <v>2021</v>
      </c>
      <c r="C28">
        <v>9.4639720000000001</v>
      </c>
      <c r="D28" s="2">
        <v>7.053356</v>
      </c>
      <c r="E28">
        <v>8.9051080000000002</v>
      </c>
      <c r="F28" s="1">
        <v>5.7154100000000003</v>
      </c>
      <c r="G28" s="2">
        <v>3.9293360000000002</v>
      </c>
      <c r="H28" s="2">
        <v>6.6565409999999998</v>
      </c>
      <c r="I28">
        <v>6.8535539999999999</v>
      </c>
      <c r="J28">
        <v>7.4524100000000004</v>
      </c>
      <c r="K28">
        <v>10.657397</v>
      </c>
      <c r="L28">
        <v>11.011414</v>
      </c>
      <c r="M28" s="1">
        <v>6.7830859999999999</v>
      </c>
      <c r="N28">
        <v>9.3669410000000006</v>
      </c>
      <c r="O28" s="2">
        <v>9.0642019999999999</v>
      </c>
      <c r="P28">
        <v>7.1936039999999997</v>
      </c>
      <c r="Q28">
        <v>7.17</v>
      </c>
      <c r="T28">
        <v>2021</v>
      </c>
      <c r="U28">
        <v>7.17</v>
      </c>
      <c r="V28">
        <v>8.3402896000000002</v>
      </c>
      <c r="W28">
        <v>6.6758587499999997</v>
      </c>
      <c r="X28">
        <v>0.36</v>
      </c>
      <c r="Y28">
        <v>12</v>
      </c>
      <c r="Z28">
        <v>6.7683311737700098</v>
      </c>
      <c r="AA28">
        <v>0.63221967204525797</v>
      </c>
      <c r="AB28">
        <v>5.5291806165613098</v>
      </c>
      <c r="AC28">
        <v>8.0074817309787196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E22E1-AD88-4277-9C3B-EDDFB0D3AD5B}">
  <dimension ref="A1:P29"/>
  <sheetViews>
    <sheetView workbookViewId="0">
      <selection activeCell="M2" sqref="M2:M28"/>
    </sheetView>
  </sheetViews>
  <sheetFormatPr defaultRowHeight="14.5" x14ac:dyDescent="0.35"/>
  <sheetData>
    <row r="1" spans="1:16" x14ac:dyDescent="0.35">
      <c r="A1" t="s">
        <v>13</v>
      </c>
      <c r="M1" t="s">
        <v>6</v>
      </c>
      <c r="N1" t="s">
        <v>7</v>
      </c>
      <c r="O1" t="s">
        <v>8</v>
      </c>
      <c r="P1" t="s">
        <v>9</v>
      </c>
    </row>
    <row r="2" spans="1:16" x14ac:dyDescent="0.35">
      <c r="A2">
        <v>1995</v>
      </c>
      <c r="B2">
        <v>5.6233029999999999</v>
      </c>
      <c r="C2">
        <v>2.7401759999999999</v>
      </c>
      <c r="D2">
        <v>3.210601</v>
      </c>
      <c r="E2">
        <v>1.6528689999999999</v>
      </c>
      <c r="F2">
        <v>6.0609710000000003</v>
      </c>
      <c r="G2">
        <v>5.1118740000000003</v>
      </c>
      <c r="H2">
        <v>6.1605670000000003</v>
      </c>
      <c r="I2" s="1">
        <v>5.6568589999999999</v>
      </c>
      <c r="J2">
        <v>2.987053</v>
      </c>
      <c r="K2">
        <v>6.7527949999999999</v>
      </c>
      <c r="L2">
        <f>AVERAGE(B2:K2)</f>
        <v>4.5957068000000003</v>
      </c>
      <c r="M2">
        <v>4.6623038174934797</v>
      </c>
      <c r="N2">
        <v>0.367688305526155</v>
      </c>
      <c r="O2">
        <v>3.9416347386622101</v>
      </c>
      <c r="P2">
        <v>5.3829728963247403</v>
      </c>
    </row>
    <row r="3" spans="1:16" x14ac:dyDescent="0.35">
      <c r="A3">
        <v>1996</v>
      </c>
      <c r="B3">
        <v>3.3129659999999999</v>
      </c>
      <c r="C3">
        <v>4.8923940000000004</v>
      </c>
      <c r="D3">
        <v>6.8290439999999997</v>
      </c>
      <c r="E3">
        <v>5.7251770000000004</v>
      </c>
      <c r="F3">
        <v>2.8338899999999998</v>
      </c>
      <c r="G3">
        <v>5.0028620000000004</v>
      </c>
      <c r="H3">
        <v>6.7983969999999996</v>
      </c>
      <c r="I3" s="1">
        <v>8.6940709999999992</v>
      </c>
      <c r="J3">
        <v>6.750572</v>
      </c>
      <c r="K3">
        <v>6.7053450000000003</v>
      </c>
      <c r="L3">
        <f t="shared" ref="L3:L29" si="0">AVERAGE(B3:K3)</f>
        <v>5.7544718000000001</v>
      </c>
      <c r="M3">
        <v>4.78493990879306</v>
      </c>
      <c r="N3">
        <v>0.33940458958966002</v>
      </c>
      <c r="O3">
        <v>4.1197069131973301</v>
      </c>
      <c r="P3">
        <v>5.4501729043887996</v>
      </c>
    </row>
    <row r="4" spans="1:16" x14ac:dyDescent="0.35">
      <c r="A4">
        <v>1997</v>
      </c>
      <c r="B4">
        <v>3.5131260000000002</v>
      </c>
      <c r="C4">
        <v>4.1859510000000002</v>
      </c>
      <c r="D4">
        <v>4.2553549999999998</v>
      </c>
      <c r="E4">
        <v>4.2845880000000003</v>
      </c>
      <c r="F4">
        <v>3.7677890000000001</v>
      </c>
      <c r="G4">
        <v>3.8079969999999999</v>
      </c>
      <c r="H4">
        <v>3.8047849999999999</v>
      </c>
      <c r="I4" s="1">
        <v>4.1504969999999997</v>
      </c>
      <c r="J4">
        <v>3.8888820000000002</v>
      </c>
      <c r="K4">
        <v>2.4795389999999999</v>
      </c>
      <c r="L4">
        <f t="shared" si="0"/>
        <v>3.8138509000000007</v>
      </c>
      <c r="M4">
        <v>4.9075760000929103</v>
      </c>
      <c r="N4">
        <v>0.31112087368920899</v>
      </c>
      <c r="O4">
        <v>4.2977790876620601</v>
      </c>
      <c r="P4">
        <v>5.5173729125237596</v>
      </c>
    </row>
    <row r="5" spans="1:16" x14ac:dyDescent="0.35">
      <c r="A5">
        <v>1998</v>
      </c>
      <c r="B5">
        <v>5.2741170000000004</v>
      </c>
      <c r="C5">
        <v>6.6385959999999997</v>
      </c>
      <c r="D5">
        <v>6.3508550000000001</v>
      </c>
      <c r="E5">
        <v>3.854228</v>
      </c>
      <c r="F5">
        <v>7.5834580000000003</v>
      </c>
      <c r="G5">
        <v>5.8602550000000004</v>
      </c>
      <c r="H5">
        <v>6.8681770000000002</v>
      </c>
      <c r="I5" s="1">
        <v>9.7293610000000008</v>
      </c>
      <c r="J5">
        <v>6.1985159999999997</v>
      </c>
      <c r="K5">
        <v>3.9745020000000002</v>
      </c>
      <c r="L5">
        <f t="shared" si="0"/>
        <v>6.2332064999999997</v>
      </c>
      <c r="M5">
        <v>5.03021209139383</v>
      </c>
      <c r="N5">
        <v>0.28283715782525698</v>
      </c>
      <c r="O5">
        <v>4.47585126205633</v>
      </c>
      <c r="P5">
        <v>5.5845729207313397</v>
      </c>
    </row>
    <row r="6" spans="1:16" x14ac:dyDescent="0.35">
      <c r="A6">
        <v>1999</v>
      </c>
      <c r="B6">
        <v>3.1956250000000002</v>
      </c>
      <c r="C6">
        <v>5.0212130000000004</v>
      </c>
      <c r="D6">
        <v>3.2991429999999999</v>
      </c>
      <c r="E6">
        <v>7.0873309999999998</v>
      </c>
      <c r="F6">
        <v>4.9621870000000001</v>
      </c>
      <c r="G6">
        <v>4.4464139999999999</v>
      </c>
      <c r="H6">
        <v>3.916115</v>
      </c>
      <c r="I6" s="1">
        <v>5.1193049999999998</v>
      </c>
      <c r="J6">
        <v>5.4785110000000001</v>
      </c>
      <c r="K6">
        <v>6.3468559999999998</v>
      </c>
      <c r="L6">
        <f t="shared" si="0"/>
        <v>4.88727</v>
      </c>
      <c r="M6">
        <v>5.1528481826965402</v>
      </c>
      <c r="N6">
        <v>0.25455344199803698</v>
      </c>
      <c r="O6">
        <v>4.6539234363803903</v>
      </c>
      <c r="P6">
        <v>5.6517729290126901</v>
      </c>
    </row>
    <row r="7" spans="1:16" x14ac:dyDescent="0.35">
      <c r="A7">
        <v>2000</v>
      </c>
      <c r="B7">
        <v>6.7814389999999998</v>
      </c>
      <c r="C7">
        <v>7.360087</v>
      </c>
      <c r="D7">
        <v>5.3926759999999998</v>
      </c>
      <c r="E7">
        <v>6.8448229999999999</v>
      </c>
      <c r="F7">
        <v>7.4374929999999999</v>
      </c>
      <c r="G7">
        <v>5.2215449999999999</v>
      </c>
      <c r="H7">
        <v>3.1682399999999999</v>
      </c>
      <c r="I7" s="1">
        <v>5.7929469999999998</v>
      </c>
      <c r="J7">
        <v>7.860684</v>
      </c>
      <c r="K7">
        <v>3.2867169999999999</v>
      </c>
      <c r="L7">
        <f t="shared" si="0"/>
        <v>5.9146650999999997</v>
      </c>
      <c r="M7">
        <v>5.27548427400205</v>
      </c>
      <c r="N7">
        <v>0.22626972620791599</v>
      </c>
      <c r="O7">
        <v>4.8319956106345403</v>
      </c>
      <c r="P7">
        <v>5.7189729373695704</v>
      </c>
    </row>
    <row r="8" spans="1:16" x14ac:dyDescent="0.35">
      <c r="A8">
        <v>2001</v>
      </c>
      <c r="B8">
        <v>3.9114016</v>
      </c>
      <c r="C8">
        <v>1.8421065000000001</v>
      </c>
      <c r="D8">
        <v>3.2476636000000001</v>
      </c>
      <c r="E8">
        <v>2.9399920000000002</v>
      </c>
      <c r="F8">
        <v>3.2517554</v>
      </c>
      <c r="G8">
        <v>3.4240200999999999</v>
      </c>
      <c r="H8">
        <v>3.0587639000000002</v>
      </c>
      <c r="I8" s="1">
        <v>5.7890363000000002</v>
      </c>
      <c r="J8">
        <v>5.7421442999999996</v>
      </c>
      <c r="K8">
        <v>4.1659980000000001</v>
      </c>
      <c r="L8">
        <f t="shared" si="0"/>
        <v>3.7372881700000002</v>
      </c>
      <c r="M8">
        <v>5.3981203653124501</v>
      </c>
      <c r="N8">
        <v>0.19798601045597899</v>
      </c>
      <c r="O8">
        <v>5.0100677848187303</v>
      </c>
      <c r="P8">
        <v>5.7861729458061699</v>
      </c>
    </row>
    <row r="9" spans="1:16" x14ac:dyDescent="0.35">
      <c r="A9">
        <v>2002</v>
      </c>
      <c r="B9">
        <v>5.4828279999999996</v>
      </c>
      <c r="C9">
        <v>7.6547010000000002</v>
      </c>
      <c r="D9">
        <v>1.6057619999999999</v>
      </c>
      <c r="E9">
        <v>3.8277890000000001</v>
      </c>
      <c r="F9">
        <v>5.1234869999999999</v>
      </c>
      <c r="G9">
        <v>4.5795640000000004</v>
      </c>
      <c r="H9">
        <v>5.2690570000000001</v>
      </c>
      <c r="I9" s="1">
        <v>5.1434220000000002</v>
      </c>
      <c r="J9">
        <v>7.3691820000000003</v>
      </c>
      <c r="K9">
        <v>4.6624879999999997</v>
      </c>
      <c r="L9">
        <f t="shared" si="0"/>
        <v>5.0718280000000009</v>
      </c>
      <c r="M9">
        <v>5.5207564566293303</v>
      </c>
      <c r="N9">
        <v>0.16970229474501</v>
      </c>
      <c r="O9">
        <v>5.18813995892911</v>
      </c>
      <c r="P9">
        <v>5.8533729543295498</v>
      </c>
    </row>
    <row r="10" spans="1:16" x14ac:dyDescent="0.35">
      <c r="A10">
        <v>2003</v>
      </c>
      <c r="B10">
        <v>4.4068733</v>
      </c>
      <c r="C10">
        <v>5.1858411999999996</v>
      </c>
      <c r="D10">
        <v>5.6405761999999999</v>
      </c>
      <c r="E10">
        <v>5.1052396</v>
      </c>
      <c r="F10">
        <v>7.6947735000000002</v>
      </c>
      <c r="G10">
        <v>6.2215949000000004</v>
      </c>
      <c r="H10">
        <v>6.3299418000000003</v>
      </c>
      <c r="I10" s="1">
        <v>7.6670600000000002</v>
      </c>
      <c r="J10">
        <v>6.3669504000000003</v>
      </c>
      <c r="K10">
        <v>4.7457925999999997</v>
      </c>
      <c r="L10">
        <f t="shared" si="0"/>
        <v>5.9364643499999996</v>
      </c>
      <c r="M10">
        <v>5.6433925479526401</v>
      </c>
      <c r="N10">
        <v>0.14141857908160499</v>
      </c>
      <c r="O10">
        <v>5.3662121329527004</v>
      </c>
      <c r="P10">
        <v>5.9205729629525896</v>
      </c>
    </row>
    <row r="11" spans="1:16" x14ac:dyDescent="0.35">
      <c r="A11">
        <v>2004</v>
      </c>
      <c r="B11">
        <v>3.5920130000000001</v>
      </c>
      <c r="C11">
        <v>4.8673349999999997</v>
      </c>
      <c r="D11">
        <v>4.3715909999999996</v>
      </c>
      <c r="E11">
        <v>5.2170290000000001</v>
      </c>
      <c r="F11">
        <v>5.7896150000000004</v>
      </c>
      <c r="G11">
        <v>6.114668</v>
      </c>
      <c r="H11">
        <v>5.2858229999999997</v>
      </c>
      <c r="I11" s="1">
        <v>3.6303230000000002</v>
      </c>
      <c r="J11">
        <v>5.9999520000000004</v>
      </c>
      <c r="K11">
        <v>5.3833270000000004</v>
      </c>
      <c r="L11">
        <f t="shared" si="0"/>
        <v>5.0251676000000005</v>
      </c>
      <c r="M11">
        <v>5.7660286392813802</v>
      </c>
      <c r="N11">
        <v>0.113134863481562</v>
      </c>
      <c r="O11">
        <v>5.5442843068575201</v>
      </c>
      <c r="P11">
        <v>5.9877729717052404</v>
      </c>
    </row>
    <row r="12" spans="1:16" x14ac:dyDescent="0.35">
      <c r="A12">
        <v>2005</v>
      </c>
      <c r="B12">
        <v>6.2866819999999999</v>
      </c>
      <c r="C12">
        <v>5.6948629999999998</v>
      </c>
      <c r="D12">
        <v>6.1593220000000004</v>
      </c>
      <c r="E12">
        <v>6.7032910000000001</v>
      </c>
      <c r="F12">
        <v>7.5652010000000001</v>
      </c>
      <c r="G12">
        <v>3.182051</v>
      </c>
      <c r="H12">
        <v>5.0522590000000003</v>
      </c>
      <c r="I12" s="1">
        <v>7.2989860000000002</v>
      </c>
      <c r="J12">
        <v>5.7509009999999998</v>
      </c>
      <c r="K12">
        <v>6.3325040000000001</v>
      </c>
      <c r="L12">
        <f t="shared" si="0"/>
        <v>6.0026060000000001</v>
      </c>
      <c r="M12">
        <v>5.8886647306141704</v>
      </c>
      <c r="N12">
        <v>8.4851147985838801E-2</v>
      </c>
      <c r="O12">
        <v>5.7223564805619196</v>
      </c>
      <c r="P12">
        <v>6.0549729806664097</v>
      </c>
    </row>
    <row r="13" spans="1:16" x14ac:dyDescent="0.35">
      <c r="A13">
        <v>2006</v>
      </c>
      <c r="B13">
        <v>4.5441859999999998</v>
      </c>
      <c r="C13">
        <v>6.0910130000000002</v>
      </c>
      <c r="D13">
        <v>5.998653</v>
      </c>
      <c r="E13">
        <v>4.7056699999999996</v>
      </c>
      <c r="F13">
        <v>5.8366100000000003</v>
      </c>
      <c r="G13">
        <v>5.7178459999999998</v>
      </c>
      <c r="H13">
        <v>3.5381399999999998</v>
      </c>
      <c r="I13" s="1">
        <v>3.1527180000000001</v>
      </c>
      <c r="J13">
        <v>3.4085009999999998</v>
      </c>
      <c r="K13">
        <v>5.9434889999999996</v>
      </c>
      <c r="L13">
        <f t="shared" si="0"/>
        <v>4.8936826</v>
      </c>
      <c r="M13">
        <v>6.0113008219493196</v>
      </c>
      <c r="N13">
        <v>5.6567432723962398E-2</v>
      </c>
      <c r="O13">
        <v>5.9004286538103496</v>
      </c>
      <c r="P13">
        <v>6.1221729900882904</v>
      </c>
    </row>
    <row r="14" spans="1:16" x14ac:dyDescent="0.35">
      <c r="A14">
        <v>2007</v>
      </c>
      <c r="B14">
        <v>8.3724349999999994</v>
      </c>
      <c r="C14">
        <v>6.8392189999999999</v>
      </c>
      <c r="D14">
        <v>6.0396390000000002</v>
      </c>
      <c r="E14">
        <v>8.0701079999999994</v>
      </c>
      <c r="F14">
        <v>3.3638340000000002</v>
      </c>
      <c r="G14">
        <v>5.2378520000000002</v>
      </c>
      <c r="H14">
        <v>7.4952629999999996</v>
      </c>
      <c r="I14" s="1">
        <v>7.0611560000000004</v>
      </c>
      <c r="J14">
        <v>8.4702920000000006</v>
      </c>
      <c r="K14">
        <v>6.4266690000000004</v>
      </c>
      <c r="L14">
        <f t="shared" si="0"/>
        <v>6.7376467000000009</v>
      </c>
      <c r="M14">
        <v>6.1339369132843302</v>
      </c>
      <c r="N14">
        <v>2.82837183580462E-2</v>
      </c>
      <c r="O14">
        <v>6.0785008253025596</v>
      </c>
      <c r="P14">
        <v>6.1893730012660999</v>
      </c>
    </row>
    <row r="15" spans="1:16" x14ac:dyDescent="0.35">
      <c r="A15">
        <v>2008</v>
      </c>
      <c r="B15">
        <v>4.2596720000000001</v>
      </c>
      <c r="C15">
        <v>6.4400060000000003</v>
      </c>
      <c r="D15">
        <v>6.1680349999999997</v>
      </c>
      <c r="E15">
        <v>5.7688540000000001</v>
      </c>
      <c r="F15">
        <v>7.4262620000000004</v>
      </c>
      <c r="G15">
        <v>6.9545579999999996</v>
      </c>
      <c r="H15">
        <v>9.7466980000000003</v>
      </c>
      <c r="I15" s="1">
        <v>9.8049409999999995</v>
      </c>
      <c r="J15">
        <v>10.248452</v>
      </c>
      <c r="K15">
        <v>7.9519669999999998</v>
      </c>
      <c r="L15">
        <f t="shared" si="0"/>
        <v>7.4769445000000001</v>
      </c>
      <c r="M15">
        <v>6.2565730046156798</v>
      </c>
      <c r="N15" s="3">
        <v>1.2275944463503401E-5</v>
      </c>
      <c r="O15">
        <v>6.2565489437645301</v>
      </c>
      <c r="P15">
        <v>6.2565970654668304</v>
      </c>
    </row>
    <row r="16" spans="1:16" x14ac:dyDescent="0.35">
      <c r="A16">
        <v>2009</v>
      </c>
      <c r="B16">
        <v>5.4051957000000002</v>
      </c>
      <c r="C16">
        <v>7.7204568</v>
      </c>
      <c r="D16">
        <v>3.5159902000000001</v>
      </c>
      <c r="E16">
        <v>2.7386707000000001</v>
      </c>
      <c r="F16">
        <v>3.5335597999999999</v>
      </c>
      <c r="G16">
        <v>7.6033128999999997</v>
      </c>
      <c r="H16">
        <v>5.1316427999999998</v>
      </c>
      <c r="I16" s="1">
        <v>6.2743706000000001</v>
      </c>
      <c r="J16">
        <v>3.3535743999999998</v>
      </c>
      <c r="K16">
        <v>4.6678179000000002</v>
      </c>
      <c r="L16">
        <f t="shared" si="0"/>
        <v>4.9944591799999998</v>
      </c>
      <c r="M16">
        <v>6.37920909594067</v>
      </c>
      <c r="N16">
        <v>2.8283718358047098E-2</v>
      </c>
      <c r="O16">
        <v>6.3237730079589003</v>
      </c>
      <c r="P16">
        <v>6.4346451839224503</v>
      </c>
    </row>
    <row r="17" spans="1:16" x14ac:dyDescent="0.35">
      <c r="A17">
        <v>2010</v>
      </c>
      <c r="B17">
        <v>3.0557609999999999</v>
      </c>
      <c r="C17">
        <v>3.5839270000000001</v>
      </c>
      <c r="D17">
        <v>7.4505509999999999</v>
      </c>
      <c r="E17">
        <v>5.8673700000000002</v>
      </c>
      <c r="F17">
        <v>4.7414480000000001</v>
      </c>
      <c r="G17">
        <v>5.753215</v>
      </c>
      <c r="H17">
        <v>5.8401719999999999</v>
      </c>
      <c r="I17" s="1">
        <v>3.6387640000000001</v>
      </c>
      <c r="J17">
        <v>2.9149750000000001</v>
      </c>
      <c r="K17">
        <v>7.4308690000000004</v>
      </c>
      <c r="L17">
        <f t="shared" si="0"/>
        <v>5.0277052000000007</v>
      </c>
      <c r="M17">
        <v>6.5018451872578096</v>
      </c>
      <c r="N17">
        <v>5.6567432723963397E-2</v>
      </c>
      <c r="O17">
        <v>6.3909730191188396</v>
      </c>
      <c r="P17">
        <v>6.6127173553967697</v>
      </c>
    </row>
    <row r="18" spans="1:16" x14ac:dyDescent="0.35">
      <c r="A18">
        <v>2011</v>
      </c>
      <c r="B18">
        <v>8.2274419999999999</v>
      </c>
      <c r="C18">
        <v>8.4091729999999991</v>
      </c>
      <c r="D18">
        <v>8.1273979999999995</v>
      </c>
      <c r="E18">
        <v>6.1086320000000001</v>
      </c>
      <c r="F18">
        <v>4.9699020000000003</v>
      </c>
      <c r="G18">
        <v>8.9769279999999991</v>
      </c>
      <c r="H18">
        <v>10.896063</v>
      </c>
      <c r="I18" s="1">
        <v>5.9080089999999998</v>
      </c>
      <c r="J18">
        <v>13.104639000000001</v>
      </c>
      <c r="K18">
        <v>10.599252999999999</v>
      </c>
      <c r="L18">
        <f t="shared" si="0"/>
        <v>8.5327438999999998</v>
      </c>
      <c r="M18">
        <v>6.6244812785637404</v>
      </c>
      <c r="N18">
        <v>8.48511479858398E-2</v>
      </c>
      <c r="O18">
        <v>6.4581730285115002</v>
      </c>
      <c r="P18">
        <v>6.7907895286159903</v>
      </c>
    </row>
    <row r="19" spans="1:16" x14ac:dyDescent="0.35">
      <c r="A19">
        <v>2012</v>
      </c>
      <c r="B19">
        <v>14.735598</v>
      </c>
      <c r="C19">
        <v>4.8627370000000001</v>
      </c>
      <c r="D19">
        <v>5.5616979999999998</v>
      </c>
      <c r="E19">
        <v>7.8202150000000001</v>
      </c>
      <c r="F19">
        <v>7.5384180000000001</v>
      </c>
      <c r="G19">
        <v>8.5645170000000004</v>
      </c>
      <c r="H19">
        <v>10.760695</v>
      </c>
      <c r="I19" s="1">
        <v>7.2897449999999999</v>
      </c>
      <c r="J19">
        <v>7.5294090000000002</v>
      </c>
      <c r="K19">
        <v>7.7192720000000001</v>
      </c>
      <c r="L19">
        <f t="shared" si="0"/>
        <v>8.2382304000000008</v>
      </c>
      <c r="M19">
        <v>6.7471173698536404</v>
      </c>
      <c r="N19">
        <v>0.113134863481564</v>
      </c>
      <c r="O19">
        <v>6.5253730374297803</v>
      </c>
      <c r="P19">
        <v>6.9688617022775103</v>
      </c>
    </row>
    <row r="20" spans="1:16" x14ac:dyDescent="0.35">
      <c r="A20">
        <v>2013</v>
      </c>
      <c r="B20">
        <v>4.9264267000000004</v>
      </c>
      <c r="C20">
        <v>6.9959014000000002</v>
      </c>
      <c r="D20">
        <v>5.0816454999999996</v>
      </c>
      <c r="E20">
        <v>4.8981415000000004</v>
      </c>
      <c r="F20">
        <v>8.6170988000000008</v>
      </c>
      <c r="G20">
        <v>10.298132000000001</v>
      </c>
      <c r="H20">
        <v>6.3053857999999998</v>
      </c>
      <c r="I20" s="1">
        <v>6.7749078000000003</v>
      </c>
      <c r="J20">
        <v>5.2931299999999997</v>
      </c>
      <c r="K20">
        <v>9.0975757000000002</v>
      </c>
      <c r="L20">
        <f t="shared" si="0"/>
        <v>6.8288345200000009</v>
      </c>
      <c r="M20">
        <v>6.8697534611248701</v>
      </c>
      <c r="N20">
        <v>0.14141857908160599</v>
      </c>
      <c r="O20">
        <v>6.5925730461249197</v>
      </c>
      <c r="P20">
        <v>7.1469338761248196</v>
      </c>
    </row>
    <row r="21" spans="1:16" x14ac:dyDescent="0.35">
      <c r="A21">
        <v>2014</v>
      </c>
      <c r="B21">
        <v>13.150065</v>
      </c>
      <c r="C21">
        <v>10.480763</v>
      </c>
      <c r="D21">
        <v>10.901486</v>
      </c>
      <c r="E21">
        <v>10.194869000000001</v>
      </c>
      <c r="F21">
        <v>9.7173390000000008</v>
      </c>
      <c r="G21">
        <v>10.392424999999999</v>
      </c>
      <c r="H21">
        <v>6.930078</v>
      </c>
      <c r="I21" s="1">
        <v>7.1399020000000002</v>
      </c>
      <c r="J21">
        <v>8.7395600000000009</v>
      </c>
      <c r="K21">
        <v>11.574299</v>
      </c>
      <c r="L21">
        <f t="shared" si="0"/>
        <v>9.922078599999999</v>
      </c>
      <c r="M21">
        <v>6.9923895523772099</v>
      </c>
      <c r="N21">
        <v>0.169702294745011</v>
      </c>
      <c r="O21">
        <v>6.6597730546769904</v>
      </c>
      <c r="P21">
        <v>7.3250060500774303</v>
      </c>
    </row>
    <row r="22" spans="1:16" x14ac:dyDescent="0.35">
      <c r="A22">
        <v>2015</v>
      </c>
      <c r="B22">
        <v>5.8469850000000001</v>
      </c>
      <c r="C22">
        <v>8.4732710000000004</v>
      </c>
      <c r="D22">
        <v>10.120505</v>
      </c>
      <c r="E22">
        <v>3.979708</v>
      </c>
      <c r="F22">
        <v>10.216051</v>
      </c>
      <c r="G22">
        <v>8.0098040000000008</v>
      </c>
      <c r="H22">
        <v>4.0458790000000002</v>
      </c>
      <c r="I22" s="1">
        <v>7.2185579999999998</v>
      </c>
      <c r="J22">
        <v>5.5980239999999997</v>
      </c>
      <c r="K22">
        <v>5.988804</v>
      </c>
      <c r="L22">
        <f t="shared" si="0"/>
        <v>6.9497589000000008</v>
      </c>
      <c r="M22">
        <v>7.1150256436121504</v>
      </c>
      <c r="N22">
        <v>0.19798601045597999</v>
      </c>
      <c r="O22">
        <v>6.7269730631184199</v>
      </c>
      <c r="P22">
        <v>7.5030782241058702</v>
      </c>
    </row>
    <row r="23" spans="1:16" x14ac:dyDescent="0.35">
      <c r="A23">
        <v>2016</v>
      </c>
      <c r="B23">
        <v>9.2864959999999996</v>
      </c>
      <c r="C23">
        <v>3.240408</v>
      </c>
      <c r="D23">
        <v>4.0105529999999998</v>
      </c>
      <c r="E23">
        <v>7.3703539999999998</v>
      </c>
      <c r="F23">
        <v>6.0271660000000002</v>
      </c>
      <c r="G23">
        <v>3.9943909999999998</v>
      </c>
      <c r="H23">
        <v>8.1335979999999992</v>
      </c>
      <c r="I23" s="1">
        <v>6.759944</v>
      </c>
      <c r="J23">
        <v>5.5830970000000004</v>
      </c>
      <c r="K23">
        <v>4.7266680000000001</v>
      </c>
      <c r="L23">
        <f t="shared" si="0"/>
        <v>5.913267499999999</v>
      </c>
      <c r="M23">
        <v>7.2376617348341004</v>
      </c>
      <c r="N23">
        <v>0.22626972620791599</v>
      </c>
      <c r="O23">
        <v>6.79417307146658</v>
      </c>
      <c r="P23">
        <v>7.6811503982016101</v>
      </c>
    </row>
    <row r="24" spans="1:16" x14ac:dyDescent="0.35">
      <c r="A24">
        <v>2017</v>
      </c>
      <c r="B24">
        <v>6.6708930000000004</v>
      </c>
      <c r="C24">
        <v>6.7854929999999998</v>
      </c>
      <c r="D24">
        <v>7.5687569999999997</v>
      </c>
      <c r="E24">
        <v>7.3359839999999998</v>
      </c>
      <c r="F24">
        <v>7.1463859999999997</v>
      </c>
      <c r="G24">
        <v>6.4917550000000004</v>
      </c>
      <c r="H24">
        <v>6.8311890000000002</v>
      </c>
      <c r="I24" s="1">
        <v>7.5147500000000003</v>
      </c>
      <c r="J24">
        <v>6.4162319999999999</v>
      </c>
      <c r="K24">
        <v>5.8138870000000002</v>
      </c>
      <c r="L24">
        <f t="shared" si="0"/>
        <v>6.8575326000000008</v>
      </c>
      <c r="M24">
        <v>7.3602978260484599</v>
      </c>
      <c r="N24">
        <v>0.25455344199803798</v>
      </c>
      <c r="O24">
        <v>6.86137307973231</v>
      </c>
      <c r="P24">
        <v>7.8592225723646196</v>
      </c>
    </row>
    <row r="25" spans="1:16" x14ac:dyDescent="0.35">
      <c r="A25">
        <v>2018</v>
      </c>
      <c r="B25">
        <v>5.4879290000000003</v>
      </c>
      <c r="C25">
        <v>2.7092719999999999</v>
      </c>
      <c r="D25">
        <v>10.114019000000001</v>
      </c>
      <c r="E25">
        <v>8.6467460000000003</v>
      </c>
      <c r="F25">
        <v>9.219932</v>
      </c>
      <c r="G25">
        <v>7.7936370000000004</v>
      </c>
      <c r="H25">
        <v>7.243627</v>
      </c>
      <c r="I25" s="1">
        <v>5.6478570000000001</v>
      </c>
      <c r="J25">
        <v>5.097785</v>
      </c>
      <c r="K25">
        <v>8.9992450000000002</v>
      </c>
      <c r="L25">
        <f t="shared" si="0"/>
        <v>7.0960049000000014</v>
      </c>
      <c r="M25">
        <v>7.4829339172584</v>
      </c>
      <c r="N25">
        <v>0.28283715782525698</v>
      </c>
      <c r="O25">
        <v>6.9285730879209</v>
      </c>
      <c r="P25">
        <v>8.0372947465959097</v>
      </c>
    </row>
    <row r="26" spans="1:16" x14ac:dyDescent="0.35">
      <c r="A26">
        <v>2019</v>
      </c>
      <c r="B26">
        <v>6.638471</v>
      </c>
      <c r="C26">
        <v>8.6734399999999994</v>
      </c>
      <c r="D26">
        <v>9.7020230000000005</v>
      </c>
      <c r="E26">
        <v>6.7322369999999996</v>
      </c>
      <c r="F26">
        <v>6.9800740000000001</v>
      </c>
      <c r="G26">
        <v>8.5750709999999994</v>
      </c>
      <c r="H26">
        <v>8.9481739999999999</v>
      </c>
      <c r="I26" s="1">
        <v>7.0297510000000001</v>
      </c>
      <c r="J26">
        <v>9.3832120000000003</v>
      </c>
      <c r="K26">
        <v>6.4593239999999996</v>
      </c>
      <c r="L26">
        <f t="shared" si="0"/>
        <v>7.9121776999999991</v>
      </c>
      <c r="M26">
        <v>7.6055700084657696</v>
      </c>
      <c r="N26">
        <v>0.31112087368920799</v>
      </c>
      <c r="O26">
        <v>6.99577309603493</v>
      </c>
      <c r="P26">
        <v>8.2153669208966207</v>
      </c>
    </row>
    <row r="27" spans="1:16" x14ac:dyDescent="0.35">
      <c r="A27">
        <v>2020</v>
      </c>
      <c r="B27">
        <v>6.208545</v>
      </c>
      <c r="C27">
        <v>6.137289</v>
      </c>
      <c r="D27">
        <v>6.13781</v>
      </c>
      <c r="E27">
        <v>6.3005149999999999</v>
      </c>
      <c r="F27">
        <v>8.6628819999999997</v>
      </c>
      <c r="G27">
        <v>8.5495149999999995</v>
      </c>
      <c r="H27">
        <v>6.6836919999999997</v>
      </c>
      <c r="I27" s="1">
        <v>3.1242730000000001</v>
      </c>
      <c r="J27">
        <v>5.0436360000000002</v>
      </c>
      <c r="K27">
        <v>5.4877339999999997</v>
      </c>
      <c r="L27">
        <f t="shared" si="0"/>
        <v>6.2335891000000005</v>
      </c>
      <c r="M27">
        <v>7.7282060996724997</v>
      </c>
      <c r="N27">
        <v>0.33940458958965802</v>
      </c>
      <c r="O27">
        <v>7.0629731040767698</v>
      </c>
      <c r="P27">
        <v>8.3934390952682296</v>
      </c>
    </row>
    <row r="28" spans="1:16" x14ac:dyDescent="0.35">
      <c r="A28">
        <v>2021</v>
      </c>
      <c r="B28">
        <v>9.4639720000000001</v>
      </c>
      <c r="C28">
        <v>8.9051080000000002</v>
      </c>
      <c r="D28">
        <v>6.8535539999999999</v>
      </c>
      <c r="E28">
        <v>7.4524100000000004</v>
      </c>
      <c r="F28">
        <v>10.657397</v>
      </c>
      <c r="G28">
        <v>11.011414</v>
      </c>
      <c r="H28">
        <v>9.3669410000000006</v>
      </c>
      <c r="I28" s="1">
        <v>5.7154100000000003</v>
      </c>
      <c r="J28">
        <v>6.7830859999999999</v>
      </c>
      <c r="K28">
        <v>7.1936039999999997</v>
      </c>
      <c r="L28">
        <f t="shared" si="0"/>
        <v>8.3402896000000002</v>
      </c>
      <c r="M28">
        <v>7.8508421908795096</v>
      </c>
      <c r="N28">
        <v>0.367688305526151</v>
      </c>
      <c r="O28">
        <v>7.1301731120482499</v>
      </c>
      <c r="P28">
        <v>8.5715112697107596</v>
      </c>
    </row>
    <row r="29" spans="1:16" x14ac:dyDescent="0.35">
      <c r="L29" t="e">
        <f t="shared" si="0"/>
        <v>#DIV/0!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0BFA-644B-4757-B9CE-3B65AFDC70BF}">
  <dimension ref="A1:J28"/>
  <sheetViews>
    <sheetView workbookViewId="0">
      <selection activeCell="G2" sqref="G2:G28"/>
    </sheetView>
  </sheetViews>
  <sheetFormatPr defaultRowHeight="14.5" x14ac:dyDescent="0.35"/>
  <sheetData>
    <row r="1" spans="1:10" x14ac:dyDescent="0.35">
      <c r="A1" t="s">
        <v>13</v>
      </c>
      <c r="B1" s="2"/>
      <c r="C1" s="2"/>
      <c r="D1" s="2"/>
      <c r="E1" s="2"/>
      <c r="G1" t="s">
        <v>6</v>
      </c>
      <c r="H1" t="s">
        <v>7</v>
      </c>
      <c r="I1" t="s">
        <v>8</v>
      </c>
      <c r="J1" t="s">
        <v>9</v>
      </c>
    </row>
    <row r="2" spans="1:10" x14ac:dyDescent="0.35">
      <c r="A2">
        <v>1995</v>
      </c>
      <c r="B2" s="2">
        <v>9.3411209999999993</v>
      </c>
      <c r="C2" s="2">
        <v>9.9121079999999999</v>
      </c>
      <c r="D2" s="2">
        <v>6.97532</v>
      </c>
      <c r="E2" s="2">
        <v>7.2847249999999999</v>
      </c>
      <c r="F2">
        <f>AVERAGE(B2:E2)</f>
        <v>8.3783184999999989</v>
      </c>
      <c r="G2">
        <v>7.4948432956588604</v>
      </c>
      <c r="H2">
        <v>0.46579292798726402</v>
      </c>
      <c r="I2">
        <v>6.58188915680382</v>
      </c>
      <c r="J2">
        <v>8.4077974345139008</v>
      </c>
    </row>
    <row r="3" spans="1:10" x14ac:dyDescent="0.35">
      <c r="A3">
        <v>1996</v>
      </c>
      <c r="B3" s="2">
        <v>7.5263210000000003</v>
      </c>
      <c r="C3" s="2">
        <v>8.9382900000000003</v>
      </c>
      <c r="D3" s="2">
        <v>6.9111520000000004</v>
      </c>
      <c r="E3" s="2">
        <v>5.1987740000000002</v>
      </c>
      <c r="F3">
        <f t="shared" ref="F3:F28" si="0">AVERAGE(B3:E3)</f>
        <v>7.1436342500000007</v>
      </c>
      <c r="G3">
        <v>7.3922704467599401</v>
      </c>
      <c r="H3">
        <v>0.42996270263995501</v>
      </c>
      <c r="I3">
        <v>6.5495435495856302</v>
      </c>
      <c r="J3">
        <v>8.2349973439342499</v>
      </c>
    </row>
    <row r="4" spans="1:10" x14ac:dyDescent="0.35">
      <c r="A4">
        <v>1997</v>
      </c>
      <c r="B4" s="2">
        <v>9.5869160000000004</v>
      </c>
      <c r="C4" s="2">
        <v>5.1990049999999997</v>
      </c>
      <c r="D4" s="2">
        <v>7.5507540000000004</v>
      </c>
      <c r="E4" s="2">
        <v>5.307633</v>
      </c>
      <c r="F4">
        <f t="shared" si="0"/>
        <v>6.9110769999999997</v>
      </c>
      <c r="G4">
        <v>7.2896975978620704</v>
      </c>
      <c r="H4">
        <v>0.394132477326055</v>
      </c>
      <c r="I4">
        <v>6.5171979423030004</v>
      </c>
      <c r="J4">
        <v>8.0621972534211306</v>
      </c>
    </row>
    <row r="5" spans="1:10" x14ac:dyDescent="0.35">
      <c r="A5">
        <v>1998</v>
      </c>
      <c r="B5" s="2">
        <v>3.8800720000000002</v>
      </c>
      <c r="C5" s="2">
        <v>4.2188780000000001</v>
      </c>
      <c r="D5" s="2">
        <v>6.5106820000000001</v>
      </c>
      <c r="E5" s="2">
        <v>7.1527700000000003</v>
      </c>
      <c r="F5">
        <f t="shared" si="0"/>
        <v>5.4406005000000004</v>
      </c>
      <c r="G5">
        <v>7.1871247489663297</v>
      </c>
      <c r="H5">
        <v>0.35830225204598398</v>
      </c>
      <c r="I5">
        <v>6.4848523349561997</v>
      </c>
      <c r="J5">
        <v>7.8893971629764597</v>
      </c>
    </row>
    <row r="6" spans="1:10" x14ac:dyDescent="0.35">
      <c r="A6">
        <v>1999</v>
      </c>
      <c r="B6" s="2">
        <v>5.4699869999999997</v>
      </c>
      <c r="C6" s="2">
        <v>5.839486</v>
      </c>
      <c r="D6" s="2">
        <v>5.4412830000000003</v>
      </c>
      <c r="E6" s="2">
        <v>6.3206749999999996</v>
      </c>
      <c r="F6">
        <f t="shared" si="0"/>
        <v>5.767857750000001</v>
      </c>
      <c r="G6">
        <v>7.0845519000725297</v>
      </c>
      <c r="H6">
        <v>0.32247202679996001</v>
      </c>
      <c r="I6">
        <v>6.45250672754461</v>
      </c>
      <c r="J6">
        <v>7.7165970726004502</v>
      </c>
    </row>
    <row r="7" spans="1:10" x14ac:dyDescent="0.35">
      <c r="A7">
        <v>2000</v>
      </c>
      <c r="B7" s="2">
        <v>4.6698620000000002</v>
      </c>
      <c r="C7" s="2">
        <v>5.6197330000000001</v>
      </c>
      <c r="D7" s="2">
        <v>4.8291069999999996</v>
      </c>
      <c r="E7" s="2">
        <v>8.2083309999999994</v>
      </c>
      <c r="F7">
        <f t="shared" si="0"/>
        <v>5.83175825</v>
      </c>
      <c r="G7">
        <v>6.9819790511788096</v>
      </c>
      <c r="H7">
        <v>0.28664180158832098</v>
      </c>
      <c r="I7">
        <v>6.4201611200657096</v>
      </c>
      <c r="J7">
        <v>7.5437969822919202</v>
      </c>
    </row>
    <row r="8" spans="1:10" x14ac:dyDescent="0.35">
      <c r="A8">
        <v>2001</v>
      </c>
      <c r="B8" s="2">
        <v>9.3733280000000008</v>
      </c>
      <c r="C8" s="2">
        <v>4.5587989999999996</v>
      </c>
      <c r="D8" s="2">
        <v>5.6935560000000001</v>
      </c>
      <c r="E8" s="2">
        <v>8.5023400000000002</v>
      </c>
      <c r="F8">
        <f t="shared" si="0"/>
        <v>7.0320057500000006</v>
      </c>
      <c r="G8">
        <v>6.8794062022814799</v>
      </c>
      <c r="H8">
        <v>0.25081157641207502</v>
      </c>
      <c r="I8">
        <v>6.3878155125138099</v>
      </c>
      <c r="J8">
        <v>7.3709968920491402</v>
      </c>
    </row>
    <row r="9" spans="1:10" x14ac:dyDescent="0.35">
      <c r="A9">
        <v>2002</v>
      </c>
      <c r="B9" s="2">
        <v>8.0958889999999997</v>
      </c>
      <c r="C9" s="2">
        <v>10.637290999999999</v>
      </c>
      <c r="D9" s="2">
        <v>6.2486389999999998</v>
      </c>
      <c r="E9" s="2">
        <v>10.261361000000001</v>
      </c>
      <c r="F9">
        <f t="shared" si="0"/>
        <v>8.8107949999999988</v>
      </c>
      <c r="G9">
        <v>6.7768333533751504</v>
      </c>
      <c r="H9">
        <v>0.2149813512738</v>
      </c>
      <c r="I9">
        <v>6.3554699048785102</v>
      </c>
      <c r="J9">
        <v>7.1981968018718003</v>
      </c>
    </row>
    <row r="10" spans="1:10" x14ac:dyDescent="0.35">
      <c r="A10">
        <v>2003</v>
      </c>
      <c r="B10" s="2">
        <v>6.4163012000000004</v>
      </c>
      <c r="C10" s="2">
        <v>4.9867315000000003</v>
      </c>
      <c r="D10" s="2">
        <v>5.6668406999999998</v>
      </c>
      <c r="E10" s="2">
        <v>5.5518535</v>
      </c>
      <c r="F10">
        <f t="shared" si="0"/>
        <v>5.6554317249999997</v>
      </c>
      <c r="G10">
        <v>6.6742605044553196</v>
      </c>
      <c r="H10">
        <v>0.17915112617961201</v>
      </c>
      <c r="I10">
        <v>6.3231242971432797</v>
      </c>
      <c r="J10">
        <v>7.0253967117673604</v>
      </c>
    </row>
    <row r="11" spans="1:10" x14ac:dyDescent="0.35">
      <c r="A11">
        <v>2004</v>
      </c>
      <c r="B11" s="2">
        <v>6.4260380000000001</v>
      </c>
      <c r="C11" s="2">
        <v>10.553649999999999</v>
      </c>
      <c r="D11" s="2">
        <v>6.4173900000000001</v>
      </c>
      <c r="E11" s="2">
        <v>8.8123190000000005</v>
      </c>
      <c r="F11">
        <f t="shared" si="0"/>
        <v>8.0523492500000007</v>
      </c>
      <c r="G11">
        <v>6.5716876555186996</v>
      </c>
      <c r="H11">
        <v>0.143320901144152</v>
      </c>
      <c r="I11">
        <v>6.2907786892761601</v>
      </c>
      <c r="J11">
        <v>6.85259662176124</v>
      </c>
    </row>
    <row r="12" spans="1:10" x14ac:dyDescent="0.35">
      <c r="A12">
        <v>2005</v>
      </c>
      <c r="B12" s="2">
        <v>12.171637</v>
      </c>
      <c r="C12" s="2">
        <v>10.022346000000001</v>
      </c>
      <c r="D12" s="2">
        <v>8.9687629999999992</v>
      </c>
      <c r="E12" s="2">
        <v>12.950231</v>
      </c>
      <c r="F12">
        <f t="shared" si="0"/>
        <v>11.02824425</v>
      </c>
      <c r="G12">
        <v>6.4691148065620103</v>
      </c>
      <c r="H12">
        <v>0.10749067620538399</v>
      </c>
      <c r="I12">
        <v>6.2584330811994597</v>
      </c>
      <c r="J12">
        <v>6.67979653192456</v>
      </c>
    </row>
    <row r="13" spans="1:10" x14ac:dyDescent="0.35">
      <c r="A13">
        <v>2006</v>
      </c>
      <c r="B13" s="2">
        <v>3.5086680000000001</v>
      </c>
      <c r="C13" s="2">
        <v>7.5875450000000004</v>
      </c>
      <c r="D13" s="2">
        <v>2.7534909999999999</v>
      </c>
      <c r="E13" s="2">
        <v>5.2436930000000004</v>
      </c>
      <c r="F13">
        <f t="shared" si="0"/>
        <v>4.7733492500000008</v>
      </c>
      <c r="G13">
        <v>6.3665419575843503</v>
      </c>
      <c r="H13">
        <v>7.1660451483363002E-2</v>
      </c>
      <c r="I13">
        <v>6.2260874726769604</v>
      </c>
      <c r="J13">
        <v>6.5069964424917401</v>
      </c>
    </row>
    <row r="14" spans="1:10" x14ac:dyDescent="0.35">
      <c r="A14">
        <v>2007</v>
      </c>
      <c r="B14" s="2">
        <v>4.3264126000000003</v>
      </c>
      <c r="C14" s="2">
        <v>5.2969055999999997</v>
      </c>
      <c r="D14" s="2">
        <v>5.1586451999999996</v>
      </c>
      <c r="E14" s="2">
        <v>5.1317757000000004</v>
      </c>
      <c r="F14">
        <f t="shared" si="0"/>
        <v>4.9784347750000002</v>
      </c>
      <c r="G14">
        <v>6.2639691085885199</v>
      </c>
      <c r="H14">
        <v>3.5830227591787299E-2</v>
      </c>
      <c r="I14">
        <v>6.1937418625086202</v>
      </c>
      <c r="J14">
        <v>6.3341963546684301</v>
      </c>
    </row>
    <row r="15" spans="1:10" x14ac:dyDescent="0.35">
      <c r="A15">
        <v>2008</v>
      </c>
      <c r="B15" s="2">
        <v>6.3258640000000002</v>
      </c>
      <c r="C15" s="2">
        <v>10.222633999999999</v>
      </c>
      <c r="D15" s="2">
        <v>3.8553440000000001</v>
      </c>
      <c r="E15" s="2">
        <v>9.2690920000000006</v>
      </c>
      <c r="F15">
        <f t="shared" si="0"/>
        <v>7.4182334999999995</v>
      </c>
      <c r="G15">
        <v>6.1613962595770699</v>
      </c>
      <c r="H15" s="3">
        <v>1.3302170699243E-5</v>
      </c>
      <c r="I15">
        <v>6.1613701873225004</v>
      </c>
      <c r="J15">
        <v>6.1614223318316403</v>
      </c>
    </row>
    <row r="16" spans="1:10" x14ac:dyDescent="0.35">
      <c r="A16">
        <v>2009</v>
      </c>
      <c r="B16" s="2">
        <v>5.033099</v>
      </c>
      <c r="C16" s="2">
        <v>8.763439</v>
      </c>
      <c r="D16" s="2">
        <v>8.4160710000000005</v>
      </c>
      <c r="E16" s="2">
        <v>5.5825659999999999</v>
      </c>
      <c r="F16">
        <f t="shared" si="0"/>
        <v>6.9487937500000001</v>
      </c>
      <c r="G16">
        <v>6.0588234105509899</v>
      </c>
      <c r="H16">
        <v>3.5830227591792101E-2</v>
      </c>
      <c r="I16">
        <v>5.9885961644710699</v>
      </c>
      <c r="J16">
        <v>6.1290506566309002</v>
      </c>
    </row>
    <row r="17" spans="1:10" x14ac:dyDescent="0.35">
      <c r="A17">
        <v>2010</v>
      </c>
      <c r="B17" s="2">
        <v>6.3090789999999997</v>
      </c>
      <c r="C17" s="2">
        <v>4.714969</v>
      </c>
      <c r="D17" s="2">
        <v>5.9310109999999998</v>
      </c>
      <c r="E17" s="2">
        <v>6.8786209999999999</v>
      </c>
      <c r="F17">
        <f t="shared" si="0"/>
        <v>5.9584199999999994</v>
      </c>
      <c r="G17">
        <v>5.9562505615124</v>
      </c>
      <c r="H17">
        <v>7.1660451483367596E-2</v>
      </c>
      <c r="I17">
        <v>5.8157960766050003</v>
      </c>
      <c r="J17">
        <v>6.0967050464197996</v>
      </c>
    </row>
    <row r="18" spans="1:10" x14ac:dyDescent="0.35">
      <c r="A18">
        <v>2011</v>
      </c>
      <c r="B18" s="2">
        <v>7.3464520000000002</v>
      </c>
      <c r="C18" s="2">
        <v>5.428375</v>
      </c>
      <c r="D18" s="2">
        <v>5.7173999999999996</v>
      </c>
      <c r="E18" s="2">
        <v>5.5363069999999999</v>
      </c>
      <c r="F18">
        <f t="shared" si="0"/>
        <v>6.0071335000000001</v>
      </c>
      <c r="G18">
        <v>5.8536777124646404</v>
      </c>
      <c r="H18">
        <v>0.10749067620538801</v>
      </c>
      <c r="I18">
        <v>5.6429959871020801</v>
      </c>
      <c r="J18">
        <v>6.0643594378271999</v>
      </c>
    </row>
    <row r="19" spans="1:10" x14ac:dyDescent="0.35">
      <c r="A19">
        <v>2012</v>
      </c>
      <c r="B19" s="2">
        <v>5.2348540000000003</v>
      </c>
      <c r="C19" s="2">
        <v>5.3984300000000003</v>
      </c>
      <c r="D19" s="2">
        <v>5.3764510000000003</v>
      </c>
      <c r="E19" s="2">
        <v>4.219182</v>
      </c>
      <c r="F19">
        <f t="shared" si="0"/>
        <v>5.0572292499999998</v>
      </c>
      <c r="G19">
        <v>5.7511048634111397</v>
      </c>
      <c r="H19">
        <v>0.14332090114415499</v>
      </c>
      <c r="I19">
        <v>5.4701958971685896</v>
      </c>
      <c r="J19">
        <v>6.03201382965368</v>
      </c>
    </row>
    <row r="20" spans="1:10" x14ac:dyDescent="0.35">
      <c r="A20">
        <v>2013</v>
      </c>
      <c r="B20" s="2">
        <v>6.1881724</v>
      </c>
      <c r="C20" s="2">
        <v>5.0545420999999999</v>
      </c>
      <c r="D20" s="2">
        <v>4.7341189999999997</v>
      </c>
      <c r="E20" s="2">
        <v>5.4695764999999996</v>
      </c>
      <c r="F20">
        <f t="shared" si="0"/>
        <v>5.3616025</v>
      </c>
      <c r="G20">
        <v>5.6485320143553599</v>
      </c>
      <c r="H20">
        <v>0.17915112617961401</v>
      </c>
      <c r="I20">
        <v>5.2973958070433103</v>
      </c>
      <c r="J20">
        <v>5.9996682216673998</v>
      </c>
    </row>
    <row r="21" spans="1:10" x14ac:dyDescent="0.35">
      <c r="A21">
        <v>2014</v>
      </c>
      <c r="B21" s="2">
        <v>5.2443809999999997</v>
      </c>
      <c r="C21" s="2">
        <v>5.6973209999999996</v>
      </c>
      <c r="D21" s="2">
        <v>4.3898999999999999</v>
      </c>
      <c r="E21" s="2">
        <v>9.2318840000000009</v>
      </c>
      <c r="F21">
        <f t="shared" si="0"/>
        <v>6.1408715000000003</v>
      </c>
      <c r="G21">
        <v>5.5459591653001503</v>
      </c>
      <c r="H21">
        <v>0.214981351273802</v>
      </c>
      <c r="I21">
        <v>5.1245957168035003</v>
      </c>
      <c r="J21">
        <v>5.9673226137968003</v>
      </c>
    </row>
    <row r="22" spans="1:10" x14ac:dyDescent="0.35">
      <c r="A22">
        <v>2015</v>
      </c>
      <c r="B22" s="2">
        <v>3.0103304</v>
      </c>
      <c r="C22" s="2">
        <v>4.9844263</v>
      </c>
      <c r="D22" s="2">
        <v>4.3916963000000004</v>
      </c>
      <c r="E22" s="2">
        <v>3.323515</v>
      </c>
      <c r="F22">
        <f t="shared" si="0"/>
        <v>3.927492</v>
      </c>
      <c r="G22">
        <v>5.4433863162479996</v>
      </c>
      <c r="H22">
        <v>0.25081157641207502</v>
      </c>
      <c r="I22">
        <v>4.9517956264803296</v>
      </c>
      <c r="J22">
        <v>5.9349770060156599</v>
      </c>
    </row>
    <row r="23" spans="1:10" x14ac:dyDescent="0.35">
      <c r="A23">
        <v>2016</v>
      </c>
      <c r="B23" s="2">
        <v>4.227519</v>
      </c>
      <c r="C23" s="2">
        <v>2.9213209999999998</v>
      </c>
      <c r="D23" s="2">
        <v>3.520311</v>
      </c>
      <c r="E23" s="2">
        <v>3.6855470000000001</v>
      </c>
      <c r="F23">
        <f t="shared" si="0"/>
        <v>3.5886744999999998</v>
      </c>
      <c r="G23">
        <v>5.3408134672015501</v>
      </c>
      <c r="H23">
        <v>0.28664180158831998</v>
      </c>
      <c r="I23">
        <v>4.7789955360884404</v>
      </c>
      <c r="J23">
        <v>5.9026313983146599</v>
      </c>
    </row>
    <row r="24" spans="1:10" x14ac:dyDescent="0.35">
      <c r="A24">
        <v>2017</v>
      </c>
      <c r="B24" s="2">
        <v>6.6741539999999997</v>
      </c>
      <c r="C24" s="2">
        <v>5.2089189999999999</v>
      </c>
      <c r="D24" s="2">
        <v>5.5279199999999999</v>
      </c>
      <c r="E24" s="2">
        <v>4.1572979999999999</v>
      </c>
      <c r="F24">
        <f t="shared" si="0"/>
        <v>5.3920727499999996</v>
      </c>
      <c r="G24">
        <v>5.2382406181618704</v>
      </c>
      <c r="H24">
        <v>0.32247202679995801</v>
      </c>
      <c r="I24">
        <v>4.6061954456339498</v>
      </c>
      <c r="J24">
        <v>5.8702857906897901</v>
      </c>
    </row>
    <row r="25" spans="1:10" x14ac:dyDescent="0.35">
      <c r="A25">
        <v>2018</v>
      </c>
      <c r="B25" s="2">
        <v>3.0029789999999998</v>
      </c>
      <c r="C25" s="2">
        <v>6.722658</v>
      </c>
      <c r="D25" s="2">
        <v>7.1884940000000004</v>
      </c>
      <c r="E25" s="2">
        <v>6.894101</v>
      </c>
      <c r="F25">
        <f t="shared" si="0"/>
        <v>5.9520579999999992</v>
      </c>
      <c r="G25">
        <v>5.1356677691279602</v>
      </c>
      <c r="H25">
        <v>0.35830225204598098</v>
      </c>
      <c r="I25">
        <v>4.43339535511784</v>
      </c>
      <c r="J25">
        <v>5.8379401831380804</v>
      </c>
    </row>
    <row r="26" spans="1:10" x14ac:dyDescent="0.35">
      <c r="A26">
        <v>2019</v>
      </c>
      <c r="B26" s="2">
        <v>3.7432270000000001</v>
      </c>
      <c r="C26" s="2">
        <v>3.8879830000000002</v>
      </c>
      <c r="D26" s="2">
        <v>3.2839399999999999</v>
      </c>
      <c r="E26" s="2">
        <v>3.1087289999999999</v>
      </c>
      <c r="F26">
        <f t="shared" si="0"/>
        <v>3.5059697500000002</v>
      </c>
      <c r="G26">
        <v>5.0330949200989297</v>
      </c>
      <c r="H26">
        <v>0.39413247732605</v>
      </c>
      <c r="I26">
        <v>4.2605952645398704</v>
      </c>
      <c r="J26">
        <v>5.8055945756579899</v>
      </c>
    </row>
    <row r="27" spans="1:10" x14ac:dyDescent="0.35">
      <c r="A27">
        <v>2020</v>
      </c>
      <c r="B27" s="2">
        <v>8.5290800000000004</v>
      </c>
      <c r="C27" s="2">
        <v>2.7202259999999998</v>
      </c>
      <c r="D27" s="2">
        <v>4.0174070000000004</v>
      </c>
      <c r="E27" s="2">
        <v>3.2110189999999998</v>
      </c>
      <c r="F27">
        <f t="shared" si="0"/>
        <v>4.6194329999999999</v>
      </c>
      <c r="G27">
        <v>4.9305220710741597</v>
      </c>
      <c r="H27">
        <v>0.42996270263994901</v>
      </c>
      <c r="I27">
        <v>4.0877951738998597</v>
      </c>
      <c r="J27">
        <v>5.7732489682484598</v>
      </c>
    </row>
    <row r="28" spans="1:10" x14ac:dyDescent="0.35">
      <c r="A28">
        <v>2021</v>
      </c>
      <c r="B28" s="2">
        <v>7.053356</v>
      </c>
      <c r="C28" s="2">
        <v>3.9293360000000002</v>
      </c>
      <c r="D28" s="2">
        <v>6.6565409999999998</v>
      </c>
      <c r="E28" s="2">
        <v>9.0642019999999999</v>
      </c>
      <c r="F28">
        <f t="shared" si="0"/>
        <v>6.6758587499999997</v>
      </c>
      <c r="G28">
        <v>4.8279492220518696</v>
      </c>
      <c r="H28">
        <v>0.46579292798725702</v>
      </c>
      <c r="I28">
        <v>3.9149950831968501</v>
      </c>
      <c r="J28">
        <v>5.7409033609068896</v>
      </c>
    </row>
  </sheetData>
  <sortState xmlns:xlrd2="http://schemas.microsoft.com/office/spreadsheetml/2017/richdata2" ref="A1:A30">
    <sortCondition ref="A1:A30"/>
  </sortState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3010A-75F5-48A6-8545-86FA3593ADB4}">
  <dimension ref="A1:Y327"/>
  <sheetViews>
    <sheetView topLeftCell="D298" workbookViewId="0">
      <selection activeCell="S2" sqref="S2:Y8"/>
    </sheetView>
  </sheetViews>
  <sheetFormatPr defaultRowHeight="14.5" x14ac:dyDescent="0.35"/>
  <cols>
    <col min="2" max="3" width="13.7265625" customWidth="1"/>
    <col min="4" max="5" width="16.54296875" customWidth="1"/>
  </cols>
  <sheetData>
    <row r="1" spans="1:25" x14ac:dyDescent="0.35">
      <c r="A1" t="s">
        <v>1</v>
      </c>
      <c r="B1" t="s">
        <v>18</v>
      </c>
      <c r="D1" t="s">
        <v>19</v>
      </c>
      <c r="F1" t="s">
        <v>3</v>
      </c>
      <c r="L1" t="s">
        <v>38</v>
      </c>
      <c r="M1" t="s">
        <v>40</v>
      </c>
      <c r="N1" t="s">
        <v>39</v>
      </c>
      <c r="O1" t="s">
        <v>40</v>
      </c>
      <c r="P1" t="s">
        <v>41</v>
      </c>
      <c r="Q1" t="s">
        <v>40</v>
      </c>
      <c r="T1" t="s">
        <v>38</v>
      </c>
      <c r="U1" t="s">
        <v>40</v>
      </c>
      <c r="V1" t="s">
        <v>39</v>
      </c>
      <c r="W1" t="s">
        <v>40</v>
      </c>
      <c r="X1" t="s">
        <v>41</v>
      </c>
      <c r="Y1" t="s">
        <v>40</v>
      </c>
    </row>
    <row r="2" spans="1:25" x14ac:dyDescent="0.35">
      <c r="A2">
        <v>1995</v>
      </c>
      <c r="B2">
        <v>5.6233029999999999</v>
      </c>
      <c r="D2">
        <v>10.861677</v>
      </c>
      <c r="F2" s="4">
        <v>0.26660212913135278</v>
      </c>
      <c r="K2" t="s">
        <v>24</v>
      </c>
      <c r="L2" s="5">
        <v>0.35008879999999998</v>
      </c>
      <c r="M2">
        <v>0.05</v>
      </c>
      <c r="N2">
        <v>0.35</v>
      </c>
      <c r="O2">
        <v>0.03</v>
      </c>
      <c r="P2" s="5">
        <v>0.83443984000000004</v>
      </c>
      <c r="Q2">
        <v>0.38735700000000001</v>
      </c>
      <c r="S2" t="s">
        <v>24</v>
      </c>
      <c r="T2">
        <v>0.51204357861952854</v>
      </c>
    </row>
    <row r="3" spans="1:25" x14ac:dyDescent="0.35">
      <c r="A3">
        <v>1996</v>
      </c>
      <c r="B3">
        <v>3.3129659999999999</v>
      </c>
      <c r="D3">
        <v>17.820889000000001</v>
      </c>
      <c r="F3" s="4">
        <v>0.24979272854408202</v>
      </c>
      <c r="K3" t="s">
        <v>25</v>
      </c>
      <c r="L3" t="s">
        <v>43</v>
      </c>
      <c r="M3" t="s">
        <v>43</v>
      </c>
      <c r="N3">
        <v>0.32984459999999999</v>
      </c>
      <c r="O3">
        <v>3.4586210809999997E-2</v>
      </c>
      <c r="P3">
        <v>0.7</v>
      </c>
      <c r="Q3">
        <v>0.3</v>
      </c>
      <c r="S3" t="s">
        <v>25</v>
      </c>
      <c r="T3" t="s">
        <v>43</v>
      </c>
      <c r="U3" t="s">
        <v>43</v>
      </c>
    </row>
    <row r="4" spans="1:25" x14ac:dyDescent="0.35">
      <c r="A4">
        <v>1997</v>
      </c>
      <c r="B4">
        <v>3.5131260000000002</v>
      </c>
      <c r="D4">
        <v>22.79513</v>
      </c>
      <c r="F4" s="4">
        <v>0.26362542775628528</v>
      </c>
      <c r="K4" t="s">
        <v>30</v>
      </c>
      <c r="L4">
        <v>0.37402459999999998</v>
      </c>
      <c r="M4" s="5">
        <v>4.3053912999999999E-2</v>
      </c>
      <c r="N4">
        <v>0.37402459999999998</v>
      </c>
      <c r="O4">
        <v>4.7438788490000001E-2</v>
      </c>
      <c r="P4" s="5">
        <v>0.55892467999999995</v>
      </c>
      <c r="Q4">
        <v>0.48264020000000002</v>
      </c>
      <c r="S4" t="s">
        <v>30</v>
      </c>
    </row>
    <row r="5" spans="1:25" x14ac:dyDescent="0.35">
      <c r="A5">
        <v>1998</v>
      </c>
      <c r="B5">
        <v>5.2741170000000004</v>
      </c>
      <c r="D5">
        <v>32.68224</v>
      </c>
      <c r="F5" s="4">
        <v>0.30175806626088314</v>
      </c>
      <c r="K5" t="s">
        <v>26</v>
      </c>
      <c r="L5">
        <v>0.42307109999999998</v>
      </c>
      <c r="M5" s="5">
        <v>0.32476850000000002</v>
      </c>
      <c r="N5">
        <v>0.58236560000000004</v>
      </c>
      <c r="O5">
        <v>3.7768711900000002E-2</v>
      </c>
      <c r="P5" s="5">
        <v>1.0723905600000001</v>
      </c>
      <c r="Q5">
        <v>0.56499999999999995</v>
      </c>
      <c r="S5" t="s">
        <v>26</v>
      </c>
    </row>
    <row r="6" spans="1:25" x14ac:dyDescent="0.35">
      <c r="A6">
        <v>1999</v>
      </c>
      <c r="B6">
        <v>3.1956250000000002</v>
      </c>
      <c r="D6">
        <v>26.516210000000001</v>
      </c>
      <c r="F6" s="4">
        <v>0.28117771196234942</v>
      </c>
      <c r="K6" t="s">
        <v>27</v>
      </c>
      <c r="L6" t="s">
        <v>43</v>
      </c>
      <c r="M6" t="s">
        <v>43</v>
      </c>
      <c r="N6">
        <v>0.60334900000000002</v>
      </c>
      <c r="O6">
        <v>3.9751128140000001E-2</v>
      </c>
      <c r="P6" s="5">
        <v>1.01355397</v>
      </c>
      <c r="Q6">
        <v>0.46875650000000002</v>
      </c>
      <c r="S6" t="s">
        <v>27</v>
      </c>
      <c r="T6" t="s">
        <v>43</v>
      </c>
      <c r="U6" t="s">
        <v>43</v>
      </c>
    </row>
    <row r="7" spans="1:25" x14ac:dyDescent="0.35">
      <c r="A7">
        <v>2000</v>
      </c>
      <c r="B7">
        <v>6.7814389999999998</v>
      </c>
      <c r="D7">
        <v>14.510909</v>
      </c>
      <c r="F7" s="4">
        <v>0.31311274885116636</v>
      </c>
      <c r="K7" t="s">
        <v>34</v>
      </c>
      <c r="L7" t="s">
        <v>43</v>
      </c>
      <c r="M7" t="s">
        <v>43</v>
      </c>
      <c r="N7">
        <v>0.21145269999999999</v>
      </c>
      <c r="O7" s="5">
        <v>1.221948776E-2</v>
      </c>
      <c r="P7" s="5">
        <v>0.61651659999999997</v>
      </c>
      <c r="Q7">
        <v>0.36370000000000002</v>
      </c>
      <c r="S7" t="s">
        <v>34</v>
      </c>
      <c r="T7" t="s">
        <v>43</v>
      </c>
      <c r="U7" t="s">
        <v>43</v>
      </c>
    </row>
    <row r="8" spans="1:25" x14ac:dyDescent="0.35">
      <c r="A8">
        <v>2001</v>
      </c>
      <c r="B8">
        <v>3.9114016</v>
      </c>
      <c r="D8">
        <v>16.655674999999999</v>
      </c>
      <c r="F8" s="4">
        <v>0.28370871117759899</v>
      </c>
      <c r="K8" t="s">
        <v>42</v>
      </c>
      <c r="L8" s="5">
        <v>0.26437189999999999</v>
      </c>
      <c r="M8" s="5">
        <v>8.8763250000000002E-2</v>
      </c>
      <c r="N8">
        <v>0.42741279999999998</v>
      </c>
      <c r="O8" s="5">
        <v>5.6840153159999997E-2</v>
      </c>
      <c r="P8" s="5">
        <v>0.78050536999999998</v>
      </c>
      <c r="Q8">
        <v>0.45981749999999999</v>
      </c>
      <c r="S8" t="s">
        <v>42</v>
      </c>
    </row>
    <row r="9" spans="1:25" x14ac:dyDescent="0.35">
      <c r="A9">
        <v>2002</v>
      </c>
      <c r="B9">
        <v>5.4828279999999996</v>
      </c>
      <c r="D9">
        <v>8.3193730000000006</v>
      </c>
      <c r="F9" s="4">
        <v>0.29469748823080849</v>
      </c>
    </row>
    <row r="10" spans="1:25" x14ac:dyDescent="0.35">
      <c r="A10">
        <v>2003</v>
      </c>
      <c r="B10">
        <v>4.4068733</v>
      </c>
      <c r="D10">
        <v>10.955786</v>
      </c>
      <c r="F10" s="4">
        <v>0.33547557199482503</v>
      </c>
    </row>
    <row r="11" spans="1:25" x14ac:dyDescent="0.35">
      <c r="A11">
        <v>2004</v>
      </c>
      <c r="B11">
        <v>3.5920130000000001</v>
      </c>
      <c r="C11">
        <f>SLOPE(B2:B11,A2:A11)</f>
        <v>-7.7459460606060584E-3</v>
      </c>
      <c r="D11">
        <v>39.567639999999997</v>
      </c>
      <c r="E11">
        <f>SLOPE(D2:D11,A2:A11)</f>
        <v>0.47172221212121201</v>
      </c>
      <c r="F11" s="4">
        <v>0.29937730792473433</v>
      </c>
    </row>
    <row r="12" spans="1:25" x14ac:dyDescent="0.35">
      <c r="A12">
        <v>2005</v>
      </c>
      <c r="B12">
        <v>6.2866819999999999</v>
      </c>
      <c r="C12">
        <f t="shared" ref="C12:C75" si="0">SLOPE(B3:B12,A3:A12)</f>
        <v>0.163460643030303</v>
      </c>
      <c r="D12">
        <v>42.296370000000003</v>
      </c>
      <c r="E12">
        <f t="shared" ref="E12:E28" si="1">SLOPE(D3:D12,A3:A12)</f>
        <v>1.0703568727272725</v>
      </c>
      <c r="F12" s="4">
        <v>0.30867804981572694</v>
      </c>
      <c r="K12" s="5">
        <v>0.39751128140000003</v>
      </c>
    </row>
    <row r="13" spans="1:25" x14ac:dyDescent="0.35">
      <c r="A13">
        <v>2006</v>
      </c>
      <c r="B13">
        <v>4.5441859999999998</v>
      </c>
      <c r="C13">
        <f t="shared" si="0"/>
        <v>7.755857151515147E-2</v>
      </c>
      <c r="D13">
        <v>20.549240000000001</v>
      </c>
      <c r="E13">
        <f t="shared" si="1"/>
        <v>0.56570532727272715</v>
      </c>
      <c r="F13" s="4">
        <v>0.30199842876336092</v>
      </c>
    </row>
    <row r="14" spans="1:25" x14ac:dyDescent="0.35">
      <c r="A14">
        <v>2007</v>
      </c>
      <c r="B14">
        <v>8.3724349999999994</v>
      </c>
      <c r="C14">
        <f t="shared" si="0"/>
        <v>0.19889020303030297</v>
      </c>
      <c r="D14">
        <v>20.825690000000002</v>
      </c>
      <c r="E14">
        <f t="shared" si="1"/>
        <v>0.37467801818181845</v>
      </c>
      <c r="F14" s="4">
        <v>0.29598514588058816</v>
      </c>
    </row>
    <row r="15" spans="1:25" x14ac:dyDescent="0.35">
      <c r="A15">
        <v>2008</v>
      </c>
      <c r="B15">
        <v>4.2596720000000001</v>
      </c>
      <c r="C15">
        <f t="shared" si="0"/>
        <v>0.1543879921212121</v>
      </c>
      <c r="D15">
        <v>19.046410000000002</v>
      </c>
      <c r="E15">
        <f t="shared" si="1"/>
        <v>0.76961173939393979</v>
      </c>
      <c r="F15" s="4">
        <v>0.31822854134333634</v>
      </c>
    </row>
    <row r="16" spans="1:25" x14ac:dyDescent="0.35">
      <c r="A16">
        <v>2009</v>
      </c>
      <c r="B16">
        <v>5.4051957000000002</v>
      </c>
      <c r="C16">
        <f t="shared" si="0"/>
        <v>4.6099061818181825E-2</v>
      </c>
      <c r="D16">
        <v>22.426310000000001</v>
      </c>
      <c r="E16">
        <f t="shared" si="1"/>
        <v>1.103117763636364</v>
      </c>
      <c r="F16" s="4">
        <v>0.29014436937223187</v>
      </c>
    </row>
    <row r="17" spans="1:10" x14ac:dyDescent="0.35">
      <c r="A17">
        <v>2010</v>
      </c>
      <c r="B17">
        <v>3.0557609999999999</v>
      </c>
      <c r="C17">
        <f t="shared" si="0"/>
        <v>2.1930739393939396E-2</v>
      </c>
      <c r="D17">
        <v>18.87069</v>
      </c>
      <c r="E17">
        <f t="shared" si="1"/>
        <v>0.49190202424242446</v>
      </c>
      <c r="F17" s="4">
        <v>0.2863811451459411</v>
      </c>
      <c r="J17" s="5"/>
    </row>
    <row r="18" spans="1:10" x14ac:dyDescent="0.35">
      <c r="A18">
        <v>2011</v>
      </c>
      <c r="B18">
        <v>8.2274419999999999</v>
      </c>
      <c r="C18">
        <f t="shared" si="0"/>
        <v>0.13367801454545455</v>
      </c>
      <c r="D18">
        <v>23.915420000000001</v>
      </c>
      <c r="E18">
        <f t="shared" si="1"/>
        <v>0.24599194545454553</v>
      </c>
      <c r="F18" s="4">
        <v>0.28932865485646936</v>
      </c>
      <c r="J18" s="5" t="s">
        <v>44</v>
      </c>
    </row>
    <row r="19" spans="1:10" x14ac:dyDescent="0.35">
      <c r="A19">
        <v>2012</v>
      </c>
      <c r="B19">
        <v>14.735598</v>
      </c>
      <c r="C19">
        <f t="shared" si="0"/>
        <v>0.65286173575757578</v>
      </c>
      <c r="D19">
        <v>11.801902</v>
      </c>
      <c r="E19">
        <f t="shared" si="1"/>
        <v>-1.3044058545454544</v>
      </c>
      <c r="F19" s="4">
        <v>0.32491427366340481</v>
      </c>
    </row>
    <row r="20" spans="1:10" x14ac:dyDescent="0.35">
      <c r="A20">
        <v>2013</v>
      </c>
      <c r="B20">
        <v>4.9264267000000004</v>
      </c>
      <c r="C20">
        <f t="shared" si="0"/>
        <v>0.45311464848484861</v>
      </c>
      <c r="D20">
        <v>11.299365999999999</v>
      </c>
      <c r="E20">
        <f t="shared" si="1"/>
        <v>-2.7486663151515152</v>
      </c>
      <c r="F20" s="4">
        <v>0.2934624398426473</v>
      </c>
    </row>
    <row r="21" spans="1:10" x14ac:dyDescent="0.35">
      <c r="A21">
        <v>2014</v>
      </c>
      <c r="B21">
        <v>13.150065</v>
      </c>
      <c r="C21">
        <f t="shared" si="0"/>
        <v>0.6413080133333332</v>
      </c>
      <c r="D21">
        <v>6.1196409999999997</v>
      </c>
      <c r="E21">
        <f t="shared" si="1"/>
        <v>-2.5721649030303033</v>
      </c>
      <c r="F21" s="4">
        <v>0.29265421874379322</v>
      </c>
    </row>
    <row r="22" spans="1:10" x14ac:dyDescent="0.35">
      <c r="A22">
        <v>2015</v>
      </c>
      <c r="B22">
        <v>5.8469850000000001</v>
      </c>
      <c r="C22">
        <f t="shared" si="0"/>
        <v>0.49494098424242416</v>
      </c>
      <c r="D22">
        <v>8.553115</v>
      </c>
      <c r="E22">
        <f t="shared" si="1"/>
        <v>-1.6755829212121216</v>
      </c>
      <c r="F22" s="4">
        <v>0.30943177932737581</v>
      </c>
    </row>
    <row r="23" spans="1:10" x14ac:dyDescent="0.35">
      <c r="A23">
        <v>2016</v>
      </c>
      <c r="B23">
        <v>9.2864959999999996</v>
      </c>
      <c r="C23">
        <f t="shared" si="0"/>
        <v>0.42534690666666658</v>
      </c>
      <c r="D23">
        <v>5.4814790000000002</v>
      </c>
      <c r="E23">
        <f t="shared" si="1"/>
        <v>-1.9873442363636364</v>
      </c>
      <c r="F23" s="4">
        <v>0.33493892315913226</v>
      </c>
    </row>
    <row r="24" spans="1:10" x14ac:dyDescent="0.35">
      <c r="A24">
        <v>2017</v>
      </c>
      <c r="B24">
        <v>6.6708930000000004</v>
      </c>
      <c r="C24">
        <f t="shared" si="0"/>
        <v>0.41081762909090913</v>
      </c>
      <c r="D24">
        <v>9.4281071000000001</v>
      </c>
      <c r="E24">
        <f t="shared" si="1"/>
        <v>-1.8827654006060612</v>
      </c>
      <c r="F24" s="4">
        <v>0.33028945685351507</v>
      </c>
    </row>
    <row r="25" spans="1:10" x14ac:dyDescent="0.35">
      <c r="A25">
        <v>2018</v>
      </c>
      <c r="B25">
        <v>5.4879290000000003</v>
      </c>
      <c r="C25">
        <f t="shared" si="0"/>
        <v>7.8203593939393926E-2</v>
      </c>
      <c r="D25">
        <v>7.2085210000000002</v>
      </c>
      <c r="E25">
        <f t="shared" si="1"/>
        <v>-1.8797210442424244</v>
      </c>
      <c r="F25" s="4">
        <v>0.29827372567313409</v>
      </c>
    </row>
    <row r="26" spans="1:10" x14ac:dyDescent="0.35">
      <c r="A26">
        <v>2019</v>
      </c>
      <c r="B26">
        <v>6.638471</v>
      </c>
      <c r="C26">
        <f t="shared" si="0"/>
        <v>-0.13017332181818173</v>
      </c>
      <c r="D26">
        <v>15.460739</v>
      </c>
      <c r="E26">
        <f t="shared" si="1"/>
        <v>-1.0577394757575758</v>
      </c>
      <c r="F26" s="4">
        <v>0.29650974085941928</v>
      </c>
    </row>
    <row r="27" spans="1:10" x14ac:dyDescent="0.35">
      <c r="A27">
        <v>2020</v>
      </c>
      <c r="B27">
        <v>6.208545</v>
      </c>
      <c r="C27">
        <f t="shared" si="0"/>
        <v>-0.53357851818181823</v>
      </c>
      <c r="D27">
        <v>16.247919</v>
      </c>
      <c r="E27">
        <f t="shared" si="1"/>
        <v>-0.34543098606060607</v>
      </c>
      <c r="F27" s="4">
        <v>0.36013792317791077</v>
      </c>
    </row>
    <row r="28" spans="1:10" x14ac:dyDescent="0.35">
      <c r="A28">
        <v>2021</v>
      </c>
      <c r="B28">
        <v>9.4639720000000001</v>
      </c>
      <c r="C28">
        <f t="shared" si="0"/>
        <v>-0.45285179939393938</v>
      </c>
      <c r="D28">
        <v>7.6066200000000004</v>
      </c>
      <c r="E28">
        <f t="shared" si="1"/>
        <v>0.26364041878787881</v>
      </c>
      <c r="F28" s="4">
        <v>0.33324928914229435</v>
      </c>
    </row>
    <row r="29" spans="1:10" x14ac:dyDescent="0.35">
      <c r="A29">
        <v>1995</v>
      </c>
      <c r="B29" s="2">
        <v>9.3411209999999993</v>
      </c>
      <c r="C29">
        <f t="shared" si="0"/>
        <v>-8.2624389951573812E-2</v>
      </c>
      <c r="D29">
        <v>6.0113950000000003</v>
      </c>
      <c r="F29" s="4">
        <v>0.33833028526943343</v>
      </c>
    </row>
    <row r="30" spans="1:10" x14ac:dyDescent="0.35">
      <c r="A30">
        <v>1996</v>
      </c>
      <c r="B30" s="2">
        <v>7.5263210000000003</v>
      </c>
      <c r="C30">
        <f t="shared" si="0"/>
        <v>-4.67873152160607E-2</v>
      </c>
      <c r="D30">
        <v>15.851138000000001</v>
      </c>
      <c r="F30" s="4">
        <v>0.33953220122211147</v>
      </c>
    </row>
    <row r="31" spans="1:10" x14ac:dyDescent="0.35">
      <c r="A31">
        <v>1997</v>
      </c>
      <c r="B31" s="2">
        <v>9.5869160000000004</v>
      </c>
      <c r="C31">
        <f t="shared" si="0"/>
        <v>-7.1776529625382252E-2</v>
      </c>
      <c r="D31">
        <v>26.120159999999998</v>
      </c>
      <c r="F31" s="4">
        <v>0.33773400039373214</v>
      </c>
    </row>
    <row r="32" spans="1:10" x14ac:dyDescent="0.35">
      <c r="A32">
        <v>1998</v>
      </c>
      <c r="B32" s="2">
        <v>3.8800720000000002</v>
      </c>
      <c r="C32">
        <f t="shared" si="0"/>
        <v>-1.8744042057258679E-2</v>
      </c>
      <c r="D32">
        <v>20.489070000000002</v>
      </c>
      <c r="F32" s="4">
        <v>0.33744832420924681</v>
      </c>
    </row>
    <row r="33" spans="1:6" x14ac:dyDescent="0.35">
      <c r="A33">
        <v>1999</v>
      </c>
      <c r="B33" s="2">
        <v>5.4699869999999997</v>
      </c>
      <c r="C33">
        <f t="shared" si="0"/>
        <v>-1.6067008130081301E-2</v>
      </c>
      <c r="D33">
        <v>35.905200000000001</v>
      </c>
      <c r="F33" s="4">
        <v>0.34223091738171735</v>
      </c>
    </row>
    <row r="34" spans="1:6" x14ac:dyDescent="0.35">
      <c r="A34">
        <v>2000</v>
      </c>
      <c r="B34" s="2">
        <v>4.6698620000000002</v>
      </c>
      <c r="C34">
        <f t="shared" si="0"/>
        <v>-9.2468524617853661E-4</v>
      </c>
      <c r="D34">
        <v>17.987196999999998</v>
      </c>
      <c r="F34" s="4">
        <v>0.33765489120491532</v>
      </c>
    </row>
    <row r="35" spans="1:6" x14ac:dyDescent="0.35">
      <c r="A35">
        <v>2001</v>
      </c>
      <c r="B35" s="2">
        <v>9.3733280000000008</v>
      </c>
      <c r="C35">
        <f t="shared" si="0"/>
        <v>7.3464105504587162E-3</v>
      </c>
      <c r="D35">
        <v>9.7988160000000004</v>
      </c>
      <c r="F35" s="4">
        <v>0.315175030244218</v>
      </c>
    </row>
    <row r="36" spans="1:6" x14ac:dyDescent="0.35">
      <c r="A36">
        <v>2002</v>
      </c>
      <c r="B36" s="2">
        <v>8.0958889999999997</v>
      </c>
      <c r="C36">
        <f t="shared" si="0"/>
        <v>1.9820311298812582E-2</v>
      </c>
      <c r="D36">
        <v>12.164104999999999</v>
      </c>
      <c r="F36" s="4">
        <v>0.34018815201602848</v>
      </c>
    </row>
    <row r="37" spans="1:6" x14ac:dyDescent="0.35">
      <c r="A37">
        <v>2003</v>
      </c>
      <c r="B37" s="2">
        <v>6.4163012000000004</v>
      </c>
      <c r="C37">
        <f t="shared" si="0"/>
        <v>7.297645391444714E-2</v>
      </c>
      <c r="D37">
        <v>15.023396999999999</v>
      </c>
      <c r="F37" s="4">
        <v>0.35905017201597761</v>
      </c>
    </row>
    <row r="38" spans="1:6" x14ac:dyDescent="0.35">
      <c r="A38">
        <v>2004</v>
      </c>
      <c r="B38" s="2">
        <v>6.4260380000000001</v>
      </c>
      <c r="C38">
        <f t="shared" si="0"/>
        <v>-0.15625077333333326</v>
      </c>
      <c r="D38">
        <v>37.511839999999999</v>
      </c>
      <c r="F38" s="4">
        <v>0.33189570485548864</v>
      </c>
    </row>
    <row r="39" spans="1:6" x14ac:dyDescent="0.35">
      <c r="A39">
        <v>2005</v>
      </c>
      <c r="B39" s="2">
        <v>12.171637</v>
      </c>
      <c r="C39">
        <f t="shared" si="0"/>
        <v>0.27238797575757573</v>
      </c>
      <c r="D39">
        <v>32.604759999999999</v>
      </c>
      <c r="F39" s="4">
        <v>0.32621969697383563</v>
      </c>
    </row>
    <row r="40" spans="1:6" x14ac:dyDescent="0.35">
      <c r="A40">
        <v>2006</v>
      </c>
      <c r="B40" s="2">
        <v>3.5086680000000001</v>
      </c>
      <c r="C40">
        <f t="shared" si="0"/>
        <v>7.3205191515151521E-2</v>
      </c>
      <c r="D40">
        <v>20.859760000000001</v>
      </c>
      <c r="F40" s="4">
        <v>0.32794699906151442</v>
      </c>
    </row>
    <row r="41" spans="1:6" x14ac:dyDescent="0.35">
      <c r="A41">
        <v>2007</v>
      </c>
      <c r="B41" s="2">
        <v>4.3264126000000003</v>
      </c>
      <c r="C41">
        <f t="shared" si="0"/>
        <v>0.1046984824242424</v>
      </c>
      <c r="D41">
        <v>23.796949999999999</v>
      </c>
      <c r="F41" s="4">
        <v>0.33180279107401534</v>
      </c>
    </row>
    <row r="42" spans="1:6" x14ac:dyDescent="0.35">
      <c r="A42">
        <v>2008</v>
      </c>
      <c r="B42" s="2">
        <v>6.3258640000000002</v>
      </c>
      <c r="C42">
        <f t="shared" si="0"/>
        <v>-7.1439830303030305E-2</v>
      </c>
      <c r="D42">
        <v>20.645630000000001</v>
      </c>
      <c r="F42" s="4">
        <v>0.35209989329732672</v>
      </c>
    </row>
    <row r="43" spans="1:6" x14ac:dyDescent="0.35">
      <c r="A43">
        <v>2009</v>
      </c>
      <c r="B43" s="2">
        <v>5.033099</v>
      </c>
      <c r="C43">
        <f t="shared" si="0"/>
        <v>-0.24174422787878788</v>
      </c>
      <c r="D43">
        <v>28.47606</v>
      </c>
      <c r="F43" s="4">
        <v>0.34936962443611519</v>
      </c>
    </row>
    <row r="44" spans="1:6" x14ac:dyDescent="0.35">
      <c r="A44">
        <v>2010</v>
      </c>
      <c r="B44" s="2">
        <v>6.3090789999999997</v>
      </c>
      <c r="C44">
        <f t="shared" si="0"/>
        <v>-0.39049577090909093</v>
      </c>
      <c r="D44">
        <v>16.624310000000001</v>
      </c>
      <c r="F44" s="4">
        <v>0.35420139819870233</v>
      </c>
    </row>
    <row r="45" spans="1:6" x14ac:dyDescent="0.35">
      <c r="A45">
        <v>2011</v>
      </c>
      <c r="B45" s="2">
        <v>7.3464520000000002</v>
      </c>
      <c r="C45">
        <f t="shared" si="0"/>
        <v>-0.18896822909090913</v>
      </c>
      <c r="D45">
        <v>24.992730000000002</v>
      </c>
      <c r="F45" s="4">
        <v>0.32297289262184542</v>
      </c>
    </row>
    <row r="46" spans="1:6" x14ac:dyDescent="0.35">
      <c r="A46">
        <v>2012</v>
      </c>
      <c r="B46" s="2">
        <v>5.2348540000000003</v>
      </c>
      <c r="C46">
        <f t="shared" si="0"/>
        <v>-0.16321316606060607</v>
      </c>
      <c r="D46">
        <v>11.574590000000001</v>
      </c>
      <c r="F46" s="4">
        <v>0.33573376283278805</v>
      </c>
    </row>
    <row r="47" spans="1:6" x14ac:dyDescent="0.35">
      <c r="A47">
        <v>2013</v>
      </c>
      <c r="B47" s="2">
        <v>6.1881724</v>
      </c>
      <c r="C47">
        <f t="shared" si="0"/>
        <v>-0.16275222545454548</v>
      </c>
      <c r="D47">
        <v>13.700911</v>
      </c>
      <c r="F47" s="4">
        <v>0.34571713979520408</v>
      </c>
    </row>
    <row r="48" spans="1:6" x14ac:dyDescent="0.35">
      <c r="A48">
        <v>2014</v>
      </c>
      <c r="B48" s="2">
        <v>5.2443809999999997</v>
      </c>
      <c r="C48">
        <f t="shared" si="0"/>
        <v>-0.21035649818181826</v>
      </c>
      <c r="D48">
        <v>9.5876190000000001</v>
      </c>
      <c r="F48" s="4">
        <v>0.34713134656584371</v>
      </c>
    </row>
    <row r="49" spans="1:6" x14ac:dyDescent="0.35">
      <c r="A49">
        <v>2015</v>
      </c>
      <c r="B49" s="2">
        <v>3.0103304</v>
      </c>
      <c r="C49">
        <f t="shared" si="0"/>
        <v>1.7544972121212057E-2</v>
      </c>
      <c r="D49">
        <v>9.8269070000000003</v>
      </c>
      <c r="F49" s="4">
        <v>0.33607336730925258</v>
      </c>
    </row>
    <row r="50" spans="1:6" x14ac:dyDescent="0.35">
      <c r="A50">
        <v>2016</v>
      </c>
      <c r="B50" s="2">
        <v>4.227519</v>
      </c>
      <c r="C50">
        <f t="shared" si="0"/>
        <v>-0.15464657818181821</v>
      </c>
      <c r="D50">
        <v>6.9814800000000004</v>
      </c>
      <c r="F50" s="4">
        <v>0.34409756836136068</v>
      </c>
    </row>
    <row r="51" spans="1:6" x14ac:dyDescent="0.35">
      <c r="A51">
        <v>2017</v>
      </c>
      <c r="B51" s="2">
        <v>6.6741539999999997</v>
      </c>
      <c r="C51">
        <f t="shared" si="0"/>
        <v>-0.14758234909090912</v>
      </c>
      <c r="D51">
        <v>8.5008730000000003</v>
      </c>
      <c r="F51" s="4">
        <v>0.3365172517959093</v>
      </c>
    </row>
    <row r="52" spans="1:6" x14ac:dyDescent="0.35">
      <c r="A52">
        <v>2018</v>
      </c>
      <c r="B52" s="2">
        <v>3.0029789999999998</v>
      </c>
      <c r="C52">
        <f t="shared" si="0"/>
        <v>-0.23592474060606064</v>
      </c>
      <c r="D52">
        <v>5.7980210000000003</v>
      </c>
      <c r="F52" s="4">
        <v>0.33131300843564071</v>
      </c>
    </row>
    <row r="53" spans="1:6" x14ac:dyDescent="0.35">
      <c r="A53">
        <v>2019</v>
      </c>
      <c r="B53" s="2">
        <v>3.7432270000000001</v>
      </c>
      <c r="C53">
        <f t="shared" si="0"/>
        <v>-0.3297969078787879</v>
      </c>
      <c r="D53">
        <v>13.709382</v>
      </c>
      <c r="F53" s="4">
        <v>0.31814467731079887</v>
      </c>
    </row>
    <row r="54" spans="1:6" x14ac:dyDescent="0.35">
      <c r="A54">
        <v>2020</v>
      </c>
      <c r="B54" s="2">
        <v>8.5290800000000004</v>
      </c>
      <c r="C54">
        <f t="shared" si="0"/>
        <v>-6.192240242424242E-2</v>
      </c>
      <c r="D54">
        <v>14.725685</v>
      </c>
      <c r="F54" s="4">
        <v>0.32075889409148045</v>
      </c>
    </row>
    <row r="55" spans="1:6" x14ac:dyDescent="0.35">
      <c r="A55">
        <v>2021</v>
      </c>
      <c r="B55" s="2">
        <v>7.053356</v>
      </c>
      <c r="C55">
        <f t="shared" si="0"/>
        <v>0.16770716363636365</v>
      </c>
      <c r="D55">
        <v>7.0308339999999996</v>
      </c>
      <c r="F55" s="4">
        <v>0.35922455395175423</v>
      </c>
    </row>
    <row r="56" spans="1:6" x14ac:dyDescent="0.35">
      <c r="A56">
        <v>1995</v>
      </c>
      <c r="B56">
        <v>2.7401759999999999</v>
      </c>
      <c r="C56">
        <f t="shared" si="0"/>
        <v>0.12950289983857952</v>
      </c>
      <c r="D56">
        <v>11.725944999999999</v>
      </c>
      <c r="F56" s="4">
        <v>0.28375564017740507</v>
      </c>
    </row>
    <row r="57" spans="1:6" x14ac:dyDescent="0.35">
      <c r="A57">
        <v>1996</v>
      </c>
      <c r="B57">
        <v>4.8923940000000004</v>
      </c>
      <c r="C57">
        <f t="shared" si="0"/>
        <v>8.1825503929489507E-2</v>
      </c>
      <c r="D57">
        <v>12.985404000000001</v>
      </c>
      <c r="F57" s="4">
        <v>0.29384360484023014</v>
      </c>
    </row>
    <row r="58" spans="1:6" x14ac:dyDescent="0.35">
      <c r="A58">
        <v>1997</v>
      </c>
      <c r="B58">
        <v>4.1859510000000002</v>
      </c>
      <c r="C58">
        <f t="shared" si="0"/>
        <v>7.3040981498470936E-2</v>
      </c>
      <c r="D58">
        <v>23.283100000000001</v>
      </c>
      <c r="F58" s="4">
        <v>0.26964668231322197</v>
      </c>
    </row>
    <row r="59" spans="1:6" x14ac:dyDescent="0.35">
      <c r="A59">
        <v>1998</v>
      </c>
      <c r="B59">
        <v>6.6385959999999997</v>
      </c>
      <c r="C59">
        <f t="shared" si="0"/>
        <v>5.4475417278946045E-2</v>
      </c>
      <c r="D59">
        <v>17.216750000000001</v>
      </c>
      <c r="F59" s="4">
        <v>0.2537613242572046</v>
      </c>
    </row>
    <row r="60" spans="1:6" x14ac:dyDescent="0.35">
      <c r="A60">
        <v>1999</v>
      </c>
      <c r="B60">
        <v>5.0212130000000004</v>
      </c>
      <c r="C60">
        <f t="shared" si="0"/>
        <v>5.9643826829268304E-2</v>
      </c>
      <c r="D60">
        <v>32.444589999999998</v>
      </c>
      <c r="F60" s="4">
        <v>0.27970781844920484</v>
      </c>
    </row>
    <row r="61" spans="1:6" x14ac:dyDescent="0.35">
      <c r="A61">
        <v>2000</v>
      </c>
      <c r="B61">
        <v>7.360087</v>
      </c>
      <c r="C61">
        <f t="shared" si="0"/>
        <v>3.7832805759648688E-2</v>
      </c>
      <c r="D61">
        <v>10.380544</v>
      </c>
      <c r="F61" s="4">
        <v>0.25964816220381093</v>
      </c>
    </row>
    <row r="62" spans="1:6" x14ac:dyDescent="0.35">
      <c r="A62">
        <v>2001</v>
      </c>
      <c r="B62">
        <v>1.8421065000000001</v>
      </c>
      <c r="C62">
        <f t="shared" si="0"/>
        <v>8.4394422400611624E-2</v>
      </c>
      <c r="D62">
        <v>14.774628</v>
      </c>
      <c r="F62" s="4">
        <v>0.25727204824554617</v>
      </c>
    </row>
    <row r="63" spans="1:6" x14ac:dyDescent="0.35">
      <c r="A63">
        <v>2002</v>
      </c>
      <c r="B63">
        <v>7.6547010000000002</v>
      </c>
      <c r="C63">
        <f t="shared" si="0"/>
        <v>0.13412370553311301</v>
      </c>
      <c r="D63">
        <v>7.8371959999999996</v>
      </c>
      <c r="F63" s="4">
        <v>0.27504461188033119</v>
      </c>
    </row>
    <row r="64" spans="1:6" x14ac:dyDescent="0.35">
      <c r="A64">
        <v>2003</v>
      </c>
      <c r="B64">
        <v>5.1858411999999996</v>
      </c>
      <c r="C64">
        <f t="shared" si="0"/>
        <v>0.10817895088781274</v>
      </c>
      <c r="D64">
        <v>4.2680480000000003</v>
      </c>
      <c r="F64" s="4">
        <v>0.27550230545508098</v>
      </c>
    </row>
    <row r="65" spans="1:6" x14ac:dyDescent="0.35">
      <c r="A65">
        <v>2004</v>
      </c>
      <c r="B65">
        <v>4.8673349999999997</v>
      </c>
      <c r="C65">
        <f t="shared" si="0"/>
        <v>0.16055585999999997</v>
      </c>
      <c r="D65">
        <v>42.977240000000002</v>
      </c>
      <c r="F65" s="4">
        <v>0.27100684625744237</v>
      </c>
    </row>
    <row r="66" spans="1:6" x14ac:dyDescent="0.35">
      <c r="A66">
        <v>2005</v>
      </c>
      <c r="B66">
        <v>5.6948629999999998</v>
      </c>
      <c r="C66">
        <f t="shared" si="0"/>
        <v>4.309465757575752E-2</v>
      </c>
      <c r="D66">
        <v>39.987160000000003</v>
      </c>
      <c r="F66" s="4">
        <v>0.27881193011625727</v>
      </c>
    </row>
    <row r="67" spans="1:6" x14ac:dyDescent="0.35">
      <c r="A67">
        <v>2006</v>
      </c>
      <c r="B67">
        <v>6.0910130000000002</v>
      </c>
      <c r="C67">
        <f t="shared" si="0"/>
        <v>5.4908449090909063E-2</v>
      </c>
      <c r="D67">
        <v>24.94932</v>
      </c>
      <c r="F67" s="4">
        <v>0.27462134624367401</v>
      </c>
    </row>
    <row r="68" spans="1:6" x14ac:dyDescent="0.35">
      <c r="A68">
        <v>2007</v>
      </c>
      <c r="B68">
        <v>6.8392189999999999</v>
      </c>
      <c r="C68">
        <f t="shared" si="0"/>
        <v>4.5908561818181814E-2</v>
      </c>
      <c r="D68">
        <v>29.242889999999999</v>
      </c>
      <c r="F68" s="4">
        <v>0.26570779280257223</v>
      </c>
    </row>
    <row r="69" spans="1:6" x14ac:dyDescent="0.35">
      <c r="A69">
        <v>2008</v>
      </c>
      <c r="B69">
        <v>6.4400060000000003</v>
      </c>
      <c r="C69">
        <f t="shared" si="0"/>
        <v>0.14648226242424242</v>
      </c>
      <c r="D69">
        <v>18.159579999999998</v>
      </c>
      <c r="F69" s="4">
        <v>0.27731440718100919</v>
      </c>
    </row>
    <row r="70" spans="1:6" x14ac:dyDescent="0.35">
      <c r="A70">
        <v>2009</v>
      </c>
      <c r="B70">
        <v>7.7204568</v>
      </c>
      <c r="C70">
        <f t="shared" si="0"/>
        <v>0.21148035212121213</v>
      </c>
      <c r="D70">
        <v>20.068529999999999</v>
      </c>
      <c r="F70" s="4">
        <v>0.26198663235057967</v>
      </c>
    </row>
    <row r="71" spans="1:6" x14ac:dyDescent="0.35">
      <c r="A71">
        <v>2010</v>
      </c>
      <c r="B71">
        <v>3.5839270000000001</v>
      </c>
      <c r="C71">
        <f t="shared" si="0"/>
        <v>0.17405637030303034</v>
      </c>
      <c r="D71">
        <v>21.76662</v>
      </c>
      <c r="F71" s="4">
        <v>0.26054937338204115</v>
      </c>
    </row>
    <row r="72" spans="1:6" x14ac:dyDescent="0.35">
      <c r="A72">
        <v>2011</v>
      </c>
      <c r="B72">
        <v>8.4091729999999991</v>
      </c>
      <c r="C72">
        <f t="shared" si="0"/>
        <v>7.7733894545454527E-2</v>
      </c>
      <c r="D72">
        <v>22.756540000000001</v>
      </c>
      <c r="F72" s="4">
        <v>0.28318313590205363</v>
      </c>
    </row>
    <row r="73" spans="1:6" x14ac:dyDescent="0.35">
      <c r="A73">
        <v>2012</v>
      </c>
      <c r="B73">
        <v>4.8627370000000001</v>
      </c>
      <c r="C73">
        <f t="shared" si="0"/>
        <v>9.5874949090909087E-2</v>
      </c>
      <c r="D73">
        <v>9.1688620000000007</v>
      </c>
      <c r="F73" s="4">
        <v>0.27464196570582394</v>
      </c>
    </row>
    <row r="74" spans="1:6" x14ac:dyDescent="0.35">
      <c r="A74">
        <v>2013</v>
      </c>
      <c r="B74">
        <v>6.9959014000000002</v>
      </c>
      <c r="C74">
        <f t="shared" si="0"/>
        <v>9.962175999999999E-2</v>
      </c>
      <c r="D74">
        <v>9.2660440000000008</v>
      </c>
      <c r="F74" s="4">
        <v>0.2672720280515925</v>
      </c>
    </row>
    <row r="75" spans="1:6" x14ac:dyDescent="0.35">
      <c r="A75">
        <v>2014</v>
      </c>
      <c r="B75">
        <v>10.480763</v>
      </c>
      <c r="C75">
        <f t="shared" si="0"/>
        <v>0.25027806060606056</v>
      </c>
      <c r="D75">
        <v>9.090916</v>
      </c>
      <c r="F75" s="4">
        <v>0.27691887979661317</v>
      </c>
    </row>
    <row r="76" spans="1:6" x14ac:dyDescent="0.35">
      <c r="A76">
        <v>2015</v>
      </c>
      <c r="B76">
        <v>8.4732710000000004</v>
      </c>
      <c r="C76">
        <f t="shared" ref="C76:C139" si="2">SLOPE(B67:B76,A67:A76)</f>
        <v>0.27856177939393933</v>
      </c>
      <c r="D76">
        <v>16.486642</v>
      </c>
      <c r="F76" s="4">
        <v>0.26802988411081641</v>
      </c>
    </row>
    <row r="77" spans="1:6" x14ac:dyDescent="0.35">
      <c r="A77">
        <v>2016</v>
      </c>
      <c r="B77">
        <v>3.240408</v>
      </c>
      <c r="C77">
        <f t="shared" si="2"/>
        <v>1.4148934545454558E-2</v>
      </c>
      <c r="D77">
        <v>6.9765480000000002</v>
      </c>
      <c r="F77" s="4">
        <v>0.24987411849746888</v>
      </c>
    </row>
    <row r="78" spans="1:6" x14ac:dyDescent="0.35">
      <c r="A78">
        <v>2017</v>
      </c>
      <c r="B78">
        <v>6.7854929999999998</v>
      </c>
      <c r="C78">
        <f t="shared" si="2"/>
        <v>2.7537550303030286E-2</v>
      </c>
      <c r="D78">
        <v>7.1967409</v>
      </c>
      <c r="F78" s="4">
        <v>0.28949814844897409</v>
      </c>
    </row>
    <row r="79" spans="1:6" x14ac:dyDescent="0.35">
      <c r="A79">
        <v>2018</v>
      </c>
      <c r="B79">
        <v>2.7092719999999999</v>
      </c>
      <c r="C79">
        <f t="shared" si="2"/>
        <v>-0.20737613696969695</v>
      </c>
      <c r="D79">
        <v>4.2837670000000001</v>
      </c>
      <c r="F79" s="4">
        <v>0.26488779153243436</v>
      </c>
    </row>
    <row r="80" spans="1:6" x14ac:dyDescent="0.35">
      <c r="A80">
        <v>2019</v>
      </c>
      <c r="B80">
        <v>8.6734399999999994</v>
      </c>
      <c r="C80">
        <f t="shared" si="2"/>
        <v>1.3612835151515132E-2</v>
      </c>
      <c r="D80">
        <v>17.393421</v>
      </c>
      <c r="F80" s="4">
        <v>0.26206626691444457</v>
      </c>
    </row>
    <row r="81" spans="1:6" x14ac:dyDescent="0.35">
      <c r="A81">
        <v>2020</v>
      </c>
      <c r="B81">
        <v>6.137289</v>
      </c>
      <c r="C81">
        <f t="shared" si="2"/>
        <v>-0.19105366666666668</v>
      </c>
      <c r="D81">
        <v>18.881267000000001</v>
      </c>
      <c r="F81" s="4">
        <v>0.26754521483330607</v>
      </c>
    </row>
    <row r="82" spans="1:6" x14ac:dyDescent="0.35">
      <c r="A82">
        <v>2021</v>
      </c>
      <c r="B82">
        <v>8.9051080000000002</v>
      </c>
      <c r="C82">
        <f t="shared" si="2"/>
        <v>4.59850012121212E-2</v>
      </c>
      <c r="D82">
        <v>7.2232050000000001</v>
      </c>
      <c r="F82" s="4">
        <v>0.27010484107387722</v>
      </c>
    </row>
    <row r="83" spans="1:6" x14ac:dyDescent="0.35">
      <c r="A83">
        <v>1995</v>
      </c>
      <c r="B83" s="1">
        <v>5.6568589999999999</v>
      </c>
      <c r="C83">
        <f t="shared" si="2"/>
        <v>3.9854475544794196E-2</v>
      </c>
      <c r="D83">
        <v>7.2404900000000003</v>
      </c>
      <c r="F83" s="4">
        <v>0.270252890245894</v>
      </c>
    </row>
    <row r="84" spans="1:6" x14ac:dyDescent="0.35">
      <c r="A84">
        <v>1996</v>
      </c>
      <c r="B84" s="1">
        <v>8.6940709999999992</v>
      </c>
      <c r="C84">
        <f t="shared" si="2"/>
        <v>-1.5324860325621234E-2</v>
      </c>
      <c r="D84">
        <v>14.923499</v>
      </c>
      <c r="F84" s="4">
        <v>0.32705039575962114</v>
      </c>
    </row>
    <row r="85" spans="1:6" x14ac:dyDescent="0.35">
      <c r="A85">
        <v>1997</v>
      </c>
      <c r="B85" s="1">
        <v>4.1504969999999997</v>
      </c>
      <c r="C85">
        <f t="shared" si="2"/>
        <v>1.8204450305810412E-2</v>
      </c>
      <c r="D85">
        <v>10.239147000000001</v>
      </c>
      <c r="F85" s="4">
        <v>0.31191500945942013</v>
      </c>
    </row>
    <row r="86" spans="1:6" x14ac:dyDescent="0.35">
      <c r="A86">
        <v>1998</v>
      </c>
      <c r="B86" s="1">
        <v>9.7293610000000008</v>
      </c>
      <c r="C86">
        <f t="shared" si="2"/>
        <v>-2.6914128536441179E-2</v>
      </c>
      <c r="D86">
        <v>6.1700439999999999</v>
      </c>
      <c r="F86" s="4">
        <v>0.28137741855941301</v>
      </c>
    </row>
    <row r="87" spans="1:6" x14ac:dyDescent="0.35">
      <c r="A87">
        <v>1999</v>
      </c>
      <c r="B87" s="1">
        <v>5.1193049999999998</v>
      </c>
      <c r="C87">
        <f t="shared" si="2"/>
        <v>4.9536813008130114E-3</v>
      </c>
      <c r="D87">
        <v>8.2958762999999998</v>
      </c>
      <c r="F87" s="4">
        <v>0.29979415976257273</v>
      </c>
    </row>
    <row r="88" spans="1:6" x14ac:dyDescent="0.35">
      <c r="A88">
        <v>2000</v>
      </c>
      <c r="B88" s="1">
        <v>5.7929469999999998</v>
      </c>
      <c r="C88">
        <f t="shared" si="2"/>
        <v>8.5684218393716795E-3</v>
      </c>
      <c r="D88">
        <v>7.3882620000000001</v>
      </c>
      <c r="F88" s="4">
        <v>0.2615601740415518</v>
      </c>
    </row>
    <row r="89" spans="1:6" x14ac:dyDescent="0.35">
      <c r="A89">
        <v>2001</v>
      </c>
      <c r="B89" s="1">
        <v>5.7890363000000002</v>
      </c>
      <c r="C89">
        <f t="shared" si="2"/>
        <v>6.1608320068807322E-2</v>
      </c>
      <c r="D89">
        <v>7.7261379999999997</v>
      </c>
      <c r="F89" s="4">
        <v>0.27857563293953652</v>
      </c>
    </row>
    <row r="90" spans="1:6" x14ac:dyDescent="0.35">
      <c r="A90">
        <v>2002</v>
      </c>
      <c r="B90" s="1">
        <v>5.1434220000000002</v>
      </c>
      <c r="C90">
        <f t="shared" si="2"/>
        <v>4.5167015460888721E-2</v>
      </c>
      <c r="D90">
        <v>8.3691709999999997</v>
      </c>
      <c r="F90" s="4">
        <v>0.29270622034316285</v>
      </c>
    </row>
    <row r="91" spans="1:6" x14ac:dyDescent="0.35">
      <c r="A91">
        <v>2003</v>
      </c>
      <c r="B91" s="1">
        <v>7.6670600000000002</v>
      </c>
      <c r="C91">
        <f t="shared" si="2"/>
        <v>9.2851153631961267E-2</v>
      </c>
      <c r="D91">
        <v>8.9371170000000006</v>
      </c>
      <c r="F91" s="4">
        <v>0.2987951894599597</v>
      </c>
    </row>
    <row r="92" spans="1:6" x14ac:dyDescent="0.35">
      <c r="A92">
        <v>2004</v>
      </c>
      <c r="B92" s="1">
        <v>3.6303230000000002</v>
      </c>
      <c r="C92">
        <f t="shared" si="2"/>
        <v>-0.191579443030303</v>
      </c>
      <c r="D92">
        <v>10.469670000000001</v>
      </c>
      <c r="F92" s="4">
        <v>0.2558826111717713</v>
      </c>
    </row>
    <row r="93" spans="1:6" x14ac:dyDescent="0.35">
      <c r="A93">
        <v>2005</v>
      </c>
      <c r="B93" s="1">
        <v>7.2989860000000002</v>
      </c>
      <c r="C93">
        <f t="shared" si="2"/>
        <v>-0.16024271333333329</v>
      </c>
      <c r="D93">
        <v>23.297329999999999</v>
      </c>
      <c r="F93" s="4">
        <v>0.27796678878590964</v>
      </c>
    </row>
    <row r="94" spans="1:6" x14ac:dyDescent="0.35">
      <c r="A94">
        <v>2006</v>
      </c>
      <c r="B94" s="1">
        <v>3.1527180000000001</v>
      </c>
      <c r="C94">
        <f t="shared" si="2"/>
        <v>-0.17248982606060603</v>
      </c>
      <c r="D94">
        <v>19.089120000000001</v>
      </c>
      <c r="F94" s="4">
        <v>0.28320544693574234</v>
      </c>
    </row>
    <row r="95" spans="1:6" x14ac:dyDescent="0.35">
      <c r="A95">
        <v>2007</v>
      </c>
      <c r="B95" s="1">
        <v>7.0611560000000004</v>
      </c>
      <c r="C95">
        <f t="shared" si="2"/>
        <v>-0.2072864296969697</v>
      </c>
      <c r="D95">
        <v>28.386060000000001</v>
      </c>
      <c r="F95" s="4">
        <v>0.26128078321846565</v>
      </c>
    </row>
    <row r="96" spans="1:6" x14ac:dyDescent="0.35">
      <c r="A96">
        <v>2008</v>
      </c>
      <c r="B96" s="1">
        <v>9.8049409999999995</v>
      </c>
      <c r="C96">
        <f t="shared" si="2"/>
        <v>0.2442215181818182</v>
      </c>
      <c r="D96">
        <v>21.326560000000001</v>
      </c>
      <c r="F96" s="4">
        <v>0.25896355358984591</v>
      </c>
    </row>
    <row r="97" spans="1:6" x14ac:dyDescent="0.35">
      <c r="A97">
        <v>2009</v>
      </c>
      <c r="B97" s="1">
        <v>6.2743706000000001</v>
      </c>
      <c r="C97">
        <f t="shared" si="2"/>
        <v>0.19489971090909092</v>
      </c>
      <c r="D97">
        <v>23.060040000000001</v>
      </c>
      <c r="F97" s="4">
        <v>0.28377689495272462</v>
      </c>
    </row>
    <row r="98" spans="1:6" x14ac:dyDescent="0.35">
      <c r="A98">
        <v>2010</v>
      </c>
      <c r="B98" s="1">
        <v>3.6387640000000001</v>
      </c>
      <c r="C98">
        <f t="shared" si="2"/>
        <v>3.2726215151515123E-2</v>
      </c>
      <c r="D98">
        <v>18.362549999999999</v>
      </c>
      <c r="F98" s="4">
        <v>0.2670803631704845</v>
      </c>
    </row>
    <row r="99" spans="1:6" x14ac:dyDescent="0.35">
      <c r="A99">
        <v>2011</v>
      </c>
      <c r="B99" s="1">
        <v>5.9080089999999998</v>
      </c>
      <c r="C99">
        <f t="shared" si="2"/>
        <v>2.0180315151515114E-2</v>
      </c>
      <c r="D99">
        <v>40.841520000000003</v>
      </c>
      <c r="F99" s="4">
        <v>0.2572948689285543</v>
      </c>
    </row>
    <row r="100" spans="1:6" x14ac:dyDescent="0.35">
      <c r="A100">
        <v>2012</v>
      </c>
      <c r="B100" s="1">
        <v>7.2897449999999999</v>
      </c>
      <c r="C100">
        <f t="shared" si="2"/>
        <v>3.8518786666666638E-2</v>
      </c>
      <c r="D100">
        <v>39.442830000000001</v>
      </c>
      <c r="F100" s="4">
        <v>0.27710051671533431</v>
      </c>
    </row>
    <row r="101" spans="1:6" x14ac:dyDescent="0.35">
      <c r="A101">
        <v>2013</v>
      </c>
      <c r="B101" s="1">
        <v>6.7749078000000003</v>
      </c>
      <c r="C101">
        <f t="shared" si="2"/>
        <v>0.17100172606060607</v>
      </c>
      <c r="D101">
        <v>9.7231199999999998</v>
      </c>
      <c r="F101" s="4">
        <v>0.25424939777927841</v>
      </c>
    </row>
    <row r="102" spans="1:6" x14ac:dyDescent="0.35">
      <c r="A102">
        <v>2014</v>
      </c>
      <c r="B102" s="1">
        <v>7.1399020000000002</v>
      </c>
      <c r="C102">
        <f t="shared" si="2"/>
        <v>6.509160606060603E-2</v>
      </c>
      <c r="D102">
        <v>8.0185069999999996</v>
      </c>
      <c r="F102" s="4">
        <v>0.28476881288382627</v>
      </c>
    </row>
    <row r="103" spans="1:6" x14ac:dyDescent="0.35">
      <c r="A103">
        <v>2015</v>
      </c>
      <c r="B103" s="1">
        <v>7.2185579999999998</v>
      </c>
      <c r="C103">
        <f t="shared" si="2"/>
        <v>0.1655089951515151</v>
      </c>
      <c r="D103">
        <v>12.041256000000001</v>
      </c>
      <c r="F103" s="4">
        <v>0.24212852728451839</v>
      </c>
    </row>
    <row r="104" spans="1:6" x14ac:dyDescent="0.35">
      <c r="A104">
        <v>2016</v>
      </c>
      <c r="B104" s="1">
        <v>6.759944</v>
      </c>
      <c r="C104">
        <f t="shared" si="2"/>
        <v>-3.4531906666666681E-2</v>
      </c>
      <c r="D104">
        <v>15.231118</v>
      </c>
      <c r="F104" s="4">
        <v>0.24353234463476073</v>
      </c>
    </row>
    <row r="105" spans="1:6" x14ac:dyDescent="0.35">
      <c r="A105">
        <v>2017</v>
      </c>
      <c r="B105" s="1">
        <v>7.5147500000000003</v>
      </c>
      <c r="C105">
        <f t="shared" si="2"/>
        <v>2.3437009696969734E-2</v>
      </c>
      <c r="D105">
        <v>37.437179999999998</v>
      </c>
      <c r="F105" s="4">
        <v>0.2609779593594489</v>
      </c>
    </row>
    <row r="106" spans="1:6" x14ac:dyDescent="0.35">
      <c r="A106">
        <v>2018</v>
      </c>
      <c r="B106" s="1">
        <v>5.6478570000000001</v>
      </c>
      <c r="C106">
        <f t="shared" si="2"/>
        <v>0.15699628969696969</v>
      </c>
      <c r="D106">
        <v>29.59676</v>
      </c>
      <c r="F106" s="4">
        <v>0.25805306226937635</v>
      </c>
    </row>
    <row r="107" spans="1:6" x14ac:dyDescent="0.35">
      <c r="A107">
        <v>2019</v>
      </c>
      <c r="B107" s="1">
        <v>7.0297510000000001</v>
      </c>
      <c r="C107">
        <f t="shared" si="2"/>
        <v>0.18094914303030302</v>
      </c>
      <c r="D107">
        <v>23.484449999999999</v>
      </c>
      <c r="F107" s="4">
        <v>0.22065644512445756</v>
      </c>
    </row>
    <row r="108" spans="1:6" x14ac:dyDescent="0.35">
      <c r="A108">
        <v>2020</v>
      </c>
      <c r="B108" s="1">
        <v>3.1242730000000001</v>
      </c>
      <c r="C108">
        <f t="shared" si="2"/>
        <v>-0.19298730909090908</v>
      </c>
      <c r="D108">
        <v>8.7355239999999998</v>
      </c>
      <c r="F108" s="4">
        <v>0.26788175021948007</v>
      </c>
    </row>
    <row r="109" spans="1:6" x14ac:dyDescent="0.35">
      <c r="A109">
        <v>2021</v>
      </c>
      <c r="B109" s="1">
        <v>5.7154100000000003</v>
      </c>
      <c r="C109">
        <f t="shared" si="2"/>
        <v>-0.26806976121212117</v>
      </c>
      <c r="D109">
        <v>10.456015000000001</v>
      </c>
      <c r="F109" s="4">
        <v>0.24190112774096459</v>
      </c>
    </row>
    <row r="110" spans="1:6" x14ac:dyDescent="0.35">
      <c r="A110">
        <v>1995</v>
      </c>
      <c r="B110" s="2">
        <v>9.9121079999999999</v>
      </c>
      <c r="C110">
        <f t="shared" si="2"/>
        <v>-0.17917381242937852</v>
      </c>
      <c r="D110">
        <v>13.221788999999999</v>
      </c>
      <c r="F110" s="4">
        <v>0.35640034748909644</v>
      </c>
    </row>
    <row r="111" spans="1:6" x14ac:dyDescent="0.35">
      <c r="A111">
        <v>1996</v>
      </c>
      <c r="B111" s="2">
        <v>8.9382900000000003</v>
      </c>
      <c r="C111">
        <f t="shared" si="2"/>
        <v>-0.15588459578895822</v>
      </c>
      <c r="D111">
        <v>12.168035</v>
      </c>
      <c r="F111" s="4">
        <v>0.32109606743641095</v>
      </c>
    </row>
    <row r="112" spans="1:6" x14ac:dyDescent="0.35">
      <c r="A112">
        <v>1997</v>
      </c>
      <c r="B112" s="2">
        <v>5.1990049999999997</v>
      </c>
      <c r="C112">
        <f t="shared" si="2"/>
        <v>-9.8881986238532116E-2</v>
      </c>
      <c r="D112">
        <v>28.579650000000001</v>
      </c>
      <c r="F112" s="4">
        <v>0.29096760039110248</v>
      </c>
    </row>
    <row r="113" spans="1:6" x14ac:dyDescent="0.35">
      <c r="A113">
        <v>1998</v>
      </c>
      <c r="B113" s="2">
        <v>4.2188780000000001</v>
      </c>
      <c r="C113">
        <f t="shared" si="2"/>
        <v>-6.5102130056583066E-2</v>
      </c>
      <c r="D113">
        <v>26.10209</v>
      </c>
      <c r="F113" s="4">
        <v>0.31203576982022146</v>
      </c>
    </row>
    <row r="114" spans="1:6" x14ac:dyDescent="0.35">
      <c r="A114">
        <v>1999</v>
      </c>
      <c r="B114" s="2">
        <v>5.839486</v>
      </c>
      <c r="C114">
        <f t="shared" si="2"/>
        <v>-6.0829191869918704E-2</v>
      </c>
      <c r="D114">
        <v>32.865900000000003</v>
      </c>
      <c r="F114" s="4">
        <v>0.31702523419711159</v>
      </c>
    </row>
    <row r="115" spans="1:6" x14ac:dyDescent="0.35">
      <c r="A115">
        <v>2000</v>
      </c>
      <c r="B115" s="2">
        <v>5.6197330000000001</v>
      </c>
      <c r="C115">
        <f t="shared" si="2"/>
        <v>-7.0344037919094687E-2</v>
      </c>
      <c r="D115">
        <v>16.688668</v>
      </c>
      <c r="F115" s="4">
        <v>0.30560678647208489</v>
      </c>
    </row>
    <row r="116" spans="1:6" x14ac:dyDescent="0.35">
      <c r="A116">
        <v>2001</v>
      </c>
      <c r="B116" s="2">
        <v>4.5587989999999996</v>
      </c>
      <c r="C116">
        <f t="shared" si="2"/>
        <v>-6.811084747706421E-2</v>
      </c>
      <c r="D116">
        <v>14.317804000000001</v>
      </c>
      <c r="F116" s="4">
        <v>0.3453851023644845</v>
      </c>
    </row>
    <row r="117" spans="1:6" x14ac:dyDescent="0.35">
      <c r="A117">
        <v>2002</v>
      </c>
      <c r="B117" s="2">
        <v>10.637290999999999</v>
      </c>
      <c r="C117">
        <f t="shared" si="2"/>
        <v>-0.11232586326355735</v>
      </c>
      <c r="D117">
        <v>8.2254159999999992</v>
      </c>
      <c r="F117" s="4">
        <v>0.33196614016626269</v>
      </c>
    </row>
    <row r="118" spans="1:6" x14ac:dyDescent="0.35">
      <c r="A118">
        <v>2003</v>
      </c>
      <c r="B118" s="2">
        <v>4.9867315000000003</v>
      </c>
      <c r="C118">
        <f t="shared" si="2"/>
        <v>-6.6831415052461651E-2</v>
      </c>
      <c r="D118">
        <v>13.791126999999999</v>
      </c>
      <c r="F118" s="4">
        <v>0.32075704088515744</v>
      </c>
    </row>
    <row r="119" spans="1:6" x14ac:dyDescent="0.35">
      <c r="A119">
        <v>2004</v>
      </c>
      <c r="B119" s="2">
        <v>10.553649999999999</v>
      </c>
      <c r="C119">
        <f t="shared" si="2"/>
        <v>3.6996415151515138E-2</v>
      </c>
      <c r="D119">
        <v>39.707810000000002</v>
      </c>
      <c r="F119" s="4">
        <v>0.33741756165476799</v>
      </c>
    </row>
    <row r="120" spans="1:6" x14ac:dyDescent="0.35">
      <c r="A120">
        <v>2005</v>
      </c>
      <c r="B120" s="2">
        <v>10.022346000000001</v>
      </c>
      <c r="C120">
        <f t="shared" si="2"/>
        <v>0.39036828787878791</v>
      </c>
      <c r="D120">
        <v>29.43965</v>
      </c>
      <c r="F120" s="4">
        <v>0.29107501646525835</v>
      </c>
    </row>
    <row r="121" spans="1:6" x14ac:dyDescent="0.35">
      <c r="A121">
        <v>2006</v>
      </c>
      <c r="B121" s="2">
        <v>7.5875450000000004</v>
      </c>
      <c r="C121">
        <f t="shared" si="2"/>
        <v>0.54467541515151519</v>
      </c>
      <c r="D121">
        <v>17.562249999999999</v>
      </c>
      <c r="F121" s="4">
        <v>0.33302680787009808</v>
      </c>
    </row>
    <row r="122" spans="1:6" x14ac:dyDescent="0.35">
      <c r="A122">
        <v>2007</v>
      </c>
      <c r="B122" s="2">
        <v>5.2969055999999997</v>
      </c>
      <c r="C122">
        <f t="shared" si="2"/>
        <v>0.34112557515151515</v>
      </c>
      <c r="D122">
        <v>31.41085</v>
      </c>
      <c r="F122" s="4">
        <v>0.32659272403185136</v>
      </c>
    </row>
    <row r="123" spans="1:6" x14ac:dyDescent="0.35">
      <c r="A123">
        <v>2008</v>
      </c>
      <c r="B123" s="2">
        <v>10.222633999999999</v>
      </c>
      <c r="C123">
        <f t="shared" si="2"/>
        <v>0.33972335575757578</v>
      </c>
      <c r="D123">
        <v>21.07985</v>
      </c>
      <c r="F123" s="4">
        <v>0.30872512258460078</v>
      </c>
    </row>
    <row r="124" spans="1:6" x14ac:dyDescent="0.35">
      <c r="A124">
        <v>2009</v>
      </c>
      <c r="B124" s="2">
        <v>8.763439</v>
      </c>
      <c r="C124">
        <f t="shared" si="2"/>
        <v>0.2939964151515152</v>
      </c>
      <c r="D124">
        <v>23.994319999999998</v>
      </c>
      <c r="F124" s="4">
        <v>0.30216625972929928</v>
      </c>
    </row>
    <row r="125" spans="1:6" x14ac:dyDescent="0.35">
      <c r="A125">
        <v>2010</v>
      </c>
      <c r="B125" s="2">
        <v>4.714969</v>
      </c>
      <c r="C125">
        <f t="shared" si="2"/>
        <v>-2.2648216363636318E-2</v>
      </c>
      <c r="D125">
        <v>19.025400000000001</v>
      </c>
      <c r="F125" s="4">
        <v>0.31882008817991125</v>
      </c>
    </row>
    <row r="126" spans="1:6" x14ac:dyDescent="0.35">
      <c r="A126">
        <v>2011</v>
      </c>
      <c r="B126" s="2">
        <v>5.428375</v>
      </c>
      <c r="C126">
        <f t="shared" si="2"/>
        <v>-0.36014189030303034</v>
      </c>
      <c r="D126">
        <v>18.391629999999999</v>
      </c>
      <c r="F126" s="4">
        <v>0.31758415054311945</v>
      </c>
    </row>
    <row r="127" spans="1:6" x14ac:dyDescent="0.35">
      <c r="A127">
        <v>2012</v>
      </c>
      <c r="B127" s="2">
        <v>5.3984300000000003</v>
      </c>
      <c r="C127">
        <f t="shared" si="2"/>
        <v>-0.30457644303030307</v>
      </c>
      <c r="D127">
        <v>9.8525799999999997</v>
      </c>
      <c r="F127" s="4">
        <v>0.29791305883718627</v>
      </c>
    </row>
    <row r="128" spans="1:6" x14ac:dyDescent="0.35">
      <c r="A128">
        <v>2013</v>
      </c>
      <c r="B128" s="2">
        <v>5.0545420999999999</v>
      </c>
      <c r="C128">
        <f t="shared" si="2"/>
        <v>-0.58097113878787876</v>
      </c>
      <c r="D128">
        <v>13.759861000000001</v>
      </c>
      <c r="F128" s="4">
        <v>0.30628021166923958</v>
      </c>
    </row>
    <row r="129" spans="1:6" x14ac:dyDescent="0.35">
      <c r="A129">
        <v>2014</v>
      </c>
      <c r="B129" s="2">
        <v>5.6973209999999996</v>
      </c>
      <c r="C129">
        <f t="shared" si="2"/>
        <v>-0.45199921393939391</v>
      </c>
      <c r="D129">
        <v>8.8451789999999999</v>
      </c>
      <c r="F129" s="4">
        <v>0.31747027409148632</v>
      </c>
    </row>
    <row r="130" spans="1:6" x14ac:dyDescent="0.35">
      <c r="A130">
        <v>2015</v>
      </c>
      <c r="B130" s="2">
        <v>4.9844263</v>
      </c>
      <c r="C130">
        <f t="shared" si="2"/>
        <v>-0.33846812727272724</v>
      </c>
      <c r="D130">
        <v>16.603062999999999</v>
      </c>
      <c r="F130" s="4">
        <v>0.29799411682007443</v>
      </c>
    </row>
    <row r="131" spans="1:6" x14ac:dyDescent="0.35">
      <c r="A131">
        <v>2016</v>
      </c>
      <c r="B131" s="2">
        <v>2.9213209999999998</v>
      </c>
      <c r="C131">
        <f t="shared" si="2"/>
        <v>-0.43872443030303027</v>
      </c>
      <c r="D131">
        <v>4.6622839999999997</v>
      </c>
      <c r="F131" s="4">
        <v>0.30914382183963468</v>
      </c>
    </row>
    <row r="132" spans="1:6" x14ac:dyDescent="0.35">
      <c r="A132">
        <v>2017</v>
      </c>
      <c r="B132" s="2">
        <v>5.2089189999999999</v>
      </c>
      <c r="C132">
        <f t="shared" si="2"/>
        <v>-0.51035166303030299</v>
      </c>
      <c r="D132">
        <v>0.72668529999999998</v>
      </c>
      <c r="F132" s="4">
        <v>0.31842128196693908</v>
      </c>
    </row>
    <row r="133" spans="1:6" x14ac:dyDescent="0.35">
      <c r="A133">
        <v>2018</v>
      </c>
      <c r="B133" s="2">
        <v>6.722658</v>
      </c>
      <c r="C133">
        <f t="shared" si="2"/>
        <v>-0.16996291636363636</v>
      </c>
      <c r="D133">
        <v>7.5521560000000001</v>
      </c>
      <c r="F133" s="4">
        <v>0.33601859036360426</v>
      </c>
    </row>
    <row r="134" spans="1:6" x14ac:dyDescent="0.35">
      <c r="A134">
        <v>2019</v>
      </c>
      <c r="B134" s="2">
        <v>3.8879830000000002</v>
      </c>
      <c r="C134">
        <f t="shared" si="2"/>
        <v>-3.9048521212121205E-2</v>
      </c>
      <c r="D134">
        <v>16.052292000000001</v>
      </c>
      <c r="F134" s="4">
        <v>0.36462900439327545</v>
      </c>
    </row>
    <row r="135" spans="1:6" x14ac:dyDescent="0.35">
      <c r="A135">
        <v>2020</v>
      </c>
      <c r="B135" s="2">
        <v>2.7202259999999998</v>
      </c>
      <c r="C135">
        <f t="shared" si="2"/>
        <v>-0.18263152606060606</v>
      </c>
      <c r="D135">
        <v>9.3848389999999995</v>
      </c>
      <c r="F135" s="4">
        <v>0.28194698936704043</v>
      </c>
    </row>
    <row r="136" spans="1:6" x14ac:dyDescent="0.35">
      <c r="A136">
        <v>2021</v>
      </c>
      <c r="B136" s="2">
        <v>3.9293360000000002</v>
      </c>
      <c r="C136">
        <f t="shared" si="2"/>
        <v>-0.18852397333333332</v>
      </c>
      <c r="D136">
        <v>8.3528369999999992</v>
      </c>
      <c r="F136" s="4">
        <v>0.31768354949809086</v>
      </c>
    </row>
    <row r="137" spans="1:6" x14ac:dyDescent="0.35">
      <c r="A137">
        <v>1995</v>
      </c>
      <c r="B137" s="2">
        <v>6.97532</v>
      </c>
      <c r="C137">
        <f t="shared" si="2"/>
        <v>-0.11996808660209846</v>
      </c>
      <c r="D137">
        <v>14.736891</v>
      </c>
      <c r="F137" s="4">
        <v>0.31113431990370322</v>
      </c>
    </row>
    <row r="138" spans="1:6" x14ac:dyDescent="0.35">
      <c r="A138">
        <v>1996</v>
      </c>
      <c r="B138" s="2">
        <v>6.9111520000000004</v>
      </c>
      <c r="C138">
        <f t="shared" si="2"/>
        <v>-0.11673147218753825</v>
      </c>
      <c r="D138">
        <v>12.508305999999999</v>
      </c>
      <c r="F138" s="4">
        <v>0.33798292431739596</v>
      </c>
    </row>
    <row r="139" spans="1:6" x14ac:dyDescent="0.35">
      <c r="A139">
        <v>1997</v>
      </c>
      <c r="B139" s="2">
        <v>7.5507540000000004</v>
      </c>
      <c r="C139">
        <f t="shared" si="2"/>
        <v>-0.12803144678899081</v>
      </c>
      <c r="D139">
        <v>23.693549999999998</v>
      </c>
      <c r="F139" s="4">
        <v>0.31771599783806481</v>
      </c>
    </row>
    <row r="140" spans="1:6" x14ac:dyDescent="0.35">
      <c r="A140">
        <v>1998</v>
      </c>
      <c r="B140" s="2">
        <v>6.5106820000000001</v>
      </c>
      <c r="C140">
        <f t="shared" ref="C140:C203" si="3">SLOPE(B131:B140,A131:A140)</f>
        <v>-0.12539817810995696</v>
      </c>
      <c r="D140">
        <v>24.100090000000002</v>
      </c>
      <c r="F140" s="4">
        <v>0.32701320577754733</v>
      </c>
    </row>
    <row r="141" spans="1:6" x14ac:dyDescent="0.35">
      <c r="A141">
        <v>1999</v>
      </c>
      <c r="B141" s="2">
        <v>5.4412830000000003</v>
      </c>
      <c r="C141">
        <f t="shared" si="3"/>
        <v>-0.10581374065040651</v>
      </c>
      <c r="D141">
        <v>19.07686</v>
      </c>
      <c r="F141" s="4">
        <v>0.34416562913385557</v>
      </c>
    </row>
    <row r="142" spans="1:6" x14ac:dyDescent="0.35">
      <c r="A142">
        <v>2000</v>
      </c>
      <c r="B142" s="2">
        <v>4.8291069999999996</v>
      </c>
      <c r="C142">
        <f t="shared" si="3"/>
        <v>-0.1024833851026096</v>
      </c>
      <c r="D142">
        <v>9.8569859999999991</v>
      </c>
      <c r="F142" s="4">
        <v>0.33390906659341069</v>
      </c>
    </row>
    <row r="143" spans="1:6" x14ac:dyDescent="0.35">
      <c r="A143">
        <v>2001</v>
      </c>
      <c r="B143" s="2">
        <v>5.6935560000000001</v>
      </c>
      <c r="C143">
        <f t="shared" si="3"/>
        <v>-0.13151523642966365</v>
      </c>
      <c r="D143">
        <v>15.076146</v>
      </c>
      <c r="F143" s="4">
        <v>0.31881435135648317</v>
      </c>
    </row>
    <row r="144" spans="1:6" x14ac:dyDescent="0.35">
      <c r="A144">
        <v>2002</v>
      </c>
      <c r="B144" s="2">
        <v>6.2486389999999998</v>
      </c>
      <c r="C144">
        <f t="shared" si="3"/>
        <v>-0.13866307565185454</v>
      </c>
      <c r="D144">
        <v>11.057995999999999</v>
      </c>
      <c r="F144" s="4">
        <v>0.34524415137044356</v>
      </c>
    </row>
    <row r="145" spans="1:6" x14ac:dyDescent="0.35">
      <c r="A145">
        <v>2003</v>
      </c>
      <c r="B145" s="2">
        <v>5.6668406999999998</v>
      </c>
      <c r="C145">
        <f t="shared" si="3"/>
        <v>-0.11629682917675546</v>
      </c>
      <c r="D145">
        <v>19.307169999999999</v>
      </c>
      <c r="F145" s="4">
        <v>0.32927077224184331</v>
      </c>
    </row>
    <row r="146" spans="1:6" x14ac:dyDescent="0.35">
      <c r="A146">
        <v>2004</v>
      </c>
      <c r="B146" s="2">
        <v>6.4173900000000001</v>
      </c>
      <c r="C146">
        <f t="shared" si="3"/>
        <v>-0.14124653393939396</v>
      </c>
      <c r="D146">
        <v>37.314790000000002</v>
      </c>
      <c r="F146" s="4">
        <v>0.32558590732996212</v>
      </c>
    </row>
    <row r="147" spans="1:6" x14ac:dyDescent="0.35">
      <c r="A147">
        <v>2005</v>
      </c>
      <c r="B147" s="2">
        <v>8.9687629999999992</v>
      </c>
      <c r="C147">
        <f t="shared" si="3"/>
        <v>5.8498554545454468E-2</v>
      </c>
      <c r="D147">
        <v>28.054490000000001</v>
      </c>
      <c r="F147" s="4">
        <v>0.32573778311106888</v>
      </c>
    </row>
    <row r="148" spans="1:6" x14ac:dyDescent="0.35">
      <c r="A148">
        <v>2006</v>
      </c>
      <c r="B148" s="2">
        <v>2.7534909999999999</v>
      </c>
      <c r="C148">
        <f t="shared" si="3"/>
        <v>-0.10921200545454554</v>
      </c>
      <c r="D148">
        <v>24.65992</v>
      </c>
      <c r="F148" s="4">
        <v>0.34312742484381381</v>
      </c>
    </row>
    <row r="149" spans="1:6" x14ac:dyDescent="0.35">
      <c r="A149">
        <v>2007</v>
      </c>
      <c r="B149" s="2">
        <v>5.1586451999999996</v>
      </c>
      <c r="C149">
        <f t="shared" si="3"/>
        <v>-5.2696312121212181E-2</v>
      </c>
      <c r="D149">
        <v>21.532810000000001</v>
      </c>
      <c r="F149" s="4">
        <v>0.35476516246508683</v>
      </c>
    </row>
    <row r="150" spans="1:6" x14ac:dyDescent="0.35">
      <c r="A150">
        <v>2008</v>
      </c>
      <c r="B150" s="2">
        <v>3.8553440000000001</v>
      </c>
      <c r="C150">
        <f t="shared" si="3"/>
        <v>-0.10761265030303033</v>
      </c>
      <c r="D150">
        <v>22.442080000000001</v>
      </c>
      <c r="F150" s="4">
        <v>0.35657800663879724</v>
      </c>
    </row>
    <row r="151" spans="1:6" x14ac:dyDescent="0.35">
      <c r="A151">
        <v>2009</v>
      </c>
      <c r="B151" s="2">
        <v>8.4160710000000005</v>
      </c>
      <c r="C151">
        <f t="shared" si="3"/>
        <v>4.7130587272727315E-2</v>
      </c>
      <c r="D151">
        <v>20.454709999999999</v>
      </c>
      <c r="F151" s="4">
        <v>0.37048016139990386</v>
      </c>
    </row>
    <row r="152" spans="1:6" x14ac:dyDescent="0.35">
      <c r="A152">
        <v>2010</v>
      </c>
      <c r="B152" s="2">
        <v>5.9310109999999998</v>
      </c>
      <c r="C152">
        <f t="shared" si="3"/>
        <v>-1.0544672121212103E-2</v>
      </c>
      <c r="D152">
        <v>13.28195</v>
      </c>
      <c r="F152" s="4">
        <v>0.35049165792246878</v>
      </c>
    </row>
    <row r="153" spans="1:6" x14ac:dyDescent="0.35">
      <c r="A153">
        <v>2011</v>
      </c>
      <c r="B153" s="2">
        <v>5.7173999999999996</v>
      </c>
      <c r="C153">
        <f t="shared" si="3"/>
        <v>-3.5597919393939401E-2</v>
      </c>
      <c r="D153">
        <v>25.277570000000001</v>
      </c>
      <c r="F153" s="4">
        <v>0.33639309932456746</v>
      </c>
    </row>
    <row r="154" spans="1:6" x14ac:dyDescent="0.35">
      <c r="A154">
        <v>2012</v>
      </c>
      <c r="B154" s="2">
        <v>5.3764510000000003</v>
      </c>
      <c r="C154">
        <f t="shared" si="3"/>
        <v>-4.2531869696969676E-2</v>
      </c>
      <c r="D154">
        <v>11.97278</v>
      </c>
      <c r="F154" s="4">
        <v>0.35258419338037739</v>
      </c>
    </row>
    <row r="155" spans="1:6" x14ac:dyDescent="0.35">
      <c r="A155">
        <v>2013</v>
      </c>
      <c r="B155" s="2">
        <v>4.7341189999999997</v>
      </c>
      <c r="C155">
        <f t="shared" si="3"/>
        <v>-0.11271668848484846</v>
      </c>
      <c r="D155">
        <v>5.8457819999999998</v>
      </c>
      <c r="F155" s="4">
        <v>0.31820567753550372</v>
      </c>
    </row>
    <row r="156" spans="1:6" x14ac:dyDescent="0.35">
      <c r="A156">
        <v>2014</v>
      </c>
      <c r="B156" s="2">
        <v>4.3898999999999999</v>
      </c>
      <c r="C156">
        <f t="shared" si="3"/>
        <v>-0.14033475151515146</v>
      </c>
      <c r="D156">
        <v>9.1150149999999996</v>
      </c>
      <c r="F156" s="4">
        <v>0.32345940258471106</v>
      </c>
    </row>
    <row r="157" spans="1:6" x14ac:dyDescent="0.35">
      <c r="A157">
        <v>2015</v>
      </c>
      <c r="B157" s="2">
        <v>4.3916963000000004</v>
      </c>
      <c r="C157">
        <f t="shared" si="3"/>
        <v>2.6812335151515182E-2</v>
      </c>
      <c r="D157">
        <v>8.1590039999999995</v>
      </c>
      <c r="F157" s="4">
        <v>0.3122449964184858</v>
      </c>
    </row>
    <row r="158" spans="1:6" x14ac:dyDescent="0.35">
      <c r="A158">
        <v>2016</v>
      </c>
      <c r="B158" s="2">
        <v>3.520311</v>
      </c>
      <c r="C158">
        <f t="shared" si="3"/>
        <v>-0.21244255575757573</v>
      </c>
      <c r="D158">
        <v>5.9255019999999998</v>
      </c>
      <c r="F158" s="4">
        <v>0.35766439003306033</v>
      </c>
    </row>
    <row r="159" spans="1:6" x14ac:dyDescent="0.35">
      <c r="A159">
        <v>2017</v>
      </c>
      <c r="B159" s="2">
        <v>5.5279199999999999</v>
      </c>
      <c r="C159">
        <f t="shared" si="3"/>
        <v>-0.19114267575757576</v>
      </c>
      <c r="D159">
        <v>2.5547366</v>
      </c>
      <c r="F159" s="4">
        <v>0.34954922901714996</v>
      </c>
    </row>
    <row r="160" spans="1:6" x14ac:dyDescent="0.35">
      <c r="A160">
        <v>2018</v>
      </c>
      <c r="B160" s="2">
        <v>7.1884940000000004</v>
      </c>
      <c r="C160">
        <f t="shared" si="3"/>
        <v>-0.17062883696969697</v>
      </c>
      <c r="D160">
        <v>5.7946119999999999</v>
      </c>
      <c r="F160" s="4">
        <v>0.34119443421821521</v>
      </c>
    </row>
    <row r="161" spans="1:6" x14ac:dyDescent="0.35">
      <c r="A161">
        <v>2019</v>
      </c>
      <c r="B161" s="2">
        <v>3.2839399999999999</v>
      </c>
      <c r="C161">
        <f t="shared" si="3"/>
        <v>-9.944402242424237E-2</v>
      </c>
      <c r="D161">
        <v>11.986800000000001</v>
      </c>
      <c r="F161" s="4">
        <v>0.33667124272606425</v>
      </c>
    </row>
    <row r="162" spans="1:6" x14ac:dyDescent="0.35">
      <c r="A162">
        <v>2020</v>
      </c>
      <c r="B162" s="2">
        <v>4.0174070000000004</v>
      </c>
      <c r="C162">
        <f t="shared" si="3"/>
        <v>-9.1714935151515117E-2</v>
      </c>
      <c r="D162">
        <v>13.092435999999999</v>
      </c>
      <c r="F162" s="4">
        <v>0.32832095683402845</v>
      </c>
    </row>
    <row r="163" spans="1:6" x14ac:dyDescent="0.35">
      <c r="A163">
        <v>2021</v>
      </c>
      <c r="B163" s="2">
        <v>6.6565409999999998</v>
      </c>
      <c r="C163">
        <f t="shared" si="3"/>
        <v>6.8921382424242422E-2</v>
      </c>
      <c r="D163">
        <v>9.0719550000000009</v>
      </c>
      <c r="F163" s="4">
        <v>0.33797371664223003</v>
      </c>
    </row>
    <row r="164" spans="1:6" x14ac:dyDescent="0.35">
      <c r="A164">
        <v>1995</v>
      </c>
      <c r="B164">
        <v>3.210601</v>
      </c>
      <c r="C164">
        <f t="shared" si="3"/>
        <v>8.1956621993543186E-2</v>
      </c>
      <c r="D164">
        <v>12.551442</v>
      </c>
      <c r="F164" s="4">
        <v>0.31549309367287598</v>
      </c>
    </row>
    <row r="165" spans="1:6" x14ac:dyDescent="0.35">
      <c r="A165">
        <v>1996</v>
      </c>
      <c r="B165">
        <v>6.8290439999999997</v>
      </c>
      <c r="C165">
        <f t="shared" si="3"/>
        <v>4.9945417676582294E-3</v>
      </c>
      <c r="D165">
        <v>9.0361139999999995</v>
      </c>
      <c r="F165" s="4">
        <v>0.32784595862421972</v>
      </c>
    </row>
    <row r="166" spans="1:6" x14ac:dyDescent="0.35">
      <c r="A166">
        <v>1997</v>
      </c>
      <c r="B166">
        <v>4.2553549999999998</v>
      </c>
      <c r="C166">
        <f t="shared" si="3"/>
        <v>1.4063590863914382E-2</v>
      </c>
      <c r="D166">
        <v>21.96245</v>
      </c>
      <c r="F166" s="4">
        <v>0.32837545464724144</v>
      </c>
    </row>
    <row r="167" spans="1:6" x14ac:dyDescent="0.35">
      <c r="A167">
        <v>1998</v>
      </c>
      <c r="B167">
        <v>6.3508550000000001</v>
      </c>
      <c r="C167">
        <f t="shared" si="3"/>
        <v>1.970892661092885E-4</v>
      </c>
      <c r="D167">
        <v>25.538679999999999</v>
      </c>
      <c r="F167" s="4">
        <v>0.3143068452618426</v>
      </c>
    </row>
    <row r="168" spans="1:6" x14ac:dyDescent="0.35">
      <c r="A168">
        <v>1999</v>
      </c>
      <c r="B168">
        <v>3.2991429999999999</v>
      </c>
      <c r="C168">
        <f t="shared" si="3"/>
        <v>2.3420645528455294E-2</v>
      </c>
      <c r="D168">
        <v>28.22268</v>
      </c>
      <c r="F168" s="4">
        <v>0.31957798450265829</v>
      </c>
    </row>
    <row r="169" spans="1:6" x14ac:dyDescent="0.35">
      <c r="A169">
        <v>2000</v>
      </c>
      <c r="B169">
        <v>5.3926759999999998</v>
      </c>
      <c r="C169">
        <f t="shared" si="3"/>
        <v>1.8357909973819794E-2</v>
      </c>
      <c r="D169">
        <v>13.264874000000001</v>
      </c>
      <c r="F169" s="4">
        <v>0.33775174473719821</v>
      </c>
    </row>
    <row r="170" spans="1:6" x14ac:dyDescent="0.35">
      <c r="A170">
        <v>2001</v>
      </c>
      <c r="B170">
        <v>3.2476636000000001</v>
      </c>
      <c r="C170">
        <f t="shared" si="3"/>
        <v>-4.3665152905198167E-4</v>
      </c>
      <c r="D170">
        <v>18.947834</v>
      </c>
      <c r="F170" s="4">
        <v>0.32065301619737469</v>
      </c>
    </row>
    <row r="171" spans="1:6" x14ac:dyDescent="0.35">
      <c r="A171">
        <v>2002</v>
      </c>
      <c r="B171">
        <v>1.6057619999999999</v>
      </c>
      <c r="C171">
        <f t="shared" si="3"/>
        <v>2.980775071612193E-2</v>
      </c>
      <c r="D171">
        <v>5.7479849999999999</v>
      </c>
      <c r="F171" s="4">
        <v>0.31405365392269796</v>
      </c>
    </row>
    <row r="172" spans="1:6" x14ac:dyDescent="0.35">
      <c r="A172">
        <v>2003</v>
      </c>
      <c r="B172">
        <v>5.6405761999999999</v>
      </c>
      <c r="C172">
        <f t="shared" si="3"/>
        <v>7.1118478692493936E-2</v>
      </c>
      <c r="D172">
        <v>12.064747000000001</v>
      </c>
      <c r="F172" s="4">
        <v>0.29521974182709265</v>
      </c>
    </row>
    <row r="173" spans="1:6" x14ac:dyDescent="0.35">
      <c r="A173">
        <v>2004</v>
      </c>
      <c r="B173">
        <v>4.3715909999999996</v>
      </c>
      <c r="C173">
        <f t="shared" si="3"/>
        <v>-0.11111739878787878</v>
      </c>
      <c r="D173">
        <v>36.870429999999999</v>
      </c>
      <c r="F173" s="4">
        <v>0.30723205772930562</v>
      </c>
    </row>
    <row r="174" spans="1:6" x14ac:dyDescent="0.35">
      <c r="A174">
        <v>2005</v>
      </c>
      <c r="B174">
        <v>6.1593220000000004</v>
      </c>
      <c r="C174">
        <f t="shared" si="3"/>
        <v>-9.691148727272722E-2</v>
      </c>
      <c r="D174">
        <v>27.067609999999998</v>
      </c>
      <c r="F174" s="4">
        <v>0.31007818988152497</v>
      </c>
    </row>
    <row r="175" spans="1:6" x14ac:dyDescent="0.35">
      <c r="A175">
        <v>2006</v>
      </c>
      <c r="B175">
        <v>5.998653</v>
      </c>
      <c r="C175">
        <f t="shared" si="3"/>
        <v>0.11401812121212122</v>
      </c>
      <c r="D175">
        <v>20.672219999999999</v>
      </c>
      <c r="F175" s="4">
        <v>0.30635463608264074</v>
      </c>
    </row>
    <row r="176" spans="1:6" x14ac:dyDescent="0.35">
      <c r="A176">
        <v>2007</v>
      </c>
      <c r="B176">
        <v>6.0396390000000002</v>
      </c>
      <c r="C176">
        <f t="shared" si="3"/>
        <v>0.16566940848484848</v>
      </c>
      <c r="D176">
        <v>24.67117</v>
      </c>
      <c r="F176" s="4">
        <v>0.31607772033031029</v>
      </c>
    </row>
    <row r="177" spans="1:6" x14ac:dyDescent="0.35">
      <c r="A177">
        <v>2008</v>
      </c>
      <c r="B177">
        <v>6.1680349999999997</v>
      </c>
      <c r="C177">
        <f t="shared" si="3"/>
        <v>0.34239642909090912</v>
      </c>
      <c r="D177">
        <v>20.790459999999999</v>
      </c>
      <c r="F177" s="4">
        <v>0.31826585174975752</v>
      </c>
    </row>
    <row r="178" spans="1:6" x14ac:dyDescent="0.35">
      <c r="A178">
        <v>2009</v>
      </c>
      <c r="B178">
        <v>3.5159902000000001</v>
      </c>
      <c r="C178">
        <f t="shared" si="3"/>
        <v>0.17323499393939393</v>
      </c>
      <c r="D178">
        <v>22.528089999999999</v>
      </c>
      <c r="F178" s="4">
        <v>0.29727442525844133</v>
      </c>
    </row>
    <row r="179" spans="1:6" x14ac:dyDescent="0.35">
      <c r="A179">
        <v>2010</v>
      </c>
      <c r="B179">
        <v>7.4505509999999999</v>
      </c>
      <c r="C179">
        <f t="shared" si="3"/>
        <v>0.35562638181818185</v>
      </c>
      <c r="D179">
        <v>21.049800000000001</v>
      </c>
      <c r="F179" s="4">
        <v>0.30653338530064733</v>
      </c>
    </row>
    <row r="180" spans="1:6" x14ac:dyDescent="0.35">
      <c r="A180">
        <v>2011</v>
      </c>
      <c r="B180">
        <v>8.1273979999999995</v>
      </c>
      <c r="C180">
        <f t="shared" si="3"/>
        <v>0.40699193090909092</v>
      </c>
      <c r="D180">
        <v>27.293749999999999</v>
      </c>
      <c r="F180" s="4">
        <v>0.30227274245124902</v>
      </c>
    </row>
    <row r="181" spans="1:6" x14ac:dyDescent="0.35">
      <c r="A181">
        <v>2012</v>
      </c>
      <c r="B181">
        <v>5.5616979999999998</v>
      </c>
      <c r="C181">
        <f t="shared" si="3"/>
        <v>0.14980180484848482</v>
      </c>
      <c r="D181">
        <v>8.2515370000000008</v>
      </c>
      <c r="F181" s="4">
        <v>0.31088684837060915</v>
      </c>
    </row>
    <row r="182" spans="1:6" x14ac:dyDescent="0.35">
      <c r="A182">
        <v>2013</v>
      </c>
      <c r="B182">
        <v>5.0816454999999996</v>
      </c>
      <c r="C182">
        <f t="shared" si="3"/>
        <v>8.7463870909090871E-2</v>
      </c>
      <c r="D182">
        <v>12.206647999999999</v>
      </c>
      <c r="F182" s="4">
        <v>0.30259444300337701</v>
      </c>
    </row>
    <row r="183" spans="1:6" x14ac:dyDescent="0.35">
      <c r="A183">
        <v>2014</v>
      </c>
      <c r="B183">
        <v>10.901486</v>
      </c>
      <c r="C183">
        <f t="shared" si="3"/>
        <v>0.26474768666666659</v>
      </c>
      <c r="D183">
        <v>6.5834869999999999</v>
      </c>
      <c r="F183" s="4">
        <v>0.31357767727922597</v>
      </c>
    </row>
    <row r="184" spans="1:6" x14ac:dyDescent="0.35">
      <c r="A184">
        <v>2015</v>
      </c>
      <c r="B184">
        <v>10.120505</v>
      </c>
      <c r="C184">
        <f t="shared" si="3"/>
        <v>0.43946436303030301</v>
      </c>
      <c r="D184">
        <v>15.855361</v>
      </c>
      <c r="F184" s="4">
        <v>0.29983639105714749</v>
      </c>
    </row>
    <row r="185" spans="1:6" x14ac:dyDescent="0.35">
      <c r="A185">
        <v>2016</v>
      </c>
      <c r="B185">
        <v>4.0105529999999998</v>
      </c>
      <c r="C185">
        <f t="shared" si="3"/>
        <v>0.22218532424242424</v>
      </c>
      <c r="D185">
        <v>6.9103579999999996</v>
      </c>
      <c r="F185" s="4">
        <v>0.32292729329754655</v>
      </c>
    </row>
    <row r="186" spans="1:6" x14ac:dyDescent="0.35">
      <c r="A186">
        <v>2017</v>
      </c>
      <c r="B186">
        <v>7.5687569999999997</v>
      </c>
      <c r="C186">
        <f t="shared" si="3"/>
        <v>0.22582072181818186</v>
      </c>
      <c r="D186">
        <v>6.4326014999999996</v>
      </c>
      <c r="F186" s="4">
        <v>0.29943129561826343</v>
      </c>
    </row>
    <row r="187" spans="1:6" x14ac:dyDescent="0.35">
      <c r="A187">
        <v>2018</v>
      </c>
      <c r="B187">
        <v>10.114019000000001</v>
      </c>
      <c r="C187">
        <f t="shared" si="3"/>
        <v>0.35831356181818191</v>
      </c>
      <c r="D187">
        <v>4.6337010000000003</v>
      </c>
      <c r="F187" s="4">
        <v>0.3033667351901701</v>
      </c>
    </row>
    <row r="188" spans="1:6" x14ac:dyDescent="0.35">
      <c r="A188">
        <v>2019</v>
      </c>
      <c r="B188">
        <v>9.7020230000000005</v>
      </c>
      <c r="C188">
        <f t="shared" si="3"/>
        <v>0.24370079696969704</v>
      </c>
      <c r="D188">
        <v>10.6021</v>
      </c>
      <c r="F188" s="4">
        <v>0.30692026963885644</v>
      </c>
    </row>
    <row r="189" spans="1:6" x14ac:dyDescent="0.35">
      <c r="A189">
        <v>2020</v>
      </c>
      <c r="B189">
        <v>6.13781</v>
      </c>
      <c r="C189">
        <f t="shared" si="3"/>
        <v>0.12199825151515162</v>
      </c>
      <c r="D189">
        <v>7.6445090000000002</v>
      </c>
      <c r="F189" s="4">
        <v>0.30278133552169922</v>
      </c>
    </row>
    <row r="190" spans="1:6" x14ac:dyDescent="0.35">
      <c r="A190">
        <v>2021</v>
      </c>
      <c r="B190">
        <v>6.8535539999999999</v>
      </c>
      <c r="C190">
        <f t="shared" si="3"/>
        <v>0.10037143333333338</v>
      </c>
      <c r="D190">
        <v>7.8691259999999996</v>
      </c>
      <c r="F190" s="4">
        <v>0.30828553727889102</v>
      </c>
    </row>
    <row r="191" spans="1:6" x14ac:dyDescent="0.35">
      <c r="A191">
        <v>1995</v>
      </c>
      <c r="B191">
        <v>1.6528689999999999</v>
      </c>
      <c r="C191">
        <f t="shared" si="3"/>
        <v>0.24296827542372881</v>
      </c>
      <c r="D191">
        <v>7.7464050000000002</v>
      </c>
      <c r="F191" s="4">
        <v>0.34436824048826703</v>
      </c>
    </row>
    <row r="192" spans="1:6" x14ac:dyDescent="0.35">
      <c r="A192">
        <v>1996</v>
      </c>
      <c r="B192">
        <v>5.7251770000000004</v>
      </c>
      <c r="C192">
        <f t="shared" si="3"/>
        <v>0.17831581797037577</v>
      </c>
      <c r="D192">
        <v>10.041615</v>
      </c>
      <c r="F192" s="4">
        <v>0.3553609291471968</v>
      </c>
    </row>
    <row r="193" spans="1:6" x14ac:dyDescent="0.35">
      <c r="A193">
        <v>1997</v>
      </c>
      <c r="B193">
        <v>4.2845880000000003</v>
      </c>
      <c r="C193">
        <f t="shared" si="3"/>
        <v>0.17140839162844035</v>
      </c>
      <c r="D193">
        <v>19.37791</v>
      </c>
      <c r="F193" s="4">
        <v>0.33830851407685869</v>
      </c>
    </row>
    <row r="194" spans="1:6" x14ac:dyDescent="0.35">
      <c r="A194">
        <v>1998</v>
      </c>
      <c r="B194">
        <v>3.854228</v>
      </c>
      <c r="C194">
        <f t="shared" si="3"/>
        <v>0.16309209560003377</v>
      </c>
      <c r="D194">
        <v>24.080259999999999</v>
      </c>
      <c r="F194" s="4">
        <v>0.35913141164548407</v>
      </c>
    </row>
    <row r="195" spans="1:6" x14ac:dyDescent="0.35">
      <c r="A195">
        <v>1999</v>
      </c>
      <c r="B195">
        <v>7.0873309999999998</v>
      </c>
      <c r="C195">
        <f t="shared" si="3"/>
        <v>0.16185612195121951</v>
      </c>
      <c r="D195">
        <v>37.242319999999999</v>
      </c>
      <c r="F195" s="4">
        <v>0.33390434536618485</v>
      </c>
    </row>
    <row r="196" spans="1:6" x14ac:dyDescent="0.35">
      <c r="A196">
        <v>2000</v>
      </c>
      <c r="B196">
        <v>6.8448229999999999</v>
      </c>
      <c r="C196">
        <f t="shared" si="3"/>
        <v>0.15373832480364835</v>
      </c>
      <c r="D196">
        <v>17.528555000000001</v>
      </c>
      <c r="F196" s="4">
        <v>0.31978424501773112</v>
      </c>
    </row>
    <row r="197" spans="1:6" x14ac:dyDescent="0.35">
      <c r="A197">
        <v>2001</v>
      </c>
      <c r="B197">
        <v>2.9399920000000002</v>
      </c>
      <c r="C197">
        <f t="shared" si="3"/>
        <v>0.13547939793577984</v>
      </c>
      <c r="D197">
        <v>16.8826</v>
      </c>
      <c r="F197" s="4">
        <v>0.32453167448869985</v>
      </c>
    </row>
    <row r="198" spans="1:6" x14ac:dyDescent="0.35">
      <c r="A198">
        <v>2002</v>
      </c>
      <c r="B198">
        <v>3.8277890000000001</v>
      </c>
      <c r="C198">
        <f t="shared" si="3"/>
        <v>9.2738564206145208E-2</v>
      </c>
      <c r="D198">
        <v>9.9281430000000004</v>
      </c>
      <c r="F198" s="4">
        <v>0.34264716873841944</v>
      </c>
    </row>
    <row r="199" spans="1:6" x14ac:dyDescent="0.35">
      <c r="A199">
        <v>2003</v>
      </c>
      <c r="B199">
        <v>5.1052396</v>
      </c>
      <c r="C199">
        <f t="shared" si="3"/>
        <v>0.10736604132364808</v>
      </c>
      <c r="D199">
        <v>7.2447530000000002</v>
      </c>
      <c r="F199" s="4">
        <v>0.31219418329142684</v>
      </c>
    </row>
    <row r="200" spans="1:6" x14ac:dyDescent="0.35">
      <c r="A200">
        <v>2004</v>
      </c>
      <c r="B200">
        <v>5.2170290000000001</v>
      </c>
      <c r="C200">
        <f t="shared" si="3"/>
        <v>0.13617374060606061</v>
      </c>
      <c r="D200">
        <v>31.548940000000002</v>
      </c>
      <c r="F200" s="4">
        <v>0.3309640395216773</v>
      </c>
    </row>
    <row r="201" spans="1:6" x14ac:dyDescent="0.35">
      <c r="A201">
        <v>2005</v>
      </c>
      <c r="B201">
        <v>6.7032910000000001</v>
      </c>
      <c r="C201">
        <f t="shared" si="3"/>
        <v>4.7889175757575744E-2</v>
      </c>
      <c r="D201">
        <v>31.183969999999999</v>
      </c>
      <c r="F201" s="4">
        <v>0.30818042924966632</v>
      </c>
    </row>
    <row r="202" spans="1:6" x14ac:dyDescent="0.35">
      <c r="A202">
        <v>2006</v>
      </c>
      <c r="B202">
        <v>4.7056699999999996</v>
      </c>
      <c r="C202">
        <f t="shared" si="3"/>
        <v>6.0913429090909063E-2</v>
      </c>
      <c r="D202">
        <v>23.34571</v>
      </c>
      <c r="F202" s="4">
        <v>0.29556755135430018</v>
      </c>
    </row>
    <row r="203" spans="1:6" x14ac:dyDescent="0.35">
      <c r="A203">
        <v>2007</v>
      </c>
      <c r="B203">
        <v>8.0701079999999994</v>
      </c>
      <c r="C203">
        <f t="shared" si="3"/>
        <v>0.17377087636363633</v>
      </c>
      <c r="D203">
        <v>29.33296</v>
      </c>
      <c r="F203" s="4">
        <v>0.31601244362649233</v>
      </c>
    </row>
    <row r="204" spans="1:6" x14ac:dyDescent="0.35">
      <c r="A204">
        <v>2008</v>
      </c>
      <c r="B204">
        <v>5.7688540000000001</v>
      </c>
      <c r="C204">
        <f t="shared" ref="C204:C267" si="4">SLOPE(B195:B204,A195:A204)</f>
        <v>8.6529620606060578E-2</v>
      </c>
      <c r="D204">
        <v>20.420739999999999</v>
      </c>
      <c r="F204" s="4">
        <v>0.30989216335491571</v>
      </c>
    </row>
    <row r="205" spans="1:6" x14ac:dyDescent="0.35">
      <c r="A205">
        <v>2009</v>
      </c>
      <c r="B205">
        <v>2.7386707000000001</v>
      </c>
      <c r="C205">
        <f t="shared" si="4"/>
        <v>2.6338251515151494E-2</v>
      </c>
      <c r="D205">
        <v>19.33071</v>
      </c>
      <c r="F205" s="4">
        <v>0.32013143098162439</v>
      </c>
    </row>
    <row r="206" spans="1:6" x14ac:dyDescent="0.35">
      <c r="A206">
        <v>2010</v>
      </c>
      <c r="B206">
        <v>5.8673700000000002</v>
      </c>
      <c r="C206">
        <f t="shared" si="4"/>
        <v>0.17334704181818178</v>
      </c>
      <c r="D206">
        <v>18.638349999999999</v>
      </c>
      <c r="F206" s="4">
        <v>0.31995185396984904</v>
      </c>
    </row>
    <row r="207" spans="1:6" x14ac:dyDescent="0.35">
      <c r="A207">
        <v>2011</v>
      </c>
      <c r="B207">
        <v>6.1086320000000001</v>
      </c>
      <c r="C207">
        <f t="shared" si="4"/>
        <v>8.5041426060606065E-2</v>
      </c>
      <c r="D207">
        <v>25.517880000000002</v>
      </c>
      <c r="F207" s="4">
        <v>0.32722482648056861</v>
      </c>
    </row>
    <row r="208" spans="1:6" x14ac:dyDescent="0.35">
      <c r="A208">
        <v>2012</v>
      </c>
      <c r="B208">
        <v>7.8202150000000001</v>
      </c>
      <c r="C208">
        <f t="shared" si="4"/>
        <v>0.11087359212121213</v>
      </c>
      <c r="D208">
        <v>11.895517999999999</v>
      </c>
      <c r="F208" s="4">
        <v>0.30297170271063278</v>
      </c>
    </row>
    <row r="209" spans="1:6" x14ac:dyDescent="0.35">
      <c r="A209">
        <v>2013</v>
      </c>
      <c r="B209">
        <v>4.8981415000000004</v>
      </c>
      <c r="C209">
        <f t="shared" si="4"/>
        <v>1.4090261818181861E-2</v>
      </c>
      <c r="D209">
        <v>13.094815000000001</v>
      </c>
      <c r="F209" s="4">
        <v>0.30009267798638106</v>
      </c>
    </row>
    <row r="210" spans="1:6" x14ac:dyDescent="0.35">
      <c r="A210">
        <v>2014</v>
      </c>
      <c r="B210">
        <v>10.194869000000001</v>
      </c>
      <c r="C210">
        <f t="shared" si="4"/>
        <v>0.21618224727272733</v>
      </c>
      <c r="D210">
        <v>6.6567449999999999</v>
      </c>
      <c r="F210" s="4">
        <v>0.32950339681588831</v>
      </c>
    </row>
    <row r="211" spans="1:6" x14ac:dyDescent="0.35">
      <c r="A211">
        <v>2015</v>
      </c>
      <c r="B211">
        <v>3.979708</v>
      </c>
      <c r="C211">
        <f t="shared" si="4"/>
        <v>0.11801212969696978</v>
      </c>
      <c r="D211">
        <v>18.879024000000001</v>
      </c>
      <c r="F211" s="4">
        <v>0.32177403280212319</v>
      </c>
    </row>
    <row r="212" spans="1:6" x14ac:dyDescent="0.35">
      <c r="A212">
        <v>2016</v>
      </c>
      <c r="B212">
        <v>7.3703539999999998</v>
      </c>
      <c r="C212">
        <f t="shared" si="4"/>
        <v>0.10462473333333337</v>
      </c>
      <c r="D212">
        <v>5.8817139999999997</v>
      </c>
      <c r="F212" s="4">
        <v>0.3265436962575789</v>
      </c>
    </row>
    <row r="213" spans="1:6" x14ac:dyDescent="0.35">
      <c r="A213">
        <v>2017</v>
      </c>
      <c r="B213">
        <v>7.3359839999999998</v>
      </c>
      <c r="C213">
        <f t="shared" si="4"/>
        <v>0.28135927636363628</v>
      </c>
      <c r="D213">
        <v>6.3884718999999999</v>
      </c>
      <c r="F213" s="4">
        <v>0.30225555120542846</v>
      </c>
    </row>
    <row r="214" spans="1:6" x14ac:dyDescent="0.35">
      <c r="A214">
        <v>2018</v>
      </c>
      <c r="B214">
        <v>8.6467460000000003</v>
      </c>
      <c r="C214">
        <f t="shared" si="4"/>
        <v>0.38507146787878782</v>
      </c>
      <c r="D214">
        <v>4.7246920000000001</v>
      </c>
      <c r="F214" s="4">
        <v>0.32300531661621346</v>
      </c>
    </row>
    <row r="215" spans="1:6" x14ac:dyDescent="0.35">
      <c r="A215">
        <v>2019</v>
      </c>
      <c r="B215">
        <v>6.7322369999999996</v>
      </c>
      <c r="C215">
        <f t="shared" si="4"/>
        <v>0.14746013636363631</v>
      </c>
      <c r="D215">
        <v>12.923546999999999</v>
      </c>
      <c r="F215" s="4">
        <v>0.27273815143878483</v>
      </c>
    </row>
    <row r="216" spans="1:6" x14ac:dyDescent="0.35">
      <c r="A216">
        <v>2020</v>
      </c>
      <c r="B216">
        <v>6.3005149999999999</v>
      </c>
      <c r="C216">
        <f t="shared" si="4"/>
        <v>4.6473421212121162E-2</v>
      </c>
      <c r="D216">
        <v>16.042280999999999</v>
      </c>
      <c r="F216" s="4">
        <v>0.30296860747234805</v>
      </c>
    </row>
    <row r="217" spans="1:6" x14ac:dyDescent="0.35">
      <c r="A217">
        <v>2021</v>
      </c>
      <c r="B217">
        <v>7.4524100000000004</v>
      </c>
      <c r="C217">
        <f t="shared" si="4"/>
        <v>1.9151233333333302E-2</v>
      </c>
      <c r="D217">
        <v>6.8500120000000004</v>
      </c>
      <c r="F217" s="4">
        <v>0.29816153639309967</v>
      </c>
    </row>
    <row r="218" spans="1:6" x14ac:dyDescent="0.35">
      <c r="A218">
        <v>1995</v>
      </c>
      <c r="B218">
        <v>6.0609710000000003</v>
      </c>
      <c r="C218">
        <f t="shared" si="4"/>
        <v>4.7845758878127503E-2</v>
      </c>
      <c r="D218">
        <v>14.096183</v>
      </c>
      <c r="F218" s="4">
        <v>0.38472556499172583</v>
      </c>
    </row>
    <row r="219" spans="1:6" x14ac:dyDescent="0.35">
      <c r="A219">
        <v>1996</v>
      </c>
      <c r="B219">
        <v>2.8338899999999998</v>
      </c>
      <c r="C219">
        <f t="shared" si="4"/>
        <v>0.11383883412902435</v>
      </c>
      <c r="D219">
        <v>16.632558</v>
      </c>
      <c r="F219" s="4">
        <v>0.41831904820083599</v>
      </c>
    </row>
    <row r="220" spans="1:6" x14ac:dyDescent="0.35">
      <c r="A220">
        <v>1997</v>
      </c>
      <c r="B220">
        <v>3.7677890000000001</v>
      </c>
      <c r="C220">
        <f t="shared" si="4"/>
        <v>0.12038912977828743</v>
      </c>
      <c r="D220">
        <v>20.824090000000002</v>
      </c>
      <c r="F220" s="4">
        <v>0.38575704919376785</v>
      </c>
    </row>
    <row r="221" spans="1:6" x14ac:dyDescent="0.35">
      <c r="A221">
        <v>1998</v>
      </c>
      <c r="B221">
        <v>7.5834580000000003</v>
      </c>
      <c r="C221">
        <f t="shared" si="4"/>
        <v>0.1004757209695127</v>
      </c>
      <c r="D221">
        <v>25.070170000000001</v>
      </c>
      <c r="F221" s="4">
        <v>0.38946261593697484</v>
      </c>
    </row>
    <row r="222" spans="1:6" x14ac:dyDescent="0.35">
      <c r="A222">
        <v>1999</v>
      </c>
      <c r="B222">
        <v>4.9621870000000001</v>
      </c>
      <c r="C222">
        <f t="shared" si="4"/>
        <v>0.10105218536585367</v>
      </c>
      <c r="D222">
        <v>27.540839999999999</v>
      </c>
      <c r="F222" s="4">
        <v>0.37267834902519414</v>
      </c>
    </row>
    <row r="223" spans="1:6" x14ac:dyDescent="0.35">
      <c r="A223">
        <v>2000</v>
      </c>
      <c r="B223">
        <v>7.4374929999999999</v>
      </c>
      <c r="C223">
        <f t="shared" si="4"/>
        <v>8.7655156827970621E-2</v>
      </c>
      <c r="D223">
        <v>23.071005</v>
      </c>
      <c r="F223" s="4">
        <v>0.35509735262545578</v>
      </c>
    </row>
    <row r="224" spans="1:6" x14ac:dyDescent="0.35">
      <c r="A224">
        <v>2001</v>
      </c>
      <c r="B224">
        <v>3.2517554</v>
      </c>
      <c r="C224">
        <f t="shared" si="4"/>
        <v>7.7639371712538222E-2</v>
      </c>
      <c r="D224">
        <v>13.691424</v>
      </c>
      <c r="F224" s="4">
        <v>0.34418127137936483</v>
      </c>
    </row>
    <row r="225" spans="1:6" x14ac:dyDescent="0.35">
      <c r="A225">
        <v>2002</v>
      </c>
      <c r="B225">
        <v>5.1234869999999999</v>
      </c>
      <c r="C225">
        <f t="shared" si="4"/>
        <v>7.8457930885053262E-2</v>
      </c>
      <c r="D225">
        <v>8.1240389999999998</v>
      </c>
      <c r="F225" s="4">
        <v>0.32478561175412429</v>
      </c>
    </row>
    <row r="226" spans="1:6" x14ac:dyDescent="0.35">
      <c r="A226">
        <v>2003</v>
      </c>
      <c r="B226">
        <v>7.6947735000000002</v>
      </c>
      <c r="C226">
        <f t="shared" si="4"/>
        <v>0.10615197380952382</v>
      </c>
      <c r="D226">
        <v>14.270056</v>
      </c>
      <c r="F226" s="4">
        <v>0.32702106598301123</v>
      </c>
    </row>
    <row r="227" spans="1:6" x14ac:dyDescent="0.35">
      <c r="A227">
        <v>2004</v>
      </c>
      <c r="B227">
        <v>5.7896150000000004</v>
      </c>
      <c r="C227">
        <f t="shared" si="4"/>
        <v>0.16874344666666666</v>
      </c>
      <c r="D227">
        <v>33.064439999999998</v>
      </c>
      <c r="F227" s="4">
        <v>0.33946494059478499</v>
      </c>
    </row>
    <row r="228" spans="1:6" x14ac:dyDescent="0.35">
      <c r="A228">
        <v>2005</v>
      </c>
      <c r="B228">
        <v>7.5652010000000001</v>
      </c>
      <c r="C228">
        <f t="shared" si="4"/>
        <v>0.3247837630303031</v>
      </c>
      <c r="D228">
        <v>36.008960000000002</v>
      </c>
      <c r="F228" s="4">
        <v>0.37064767301763746</v>
      </c>
    </row>
    <row r="229" spans="1:6" x14ac:dyDescent="0.35">
      <c r="A229">
        <v>2006</v>
      </c>
      <c r="B229">
        <v>5.8366100000000003</v>
      </c>
      <c r="C229">
        <f t="shared" si="4"/>
        <v>0.15316547333333336</v>
      </c>
      <c r="D229">
        <v>19.3673</v>
      </c>
      <c r="F229" s="4">
        <v>0.33168018700108831</v>
      </c>
    </row>
    <row r="230" spans="1:6" x14ac:dyDescent="0.35">
      <c r="A230">
        <v>2007</v>
      </c>
      <c r="B230">
        <v>3.3638340000000002</v>
      </c>
      <c r="C230">
        <f t="shared" si="4"/>
        <v>-0.12746817999999996</v>
      </c>
      <c r="D230">
        <v>26.39931</v>
      </c>
      <c r="F230" s="4">
        <v>0.31789120892475531</v>
      </c>
    </row>
    <row r="231" spans="1:6" x14ac:dyDescent="0.35">
      <c r="A231">
        <v>2008</v>
      </c>
      <c r="B231">
        <v>7.4262620000000004</v>
      </c>
      <c r="C231">
        <f t="shared" si="4"/>
        <v>7.2759506060606105E-2</v>
      </c>
      <c r="D231">
        <v>19.135190000000001</v>
      </c>
      <c r="F231" s="4">
        <v>0.32477524477588771</v>
      </c>
    </row>
    <row r="232" spans="1:6" x14ac:dyDescent="0.35">
      <c r="A232">
        <v>2009</v>
      </c>
      <c r="B232">
        <v>3.5335597999999999</v>
      </c>
      <c r="C232">
        <f t="shared" si="4"/>
        <v>-0.11218801272727272</v>
      </c>
      <c r="D232">
        <v>23.151029999999999</v>
      </c>
      <c r="F232" s="4">
        <v>0.3585103368316519</v>
      </c>
    </row>
    <row r="233" spans="1:6" x14ac:dyDescent="0.35">
      <c r="A233">
        <v>2010</v>
      </c>
      <c r="B233">
        <v>4.7414480000000001</v>
      </c>
      <c r="C233">
        <f t="shared" si="4"/>
        <v>-4.8913627272727252E-2</v>
      </c>
      <c r="D233">
        <v>20.82809</v>
      </c>
      <c r="F233" s="4">
        <v>0.35804382847352861</v>
      </c>
    </row>
    <row r="234" spans="1:6" x14ac:dyDescent="0.35">
      <c r="A234">
        <v>2011</v>
      </c>
      <c r="B234">
        <v>4.9699020000000003</v>
      </c>
      <c r="C234">
        <f t="shared" si="4"/>
        <v>-0.21954795454545456</v>
      </c>
      <c r="D234">
        <v>20.648540000000001</v>
      </c>
      <c r="F234" s="4">
        <v>0.34232794151864776</v>
      </c>
    </row>
    <row r="235" spans="1:6" x14ac:dyDescent="0.35">
      <c r="A235">
        <v>2012</v>
      </c>
      <c r="B235">
        <v>7.5384180000000001</v>
      </c>
      <c r="C235">
        <f t="shared" si="4"/>
        <v>-0.14612532181818177</v>
      </c>
      <c r="D235">
        <v>8.5937450000000002</v>
      </c>
      <c r="F235" s="4">
        <v>0.33538381636530784</v>
      </c>
    </row>
    <row r="236" spans="1:6" x14ac:dyDescent="0.35">
      <c r="A236">
        <v>2013</v>
      </c>
      <c r="B236">
        <v>8.6170988000000008</v>
      </c>
      <c r="C236">
        <f t="shared" si="4"/>
        <v>0.12828165454545457</v>
      </c>
      <c r="D236">
        <v>11.173586999999999</v>
      </c>
      <c r="F236" s="4">
        <v>0.34665288334136046</v>
      </c>
    </row>
    <row r="237" spans="1:6" x14ac:dyDescent="0.35">
      <c r="A237">
        <v>2014</v>
      </c>
      <c r="B237">
        <v>9.7173390000000008</v>
      </c>
      <c r="C237">
        <f t="shared" si="4"/>
        <v>0.32451146545454551</v>
      </c>
      <c r="D237">
        <v>7.8530309999999997</v>
      </c>
      <c r="F237" s="4">
        <v>0.37637464669254916</v>
      </c>
    </row>
    <row r="238" spans="1:6" x14ac:dyDescent="0.35">
      <c r="A238">
        <v>2015</v>
      </c>
      <c r="B238">
        <v>10.216051</v>
      </c>
      <c r="C238">
        <f t="shared" si="4"/>
        <v>0.61870737333333337</v>
      </c>
      <c r="D238">
        <v>13.677756</v>
      </c>
      <c r="F238" s="4">
        <v>0.33831045601457455</v>
      </c>
    </row>
    <row r="239" spans="1:6" x14ac:dyDescent="0.35">
      <c r="A239">
        <v>2016</v>
      </c>
      <c r="B239">
        <v>6.0271660000000002</v>
      </c>
      <c r="C239">
        <f t="shared" si="4"/>
        <v>0.53704772969696979</v>
      </c>
      <c r="D239">
        <v>6.8290420000000003</v>
      </c>
      <c r="F239" s="4">
        <v>0.31099490936226715</v>
      </c>
    </row>
    <row r="240" spans="1:6" x14ac:dyDescent="0.35">
      <c r="A240">
        <v>2017</v>
      </c>
      <c r="B240">
        <v>7.1463859999999997</v>
      </c>
      <c r="C240">
        <f t="shared" si="4"/>
        <v>0.34927494666666664</v>
      </c>
      <c r="D240">
        <v>5.8437552000000004</v>
      </c>
      <c r="F240" s="4">
        <v>0.32768151154887781</v>
      </c>
    </row>
    <row r="241" spans="1:6" x14ac:dyDescent="0.35">
      <c r="A241">
        <v>2018</v>
      </c>
      <c r="B241">
        <v>9.219932</v>
      </c>
      <c r="C241">
        <f t="shared" si="4"/>
        <v>0.49958409090909095</v>
      </c>
      <c r="D241">
        <v>6.4163079999999999</v>
      </c>
      <c r="F241" s="4">
        <v>0.31561133219747217</v>
      </c>
    </row>
    <row r="242" spans="1:6" x14ac:dyDescent="0.35">
      <c r="A242">
        <v>2019</v>
      </c>
      <c r="B242">
        <v>6.9800740000000001</v>
      </c>
      <c r="C242">
        <f t="shared" si="4"/>
        <v>0.2464642278787878</v>
      </c>
      <c r="D242">
        <v>12.848420000000001</v>
      </c>
      <c r="F242" s="4">
        <v>0.32680817869583506</v>
      </c>
    </row>
    <row r="243" spans="1:6" x14ac:dyDescent="0.35">
      <c r="A243">
        <v>2020</v>
      </c>
      <c r="B243">
        <v>8.6628819999999997</v>
      </c>
      <c r="C243">
        <f t="shared" si="4"/>
        <v>0.12388384242424236</v>
      </c>
      <c r="D243">
        <v>18.423292</v>
      </c>
      <c r="F243" s="4">
        <v>0.32359184530455959</v>
      </c>
    </row>
    <row r="244" spans="1:6" x14ac:dyDescent="0.35">
      <c r="A244">
        <v>2021</v>
      </c>
      <c r="B244">
        <v>10.657397</v>
      </c>
      <c r="C244">
        <f t="shared" si="4"/>
        <v>7.7792917575757473E-2</v>
      </c>
      <c r="D244">
        <v>5.6930829999999997</v>
      </c>
      <c r="F244" s="4">
        <v>0.30665418029669678</v>
      </c>
    </row>
    <row r="245" spans="1:6" x14ac:dyDescent="0.35">
      <c r="A245">
        <v>1995</v>
      </c>
      <c r="B245">
        <v>5.1118740000000003</v>
      </c>
      <c r="C245">
        <f t="shared" si="4"/>
        <v>0.14213285988700564</v>
      </c>
      <c r="D245">
        <v>11.42859</v>
      </c>
      <c r="F245" s="4">
        <v>0.36126457624477443</v>
      </c>
    </row>
    <row r="246" spans="1:6" x14ac:dyDescent="0.35">
      <c r="A246">
        <v>1996</v>
      </c>
      <c r="B246">
        <v>5.0028620000000004</v>
      </c>
      <c r="C246">
        <f t="shared" si="4"/>
        <v>0.15394706169665806</v>
      </c>
      <c r="D246">
        <v>9.7663740000000008</v>
      </c>
      <c r="F246" s="4">
        <v>0.36695812771166192</v>
      </c>
    </row>
    <row r="247" spans="1:6" x14ac:dyDescent="0.35">
      <c r="A247">
        <v>1997</v>
      </c>
      <c r="B247">
        <v>3.8079969999999999</v>
      </c>
      <c r="C247">
        <f t="shared" si="4"/>
        <v>0.17156006651376146</v>
      </c>
      <c r="D247">
        <v>25.460840000000001</v>
      </c>
      <c r="F247" s="4">
        <v>0.38404041862726096</v>
      </c>
    </row>
    <row r="248" spans="1:6" x14ac:dyDescent="0.35">
      <c r="A248">
        <v>1998</v>
      </c>
      <c r="B248">
        <v>5.8602550000000004</v>
      </c>
      <c r="C248">
        <f t="shared" si="4"/>
        <v>0.15254273752216874</v>
      </c>
      <c r="D248">
        <v>28.297460000000001</v>
      </c>
      <c r="F248" s="4">
        <v>0.36500234869880938</v>
      </c>
    </row>
    <row r="249" spans="1:6" x14ac:dyDescent="0.35">
      <c r="A249">
        <v>1999</v>
      </c>
      <c r="B249">
        <v>4.4464139999999999</v>
      </c>
      <c r="C249">
        <f t="shared" si="4"/>
        <v>0.16975723902439024</v>
      </c>
      <c r="D249">
        <v>22.672190000000001</v>
      </c>
      <c r="F249" s="4">
        <v>0.32281006418551261</v>
      </c>
    </row>
    <row r="250" spans="1:6" x14ac:dyDescent="0.35">
      <c r="A250">
        <v>2000</v>
      </c>
      <c r="B250">
        <v>5.2215449999999999</v>
      </c>
      <c r="C250">
        <f t="shared" si="4"/>
        <v>0.18002082965965713</v>
      </c>
      <c r="D250">
        <v>12.466499000000001</v>
      </c>
      <c r="F250" s="4">
        <v>0.33219104073666578</v>
      </c>
    </row>
    <row r="251" spans="1:6" x14ac:dyDescent="0.35">
      <c r="A251">
        <v>2001</v>
      </c>
      <c r="B251">
        <v>3.4240200999999999</v>
      </c>
      <c r="C251">
        <f t="shared" si="4"/>
        <v>0.1794153264908257</v>
      </c>
      <c r="D251">
        <v>18.381027</v>
      </c>
      <c r="F251" s="4">
        <v>0.30293547754841571</v>
      </c>
    </row>
    <row r="252" spans="1:6" x14ac:dyDescent="0.35">
      <c r="A252">
        <v>2002</v>
      </c>
      <c r="B252">
        <v>4.5795640000000004</v>
      </c>
      <c r="C252">
        <f t="shared" si="4"/>
        <v>0.21035309439343858</v>
      </c>
      <c r="D252">
        <v>12.336282000000001</v>
      </c>
      <c r="F252" s="4">
        <v>0.26867633031889143</v>
      </c>
    </row>
    <row r="253" spans="1:6" x14ac:dyDescent="0.35">
      <c r="A253">
        <v>2003</v>
      </c>
      <c r="B253">
        <v>6.2215949000000004</v>
      </c>
      <c r="C253">
        <f t="shared" si="4"/>
        <v>0.23545461904761902</v>
      </c>
      <c r="D253">
        <v>8.0188179999999996</v>
      </c>
      <c r="F253" s="4">
        <v>0.27920411232424264</v>
      </c>
    </row>
    <row r="254" spans="1:6" x14ac:dyDescent="0.35">
      <c r="A254">
        <v>2004</v>
      </c>
      <c r="B254">
        <v>6.114668</v>
      </c>
      <c r="C254">
        <f t="shared" si="4"/>
        <v>9.018507636363636E-2</v>
      </c>
      <c r="D254">
        <v>34.261389999999999</v>
      </c>
      <c r="F254" s="4">
        <v>0.28082983159123898</v>
      </c>
    </row>
    <row r="255" spans="1:6" x14ac:dyDescent="0.35">
      <c r="A255">
        <v>2005</v>
      </c>
      <c r="B255">
        <v>3.182051</v>
      </c>
      <c r="C255">
        <f t="shared" si="4"/>
        <v>1.0183187878787798E-3</v>
      </c>
      <c r="D255">
        <v>35.759990000000002</v>
      </c>
      <c r="F255" s="4">
        <v>0.32105573239034774</v>
      </c>
    </row>
    <row r="256" spans="1:6" x14ac:dyDescent="0.35">
      <c r="A256">
        <v>2006</v>
      </c>
      <c r="B256">
        <v>5.7178459999999998</v>
      </c>
      <c r="C256">
        <f t="shared" si="4"/>
        <v>6.6291979393939382E-2</v>
      </c>
      <c r="D256">
        <v>16.69059</v>
      </c>
      <c r="F256" s="4">
        <v>0.32607844423219545</v>
      </c>
    </row>
    <row r="257" spans="1:6" x14ac:dyDescent="0.35">
      <c r="A257">
        <v>2007</v>
      </c>
      <c r="B257">
        <v>5.2378520000000002</v>
      </c>
      <c r="C257">
        <f t="shared" si="4"/>
        <v>1.7060009696969684E-2</v>
      </c>
      <c r="D257">
        <v>22.556650000000001</v>
      </c>
      <c r="F257" s="4">
        <v>0.34613416715864254</v>
      </c>
    </row>
    <row r="258" spans="1:6" x14ac:dyDescent="0.35">
      <c r="A258">
        <v>2008</v>
      </c>
      <c r="B258">
        <v>6.9545579999999996</v>
      </c>
      <c r="C258">
        <f t="shared" si="4"/>
        <v>0.1809521733333333</v>
      </c>
      <c r="D258">
        <v>15.902799999999999</v>
      </c>
      <c r="F258" s="4">
        <v>0.26406084007881153</v>
      </c>
    </row>
    <row r="259" spans="1:6" x14ac:dyDescent="0.35">
      <c r="A259">
        <v>2009</v>
      </c>
      <c r="B259">
        <v>7.6033128999999997</v>
      </c>
      <c r="C259">
        <f t="shared" si="4"/>
        <v>0.27271062242424243</v>
      </c>
      <c r="D259">
        <v>30.840450000000001</v>
      </c>
      <c r="F259" s="4">
        <v>0.27903137841097819</v>
      </c>
    </row>
    <row r="260" spans="1:6" x14ac:dyDescent="0.35">
      <c r="A260">
        <v>2010</v>
      </c>
      <c r="B260">
        <v>5.753215</v>
      </c>
      <c r="C260">
        <f t="shared" si="4"/>
        <v>0.27696459939393936</v>
      </c>
      <c r="D260">
        <v>25.67792</v>
      </c>
      <c r="F260" s="4">
        <v>0.27525194054363022</v>
      </c>
    </row>
    <row r="261" spans="1:6" x14ac:dyDescent="0.35">
      <c r="A261">
        <v>2011</v>
      </c>
      <c r="B261">
        <v>8.9769279999999991</v>
      </c>
      <c r="C261">
        <f t="shared" si="4"/>
        <v>0.330777989090909</v>
      </c>
      <c r="D261">
        <v>26.277889999999999</v>
      </c>
      <c r="F261" s="4">
        <v>0.32047132047954102</v>
      </c>
    </row>
    <row r="262" spans="1:6" x14ac:dyDescent="0.35">
      <c r="A262">
        <v>2012</v>
      </c>
      <c r="B262">
        <v>8.5645170000000004</v>
      </c>
      <c r="C262">
        <f t="shared" si="4"/>
        <v>0.37182451878787875</v>
      </c>
      <c r="D262">
        <v>9.0721500000000006</v>
      </c>
      <c r="F262" s="4">
        <v>0.26898980015027957</v>
      </c>
    </row>
    <row r="263" spans="1:6" x14ac:dyDescent="0.35">
      <c r="A263">
        <v>2013</v>
      </c>
      <c r="B263">
        <v>10.298132000000001</v>
      </c>
      <c r="C263">
        <f t="shared" si="4"/>
        <v>0.56859813272727278</v>
      </c>
      <c r="D263">
        <v>9.731344</v>
      </c>
      <c r="F263" s="4">
        <v>0.26354032945576755</v>
      </c>
    </row>
    <row r="264" spans="1:6" x14ac:dyDescent="0.35">
      <c r="A264">
        <v>2014</v>
      </c>
      <c r="B264">
        <v>10.392424999999999</v>
      </c>
      <c r="C264">
        <f t="shared" si="4"/>
        <v>0.71397397030303023</v>
      </c>
      <c r="D264">
        <v>7.0043379999999997</v>
      </c>
      <c r="F264" s="4">
        <v>0.27264991647690184</v>
      </c>
    </row>
    <row r="265" spans="1:6" x14ac:dyDescent="0.35">
      <c r="A265">
        <v>2015</v>
      </c>
      <c r="B265">
        <v>8.0098040000000008</v>
      </c>
      <c r="C265">
        <f t="shared" si="4"/>
        <v>0.48202926242424243</v>
      </c>
      <c r="D265">
        <v>7.7892989999999998</v>
      </c>
      <c r="F265" s="4">
        <v>0.28587868404517391</v>
      </c>
    </row>
    <row r="266" spans="1:6" x14ac:dyDescent="0.35">
      <c r="A266">
        <v>2016</v>
      </c>
      <c r="B266">
        <v>3.9943909999999998</v>
      </c>
      <c r="C266">
        <f t="shared" si="4"/>
        <v>0.14159680909090913</v>
      </c>
      <c r="D266">
        <v>6.489903</v>
      </c>
      <c r="F266" s="4">
        <v>0.28646556922627031</v>
      </c>
    </row>
    <row r="267" spans="1:6" x14ac:dyDescent="0.35">
      <c r="A267">
        <v>2017</v>
      </c>
      <c r="B267">
        <v>6.4917550000000004</v>
      </c>
      <c r="C267">
        <f t="shared" si="4"/>
        <v>-7.3725026060605964E-2</v>
      </c>
      <c r="D267">
        <v>5.9475802</v>
      </c>
      <c r="F267" s="4">
        <v>0.26344619938850455</v>
      </c>
    </row>
    <row r="268" spans="1:6" x14ac:dyDescent="0.35">
      <c r="A268">
        <v>2018</v>
      </c>
      <c r="B268">
        <v>7.7936370000000004</v>
      </c>
      <c r="C268">
        <f t="shared" ref="C268:C326" si="5">SLOPE(B259:B268,A259:A268)</f>
        <v>-0.11878687333333326</v>
      </c>
      <c r="D268">
        <v>7.4731180000000004</v>
      </c>
      <c r="F268" s="4">
        <v>0.25246463523396578</v>
      </c>
    </row>
    <row r="269" spans="1:6" x14ac:dyDescent="0.35">
      <c r="A269">
        <v>2019</v>
      </c>
      <c r="B269">
        <v>8.5750709999999994</v>
      </c>
      <c r="C269">
        <f t="shared" si="5"/>
        <v>-8.8145375757575722E-2</v>
      </c>
      <c r="D269">
        <v>6.9839700000000002</v>
      </c>
      <c r="F269" s="4">
        <v>0.26185615519479544</v>
      </c>
    </row>
    <row r="270" spans="1:6" x14ac:dyDescent="0.35">
      <c r="A270">
        <v>2020</v>
      </c>
      <c r="B270">
        <v>8.5495149999999995</v>
      </c>
      <c r="C270">
        <f t="shared" si="5"/>
        <v>-0.19401658787878792</v>
      </c>
      <c r="D270">
        <v>12.893207</v>
      </c>
      <c r="F270" s="4">
        <v>0.29454452939720804</v>
      </c>
    </row>
    <row r="271" spans="1:6" x14ac:dyDescent="0.35">
      <c r="A271">
        <v>2021</v>
      </c>
      <c r="B271">
        <v>11.011414</v>
      </c>
      <c r="C271">
        <f t="shared" si="5"/>
        <v>1.5417254545454499E-2</v>
      </c>
      <c r="D271">
        <v>7.9389779999999996</v>
      </c>
      <c r="F271" s="4">
        <v>0.2847007966661384</v>
      </c>
    </row>
    <row r="272" spans="1:6" x14ac:dyDescent="0.35">
      <c r="A272">
        <v>1995</v>
      </c>
      <c r="B272" s="1">
        <v>2.987053</v>
      </c>
      <c r="C272">
        <f t="shared" si="5"/>
        <v>0.2186562659402744</v>
      </c>
      <c r="D272">
        <v>11.743790000000001</v>
      </c>
      <c r="F272" s="4">
        <v>0.39405403005764694</v>
      </c>
    </row>
    <row r="273" spans="1:6" x14ac:dyDescent="0.35">
      <c r="A273">
        <v>1996</v>
      </c>
      <c r="B273" s="1">
        <v>6.750572</v>
      </c>
      <c r="C273">
        <f t="shared" si="5"/>
        <v>0.15514323944179215</v>
      </c>
      <c r="D273">
        <v>16.517571</v>
      </c>
      <c r="F273" s="4">
        <v>0.3768655116489647</v>
      </c>
    </row>
    <row r="274" spans="1:6" x14ac:dyDescent="0.35">
      <c r="A274">
        <v>1997</v>
      </c>
      <c r="B274" s="1">
        <v>3.8888820000000002</v>
      </c>
      <c r="C274">
        <f t="shared" si="5"/>
        <v>0.16290222610856267</v>
      </c>
      <c r="D274">
        <v>24.44989</v>
      </c>
      <c r="F274" s="4">
        <v>0.42904636482642211</v>
      </c>
    </row>
    <row r="275" spans="1:6" x14ac:dyDescent="0.35">
      <c r="A275">
        <v>1998</v>
      </c>
      <c r="B275" s="1">
        <v>6.1985159999999997</v>
      </c>
      <c r="C275">
        <f t="shared" si="5"/>
        <v>0.14456114416012161</v>
      </c>
      <c r="D275">
        <v>26.41656</v>
      </c>
      <c r="F275" s="4">
        <v>0.40179668463740337</v>
      </c>
    </row>
    <row r="276" spans="1:6" x14ac:dyDescent="0.35">
      <c r="A276">
        <v>1999</v>
      </c>
      <c r="B276" s="1">
        <v>5.4785110000000001</v>
      </c>
      <c r="C276">
        <f t="shared" si="5"/>
        <v>0.16465243414634145</v>
      </c>
      <c r="D276">
        <v>25.029949999999999</v>
      </c>
      <c r="F276" s="4">
        <v>0.3606516677973971</v>
      </c>
    </row>
    <row r="277" spans="1:6" x14ac:dyDescent="0.35">
      <c r="A277">
        <v>2000</v>
      </c>
      <c r="B277" s="1">
        <v>7.860684</v>
      </c>
      <c r="C277">
        <f t="shared" si="5"/>
        <v>0.16778209652900941</v>
      </c>
      <c r="D277">
        <v>19.171510000000001</v>
      </c>
      <c r="F277" s="4">
        <v>0.3528804843649076</v>
      </c>
    </row>
    <row r="278" spans="1:6" x14ac:dyDescent="0.35">
      <c r="A278">
        <v>2001</v>
      </c>
      <c r="B278" s="1">
        <v>5.7421442999999996</v>
      </c>
      <c r="C278">
        <f t="shared" si="5"/>
        <v>0.18255340091743116</v>
      </c>
      <c r="D278">
        <v>20.514125</v>
      </c>
      <c r="F278" s="4">
        <v>0.42116412131862235</v>
      </c>
    </row>
    <row r="279" spans="1:6" x14ac:dyDescent="0.35">
      <c r="A279">
        <v>2002</v>
      </c>
      <c r="B279" s="1">
        <v>7.3691820000000003</v>
      </c>
      <c r="C279">
        <f t="shared" si="5"/>
        <v>0.19623575435181781</v>
      </c>
      <c r="D279">
        <v>9.0788060000000002</v>
      </c>
      <c r="F279" s="4">
        <v>0.44724819020075007</v>
      </c>
    </row>
    <row r="280" spans="1:6" x14ac:dyDescent="0.35">
      <c r="A280">
        <v>2003</v>
      </c>
      <c r="B280" s="1">
        <v>6.3669504000000003</v>
      </c>
      <c r="C280">
        <f t="shared" si="5"/>
        <v>0.24809649124293781</v>
      </c>
      <c r="D280">
        <v>18.156412</v>
      </c>
      <c r="F280" s="4">
        <v>0.31804181897525519</v>
      </c>
    </row>
    <row r="281" spans="1:6" x14ac:dyDescent="0.35">
      <c r="A281">
        <v>2004</v>
      </c>
      <c r="B281" s="1">
        <v>5.9999520000000004</v>
      </c>
      <c r="C281">
        <f t="shared" si="5"/>
        <v>0.25966847090909095</v>
      </c>
      <c r="D281">
        <v>32.608849999999997</v>
      </c>
      <c r="F281" s="4">
        <v>0.31598300133511537</v>
      </c>
    </row>
    <row r="282" spans="1:6" x14ac:dyDescent="0.35">
      <c r="A282">
        <v>2005</v>
      </c>
      <c r="B282" s="1">
        <v>5.7509009999999998</v>
      </c>
      <c r="C282">
        <f t="shared" si="5"/>
        <v>6.167331090909093E-2</v>
      </c>
      <c r="D282">
        <v>26.3504</v>
      </c>
      <c r="F282" s="4">
        <v>0.40180475892821965</v>
      </c>
    </row>
    <row r="283" spans="1:6" x14ac:dyDescent="0.35">
      <c r="A283">
        <v>2006</v>
      </c>
      <c r="B283" s="1">
        <v>3.4085009999999998</v>
      </c>
      <c r="C283">
        <f t="shared" si="5"/>
        <v>-4.6689043030303017E-2</v>
      </c>
      <c r="D283">
        <v>28.346109999999999</v>
      </c>
      <c r="F283" s="4">
        <v>0.35985378002925478</v>
      </c>
    </row>
    <row r="284" spans="1:6" x14ac:dyDescent="0.35">
      <c r="A284">
        <v>2007</v>
      </c>
      <c r="B284" s="1">
        <v>8.4702920000000006</v>
      </c>
      <c r="C284">
        <f t="shared" si="5"/>
        <v>-2.9223087878787819E-2</v>
      </c>
      <c r="D284">
        <v>19.96686</v>
      </c>
      <c r="F284" s="4">
        <v>0.36462142290972765</v>
      </c>
    </row>
    <row r="285" spans="1:6" x14ac:dyDescent="0.35">
      <c r="A285">
        <v>2008</v>
      </c>
      <c r="B285" s="1">
        <v>10.248452</v>
      </c>
      <c r="C285">
        <f t="shared" si="5"/>
        <v>0.18367677030303031</v>
      </c>
      <c r="D285">
        <v>19.78941</v>
      </c>
      <c r="F285" s="4">
        <v>0.33721634779430709</v>
      </c>
    </row>
    <row r="286" spans="1:6" x14ac:dyDescent="0.35">
      <c r="A286">
        <v>2009</v>
      </c>
      <c r="B286" s="1">
        <v>3.3535743999999998</v>
      </c>
      <c r="C286">
        <f t="shared" si="5"/>
        <v>-7.659807090909089E-2</v>
      </c>
      <c r="D286">
        <v>29.505310000000001</v>
      </c>
      <c r="F286" s="4">
        <v>0.29933368246669118</v>
      </c>
    </row>
    <row r="287" spans="1:6" x14ac:dyDescent="0.35">
      <c r="A287">
        <v>2010</v>
      </c>
      <c r="B287" s="1">
        <v>2.9149750000000001</v>
      </c>
      <c r="C287">
        <f t="shared" si="5"/>
        <v>-0.17622817515151515</v>
      </c>
      <c r="D287">
        <v>16.4861</v>
      </c>
      <c r="F287" s="4">
        <v>0.28695067282786135</v>
      </c>
    </row>
    <row r="288" spans="1:6" x14ac:dyDescent="0.35">
      <c r="A288">
        <v>2011</v>
      </c>
      <c r="B288" s="1">
        <v>13.104639000000001</v>
      </c>
      <c r="C288">
        <f t="shared" si="5"/>
        <v>0.198653583030303</v>
      </c>
      <c r="D288">
        <v>16.3386</v>
      </c>
      <c r="F288" s="4">
        <v>0.34991205404278547</v>
      </c>
    </row>
    <row r="289" spans="1:6" x14ac:dyDescent="0.35">
      <c r="A289">
        <v>2012</v>
      </c>
      <c r="B289" s="1">
        <v>7.5294090000000002</v>
      </c>
      <c r="C289">
        <f t="shared" si="5"/>
        <v>0.28865870666666671</v>
      </c>
      <c r="D289">
        <v>12.835944</v>
      </c>
      <c r="F289" s="4">
        <v>0.42090823132099947</v>
      </c>
    </row>
    <row r="290" spans="1:6" x14ac:dyDescent="0.35">
      <c r="A290">
        <v>2013</v>
      </c>
      <c r="B290" s="1">
        <v>5.2931299999999997</v>
      </c>
      <c r="C290">
        <f t="shared" si="5"/>
        <v>0.1879273903030303</v>
      </c>
      <c r="D290">
        <v>7.6375029999999997</v>
      </c>
      <c r="F290" s="4">
        <v>0.36293772618528136</v>
      </c>
    </row>
    <row r="291" spans="1:6" x14ac:dyDescent="0.35">
      <c r="A291">
        <v>2014</v>
      </c>
      <c r="B291" s="1">
        <v>8.7395600000000009</v>
      </c>
      <c r="C291">
        <f t="shared" si="5"/>
        <v>0.26373260969696971</v>
      </c>
      <c r="D291">
        <v>8.8750129999999992</v>
      </c>
      <c r="F291" s="4">
        <v>0.31669189150121813</v>
      </c>
    </row>
    <row r="292" spans="1:6" x14ac:dyDescent="0.35">
      <c r="A292">
        <v>2015</v>
      </c>
      <c r="B292" s="1">
        <v>5.5980239999999997</v>
      </c>
      <c r="C292">
        <f t="shared" si="5"/>
        <v>0.11837055030303027</v>
      </c>
      <c r="D292">
        <v>10.420821</v>
      </c>
      <c r="F292" s="4">
        <v>0.2554851895026482</v>
      </c>
    </row>
    <row r="293" spans="1:6" x14ac:dyDescent="0.35">
      <c r="A293">
        <v>2016</v>
      </c>
      <c r="B293" s="1">
        <v>5.5830970000000004</v>
      </c>
      <c r="C293">
        <f t="shared" si="5"/>
        <v>-0.18211265454545458</v>
      </c>
      <c r="D293">
        <v>5.0917310000000002</v>
      </c>
      <c r="F293" s="4">
        <v>0.32209734941028911</v>
      </c>
    </row>
    <row r="294" spans="1:6" x14ac:dyDescent="0.35">
      <c r="A294">
        <v>2017</v>
      </c>
      <c r="B294" s="1">
        <v>6.4162319999999999</v>
      </c>
      <c r="C294">
        <f t="shared" si="5"/>
        <v>-0.12605813818181819</v>
      </c>
      <c r="D294">
        <v>4.6959979000000001</v>
      </c>
      <c r="F294" s="4">
        <v>0.31563072316725149</v>
      </c>
    </row>
    <row r="295" spans="1:6" x14ac:dyDescent="0.35">
      <c r="A295">
        <v>2018</v>
      </c>
      <c r="B295" s="1">
        <v>5.097785</v>
      </c>
      <c r="C295">
        <f t="shared" si="5"/>
        <v>1.5227842424242338E-3</v>
      </c>
      <c r="D295">
        <v>2.678283</v>
      </c>
      <c r="F295" s="4">
        <v>0.31711693643658562</v>
      </c>
    </row>
    <row r="296" spans="1:6" x14ac:dyDescent="0.35">
      <c r="A296">
        <v>2019</v>
      </c>
      <c r="B296" s="1">
        <v>9.3832120000000003</v>
      </c>
      <c r="C296">
        <f t="shared" si="5"/>
        <v>-3.4371909090909078E-2</v>
      </c>
      <c r="D296">
        <v>14.788895999999999</v>
      </c>
      <c r="F296" s="4">
        <v>0.2683478884862156</v>
      </c>
    </row>
    <row r="297" spans="1:6" x14ac:dyDescent="0.35">
      <c r="A297">
        <v>2020</v>
      </c>
      <c r="B297" s="1">
        <v>5.0436360000000002</v>
      </c>
      <c r="C297">
        <f t="shared" si="5"/>
        <v>-0.40929722424242426</v>
      </c>
      <c r="D297">
        <v>15.659840000000001</v>
      </c>
      <c r="F297" s="4">
        <v>0.37517815840801788</v>
      </c>
    </row>
    <row r="298" spans="1:6" x14ac:dyDescent="0.35">
      <c r="A298">
        <v>2021</v>
      </c>
      <c r="B298" s="1">
        <v>6.7830859999999999</v>
      </c>
      <c r="C298">
        <f t="shared" si="5"/>
        <v>-3.5834466666666683E-2</v>
      </c>
      <c r="D298">
        <v>6.8065559999999996</v>
      </c>
      <c r="F298" s="4">
        <v>0.30956661032165417</v>
      </c>
    </row>
    <row r="299" spans="1:6" x14ac:dyDescent="0.35">
      <c r="A299">
        <v>1995</v>
      </c>
      <c r="B299">
        <v>6.1605670000000003</v>
      </c>
      <c r="C299">
        <f t="shared" si="5"/>
        <v>1.5014055286521381E-2</v>
      </c>
      <c r="D299">
        <v>15.987792000000001</v>
      </c>
      <c r="F299" s="4">
        <v>0.37819272561101552</v>
      </c>
    </row>
    <row r="300" spans="1:6" x14ac:dyDescent="0.35">
      <c r="A300">
        <v>1996</v>
      </c>
      <c r="B300">
        <v>6.7983969999999996</v>
      </c>
      <c r="C300">
        <f t="shared" si="5"/>
        <v>8.3835157301995894E-4</v>
      </c>
      <c r="D300">
        <v>16.844587000000001</v>
      </c>
      <c r="F300" s="4">
        <v>0.33945215922834177</v>
      </c>
    </row>
    <row r="301" spans="1:6" x14ac:dyDescent="0.35">
      <c r="A301">
        <v>1997</v>
      </c>
      <c r="B301">
        <v>3.8047849999999999</v>
      </c>
      <c r="C301">
        <f t="shared" si="5"/>
        <v>3.3160552943425077E-2</v>
      </c>
      <c r="D301">
        <v>14.20928</v>
      </c>
      <c r="F301" s="4">
        <v>0.42293648927333605</v>
      </c>
    </row>
    <row r="302" spans="1:6" x14ac:dyDescent="0.35">
      <c r="A302">
        <v>1998</v>
      </c>
      <c r="B302">
        <v>6.8681770000000002</v>
      </c>
      <c r="C302">
        <f t="shared" si="5"/>
        <v>2.3485347690228874E-2</v>
      </c>
      <c r="D302">
        <v>22.61666</v>
      </c>
      <c r="F302" s="4">
        <v>0.36660283650748693</v>
      </c>
    </row>
    <row r="303" spans="1:6" x14ac:dyDescent="0.35">
      <c r="A303">
        <v>1999</v>
      </c>
      <c r="B303">
        <v>3.916115</v>
      </c>
      <c r="C303">
        <f t="shared" si="5"/>
        <v>4.3248329268292689E-2</v>
      </c>
      <c r="D303">
        <v>28.180420000000002</v>
      </c>
      <c r="F303" s="4">
        <v>0.32292686382215702</v>
      </c>
    </row>
    <row r="304" spans="1:6" x14ac:dyDescent="0.35">
      <c r="A304">
        <v>2000</v>
      </c>
      <c r="B304">
        <v>3.1682399999999999</v>
      </c>
      <c r="C304">
        <f t="shared" si="5"/>
        <v>5.6620418039016997E-2</v>
      </c>
      <c r="D304">
        <v>22.120795000000001</v>
      </c>
      <c r="F304" s="4">
        <v>0.30554050292810087</v>
      </c>
    </row>
    <row r="305" spans="1:6" x14ac:dyDescent="0.35">
      <c r="A305">
        <v>2001</v>
      </c>
      <c r="B305">
        <v>3.0587639000000002</v>
      </c>
      <c r="C305">
        <f t="shared" si="5"/>
        <v>8.0908990787461776E-2</v>
      </c>
      <c r="D305">
        <v>16.954512000000001</v>
      </c>
      <c r="F305" s="4">
        <v>0.34821353997516025</v>
      </c>
    </row>
    <row r="306" spans="1:6" x14ac:dyDescent="0.35">
      <c r="A306">
        <v>2002</v>
      </c>
      <c r="B306">
        <v>5.2690570000000001</v>
      </c>
      <c r="C306">
        <f t="shared" si="5"/>
        <v>2.732986606683804E-2</v>
      </c>
      <c r="D306">
        <v>8.6791549999999997</v>
      </c>
      <c r="F306" s="4">
        <v>0.2504752711612826</v>
      </c>
    </row>
    <row r="307" spans="1:6" x14ac:dyDescent="0.35">
      <c r="A307">
        <v>2003</v>
      </c>
      <c r="B307">
        <v>6.3299418000000003</v>
      </c>
      <c r="C307">
        <f t="shared" si="5"/>
        <v>5.1210061864406783E-2</v>
      </c>
      <c r="D307">
        <v>13.014815</v>
      </c>
      <c r="F307" s="4">
        <v>0.38816585882198801</v>
      </c>
    </row>
    <row r="308" spans="1:6" x14ac:dyDescent="0.35">
      <c r="A308">
        <v>2004</v>
      </c>
      <c r="B308">
        <v>5.2858229999999997</v>
      </c>
      <c r="C308">
        <f t="shared" si="5"/>
        <v>-9.7009919393939381E-2</v>
      </c>
      <c r="D308">
        <v>45.072620000000001</v>
      </c>
      <c r="F308" s="4">
        <v>0.23466124211993397</v>
      </c>
    </row>
    <row r="309" spans="1:6" x14ac:dyDescent="0.35">
      <c r="A309">
        <v>2005</v>
      </c>
      <c r="B309">
        <v>5.0522590000000003</v>
      </c>
      <c r="C309">
        <f t="shared" si="5"/>
        <v>-2.4786679393939363E-2</v>
      </c>
      <c r="D309">
        <v>34.243609999999997</v>
      </c>
      <c r="F309" s="4">
        <v>0.36934541575195035</v>
      </c>
    </row>
    <row r="310" spans="1:6" x14ac:dyDescent="0.35">
      <c r="A310">
        <v>2006</v>
      </c>
      <c r="B310">
        <v>3.5381399999999998</v>
      </c>
      <c r="C310">
        <f t="shared" si="5"/>
        <v>2.0804287878787887E-2</v>
      </c>
      <c r="D310">
        <v>16.82555</v>
      </c>
      <c r="F310" s="4">
        <v>0.23540439716829745</v>
      </c>
    </row>
    <row r="311" spans="1:6" x14ac:dyDescent="0.35">
      <c r="A311">
        <v>2007</v>
      </c>
      <c r="B311">
        <v>7.4952629999999996</v>
      </c>
      <c r="C311">
        <f t="shared" si="5"/>
        <v>0.12218246121212117</v>
      </c>
      <c r="D311">
        <v>30.445519999999998</v>
      </c>
      <c r="F311" s="4">
        <v>0.40667324814315203</v>
      </c>
    </row>
    <row r="312" spans="1:6" x14ac:dyDescent="0.35">
      <c r="A312">
        <v>2008</v>
      </c>
      <c r="B312">
        <v>9.7466980000000003</v>
      </c>
      <c r="C312">
        <f t="shared" si="5"/>
        <v>0.50585924666666671</v>
      </c>
      <c r="D312">
        <v>14.3508</v>
      </c>
      <c r="F312" s="4">
        <v>0.3192902556274545</v>
      </c>
    </row>
    <row r="313" spans="1:6" x14ac:dyDescent="0.35">
      <c r="A313">
        <v>2009</v>
      </c>
      <c r="B313">
        <v>5.1316427999999998</v>
      </c>
      <c r="C313">
        <f t="shared" si="5"/>
        <v>0.40611045151515152</v>
      </c>
      <c r="D313">
        <v>30.015809999999998</v>
      </c>
      <c r="F313" s="4">
        <v>0.32905732957303008</v>
      </c>
    </row>
    <row r="314" spans="1:6" x14ac:dyDescent="0.35">
      <c r="A314">
        <v>2010</v>
      </c>
      <c r="B314">
        <v>5.8401719999999999</v>
      </c>
      <c r="C314">
        <f t="shared" si="5"/>
        <v>0.28041669999999991</v>
      </c>
      <c r="D314">
        <v>20.831910000000001</v>
      </c>
      <c r="F314" s="4">
        <v>0.3464606899894645</v>
      </c>
    </row>
    <row r="315" spans="1:6" x14ac:dyDescent="0.35">
      <c r="A315">
        <v>2011</v>
      </c>
      <c r="B315">
        <v>10.896063</v>
      </c>
      <c r="C315">
        <f t="shared" si="5"/>
        <v>0.39081336</v>
      </c>
      <c r="D315">
        <v>28.80209</v>
      </c>
      <c r="F315" s="4">
        <v>0.27602865544155286</v>
      </c>
    </row>
    <row r="316" spans="1:6" x14ac:dyDescent="0.35">
      <c r="A316">
        <v>2012</v>
      </c>
      <c r="B316">
        <v>10.760695</v>
      </c>
      <c r="C316">
        <f t="shared" si="5"/>
        <v>0.54618161939393939</v>
      </c>
      <c r="D316">
        <v>11.205169</v>
      </c>
      <c r="F316" s="4">
        <v>0.32269856243701411</v>
      </c>
    </row>
    <row r="317" spans="1:6" x14ac:dyDescent="0.35">
      <c r="A317">
        <v>2013</v>
      </c>
      <c r="B317">
        <v>6.3053857999999998</v>
      </c>
      <c r="C317">
        <f t="shared" si="5"/>
        <v>0.46269335757575764</v>
      </c>
      <c r="D317">
        <v>9.3811070000000001</v>
      </c>
      <c r="F317" s="4">
        <v>0.30268090560555733</v>
      </c>
    </row>
    <row r="318" spans="1:6" x14ac:dyDescent="0.35">
      <c r="A318">
        <v>2014</v>
      </c>
      <c r="B318">
        <v>6.930078</v>
      </c>
      <c r="C318">
        <f t="shared" si="5"/>
        <v>0.34396894424242419</v>
      </c>
      <c r="D318">
        <v>7.9018389999999998</v>
      </c>
      <c r="F318" s="4">
        <v>0.13696707040187117</v>
      </c>
    </row>
    <row r="319" spans="1:6" x14ac:dyDescent="0.35">
      <c r="A319">
        <v>2015</v>
      </c>
      <c r="B319">
        <v>4.0458790000000002</v>
      </c>
      <c r="C319">
        <f t="shared" si="5"/>
        <v>3.2423288484848455E-2</v>
      </c>
      <c r="D319">
        <v>13.781031</v>
      </c>
      <c r="F319" s="4">
        <v>0.41276669892192064</v>
      </c>
    </row>
    <row r="320" spans="1:6" x14ac:dyDescent="0.35">
      <c r="A320">
        <v>2016</v>
      </c>
      <c r="B320">
        <v>8.1335979999999992</v>
      </c>
      <c r="C320">
        <f t="shared" si="5"/>
        <v>-0.14489859757575763</v>
      </c>
      <c r="D320">
        <v>5.8746390000000002</v>
      </c>
      <c r="F320" s="4">
        <v>0.2918468694092472</v>
      </c>
    </row>
    <row r="321" spans="1:6" x14ac:dyDescent="0.35">
      <c r="A321">
        <v>2017</v>
      </c>
      <c r="B321">
        <v>6.8311890000000002</v>
      </c>
      <c r="C321">
        <f t="shared" si="5"/>
        <v>-0.18515529575757575</v>
      </c>
      <c r="D321">
        <v>6.8954782999999997</v>
      </c>
      <c r="F321" s="4">
        <v>0.28501248080611474</v>
      </c>
    </row>
    <row r="322" spans="1:6" x14ac:dyDescent="0.35">
      <c r="A322">
        <v>2018</v>
      </c>
      <c r="B322">
        <v>7.243627</v>
      </c>
      <c r="C322">
        <f t="shared" si="5"/>
        <v>-4.4770327272727263E-2</v>
      </c>
      <c r="D322">
        <v>4.1636740000000003</v>
      </c>
      <c r="F322" s="4">
        <v>0.21580055208604088</v>
      </c>
    </row>
    <row r="323" spans="1:6" x14ac:dyDescent="0.35">
      <c r="A323">
        <v>2019</v>
      </c>
      <c r="B323">
        <v>8.9481739999999999</v>
      </c>
      <c r="C323">
        <f t="shared" si="5"/>
        <v>-8.8740159999999998E-2</v>
      </c>
      <c r="D323">
        <v>16.491022000000001</v>
      </c>
      <c r="F323" s="4">
        <v>0.17666232125400816</v>
      </c>
    </row>
    <row r="324" spans="1:6" x14ac:dyDescent="0.35">
      <c r="A324">
        <v>2020</v>
      </c>
      <c r="B324">
        <v>6.6836919999999997</v>
      </c>
      <c r="C324">
        <f t="shared" si="5"/>
        <v>-0.255252896969697</v>
      </c>
      <c r="D324">
        <v>14.674094</v>
      </c>
      <c r="F324" s="4">
        <v>0.31456567817972808</v>
      </c>
    </row>
    <row r="325" spans="1:6" x14ac:dyDescent="0.35">
      <c r="A325">
        <v>2021</v>
      </c>
      <c r="B325">
        <v>9.3669410000000006</v>
      </c>
      <c r="C325">
        <f t="shared" si="5"/>
        <v>5.1428317575757589E-2</v>
      </c>
      <c r="D325">
        <v>5.1343639999999997</v>
      </c>
      <c r="F325" s="4">
        <v>0.31652161471982326</v>
      </c>
    </row>
    <row r="326" spans="1:6" x14ac:dyDescent="0.35">
      <c r="B326">
        <f>MAX(B19:B325)</f>
        <v>14.735598</v>
      </c>
      <c r="C326">
        <f t="shared" si="5"/>
        <v>0.34036136333333339</v>
      </c>
    </row>
    <row r="327" spans="1:6" x14ac:dyDescent="0.35">
      <c r="B327">
        <f>MIN(B19:B326)</f>
        <v>1.6057619999999999</v>
      </c>
    </row>
  </sheetData>
  <autoFilter ref="A1:A327" xr:uid="{5603010A-75F5-48A6-8545-86FA3593ADB4}"/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62DC8-E9C3-4062-B40F-8C24A424056C}">
  <dimension ref="A1:M63"/>
  <sheetViews>
    <sheetView workbookViewId="0">
      <selection activeCell="G74" sqref="G74"/>
    </sheetView>
  </sheetViews>
  <sheetFormatPr defaultRowHeight="14.5" x14ac:dyDescent="0.35"/>
  <sheetData>
    <row r="1" spans="1:13" x14ac:dyDescent="0.35">
      <c r="A1" t="s">
        <v>22</v>
      </c>
      <c r="J1" t="s">
        <v>23</v>
      </c>
    </row>
    <row r="2" spans="1:13" x14ac:dyDescent="0.35">
      <c r="B2" t="s">
        <v>1</v>
      </c>
      <c r="C2" t="s">
        <v>20</v>
      </c>
      <c r="D2" t="s">
        <v>21</v>
      </c>
      <c r="E2" t="s">
        <v>3</v>
      </c>
      <c r="J2" t="s">
        <v>1</v>
      </c>
      <c r="K2" t="s">
        <v>20</v>
      </c>
      <c r="L2" t="s">
        <v>21</v>
      </c>
      <c r="M2" t="s">
        <v>3</v>
      </c>
    </row>
    <row r="3" spans="1:13" x14ac:dyDescent="0.35">
      <c r="B3">
        <v>1995</v>
      </c>
      <c r="C3">
        <v>5.6233029999999999</v>
      </c>
      <c r="D3">
        <v>10.861677</v>
      </c>
      <c r="E3">
        <v>0.26660212900000002</v>
      </c>
      <c r="J3">
        <v>2017</v>
      </c>
      <c r="K3">
        <v>6.6708930000000004</v>
      </c>
      <c r="L3">
        <v>9.4281071000000001</v>
      </c>
      <c r="M3">
        <v>0.33028945700000001</v>
      </c>
    </row>
    <row r="4" spans="1:13" x14ac:dyDescent="0.35">
      <c r="B4">
        <v>1996</v>
      </c>
      <c r="C4">
        <v>9.3129659999999994</v>
      </c>
      <c r="D4">
        <v>17.820889000000001</v>
      </c>
      <c r="E4">
        <v>0.449792729</v>
      </c>
      <c r="J4">
        <v>2018</v>
      </c>
      <c r="K4">
        <v>5.4879290000000003</v>
      </c>
      <c r="L4">
        <v>7.2085210000000002</v>
      </c>
      <c r="M4">
        <v>0.29827372600000002</v>
      </c>
    </row>
    <row r="5" spans="1:13" x14ac:dyDescent="0.35">
      <c r="B5">
        <v>1997</v>
      </c>
      <c r="C5">
        <v>3.5131260000000002</v>
      </c>
      <c r="D5">
        <v>22.79513</v>
      </c>
      <c r="E5">
        <v>0.35362542800000002</v>
      </c>
      <c r="J5">
        <v>2019</v>
      </c>
      <c r="K5">
        <v>6.638471</v>
      </c>
      <c r="L5">
        <v>15.460739</v>
      </c>
      <c r="M5">
        <v>0.29650974099999999</v>
      </c>
    </row>
    <row r="6" spans="1:13" x14ac:dyDescent="0.35">
      <c r="B6">
        <v>1998</v>
      </c>
      <c r="C6">
        <v>5.2741170000000004</v>
      </c>
      <c r="D6">
        <v>32.68224</v>
      </c>
      <c r="E6">
        <v>0.30175806599999999</v>
      </c>
      <c r="J6">
        <v>2020</v>
      </c>
      <c r="K6">
        <v>6.208545</v>
      </c>
      <c r="L6">
        <v>16.247919</v>
      </c>
      <c r="M6">
        <v>0.36013792300000003</v>
      </c>
    </row>
    <row r="7" spans="1:13" x14ac:dyDescent="0.35">
      <c r="B7">
        <v>1999</v>
      </c>
      <c r="C7">
        <v>3.1956250000000002</v>
      </c>
      <c r="D7">
        <v>26.516210000000001</v>
      </c>
      <c r="E7">
        <v>0.28117771200000002</v>
      </c>
      <c r="J7">
        <v>2021</v>
      </c>
      <c r="K7">
        <v>9.4639720000000001</v>
      </c>
      <c r="L7">
        <v>7.6066200000000004</v>
      </c>
      <c r="M7">
        <v>0.333249289</v>
      </c>
    </row>
    <row r="8" spans="1:13" x14ac:dyDescent="0.35">
      <c r="B8">
        <v>1995</v>
      </c>
      <c r="C8">
        <v>6.3411210000000002</v>
      </c>
      <c r="D8">
        <v>6.0113950000000003</v>
      </c>
      <c r="E8">
        <v>0.33833028500000001</v>
      </c>
      <c r="J8">
        <v>2017</v>
      </c>
      <c r="K8">
        <v>6.6741539999999997</v>
      </c>
      <c r="L8">
        <v>8.5008730000000003</v>
      </c>
      <c r="M8">
        <v>0.33651725199999999</v>
      </c>
    </row>
    <row r="9" spans="1:13" x14ac:dyDescent="0.35">
      <c r="B9">
        <v>1996</v>
      </c>
      <c r="C9">
        <v>7.5263210000000003</v>
      </c>
      <c r="D9">
        <v>15.851138000000001</v>
      </c>
      <c r="E9">
        <v>0.33953220099999998</v>
      </c>
      <c r="J9">
        <v>2018</v>
      </c>
      <c r="K9">
        <v>8.0029789999999998</v>
      </c>
      <c r="L9">
        <v>5.7980210000000003</v>
      </c>
      <c r="M9">
        <v>0.33131300800000002</v>
      </c>
    </row>
    <row r="10" spans="1:13" x14ac:dyDescent="0.35">
      <c r="B10">
        <v>1997</v>
      </c>
      <c r="C10">
        <v>5.5869160000000004</v>
      </c>
      <c r="D10">
        <v>26.120159999999998</v>
      </c>
      <c r="E10">
        <v>0.33773399999999998</v>
      </c>
      <c r="J10">
        <v>2019</v>
      </c>
      <c r="K10">
        <v>6.7432270000000001</v>
      </c>
      <c r="L10">
        <v>13.709382</v>
      </c>
      <c r="M10">
        <v>0.31814467699999999</v>
      </c>
    </row>
    <row r="11" spans="1:13" x14ac:dyDescent="0.35">
      <c r="B11">
        <v>1998</v>
      </c>
      <c r="C11">
        <v>3.8800720000000002</v>
      </c>
      <c r="D11">
        <v>20.489070000000002</v>
      </c>
      <c r="E11">
        <v>0.37448324</v>
      </c>
      <c r="J11">
        <v>2020</v>
      </c>
      <c r="K11">
        <v>9.5290800000000004</v>
      </c>
      <c r="L11">
        <v>14.725685</v>
      </c>
      <c r="M11">
        <v>0.32075889400000002</v>
      </c>
    </row>
    <row r="12" spans="1:13" x14ac:dyDescent="0.35">
      <c r="B12">
        <v>1999</v>
      </c>
      <c r="C12">
        <v>5.4699869999999997</v>
      </c>
      <c r="D12">
        <v>35.905200000000001</v>
      </c>
      <c r="E12">
        <v>0.34223091700000002</v>
      </c>
      <c r="J12">
        <v>2021</v>
      </c>
      <c r="K12">
        <v>7.053356</v>
      </c>
      <c r="L12">
        <v>11.030834</v>
      </c>
      <c r="M12">
        <v>0.31922455399999999</v>
      </c>
    </row>
    <row r="13" spans="1:13" x14ac:dyDescent="0.35">
      <c r="B13">
        <v>1995</v>
      </c>
      <c r="C13">
        <v>2.7401759999999999</v>
      </c>
      <c r="D13">
        <v>11.725944999999999</v>
      </c>
      <c r="E13">
        <v>0.28375563999999998</v>
      </c>
      <c r="J13">
        <v>2017</v>
      </c>
      <c r="K13">
        <v>6.7854929999999998</v>
      </c>
      <c r="L13">
        <v>7.1967409</v>
      </c>
      <c r="M13">
        <v>0.28949814800000001</v>
      </c>
    </row>
    <row r="14" spans="1:13" x14ac:dyDescent="0.35">
      <c r="B14">
        <v>1996</v>
      </c>
      <c r="C14">
        <v>4.8923940000000004</v>
      </c>
      <c r="D14">
        <v>12.985404000000001</v>
      </c>
      <c r="E14">
        <v>0.29384360500000001</v>
      </c>
      <c r="J14">
        <v>2018</v>
      </c>
      <c r="K14">
        <v>2.7092719999999999</v>
      </c>
      <c r="L14">
        <v>4.2837670000000001</v>
      </c>
      <c r="M14">
        <v>0.26488779200000001</v>
      </c>
    </row>
    <row r="15" spans="1:13" x14ac:dyDescent="0.35">
      <c r="B15">
        <v>1997</v>
      </c>
      <c r="C15">
        <v>4.1859510000000002</v>
      </c>
      <c r="D15">
        <v>23.283100000000001</v>
      </c>
      <c r="E15">
        <v>0.32964668200000002</v>
      </c>
      <c r="J15">
        <v>2019</v>
      </c>
      <c r="K15">
        <v>8.6734399999999994</v>
      </c>
      <c r="L15">
        <v>17.393421</v>
      </c>
      <c r="M15">
        <v>0.31206626700000001</v>
      </c>
    </row>
    <row r="16" spans="1:13" x14ac:dyDescent="0.35">
      <c r="B16">
        <v>1998</v>
      </c>
      <c r="C16">
        <v>6.6385959999999997</v>
      </c>
      <c r="D16">
        <v>17.216750000000001</v>
      </c>
      <c r="E16">
        <v>0.35376132399999999</v>
      </c>
      <c r="J16">
        <v>2020</v>
      </c>
      <c r="K16">
        <v>6.137289</v>
      </c>
      <c r="L16">
        <v>18.881267000000001</v>
      </c>
      <c r="M16">
        <v>0.327545215</v>
      </c>
    </row>
    <row r="17" spans="2:13" x14ac:dyDescent="0.35">
      <c r="B17">
        <v>1999</v>
      </c>
      <c r="C17">
        <v>5.0212130000000004</v>
      </c>
      <c r="D17">
        <v>32.444589999999998</v>
      </c>
      <c r="E17">
        <v>0.279707818</v>
      </c>
      <c r="J17">
        <v>2021</v>
      </c>
      <c r="K17">
        <v>4.9051080000000002</v>
      </c>
      <c r="L17">
        <v>7.2232050000000001</v>
      </c>
      <c r="M17">
        <v>0.27010484099999998</v>
      </c>
    </row>
    <row r="18" spans="2:13" x14ac:dyDescent="0.35">
      <c r="B18">
        <v>1995</v>
      </c>
      <c r="C18">
        <v>5.6568589999999999</v>
      </c>
      <c r="D18">
        <v>7.2404900000000003</v>
      </c>
      <c r="E18">
        <v>0.27025289000000002</v>
      </c>
      <c r="J18">
        <v>2017</v>
      </c>
      <c r="K18">
        <v>4.5147500000000003</v>
      </c>
      <c r="L18">
        <v>27.437180000000001</v>
      </c>
      <c r="M18">
        <v>0.26097795899999998</v>
      </c>
    </row>
    <row r="19" spans="2:13" x14ac:dyDescent="0.35">
      <c r="B19">
        <v>1996</v>
      </c>
      <c r="C19">
        <v>5.6940710000000001</v>
      </c>
      <c r="D19">
        <v>14.923499</v>
      </c>
      <c r="E19">
        <v>0.32705039600000002</v>
      </c>
      <c r="J19">
        <v>2018</v>
      </c>
      <c r="K19">
        <v>5.6478570000000001</v>
      </c>
      <c r="L19">
        <v>29.59676</v>
      </c>
      <c r="M19">
        <v>0.258053062</v>
      </c>
    </row>
    <row r="20" spans="2:13" x14ac:dyDescent="0.35">
      <c r="B20">
        <v>1997</v>
      </c>
      <c r="C20">
        <v>4.1504969999999997</v>
      </c>
      <c r="D20">
        <v>10.239147000000001</v>
      </c>
      <c r="E20">
        <v>0.31191500900000002</v>
      </c>
      <c r="J20">
        <v>2019</v>
      </c>
      <c r="K20">
        <v>7.0297510000000001</v>
      </c>
      <c r="L20">
        <v>23.484449999999999</v>
      </c>
      <c r="M20">
        <v>0.32065644500000001</v>
      </c>
    </row>
    <row r="21" spans="2:13" x14ac:dyDescent="0.35">
      <c r="B21">
        <v>1998</v>
      </c>
      <c r="C21">
        <v>6.7293609999999999</v>
      </c>
      <c r="D21">
        <v>6.1700439999999999</v>
      </c>
      <c r="E21">
        <v>0.28137741900000002</v>
      </c>
      <c r="J21">
        <v>2020</v>
      </c>
      <c r="K21">
        <v>3.1242730000000001</v>
      </c>
      <c r="L21">
        <v>8.7355239999999998</v>
      </c>
      <c r="M21">
        <v>0.26788174999999997</v>
      </c>
    </row>
    <row r="22" spans="2:13" x14ac:dyDescent="0.35">
      <c r="B22">
        <v>1999</v>
      </c>
      <c r="C22">
        <v>5.1193049999999998</v>
      </c>
      <c r="D22">
        <v>8.2958762999999998</v>
      </c>
      <c r="E22">
        <v>0.29979415999999998</v>
      </c>
      <c r="J22">
        <v>2021</v>
      </c>
      <c r="K22">
        <v>5.7154100000000003</v>
      </c>
      <c r="L22">
        <v>10.456015000000001</v>
      </c>
      <c r="M22">
        <v>0.2901128</v>
      </c>
    </row>
    <row r="23" spans="2:13" x14ac:dyDescent="0.35">
      <c r="B23">
        <v>1995</v>
      </c>
      <c r="C23">
        <v>7.9121079999999999</v>
      </c>
      <c r="D23">
        <v>13.221788999999999</v>
      </c>
      <c r="E23">
        <v>0.35640034700000001</v>
      </c>
      <c r="J23">
        <v>2017</v>
      </c>
      <c r="K23">
        <v>12.208919</v>
      </c>
      <c r="L23">
        <v>6.7266852999999998</v>
      </c>
      <c r="M23">
        <v>0.31842128200000003</v>
      </c>
    </row>
    <row r="24" spans="2:13" x14ac:dyDescent="0.35">
      <c r="B24">
        <v>1996</v>
      </c>
      <c r="C24">
        <v>6.9382900000000003</v>
      </c>
      <c r="D24">
        <v>12.168035</v>
      </c>
      <c r="E24">
        <v>0.32109606699999999</v>
      </c>
      <c r="J24">
        <v>2018</v>
      </c>
      <c r="K24">
        <v>6.722658</v>
      </c>
      <c r="L24">
        <v>7.5521560000000001</v>
      </c>
      <c r="M24">
        <v>0.33601859000000001</v>
      </c>
    </row>
    <row r="25" spans="2:13" x14ac:dyDescent="0.35">
      <c r="B25">
        <v>1997</v>
      </c>
      <c r="C25">
        <v>5.1990049999999997</v>
      </c>
      <c r="D25">
        <v>28.579650000000001</v>
      </c>
      <c r="E25">
        <v>0.29096759999999999</v>
      </c>
      <c r="J25">
        <v>2019</v>
      </c>
      <c r="K25">
        <v>6.8879830000000002</v>
      </c>
      <c r="L25">
        <v>16.052292000000001</v>
      </c>
      <c r="M25">
        <v>0.36462900399999998</v>
      </c>
    </row>
    <row r="26" spans="2:13" x14ac:dyDescent="0.35">
      <c r="B26">
        <v>1998</v>
      </c>
      <c r="C26">
        <v>4.2188780000000001</v>
      </c>
      <c r="D26">
        <v>26.10209</v>
      </c>
      <c r="E26">
        <v>0.31203576999999999</v>
      </c>
      <c r="J26">
        <v>2020</v>
      </c>
      <c r="K26">
        <v>2.7202259999999998</v>
      </c>
      <c r="L26">
        <v>9.3848389999999995</v>
      </c>
      <c r="M26">
        <v>0.28194698899999998</v>
      </c>
    </row>
    <row r="27" spans="2:13" x14ac:dyDescent="0.35">
      <c r="B27">
        <v>1999</v>
      </c>
      <c r="C27">
        <v>5.839486</v>
      </c>
      <c r="D27">
        <v>32.865900000000003</v>
      </c>
      <c r="E27">
        <v>0.31702523399999999</v>
      </c>
      <c r="J27">
        <v>2021</v>
      </c>
      <c r="K27">
        <v>5.9293360000000002</v>
      </c>
      <c r="L27">
        <v>8.3528369999999992</v>
      </c>
      <c r="M27">
        <v>0.31768354900000001</v>
      </c>
    </row>
    <row r="28" spans="2:13" x14ac:dyDescent="0.35">
      <c r="B28">
        <v>1995</v>
      </c>
      <c r="C28">
        <v>6.97532</v>
      </c>
      <c r="D28">
        <v>14.736891</v>
      </c>
      <c r="E28">
        <v>0.31113432000000002</v>
      </c>
      <c r="J28">
        <v>2017</v>
      </c>
      <c r="K28">
        <v>5.5279199999999999</v>
      </c>
      <c r="L28">
        <v>2.5547366</v>
      </c>
      <c r="M28">
        <v>0.30954922899999998</v>
      </c>
    </row>
    <row r="29" spans="2:13" x14ac:dyDescent="0.35">
      <c r="B29">
        <v>1996</v>
      </c>
      <c r="C29">
        <v>6.9111520000000004</v>
      </c>
      <c r="D29">
        <v>12.508305999999999</v>
      </c>
      <c r="E29">
        <v>0.33798292400000002</v>
      </c>
      <c r="J29">
        <v>2018</v>
      </c>
      <c r="K29">
        <v>7.1884940000000004</v>
      </c>
      <c r="L29">
        <v>5.7946119999999999</v>
      </c>
      <c r="M29">
        <v>0.34119443399999999</v>
      </c>
    </row>
    <row r="30" spans="2:13" x14ac:dyDescent="0.35">
      <c r="B30">
        <v>1997</v>
      </c>
      <c r="C30">
        <v>7.5507540000000004</v>
      </c>
      <c r="D30">
        <v>23.693549999999998</v>
      </c>
      <c r="E30">
        <v>0.34771599800000003</v>
      </c>
      <c r="J30">
        <v>2019</v>
      </c>
      <c r="K30">
        <v>7.2839400000000003</v>
      </c>
      <c r="L30">
        <v>11.986800000000001</v>
      </c>
      <c r="M30">
        <v>0.33667124300000001</v>
      </c>
    </row>
    <row r="31" spans="2:13" x14ac:dyDescent="0.35">
      <c r="B31">
        <v>1998</v>
      </c>
      <c r="C31">
        <v>6.5106820000000001</v>
      </c>
      <c r="D31">
        <v>24.100090000000002</v>
      </c>
      <c r="E31">
        <v>0.327013206</v>
      </c>
      <c r="J31">
        <v>2020</v>
      </c>
      <c r="K31">
        <v>9.0174070000000004</v>
      </c>
      <c r="L31">
        <v>13.092435999999999</v>
      </c>
      <c r="M31">
        <v>0.32832095700000002</v>
      </c>
    </row>
    <row r="32" spans="2:13" x14ac:dyDescent="0.35">
      <c r="B32">
        <v>1999</v>
      </c>
      <c r="C32">
        <v>8.4412830000000003</v>
      </c>
      <c r="D32">
        <v>19.07686</v>
      </c>
      <c r="E32">
        <v>0.40416562900000003</v>
      </c>
      <c r="J32">
        <v>2021</v>
      </c>
      <c r="K32">
        <v>6.6565409999999998</v>
      </c>
      <c r="L32">
        <v>9.0719550000000009</v>
      </c>
      <c r="M32">
        <v>0.33797371700000001</v>
      </c>
    </row>
    <row r="33" spans="2:13" x14ac:dyDescent="0.35">
      <c r="B33">
        <v>1995</v>
      </c>
      <c r="C33">
        <v>3.210601</v>
      </c>
      <c r="D33">
        <v>12.551442</v>
      </c>
      <c r="E33">
        <v>0.31549309399999997</v>
      </c>
      <c r="J33">
        <v>2017</v>
      </c>
      <c r="K33">
        <v>7.5687569999999997</v>
      </c>
      <c r="L33">
        <v>6.4326014999999996</v>
      </c>
      <c r="M33">
        <v>0.29943129600000001</v>
      </c>
    </row>
    <row r="34" spans="2:13" x14ac:dyDescent="0.35">
      <c r="B34">
        <v>1996</v>
      </c>
      <c r="C34">
        <v>6.8290439999999997</v>
      </c>
      <c r="D34">
        <v>9.0361139999999995</v>
      </c>
      <c r="E34">
        <v>0.32784595900000002</v>
      </c>
      <c r="J34">
        <v>2018</v>
      </c>
      <c r="K34">
        <v>10.114019000000001</v>
      </c>
      <c r="L34">
        <v>4.6337010000000003</v>
      </c>
      <c r="M34">
        <v>0.303366735</v>
      </c>
    </row>
    <row r="35" spans="2:13" x14ac:dyDescent="0.35">
      <c r="B35">
        <v>1997</v>
      </c>
      <c r="C35">
        <v>4.2553549999999998</v>
      </c>
      <c r="D35">
        <v>21.96245</v>
      </c>
      <c r="E35">
        <v>0.32837545499999998</v>
      </c>
      <c r="J35">
        <v>2019</v>
      </c>
      <c r="K35">
        <v>9.7020230000000005</v>
      </c>
      <c r="L35">
        <v>10.6021</v>
      </c>
      <c r="M35">
        <v>0.30692027</v>
      </c>
    </row>
    <row r="36" spans="2:13" x14ac:dyDescent="0.35">
      <c r="B36">
        <v>1998</v>
      </c>
      <c r="C36">
        <v>6.3508550000000001</v>
      </c>
      <c r="D36">
        <v>25.538679999999999</v>
      </c>
      <c r="E36">
        <v>0.314306845</v>
      </c>
      <c r="J36">
        <v>2020</v>
      </c>
      <c r="K36">
        <v>9.13781</v>
      </c>
      <c r="L36">
        <v>7.6445090000000002</v>
      </c>
      <c r="M36">
        <v>0.30278133600000001</v>
      </c>
    </row>
    <row r="37" spans="2:13" x14ac:dyDescent="0.35">
      <c r="B37">
        <v>1999</v>
      </c>
      <c r="C37">
        <v>3.2991429999999999</v>
      </c>
      <c r="D37">
        <v>28.22268</v>
      </c>
      <c r="E37">
        <v>0.31957798500000001</v>
      </c>
      <c r="J37">
        <v>2021</v>
      </c>
      <c r="K37">
        <v>6.8535539999999999</v>
      </c>
      <c r="L37">
        <v>7.8691259999999996</v>
      </c>
      <c r="M37">
        <v>0.308285537</v>
      </c>
    </row>
    <row r="38" spans="2:13" x14ac:dyDescent="0.35">
      <c r="B38">
        <v>1995</v>
      </c>
      <c r="C38">
        <v>1.6528689999999999</v>
      </c>
      <c r="D38">
        <v>7.7464050000000002</v>
      </c>
      <c r="E38">
        <v>0.34436823999999999</v>
      </c>
      <c r="J38">
        <v>2017</v>
      </c>
      <c r="K38">
        <v>7.3359839999999998</v>
      </c>
      <c r="L38">
        <v>6.3884718999999999</v>
      </c>
      <c r="M38">
        <v>0.30225555100000001</v>
      </c>
    </row>
    <row r="39" spans="2:13" x14ac:dyDescent="0.35">
      <c r="B39">
        <v>1996</v>
      </c>
      <c r="C39">
        <v>5.7251770000000004</v>
      </c>
      <c r="D39">
        <v>10.041615</v>
      </c>
      <c r="E39">
        <v>0.35536092899999999</v>
      </c>
      <c r="J39">
        <v>2018</v>
      </c>
      <c r="K39">
        <v>8.6467460000000003</v>
      </c>
      <c r="L39">
        <v>4.7246920000000001</v>
      </c>
      <c r="M39">
        <v>0.32300531700000001</v>
      </c>
    </row>
    <row r="40" spans="2:13" x14ac:dyDescent="0.35">
      <c r="B40">
        <v>1997</v>
      </c>
      <c r="C40">
        <v>9.2845879999999994</v>
      </c>
      <c r="D40">
        <v>19.37791</v>
      </c>
      <c r="E40">
        <v>0.43830851399999998</v>
      </c>
      <c r="J40">
        <v>2019</v>
      </c>
      <c r="K40">
        <v>6.7322369999999996</v>
      </c>
      <c r="L40">
        <v>12.923546999999999</v>
      </c>
      <c r="M40">
        <v>0.27273815099999998</v>
      </c>
    </row>
    <row r="41" spans="2:13" x14ac:dyDescent="0.35">
      <c r="B41">
        <v>1998</v>
      </c>
      <c r="C41">
        <v>3.854228</v>
      </c>
      <c r="D41">
        <v>24.080259999999999</v>
      </c>
      <c r="E41">
        <v>0.35913141199999998</v>
      </c>
      <c r="J41">
        <v>2020</v>
      </c>
      <c r="K41">
        <v>6.3005149999999999</v>
      </c>
      <c r="L41">
        <v>16.042280999999999</v>
      </c>
      <c r="M41">
        <v>0.302968607</v>
      </c>
    </row>
    <row r="42" spans="2:13" x14ac:dyDescent="0.35">
      <c r="B42">
        <v>1999</v>
      </c>
      <c r="C42">
        <v>7.0873309999999998</v>
      </c>
      <c r="D42">
        <v>37.242319999999999</v>
      </c>
      <c r="E42">
        <v>0.30390434500000002</v>
      </c>
      <c r="J42">
        <v>2021</v>
      </c>
      <c r="K42">
        <v>7.4524100000000004</v>
      </c>
      <c r="L42">
        <v>6.8500120000000004</v>
      </c>
      <c r="M42">
        <v>0.298161536</v>
      </c>
    </row>
    <row r="43" spans="2:13" x14ac:dyDescent="0.35">
      <c r="B43">
        <v>1995</v>
      </c>
      <c r="C43">
        <v>7.0609710000000003</v>
      </c>
      <c r="D43">
        <v>14.096183</v>
      </c>
      <c r="E43">
        <v>0.38472556499999999</v>
      </c>
      <c r="J43">
        <v>2017</v>
      </c>
      <c r="K43">
        <v>7.1463859999999997</v>
      </c>
      <c r="L43">
        <v>5.8437552000000004</v>
      </c>
      <c r="M43">
        <v>0.32768151200000001</v>
      </c>
    </row>
    <row r="44" spans="2:13" x14ac:dyDescent="0.35">
      <c r="B44">
        <v>1996</v>
      </c>
      <c r="C44">
        <v>7.8338900000000002</v>
      </c>
      <c r="D44">
        <v>16.632558</v>
      </c>
      <c r="E44">
        <v>0.41831904800000003</v>
      </c>
      <c r="J44">
        <v>2018</v>
      </c>
      <c r="K44">
        <v>9.219932</v>
      </c>
      <c r="L44">
        <v>6.4163079999999999</v>
      </c>
      <c r="M44">
        <v>0.31561133200000002</v>
      </c>
    </row>
    <row r="45" spans="2:13" x14ac:dyDescent="0.35">
      <c r="B45">
        <v>1997</v>
      </c>
      <c r="C45">
        <v>6.7677889999999996</v>
      </c>
      <c r="D45">
        <v>20.824090000000002</v>
      </c>
      <c r="E45">
        <v>0.38575704900000002</v>
      </c>
      <c r="J45">
        <v>2019</v>
      </c>
      <c r="K45">
        <v>6.9800740000000001</v>
      </c>
      <c r="L45">
        <v>12.848420000000001</v>
      </c>
      <c r="M45">
        <v>0.32680817899999998</v>
      </c>
    </row>
    <row r="46" spans="2:13" x14ac:dyDescent="0.35">
      <c r="B46">
        <v>1998</v>
      </c>
      <c r="C46">
        <v>7.5834580000000003</v>
      </c>
      <c r="D46">
        <v>25.070170000000001</v>
      </c>
      <c r="E46">
        <v>0.38946261599999998</v>
      </c>
      <c r="J46">
        <v>2020</v>
      </c>
      <c r="K46">
        <v>10.662882</v>
      </c>
      <c r="L46">
        <v>18.423292</v>
      </c>
      <c r="M46">
        <v>0.32359184499999999</v>
      </c>
    </row>
    <row r="47" spans="2:13" x14ac:dyDescent="0.35">
      <c r="B47">
        <v>1999</v>
      </c>
      <c r="C47">
        <v>4.9621870000000001</v>
      </c>
      <c r="D47">
        <v>27.540839999999999</v>
      </c>
      <c r="E47">
        <v>0.37267834900000002</v>
      </c>
      <c r="J47">
        <v>2021</v>
      </c>
      <c r="K47">
        <v>10.657397</v>
      </c>
      <c r="L47">
        <v>5.6930829999999997</v>
      </c>
      <c r="M47">
        <v>0.30665418</v>
      </c>
    </row>
    <row r="48" spans="2:13" x14ac:dyDescent="0.35">
      <c r="B48">
        <v>1995</v>
      </c>
      <c r="C48">
        <v>5.1118740000000003</v>
      </c>
      <c r="D48">
        <v>11.42859</v>
      </c>
      <c r="E48">
        <v>0.361264576</v>
      </c>
      <c r="J48">
        <v>2017</v>
      </c>
      <c r="K48">
        <v>6.4917550000000004</v>
      </c>
      <c r="L48">
        <v>5.9475802</v>
      </c>
      <c r="M48">
        <v>0.26344619899999999</v>
      </c>
    </row>
    <row r="49" spans="2:13" x14ac:dyDescent="0.35">
      <c r="B49">
        <v>1996</v>
      </c>
      <c r="C49">
        <v>5.0028620000000004</v>
      </c>
      <c r="D49">
        <v>9.7663740000000008</v>
      </c>
      <c r="E49">
        <v>0.36695812799999999</v>
      </c>
      <c r="J49">
        <v>2018</v>
      </c>
      <c r="K49">
        <v>7.7936370000000004</v>
      </c>
      <c r="L49">
        <v>7.4731180000000004</v>
      </c>
      <c r="M49">
        <v>0.25246463499999999</v>
      </c>
    </row>
    <row r="50" spans="2:13" x14ac:dyDescent="0.35">
      <c r="B50">
        <v>1997</v>
      </c>
      <c r="C50">
        <v>8.8079970000000003</v>
      </c>
      <c r="D50">
        <v>25.460840000000001</v>
      </c>
      <c r="E50">
        <v>0.38404041900000002</v>
      </c>
      <c r="J50">
        <v>2019</v>
      </c>
      <c r="K50">
        <v>5.5750710000000003</v>
      </c>
      <c r="L50">
        <v>6.9839700000000002</v>
      </c>
      <c r="M50">
        <v>0.26185615499999998</v>
      </c>
    </row>
    <row r="51" spans="2:13" x14ac:dyDescent="0.35">
      <c r="B51">
        <v>1998</v>
      </c>
      <c r="C51">
        <v>5.8602550000000004</v>
      </c>
      <c r="D51">
        <v>28.297460000000001</v>
      </c>
      <c r="E51">
        <v>0.365002349</v>
      </c>
      <c r="J51">
        <v>2020</v>
      </c>
      <c r="K51">
        <v>8.5495149999999995</v>
      </c>
      <c r="L51">
        <v>12.893207</v>
      </c>
      <c r="M51">
        <v>0.294544529</v>
      </c>
    </row>
    <row r="52" spans="2:13" x14ac:dyDescent="0.35">
      <c r="B52">
        <v>1999</v>
      </c>
      <c r="C52">
        <v>4.4464139999999999</v>
      </c>
      <c r="D52">
        <v>22.672190000000001</v>
      </c>
      <c r="E52">
        <v>0.32281006400000001</v>
      </c>
      <c r="J52">
        <v>2021</v>
      </c>
      <c r="K52">
        <v>11.011414</v>
      </c>
      <c r="L52">
        <v>7.9389779999999996</v>
      </c>
      <c r="M52">
        <v>0.28470079700000001</v>
      </c>
    </row>
    <row r="53" spans="2:13" x14ac:dyDescent="0.35">
      <c r="B53">
        <v>1995</v>
      </c>
      <c r="C53">
        <v>7.9870530000000004</v>
      </c>
      <c r="D53">
        <v>11.743790000000001</v>
      </c>
      <c r="E53">
        <v>0.39405403</v>
      </c>
      <c r="J53">
        <v>2017</v>
      </c>
      <c r="K53">
        <v>6.4162319999999999</v>
      </c>
      <c r="L53">
        <v>4.6959979000000001</v>
      </c>
      <c r="M53">
        <v>0.315630723</v>
      </c>
    </row>
    <row r="54" spans="2:13" x14ac:dyDescent="0.35">
      <c r="B54">
        <v>1996</v>
      </c>
      <c r="C54">
        <v>6.750572</v>
      </c>
      <c r="D54">
        <v>16.517571</v>
      </c>
      <c r="E54">
        <v>0.37686551200000001</v>
      </c>
      <c r="J54">
        <v>2018</v>
      </c>
      <c r="K54">
        <v>5.097785</v>
      </c>
      <c r="L54">
        <v>2.678283</v>
      </c>
      <c r="M54">
        <v>0.27116936000000003</v>
      </c>
    </row>
    <row r="55" spans="2:13" x14ac:dyDescent="0.35">
      <c r="B55">
        <v>1997</v>
      </c>
      <c r="C55">
        <v>3.8888820000000002</v>
      </c>
      <c r="D55">
        <v>24.44989</v>
      </c>
      <c r="E55">
        <v>0.32904636500000001</v>
      </c>
      <c r="J55">
        <v>2019</v>
      </c>
      <c r="K55">
        <v>9.3832120000000003</v>
      </c>
      <c r="L55">
        <v>14.788895999999999</v>
      </c>
      <c r="M55">
        <v>0.30834788800000001</v>
      </c>
    </row>
    <row r="56" spans="2:13" x14ac:dyDescent="0.35">
      <c r="B56">
        <v>1998</v>
      </c>
      <c r="C56">
        <v>6.1985159999999997</v>
      </c>
      <c r="D56">
        <v>26.41656</v>
      </c>
      <c r="E56">
        <v>0.351796685</v>
      </c>
      <c r="J56">
        <v>2020</v>
      </c>
      <c r="K56">
        <v>10.043635999999999</v>
      </c>
      <c r="L56">
        <v>15.659840000000001</v>
      </c>
      <c r="M56">
        <v>0.37517815799999998</v>
      </c>
    </row>
    <row r="57" spans="2:13" x14ac:dyDescent="0.35">
      <c r="B57">
        <v>1999</v>
      </c>
      <c r="C57">
        <v>5.4785110000000001</v>
      </c>
      <c r="D57">
        <v>25.029949999999999</v>
      </c>
      <c r="E57">
        <v>0.36065166799999998</v>
      </c>
      <c r="J57">
        <v>2021</v>
      </c>
      <c r="K57">
        <v>6.7830859999999999</v>
      </c>
      <c r="L57">
        <v>6.8065559999999996</v>
      </c>
      <c r="M57">
        <v>0.30956661000000002</v>
      </c>
    </row>
    <row r="58" spans="2:13" x14ac:dyDescent="0.35">
      <c r="B58">
        <v>1995</v>
      </c>
      <c r="C58">
        <v>6.1605670000000003</v>
      </c>
      <c r="D58">
        <v>15.987792000000001</v>
      </c>
      <c r="E58">
        <v>0.37819272599999998</v>
      </c>
      <c r="J58">
        <v>2017</v>
      </c>
      <c r="K58">
        <v>6.8311890000000002</v>
      </c>
      <c r="L58">
        <v>6.8954782999999997</v>
      </c>
      <c r="M58">
        <v>0.28501248099999998</v>
      </c>
    </row>
    <row r="59" spans="2:13" x14ac:dyDescent="0.35">
      <c r="B59">
        <v>1996</v>
      </c>
      <c r="C59">
        <v>6.7983969999999996</v>
      </c>
      <c r="D59">
        <v>16.844587000000001</v>
      </c>
      <c r="E59">
        <v>0.33945215899999998</v>
      </c>
      <c r="J59">
        <v>2018</v>
      </c>
      <c r="K59">
        <v>4.243627</v>
      </c>
      <c r="L59">
        <v>4.1636740000000003</v>
      </c>
      <c r="M59">
        <v>0.21580055200000001</v>
      </c>
    </row>
    <row r="60" spans="2:13" x14ac:dyDescent="0.35">
      <c r="B60">
        <v>1997</v>
      </c>
      <c r="C60">
        <v>9.8047850000000007</v>
      </c>
      <c r="D60">
        <v>14.20928</v>
      </c>
      <c r="E60">
        <v>0.42293648900000003</v>
      </c>
      <c r="J60">
        <v>2019</v>
      </c>
      <c r="K60">
        <v>8.9481739999999999</v>
      </c>
      <c r="L60">
        <v>16.491022000000001</v>
      </c>
      <c r="M60">
        <v>0.37666232100000002</v>
      </c>
    </row>
    <row r="61" spans="2:13" x14ac:dyDescent="0.35">
      <c r="B61">
        <v>1998</v>
      </c>
      <c r="C61">
        <v>6.8681770000000002</v>
      </c>
      <c r="D61">
        <v>22.61666</v>
      </c>
      <c r="E61">
        <v>0.36660283700000001</v>
      </c>
      <c r="J61">
        <v>2020</v>
      </c>
      <c r="K61">
        <v>6.6836919999999997</v>
      </c>
      <c r="L61">
        <v>14.674094</v>
      </c>
      <c r="M61">
        <v>0.31456567800000002</v>
      </c>
    </row>
    <row r="62" spans="2:13" x14ac:dyDescent="0.35">
      <c r="B62">
        <v>1999</v>
      </c>
      <c r="C62">
        <v>3.916115</v>
      </c>
      <c r="D62">
        <v>28.180420000000002</v>
      </c>
      <c r="E62">
        <v>0.32292686399999998</v>
      </c>
      <c r="J62">
        <v>2021</v>
      </c>
      <c r="K62">
        <v>9.3669410000000006</v>
      </c>
      <c r="L62">
        <v>5.1343639999999997</v>
      </c>
      <c r="M62">
        <v>0.31652161499999998</v>
      </c>
    </row>
    <row r="63" spans="2:13" x14ac:dyDescent="0.35">
      <c r="C63">
        <f>AVERAGE(C3:C62)</f>
        <v>5.8647899666666667</v>
      </c>
      <c r="D63">
        <f t="shared" ref="D63:E63" si="0">AVERAGE(D3:D62)</f>
        <v>19.436946438333326</v>
      </c>
      <c r="E63">
        <f t="shared" si="0"/>
        <v>0.34236875035000003</v>
      </c>
      <c r="K63">
        <f t="shared" ref="K63:L63" si="1">AVERAGE(K3:K62)</f>
        <v>7.2598060833333324</v>
      </c>
      <c r="L63">
        <f t="shared" si="1"/>
        <v>10.358922298333335</v>
      </c>
      <c r="M63">
        <f t="shared" ref="M63" si="2">AVERAGE(M3:M62)</f>
        <v>0.30740568131666668</v>
      </c>
    </row>
  </sheetData>
  <autoFilter ref="M3:M63" xr:uid="{58662DC8-E9C3-4062-B40F-8C24A424056C}"/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1F960-8AD0-41BB-B7CD-9775B8231F65}">
  <dimension ref="A1:L28"/>
  <sheetViews>
    <sheetView workbookViewId="0">
      <selection activeCell="G29" sqref="G28:G29"/>
    </sheetView>
  </sheetViews>
  <sheetFormatPr defaultRowHeight="14.5" x14ac:dyDescent="0.35"/>
  <cols>
    <col min="4" max="4" width="16.81640625" customWidth="1"/>
    <col min="6" max="6" width="14.1796875" customWidth="1"/>
  </cols>
  <sheetData>
    <row r="1" spans="1:12" x14ac:dyDescent="0.35">
      <c r="B1" t="s">
        <v>0</v>
      </c>
      <c r="C1" t="s">
        <v>1</v>
      </c>
      <c r="D1" t="s">
        <v>15</v>
      </c>
      <c r="E1" t="s">
        <v>16</v>
      </c>
      <c r="F1" t="s">
        <v>17</v>
      </c>
      <c r="G1" t="s">
        <v>3</v>
      </c>
      <c r="H1" t="s">
        <v>4</v>
      </c>
      <c r="I1" t="s">
        <v>6</v>
      </c>
      <c r="J1" t="s">
        <v>7</v>
      </c>
      <c r="K1" t="s">
        <v>8</v>
      </c>
      <c r="L1" t="s">
        <v>9</v>
      </c>
    </row>
    <row r="2" spans="1:12" x14ac:dyDescent="0.35">
      <c r="A2">
        <v>1</v>
      </c>
      <c r="B2">
        <v>1</v>
      </c>
      <c r="C2">
        <v>1995</v>
      </c>
      <c r="D2">
        <v>6.54</v>
      </c>
      <c r="E2">
        <v>4.5957068000000003</v>
      </c>
      <c r="F2">
        <v>8.3783185000000007</v>
      </c>
      <c r="G2">
        <v>0.34</v>
      </c>
      <c r="H2">
        <v>6</v>
      </c>
      <c r="I2">
        <v>0.33915343915082602</v>
      </c>
      <c r="J2">
        <v>3.6388741904127401E-3</v>
      </c>
      <c r="K2">
        <v>0.33202124573761699</v>
      </c>
      <c r="L2">
        <v>0.346285632564035</v>
      </c>
    </row>
    <row r="3" spans="1:12" x14ac:dyDescent="0.35">
      <c r="A3">
        <v>2</v>
      </c>
      <c r="B3">
        <v>1</v>
      </c>
      <c r="C3">
        <v>1996</v>
      </c>
      <c r="D3">
        <v>6.07</v>
      </c>
      <c r="E3">
        <v>5.7544718000000001</v>
      </c>
      <c r="F3">
        <v>7.1436342499999999</v>
      </c>
      <c r="G3">
        <v>0.34</v>
      </c>
      <c r="H3">
        <v>7</v>
      </c>
      <c r="I3">
        <v>0.33910459910229501</v>
      </c>
      <c r="J3">
        <v>3.35896078917925E-3</v>
      </c>
      <c r="K3">
        <v>0.33252103595550397</v>
      </c>
      <c r="L3">
        <v>0.34568816224908699</v>
      </c>
    </row>
    <row r="4" spans="1:12" x14ac:dyDescent="0.35">
      <c r="A4">
        <v>3</v>
      </c>
      <c r="B4">
        <v>1</v>
      </c>
      <c r="C4">
        <v>1997</v>
      </c>
      <c r="D4">
        <v>3.53</v>
      </c>
      <c r="E4">
        <v>3.8138508999999998</v>
      </c>
      <c r="F4">
        <v>6.9110769999999997</v>
      </c>
      <c r="G4">
        <v>0.34</v>
      </c>
      <c r="H4">
        <v>3</v>
      </c>
      <c r="I4">
        <v>0.339055759053767</v>
      </c>
      <c r="J4">
        <v>3.0790473885060699E-3</v>
      </c>
      <c r="K4">
        <v>0.333020826172296</v>
      </c>
      <c r="L4">
        <v>0.345090691935239</v>
      </c>
    </row>
    <row r="5" spans="1:12" x14ac:dyDescent="0.35">
      <c r="A5">
        <v>4</v>
      </c>
      <c r="B5">
        <v>1</v>
      </c>
      <c r="C5">
        <v>1998</v>
      </c>
      <c r="D5">
        <v>5.45</v>
      </c>
      <c r="E5">
        <v>6.2332064999999997</v>
      </c>
      <c r="F5">
        <v>5.4406005000000004</v>
      </c>
      <c r="G5">
        <v>0.34</v>
      </c>
      <c r="H5">
        <v>7</v>
      </c>
      <c r="I5">
        <v>0.33900691900524799</v>
      </c>
      <c r="J5">
        <v>2.7991339884002701E-3</v>
      </c>
      <c r="K5">
        <v>0.33352061638798403</v>
      </c>
      <c r="L5">
        <v>0.344493221622513</v>
      </c>
    </row>
    <row r="6" spans="1:12" x14ac:dyDescent="0.35">
      <c r="A6">
        <v>5</v>
      </c>
      <c r="B6">
        <v>1</v>
      </c>
      <c r="C6">
        <v>1999</v>
      </c>
      <c r="D6">
        <v>5.67</v>
      </c>
      <c r="E6">
        <v>4.88727</v>
      </c>
      <c r="F6">
        <v>5.7678577500000001</v>
      </c>
      <c r="G6">
        <v>0.34</v>
      </c>
      <c r="H6">
        <v>6</v>
      </c>
      <c r="I6">
        <v>0.33895807895674501</v>
      </c>
      <c r="J6">
        <v>2.5192205888654698E-3</v>
      </c>
      <c r="K6">
        <v>0.33402040660256899</v>
      </c>
      <c r="L6">
        <v>0.34389575131092098</v>
      </c>
    </row>
    <row r="7" spans="1:12" x14ac:dyDescent="0.35">
      <c r="A7">
        <v>6</v>
      </c>
      <c r="B7">
        <v>1</v>
      </c>
      <c r="C7">
        <v>2000</v>
      </c>
      <c r="D7">
        <v>5.77</v>
      </c>
      <c r="E7">
        <v>5.9146650999999997</v>
      </c>
      <c r="F7">
        <v>5.83175825</v>
      </c>
      <c r="G7">
        <v>0.34</v>
      </c>
      <c r="H7">
        <v>5</v>
      </c>
      <c r="I7">
        <v>0.33890923890826702</v>
      </c>
      <c r="J7">
        <v>2.2393071899073701E-3</v>
      </c>
      <c r="K7">
        <v>0.334520196816049</v>
      </c>
      <c r="L7">
        <v>0.34329828100048598</v>
      </c>
    </row>
    <row r="8" spans="1:12" x14ac:dyDescent="0.35">
      <c r="A8">
        <v>7</v>
      </c>
      <c r="B8">
        <v>1</v>
      </c>
      <c r="C8">
        <v>2001</v>
      </c>
      <c r="D8">
        <v>3.24</v>
      </c>
      <c r="E8">
        <v>3.7372881699999998</v>
      </c>
      <c r="F8">
        <v>7.0320057499999997</v>
      </c>
      <c r="G8">
        <v>0.32</v>
      </c>
      <c r="H8">
        <v>6</v>
      </c>
      <c r="I8">
        <v>0.33886039885983199</v>
      </c>
      <c r="J8">
        <v>1.9593937915428601E-3</v>
      </c>
      <c r="K8">
        <v>0.33501998702840802</v>
      </c>
      <c r="L8">
        <v>0.34270081069125602</v>
      </c>
    </row>
    <row r="9" spans="1:12" x14ac:dyDescent="0.35">
      <c r="A9">
        <v>8</v>
      </c>
      <c r="B9">
        <v>1</v>
      </c>
      <c r="C9">
        <v>2002</v>
      </c>
      <c r="D9">
        <v>4.87</v>
      </c>
      <c r="E9">
        <v>5.071828</v>
      </c>
      <c r="F9">
        <v>8.8107950000000006</v>
      </c>
      <c r="G9">
        <v>0.34</v>
      </c>
      <c r="H9">
        <v>7</v>
      </c>
      <c r="I9">
        <v>0.33881155881144398</v>
      </c>
      <c r="J9">
        <v>1.6794803938152E-3</v>
      </c>
      <c r="K9">
        <v>0.335519777239566</v>
      </c>
      <c r="L9">
        <v>0.34210334038332202</v>
      </c>
    </row>
    <row r="10" spans="1:12" x14ac:dyDescent="0.35">
      <c r="A10">
        <v>9</v>
      </c>
      <c r="B10">
        <v>1</v>
      </c>
      <c r="C10">
        <v>2003</v>
      </c>
      <c r="D10">
        <v>5.38</v>
      </c>
      <c r="E10">
        <v>5.9364643499999996</v>
      </c>
      <c r="F10">
        <v>5.6554317249999997</v>
      </c>
      <c r="G10">
        <v>0.36</v>
      </c>
      <c r="H10">
        <v>9</v>
      </c>
      <c r="I10">
        <v>0.33876271876307601</v>
      </c>
      <c r="J10">
        <v>1.3995669968269199E-3</v>
      </c>
      <c r="K10">
        <v>0.33601956744929501</v>
      </c>
      <c r="L10">
        <v>0.34150587007685601</v>
      </c>
    </row>
    <row r="11" spans="1:12" x14ac:dyDescent="0.35">
      <c r="A11">
        <v>10</v>
      </c>
      <c r="B11">
        <v>1</v>
      </c>
      <c r="C11">
        <v>2004</v>
      </c>
      <c r="D11">
        <v>4.66</v>
      </c>
      <c r="E11">
        <v>5.0251675999999996</v>
      </c>
      <c r="F11">
        <v>8.0523492500000007</v>
      </c>
      <c r="G11">
        <v>0.33</v>
      </c>
      <c r="H11">
        <v>4</v>
      </c>
      <c r="I11">
        <v>0.33871387871470299</v>
      </c>
      <c r="J11">
        <v>1.11965360082362E-3</v>
      </c>
      <c r="K11">
        <v>0.33651935765708801</v>
      </c>
      <c r="L11">
        <v>0.34090839977231702</v>
      </c>
    </row>
    <row r="12" spans="1:12" x14ac:dyDescent="0.35">
      <c r="A12">
        <v>11</v>
      </c>
      <c r="B12">
        <v>1</v>
      </c>
      <c r="C12">
        <v>2005</v>
      </c>
      <c r="D12">
        <v>5.47</v>
      </c>
      <c r="E12">
        <v>6.0026060000000001</v>
      </c>
      <c r="F12">
        <v>11.02824425</v>
      </c>
      <c r="G12">
        <v>0.33</v>
      </c>
      <c r="H12">
        <v>8</v>
      </c>
      <c r="I12">
        <v>0.33866503866633502</v>
      </c>
      <c r="J12">
        <v>8.3974020644198E-4</v>
      </c>
      <c r="K12">
        <v>0.337019147861709</v>
      </c>
      <c r="L12">
        <v>0.34031092947096098</v>
      </c>
    </row>
    <row r="13" spans="1:12" x14ac:dyDescent="0.35">
      <c r="A13">
        <v>12</v>
      </c>
      <c r="B13">
        <v>1</v>
      </c>
      <c r="C13">
        <v>2006</v>
      </c>
      <c r="D13">
        <v>5.15</v>
      </c>
      <c r="E13">
        <v>4.8936826</v>
      </c>
      <c r="F13">
        <v>4.7733492499999999</v>
      </c>
      <c r="G13">
        <v>0.33</v>
      </c>
      <c r="H13">
        <v>5</v>
      </c>
      <c r="I13">
        <v>0.33861619861797898</v>
      </c>
      <c r="J13">
        <v>5.5982681569553296E-4</v>
      </c>
      <c r="K13">
        <v>0.33751893805921501</v>
      </c>
      <c r="L13">
        <v>0.33971345917674201</v>
      </c>
    </row>
    <row r="14" spans="1:12" x14ac:dyDescent="0.35">
      <c r="A14">
        <v>13</v>
      </c>
      <c r="B14">
        <v>1</v>
      </c>
      <c r="C14">
        <v>2007</v>
      </c>
      <c r="D14">
        <v>6.89</v>
      </c>
      <c r="E14">
        <v>6.7376467</v>
      </c>
      <c r="F14">
        <v>4.9784347750000002</v>
      </c>
      <c r="G14">
        <v>0.33</v>
      </c>
      <c r="H14">
        <v>6</v>
      </c>
      <c r="I14">
        <v>0.33856735856960701</v>
      </c>
      <c r="J14">
        <v>2.7991343887694001E-4</v>
      </c>
      <c r="K14">
        <v>0.33801872822940898</v>
      </c>
      <c r="L14">
        <v>0.33911598890980599</v>
      </c>
    </row>
    <row r="15" spans="1:12" x14ac:dyDescent="0.35">
      <c r="A15">
        <v>14</v>
      </c>
      <c r="B15">
        <v>1</v>
      </c>
      <c r="C15">
        <v>2008</v>
      </c>
      <c r="D15">
        <v>7.24</v>
      </c>
      <c r="E15">
        <v>7.4769445000000001</v>
      </c>
      <c r="F15">
        <v>7.4182335000000004</v>
      </c>
      <c r="G15">
        <v>0.35</v>
      </c>
      <c r="H15">
        <v>10</v>
      </c>
      <c r="I15">
        <v>0.33851851852117198</v>
      </c>
      <c r="J15" s="3">
        <v>1.5226366192926299E-7</v>
      </c>
      <c r="K15">
        <v>0.33851822008439503</v>
      </c>
      <c r="L15">
        <v>0.33851881695795</v>
      </c>
    </row>
    <row r="16" spans="1:12" x14ac:dyDescent="0.35">
      <c r="A16">
        <v>15</v>
      </c>
      <c r="B16">
        <v>1</v>
      </c>
      <c r="C16">
        <v>2009</v>
      </c>
      <c r="D16">
        <v>6.85</v>
      </c>
      <c r="E16">
        <v>4.9944591799999998</v>
      </c>
      <c r="F16">
        <v>6.9487937500000001</v>
      </c>
      <c r="G16">
        <v>0.35</v>
      </c>
      <c r="H16">
        <v>5</v>
      </c>
      <c r="I16">
        <v>0.338469678472612</v>
      </c>
      <c r="J16">
        <v>2.7991343887693698E-4</v>
      </c>
      <c r="K16">
        <v>0.33792104813241303</v>
      </c>
      <c r="L16">
        <v>0.33901830881281098</v>
      </c>
    </row>
    <row r="17" spans="1:12" x14ac:dyDescent="0.35">
      <c r="A17">
        <v>16</v>
      </c>
      <c r="B17">
        <v>1</v>
      </c>
      <c r="C17">
        <v>2010</v>
      </c>
      <c r="D17">
        <v>5.34</v>
      </c>
      <c r="E17">
        <v>5.0277051999999998</v>
      </c>
      <c r="F17">
        <v>5.9584200000000003</v>
      </c>
      <c r="G17">
        <v>0.35</v>
      </c>
      <c r="H17">
        <v>3</v>
      </c>
      <c r="I17">
        <v>0.33842083842388099</v>
      </c>
      <c r="J17">
        <v>5.5982681569553003E-4</v>
      </c>
      <c r="K17">
        <v>0.33732357786511802</v>
      </c>
      <c r="L17">
        <v>0.33951809898264501</v>
      </c>
    </row>
    <row r="18" spans="1:12" x14ac:dyDescent="0.35">
      <c r="A18">
        <v>17</v>
      </c>
      <c r="B18">
        <v>1</v>
      </c>
      <c r="C18">
        <v>2011</v>
      </c>
      <c r="D18">
        <v>9.91</v>
      </c>
      <c r="E18">
        <v>8.5327438999999998</v>
      </c>
      <c r="F18">
        <v>6.0071335000000001</v>
      </c>
      <c r="G18">
        <v>0.32</v>
      </c>
      <c r="H18">
        <v>9</v>
      </c>
      <c r="I18">
        <v>0.338371998374979</v>
      </c>
      <c r="J18">
        <v>8.3974020644197599E-4</v>
      </c>
      <c r="K18">
        <v>0.33672610757035298</v>
      </c>
      <c r="L18">
        <v>0.34001788917960502</v>
      </c>
    </row>
    <row r="19" spans="1:12" x14ac:dyDescent="0.35">
      <c r="A19">
        <v>18</v>
      </c>
      <c r="B19">
        <v>1</v>
      </c>
      <c r="C19">
        <v>2012</v>
      </c>
      <c r="D19">
        <v>7.85</v>
      </c>
      <c r="E19">
        <v>8.2382304000000008</v>
      </c>
      <c r="F19">
        <v>5.0572292499999998</v>
      </c>
      <c r="G19">
        <v>0.34</v>
      </c>
      <c r="H19">
        <v>10</v>
      </c>
      <c r="I19">
        <v>0.33832315832591497</v>
      </c>
      <c r="J19">
        <v>1.11965360082362E-3</v>
      </c>
      <c r="K19">
        <v>0.3361286372683</v>
      </c>
      <c r="L19">
        <v>0.340517679383529</v>
      </c>
    </row>
    <row r="20" spans="1:12" x14ac:dyDescent="0.35">
      <c r="A20">
        <v>19</v>
      </c>
      <c r="B20">
        <v>1</v>
      </c>
      <c r="C20">
        <v>2013</v>
      </c>
      <c r="D20">
        <v>6.96</v>
      </c>
      <c r="E20">
        <v>6.82883452</v>
      </c>
      <c r="F20">
        <v>5.3616025</v>
      </c>
      <c r="G20">
        <v>0.35</v>
      </c>
      <c r="H20">
        <v>5</v>
      </c>
      <c r="I20">
        <v>0.33827431827667298</v>
      </c>
      <c r="J20">
        <v>1.3995669968269199E-3</v>
      </c>
      <c r="K20">
        <v>0.33553116696289198</v>
      </c>
      <c r="L20">
        <v>0.34101746959045398</v>
      </c>
    </row>
    <row r="21" spans="1:12" x14ac:dyDescent="0.35">
      <c r="A21">
        <v>20</v>
      </c>
      <c r="B21">
        <v>1</v>
      </c>
      <c r="C21">
        <v>2014</v>
      </c>
      <c r="D21">
        <v>8.74</v>
      </c>
      <c r="E21">
        <v>9.9220786000000007</v>
      </c>
      <c r="F21">
        <v>6.1408715000000003</v>
      </c>
      <c r="G21">
        <v>0.35</v>
      </c>
      <c r="H21">
        <v>8</v>
      </c>
      <c r="I21">
        <v>0.33822547822723698</v>
      </c>
      <c r="J21">
        <v>1.67948039381519E-3</v>
      </c>
      <c r="K21">
        <v>0.33493369665535999</v>
      </c>
      <c r="L21">
        <v>0.34151725979911501</v>
      </c>
    </row>
    <row r="22" spans="1:12" x14ac:dyDescent="0.35">
      <c r="A22">
        <v>21</v>
      </c>
      <c r="B22">
        <v>1</v>
      </c>
      <c r="C22">
        <v>2015</v>
      </c>
      <c r="D22">
        <v>6.82</v>
      </c>
      <c r="E22">
        <v>6.9497589</v>
      </c>
      <c r="F22">
        <v>3.927492</v>
      </c>
      <c r="G22">
        <v>0.34</v>
      </c>
      <c r="H22">
        <v>6</v>
      </c>
      <c r="I22">
        <v>0.338176638177621</v>
      </c>
      <c r="J22">
        <v>1.9593937915428601E-3</v>
      </c>
      <c r="K22">
        <v>0.33433622634619697</v>
      </c>
      <c r="L22">
        <v>0.34201705000904498</v>
      </c>
    </row>
    <row r="23" spans="1:12" x14ac:dyDescent="0.35">
      <c r="A23">
        <v>22</v>
      </c>
      <c r="B23">
        <v>1</v>
      </c>
      <c r="C23">
        <v>2016</v>
      </c>
      <c r="D23">
        <v>5.44</v>
      </c>
      <c r="E23">
        <v>5.9132674999999999</v>
      </c>
      <c r="F23">
        <v>3.5886745000000002</v>
      </c>
      <c r="G23">
        <v>0.34</v>
      </c>
      <c r="H23">
        <v>7</v>
      </c>
      <c r="I23">
        <v>0.33812779812786597</v>
      </c>
      <c r="J23">
        <v>2.2393071899073701E-3</v>
      </c>
      <c r="K23">
        <v>0.33373875603564701</v>
      </c>
      <c r="L23">
        <v>0.342516840220084</v>
      </c>
    </row>
    <row r="24" spans="1:12" x14ac:dyDescent="0.35">
      <c r="A24">
        <v>23</v>
      </c>
      <c r="B24">
        <v>1</v>
      </c>
      <c r="C24">
        <v>2017</v>
      </c>
      <c r="D24">
        <v>6.35</v>
      </c>
      <c r="E24">
        <v>6.8575325999999999</v>
      </c>
      <c r="F24">
        <v>5.3920727499999996</v>
      </c>
      <c r="G24">
        <v>0.34</v>
      </c>
      <c r="H24">
        <v>13</v>
      </c>
      <c r="I24">
        <v>0.33807895807802602</v>
      </c>
      <c r="J24">
        <v>2.5192205888654698E-3</v>
      </c>
      <c r="K24">
        <v>0.33314128572384999</v>
      </c>
      <c r="L24">
        <v>0.34301663043220199</v>
      </c>
    </row>
    <row r="25" spans="1:12" x14ac:dyDescent="0.35">
      <c r="A25">
        <v>24</v>
      </c>
      <c r="B25">
        <v>1</v>
      </c>
      <c r="C25">
        <v>2018</v>
      </c>
      <c r="D25">
        <v>7.03</v>
      </c>
      <c r="E25">
        <v>7.0960048999999996</v>
      </c>
      <c r="F25">
        <v>5.9520580000000001</v>
      </c>
      <c r="G25">
        <v>0.33</v>
      </c>
      <c r="H25">
        <v>15</v>
      </c>
      <c r="I25">
        <v>0.33803011802816002</v>
      </c>
      <c r="J25">
        <v>2.7991339884002701E-3</v>
      </c>
      <c r="K25">
        <v>0.33254381541089501</v>
      </c>
      <c r="L25">
        <v>0.34351642064542398</v>
      </c>
    </row>
    <row r="26" spans="1:12" x14ac:dyDescent="0.35">
      <c r="A26">
        <v>25</v>
      </c>
      <c r="B26">
        <v>1</v>
      </c>
      <c r="C26">
        <v>2019</v>
      </c>
      <c r="D26">
        <v>7.48</v>
      </c>
      <c r="E26">
        <v>7.9121777</v>
      </c>
      <c r="F26">
        <v>3.5059697500000002</v>
      </c>
      <c r="G26">
        <v>0.32</v>
      </c>
      <c r="H26">
        <v>10</v>
      </c>
      <c r="I26">
        <v>0.337981277978326</v>
      </c>
      <c r="J26">
        <v>3.0790473885060799E-3</v>
      </c>
      <c r="K26">
        <v>0.331946345096854</v>
      </c>
      <c r="L26">
        <v>0.344016210859798</v>
      </c>
    </row>
    <row r="27" spans="1:12" x14ac:dyDescent="0.35">
      <c r="A27">
        <v>26</v>
      </c>
      <c r="B27">
        <v>1</v>
      </c>
      <c r="C27">
        <v>2020</v>
      </c>
      <c r="D27">
        <v>6.02</v>
      </c>
      <c r="E27">
        <v>6.2335890999999997</v>
      </c>
      <c r="F27">
        <v>4.6194329999999999</v>
      </c>
      <c r="G27">
        <v>0.32</v>
      </c>
      <c r="H27">
        <v>5</v>
      </c>
      <c r="I27">
        <v>0.33793243792856098</v>
      </c>
      <c r="J27">
        <v>3.3589607891792599E-3</v>
      </c>
      <c r="K27">
        <v>0.33134887478177</v>
      </c>
      <c r="L27">
        <v>0.34451600107535302</v>
      </c>
    </row>
    <row r="28" spans="1:12" x14ac:dyDescent="0.35">
      <c r="A28">
        <v>27</v>
      </c>
      <c r="B28">
        <v>1</v>
      </c>
      <c r="C28">
        <v>2021</v>
      </c>
      <c r="D28">
        <v>7.17</v>
      </c>
      <c r="E28">
        <v>8.3402896000000002</v>
      </c>
      <c r="F28">
        <v>6.6758587499999997</v>
      </c>
      <c r="G28">
        <v>0.36</v>
      </c>
      <c r="H28">
        <v>12</v>
      </c>
      <c r="I28">
        <v>0.33788359787885203</v>
      </c>
      <c r="J28">
        <v>3.6388741904127501E-3</v>
      </c>
      <c r="K28">
        <v>0.330751404465643</v>
      </c>
      <c r="L28">
        <v>0.345015791292061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7AD7E-3DF2-47A0-9877-7FEE2030E38C}">
  <dimension ref="A1:O30"/>
  <sheetViews>
    <sheetView workbookViewId="0">
      <selection activeCell="N2" sqref="N2:N28"/>
    </sheetView>
  </sheetViews>
  <sheetFormatPr defaultRowHeight="14.5" x14ac:dyDescent="0.35"/>
  <sheetData>
    <row r="1" spans="1:15" x14ac:dyDescent="0.35">
      <c r="A1" t="s">
        <v>1</v>
      </c>
      <c r="B1" t="s">
        <v>24</v>
      </c>
      <c r="C1" t="s">
        <v>25</v>
      </c>
      <c r="D1" t="s">
        <v>26</v>
      </c>
      <c r="E1" t="s">
        <v>30</v>
      </c>
      <c r="F1" t="s">
        <v>27</v>
      </c>
      <c r="G1" t="s">
        <v>28</v>
      </c>
      <c r="H1" t="s">
        <v>31</v>
      </c>
      <c r="I1" t="s">
        <v>32</v>
      </c>
      <c r="J1" t="s">
        <v>33</v>
      </c>
      <c r="K1" t="s">
        <v>34</v>
      </c>
      <c r="L1" t="s">
        <v>35</v>
      </c>
      <c r="M1" t="s">
        <v>36</v>
      </c>
      <c r="N1" t="s">
        <v>37</v>
      </c>
    </row>
    <row r="2" spans="1:15" x14ac:dyDescent="0.35">
      <c r="A2">
        <v>1995</v>
      </c>
      <c r="B2">
        <v>0.26660212913135278</v>
      </c>
      <c r="C2">
        <v>0.33833028526943343</v>
      </c>
      <c r="D2">
        <v>0.28375564017740507</v>
      </c>
      <c r="E2">
        <v>0.270252890245894</v>
      </c>
      <c r="F2">
        <v>0.35640034748909644</v>
      </c>
      <c r="G2">
        <v>0.31113431990370322</v>
      </c>
      <c r="H2">
        <v>0.31549309367287598</v>
      </c>
      <c r="I2">
        <v>0.34436824048826703</v>
      </c>
      <c r="J2">
        <v>0.38472556499172583</v>
      </c>
      <c r="K2">
        <v>0.36126457624477443</v>
      </c>
      <c r="L2">
        <v>0.39405403005764694</v>
      </c>
      <c r="M2">
        <v>0.37819272561101552</v>
      </c>
      <c r="N2">
        <v>0.3337144869402659</v>
      </c>
      <c r="O2">
        <v>4.2327079908328846E-2</v>
      </c>
    </row>
    <row r="3" spans="1:15" x14ac:dyDescent="0.35">
      <c r="A3">
        <v>1996</v>
      </c>
      <c r="B3">
        <v>0.24979272854408202</v>
      </c>
      <c r="C3">
        <v>0.33953220122211147</v>
      </c>
      <c r="D3">
        <v>0.29384360484023014</v>
      </c>
      <c r="E3">
        <v>0.32705039575962114</v>
      </c>
      <c r="F3">
        <v>0.32109606743641095</v>
      </c>
      <c r="G3">
        <v>0.33798292431739596</v>
      </c>
      <c r="H3">
        <v>0.32784595862421972</v>
      </c>
      <c r="I3">
        <v>0.3553609291471968</v>
      </c>
      <c r="J3">
        <v>0.41831904820083599</v>
      </c>
      <c r="K3">
        <v>0.36695812771166192</v>
      </c>
      <c r="L3">
        <v>0.3768655116489647</v>
      </c>
      <c r="M3">
        <v>0.33945215922834177</v>
      </c>
      <c r="N3">
        <v>0.3378416380567561</v>
      </c>
      <c r="O3">
        <v>4.015061184067914E-2</v>
      </c>
    </row>
    <row r="4" spans="1:15" x14ac:dyDescent="0.35">
      <c r="A4">
        <v>1997</v>
      </c>
      <c r="B4">
        <v>0.26362542775628528</v>
      </c>
      <c r="C4">
        <v>0.33773400039373214</v>
      </c>
      <c r="D4">
        <v>0.26964668231322197</v>
      </c>
      <c r="E4">
        <v>0.31191500945942013</v>
      </c>
      <c r="F4">
        <v>0.29096760039110248</v>
      </c>
      <c r="G4">
        <v>0.31771599783806481</v>
      </c>
      <c r="H4">
        <v>0.32837545464724144</v>
      </c>
      <c r="I4">
        <v>0.33830851407685869</v>
      </c>
      <c r="J4">
        <v>0.38575704919376785</v>
      </c>
      <c r="K4">
        <v>0.38404041862726096</v>
      </c>
      <c r="L4">
        <v>0.42904636482642211</v>
      </c>
      <c r="M4">
        <v>0.42293648927333605</v>
      </c>
      <c r="N4">
        <v>0.34000575073305955</v>
      </c>
      <c r="O4">
        <v>5.2801745673946632E-2</v>
      </c>
    </row>
    <row r="5" spans="1:15" x14ac:dyDescent="0.35">
      <c r="A5">
        <v>1998</v>
      </c>
      <c r="B5">
        <v>0.30175806626088314</v>
      </c>
      <c r="C5">
        <v>0.33744832420924681</v>
      </c>
      <c r="D5">
        <v>0.2537613242572046</v>
      </c>
      <c r="E5">
        <v>0.28137741855941301</v>
      </c>
      <c r="F5">
        <v>0.31203576982022146</v>
      </c>
      <c r="G5">
        <v>0.32701320577754733</v>
      </c>
      <c r="H5">
        <v>0.3143068452618426</v>
      </c>
      <c r="I5">
        <v>0.35913141164548407</v>
      </c>
      <c r="J5">
        <v>0.38946261593697484</v>
      </c>
      <c r="K5">
        <v>0.36500234869880938</v>
      </c>
      <c r="L5">
        <v>0.40179668463740337</v>
      </c>
      <c r="M5">
        <v>0.36660283650748693</v>
      </c>
      <c r="N5">
        <v>0.33414140429770978</v>
      </c>
      <c r="O5">
        <v>4.2333800654952305E-2</v>
      </c>
    </row>
    <row r="6" spans="1:15" x14ac:dyDescent="0.35">
      <c r="A6">
        <v>1999</v>
      </c>
      <c r="B6">
        <v>0.28117771196234942</v>
      </c>
      <c r="C6">
        <v>0.34223091738171735</v>
      </c>
      <c r="D6">
        <v>0.27970781844920484</v>
      </c>
      <c r="E6">
        <v>0.29979415976257273</v>
      </c>
      <c r="F6">
        <v>0.31702523419711159</v>
      </c>
      <c r="G6">
        <v>0.34416562913385557</v>
      </c>
      <c r="H6">
        <v>0.31957798450265829</v>
      </c>
      <c r="I6">
        <v>0.33390434536618485</v>
      </c>
      <c r="J6">
        <v>0.37267834902519414</v>
      </c>
      <c r="K6">
        <v>0.32281006418551261</v>
      </c>
      <c r="L6">
        <v>0.3606516677973971</v>
      </c>
      <c r="M6">
        <v>0.32292686382215702</v>
      </c>
      <c r="N6">
        <v>0.32472089546549299</v>
      </c>
      <c r="O6">
        <v>2.7380106350885891E-2</v>
      </c>
    </row>
    <row r="7" spans="1:15" x14ac:dyDescent="0.35">
      <c r="A7">
        <v>2000</v>
      </c>
      <c r="B7">
        <v>0.31311274885116636</v>
      </c>
      <c r="C7">
        <v>0.33765489120491532</v>
      </c>
      <c r="D7">
        <v>0.25964816220381093</v>
      </c>
      <c r="E7">
        <v>0.2615601740415518</v>
      </c>
      <c r="F7">
        <v>0.30560678647208489</v>
      </c>
      <c r="G7">
        <v>0.33390906659341069</v>
      </c>
      <c r="H7">
        <v>0.33775174473719821</v>
      </c>
      <c r="I7">
        <v>0.31978424501773112</v>
      </c>
      <c r="J7">
        <v>0.35509735262545578</v>
      </c>
      <c r="K7">
        <v>0.33219104073666578</v>
      </c>
      <c r="L7">
        <v>0.3528804843649076</v>
      </c>
      <c r="M7">
        <v>0.30554050292810087</v>
      </c>
      <c r="N7">
        <v>0.3178947666480833</v>
      </c>
      <c r="O7">
        <v>2.9930404788264503E-2</v>
      </c>
    </row>
    <row r="8" spans="1:15" x14ac:dyDescent="0.35">
      <c r="A8">
        <v>2001</v>
      </c>
      <c r="B8">
        <v>0.28370871117759899</v>
      </c>
      <c r="C8">
        <v>0.315175030244218</v>
      </c>
      <c r="D8">
        <v>0.25727204824554617</v>
      </c>
      <c r="E8">
        <v>0.27857563293953652</v>
      </c>
      <c r="F8">
        <v>0.3453851023644845</v>
      </c>
      <c r="G8">
        <v>0.31881435135648317</v>
      </c>
      <c r="H8">
        <v>0.32065301619737469</v>
      </c>
      <c r="I8">
        <v>0.32453167448869985</v>
      </c>
      <c r="J8">
        <v>0.34418127137936483</v>
      </c>
      <c r="K8">
        <v>0.30293547754841571</v>
      </c>
      <c r="L8">
        <v>0.42116412131862235</v>
      </c>
      <c r="M8">
        <v>0.34821353997516025</v>
      </c>
      <c r="N8">
        <v>0.32171749810295874</v>
      </c>
      <c r="O8">
        <v>4.0340840843068021E-2</v>
      </c>
    </row>
    <row r="9" spans="1:15" x14ac:dyDescent="0.35">
      <c r="A9">
        <v>2002</v>
      </c>
      <c r="B9">
        <v>0.29469748823080849</v>
      </c>
      <c r="C9">
        <v>0.34018815201602848</v>
      </c>
      <c r="D9">
        <v>0.27504461188033119</v>
      </c>
      <c r="E9">
        <v>0.29270622034316285</v>
      </c>
      <c r="F9">
        <v>0.33196614016626269</v>
      </c>
      <c r="G9">
        <v>0.34524415137044356</v>
      </c>
      <c r="H9">
        <v>0.31405365392269796</v>
      </c>
      <c r="I9">
        <v>0.34264716873841944</v>
      </c>
      <c r="J9">
        <v>0.32478561175412429</v>
      </c>
      <c r="K9">
        <v>0.26867633031889143</v>
      </c>
      <c r="L9">
        <v>0.44724819020075007</v>
      </c>
      <c r="M9">
        <v>0.2504752711612826</v>
      </c>
      <c r="N9">
        <v>0.31897774917526689</v>
      </c>
      <c r="O9">
        <v>4.9000591750597823E-2</v>
      </c>
    </row>
    <row r="10" spans="1:15" x14ac:dyDescent="0.35">
      <c r="A10">
        <v>2003</v>
      </c>
      <c r="B10">
        <v>0.33547557199482503</v>
      </c>
      <c r="C10">
        <v>0.35905017201597761</v>
      </c>
      <c r="D10">
        <v>0.27550230545508098</v>
      </c>
      <c r="E10">
        <v>0.2987951894599597</v>
      </c>
      <c r="F10">
        <v>0.32075704088515744</v>
      </c>
      <c r="G10">
        <v>0.32927077224184331</v>
      </c>
      <c r="H10">
        <v>0.29521974182709265</v>
      </c>
      <c r="I10">
        <v>0.31219418329142684</v>
      </c>
      <c r="J10">
        <v>0.32702106598301123</v>
      </c>
      <c r="K10">
        <v>0.27920411232424264</v>
      </c>
      <c r="L10">
        <v>0.31804181897525519</v>
      </c>
      <c r="M10">
        <v>0.38816585882198801</v>
      </c>
      <c r="N10">
        <v>0.31989148610632173</v>
      </c>
      <c r="O10">
        <v>3.0713036956147674E-2</v>
      </c>
    </row>
    <row r="11" spans="1:15" x14ac:dyDescent="0.35">
      <c r="A11">
        <v>2004</v>
      </c>
      <c r="B11">
        <v>0.29937730792473433</v>
      </c>
      <c r="C11">
        <v>0.33189570485548864</v>
      </c>
      <c r="D11">
        <v>0.27100684625744237</v>
      </c>
      <c r="E11">
        <v>0.2558826111717713</v>
      </c>
      <c r="F11">
        <v>0.33741756165476799</v>
      </c>
      <c r="G11">
        <v>0.32558590732996212</v>
      </c>
      <c r="H11">
        <v>0.30723205772930562</v>
      </c>
      <c r="I11">
        <v>0.3309640395216773</v>
      </c>
      <c r="J11">
        <v>0.33946494059478499</v>
      </c>
      <c r="K11">
        <v>0.28082983159123898</v>
      </c>
      <c r="L11">
        <v>0.31598300133511537</v>
      </c>
      <c r="M11">
        <v>0.23466124211993397</v>
      </c>
      <c r="N11">
        <v>0.30252508767385189</v>
      </c>
      <c r="O11">
        <v>3.3220891223277933E-2</v>
      </c>
    </row>
    <row r="12" spans="1:15" x14ac:dyDescent="0.35">
      <c r="A12">
        <v>2005</v>
      </c>
      <c r="B12">
        <v>0.30867804981572694</v>
      </c>
      <c r="C12">
        <v>0.32621969697383563</v>
      </c>
      <c r="D12">
        <v>0.27881193011625727</v>
      </c>
      <c r="E12">
        <v>0.27796678878590964</v>
      </c>
      <c r="F12">
        <v>0.29107501646525835</v>
      </c>
      <c r="G12">
        <v>0.32573778311106888</v>
      </c>
      <c r="H12">
        <v>0.31007818988152497</v>
      </c>
      <c r="I12">
        <v>0.30818042924966632</v>
      </c>
      <c r="J12">
        <v>0.37064767301763746</v>
      </c>
      <c r="K12">
        <v>0.32105573239034774</v>
      </c>
      <c r="L12">
        <v>0.40180475892821965</v>
      </c>
      <c r="M12">
        <v>0.36934541575195035</v>
      </c>
      <c r="N12">
        <v>0.32413345537395022</v>
      </c>
      <c r="O12">
        <v>3.6771937987727536E-2</v>
      </c>
    </row>
    <row r="13" spans="1:15" x14ac:dyDescent="0.35">
      <c r="A13">
        <v>2006</v>
      </c>
      <c r="B13">
        <v>0.30199842876336092</v>
      </c>
      <c r="C13">
        <v>0.32794699906151442</v>
      </c>
      <c r="D13">
        <v>0.27462134624367401</v>
      </c>
      <c r="E13">
        <v>0.28320544693574234</v>
      </c>
      <c r="F13">
        <v>0.33302680787009808</v>
      </c>
      <c r="G13">
        <v>0.34312742484381381</v>
      </c>
      <c r="H13">
        <v>0.30635463608264074</v>
      </c>
      <c r="I13">
        <v>0.29556755135430018</v>
      </c>
      <c r="J13">
        <v>0.33168018700108831</v>
      </c>
      <c r="K13">
        <v>0.32607844423219545</v>
      </c>
      <c r="L13">
        <v>0.35985378002925478</v>
      </c>
      <c r="M13">
        <v>0.23540439716829745</v>
      </c>
      <c r="N13">
        <v>0.30990545413216503</v>
      </c>
      <c r="O13">
        <v>3.2892887399696098E-2</v>
      </c>
    </row>
    <row r="14" spans="1:15" x14ac:dyDescent="0.35">
      <c r="A14">
        <v>2007</v>
      </c>
      <c r="B14">
        <v>0.29598514588058816</v>
      </c>
      <c r="C14">
        <v>0.33180279107401534</v>
      </c>
      <c r="D14">
        <v>0.26570779280257223</v>
      </c>
      <c r="E14">
        <v>0.26128078321846565</v>
      </c>
      <c r="F14">
        <v>0.32659272403185136</v>
      </c>
      <c r="G14">
        <v>0.35476516246508683</v>
      </c>
      <c r="H14">
        <v>0.31607772033031029</v>
      </c>
      <c r="I14">
        <v>0.31601244362649233</v>
      </c>
      <c r="J14">
        <v>0.31789120892475531</v>
      </c>
      <c r="K14">
        <v>0.34613416715864254</v>
      </c>
      <c r="L14">
        <v>0.36462142290972765</v>
      </c>
      <c r="M14">
        <v>0.40667324814315203</v>
      </c>
      <c r="N14">
        <v>0.32529538421380494</v>
      </c>
      <c r="O14">
        <v>3.899705820499836E-2</v>
      </c>
    </row>
    <row r="15" spans="1:15" x14ac:dyDescent="0.35">
      <c r="A15">
        <v>2008</v>
      </c>
      <c r="B15">
        <v>0.31822854134333634</v>
      </c>
      <c r="C15">
        <v>0.35209989329732672</v>
      </c>
      <c r="D15">
        <v>0.27731440718100919</v>
      </c>
      <c r="E15">
        <v>0.25896355358984591</v>
      </c>
      <c r="F15">
        <v>0.30872512258460078</v>
      </c>
      <c r="G15">
        <v>0.35657800663879724</v>
      </c>
      <c r="H15">
        <v>0.31826585174975752</v>
      </c>
      <c r="I15">
        <v>0.30989216335491571</v>
      </c>
      <c r="J15">
        <v>0.32477524477588771</v>
      </c>
      <c r="K15">
        <v>0.26406084007881153</v>
      </c>
      <c r="L15">
        <v>0.33721634779430709</v>
      </c>
      <c r="M15">
        <v>0.3192902556274545</v>
      </c>
      <c r="N15">
        <v>0.31211751900133755</v>
      </c>
      <c r="O15">
        <v>3.0075730478567996E-2</v>
      </c>
    </row>
    <row r="16" spans="1:15" x14ac:dyDescent="0.35">
      <c r="A16">
        <v>2009</v>
      </c>
      <c r="B16">
        <v>0.29014436937223187</v>
      </c>
      <c r="C16">
        <v>0.34936962443611519</v>
      </c>
      <c r="D16">
        <v>0.26198663235057967</v>
      </c>
      <c r="E16">
        <v>0.28377689495272462</v>
      </c>
      <c r="F16">
        <v>0.30216625972929928</v>
      </c>
      <c r="G16">
        <v>0.37048016139990386</v>
      </c>
      <c r="H16">
        <v>0.29727442525844133</v>
      </c>
      <c r="I16">
        <v>0.32013143098162439</v>
      </c>
      <c r="J16">
        <v>0.3585103368316519</v>
      </c>
      <c r="K16">
        <v>0.27903137841097819</v>
      </c>
      <c r="L16">
        <v>0.29933368246669118</v>
      </c>
      <c r="M16">
        <v>0.32905732957303008</v>
      </c>
      <c r="N16">
        <v>0.31177187714693927</v>
      </c>
      <c r="O16">
        <v>3.2496842824068117E-2</v>
      </c>
    </row>
    <row r="17" spans="1:15" x14ac:dyDescent="0.35">
      <c r="A17">
        <v>2010</v>
      </c>
      <c r="B17">
        <v>0.2863811451459411</v>
      </c>
      <c r="C17">
        <v>0.35420139819870233</v>
      </c>
      <c r="D17">
        <v>0.26054937338204115</v>
      </c>
      <c r="E17">
        <v>0.2670803631704845</v>
      </c>
      <c r="F17">
        <v>0.31882008817991125</v>
      </c>
      <c r="G17">
        <v>0.35049165792246878</v>
      </c>
      <c r="H17">
        <v>0.30653338530064733</v>
      </c>
      <c r="I17">
        <v>0.31995185396984904</v>
      </c>
      <c r="J17">
        <v>0.35804382847352861</v>
      </c>
      <c r="K17">
        <v>0.27525194054363022</v>
      </c>
      <c r="L17">
        <v>0.28695067282786135</v>
      </c>
      <c r="M17">
        <v>0.3464606899894645</v>
      </c>
      <c r="N17">
        <v>0.31089303309204425</v>
      </c>
      <c r="O17">
        <v>3.4149449883657763E-2</v>
      </c>
    </row>
    <row r="18" spans="1:15" x14ac:dyDescent="0.35">
      <c r="A18">
        <v>2011</v>
      </c>
      <c r="B18">
        <v>0.28932865485646936</v>
      </c>
      <c r="C18">
        <v>0.32297289262184542</v>
      </c>
      <c r="D18">
        <v>0.28318313590205363</v>
      </c>
      <c r="E18">
        <v>0.2572948689285543</v>
      </c>
      <c r="F18">
        <v>0.31758415054311945</v>
      </c>
      <c r="G18">
        <v>0.33639309932456746</v>
      </c>
      <c r="H18">
        <v>0.30227274245124902</v>
      </c>
      <c r="I18">
        <v>0.32722482648056861</v>
      </c>
      <c r="J18">
        <v>0.34232794151864776</v>
      </c>
      <c r="K18">
        <v>0.32047132047954102</v>
      </c>
      <c r="L18">
        <v>0.34991205404278547</v>
      </c>
      <c r="M18">
        <v>0.27602865544155286</v>
      </c>
      <c r="N18">
        <v>0.3104161952159129</v>
      </c>
      <c r="O18">
        <v>2.7542067407880576E-2</v>
      </c>
    </row>
    <row r="19" spans="1:15" x14ac:dyDescent="0.35">
      <c r="A19">
        <v>2012</v>
      </c>
      <c r="B19">
        <v>0.32491427366340481</v>
      </c>
      <c r="C19">
        <v>0.33573376283278805</v>
      </c>
      <c r="D19">
        <v>0.27464196570582394</v>
      </c>
      <c r="E19">
        <v>0.27710051671533431</v>
      </c>
      <c r="F19">
        <v>0.29791305883718627</v>
      </c>
      <c r="G19">
        <v>0.35258419338037739</v>
      </c>
      <c r="H19">
        <v>0.31088684837060915</v>
      </c>
      <c r="I19">
        <v>0.30297170271063278</v>
      </c>
      <c r="J19">
        <v>0.33538381636530784</v>
      </c>
      <c r="K19">
        <v>0.26898980015027957</v>
      </c>
      <c r="L19">
        <v>0.42090823132099947</v>
      </c>
      <c r="M19">
        <v>0.32269856243701411</v>
      </c>
      <c r="N19">
        <v>0.31872722770747985</v>
      </c>
      <c r="O19">
        <v>3.9896751830548E-2</v>
      </c>
    </row>
    <row r="20" spans="1:15" x14ac:dyDescent="0.35">
      <c r="A20">
        <v>2013</v>
      </c>
      <c r="B20">
        <v>0.2934624398426473</v>
      </c>
      <c r="C20">
        <v>0.34571713979520408</v>
      </c>
      <c r="D20">
        <v>0.2672720280515925</v>
      </c>
      <c r="E20">
        <v>0.25424939777927841</v>
      </c>
      <c r="F20">
        <v>0.30628021166923958</v>
      </c>
      <c r="G20">
        <v>0.31820567753550372</v>
      </c>
      <c r="H20">
        <v>0.30259444300337701</v>
      </c>
      <c r="I20">
        <v>0.30009267798638106</v>
      </c>
      <c r="J20">
        <v>0.34665288334136046</v>
      </c>
      <c r="K20">
        <v>0.26354032945576755</v>
      </c>
      <c r="L20">
        <v>0.36293772618528136</v>
      </c>
      <c r="M20">
        <v>0.30268090560555733</v>
      </c>
      <c r="N20">
        <v>0.30530715502093253</v>
      </c>
      <c r="O20">
        <v>3.2673657574598315E-2</v>
      </c>
    </row>
    <row r="21" spans="1:15" x14ac:dyDescent="0.35">
      <c r="A21">
        <v>2014</v>
      </c>
      <c r="B21">
        <v>0.29265421874379322</v>
      </c>
      <c r="C21">
        <v>0.34713134656584371</v>
      </c>
      <c r="D21">
        <v>0.27691887979661317</v>
      </c>
      <c r="E21">
        <v>0.28476881288382627</v>
      </c>
      <c r="F21">
        <v>0.31747027409148632</v>
      </c>
      <c r="G21">
        <v>0.32345940258471106</v>
      </c>
      <c r="H21">
        <v>0.31357767727922597</v>
      </c>
      <c r="I21">
        <v>0.32950339681588831</v>
      </c>
      <c r="J21">
        <v>0.37637464669254916</v>
      </c>
      <c r="K21">
        <v>0.27264991647690184</v>
      </c>
      <c r="L21">
        <v>0.31669189150121813</v>
      </c>
      <c r="M21">
        <v>0.13696707040187117</v>
      </c>
      <c r="N21">
        <v>0.29901396115282736</v>
      </c>
      <c r="O21">
        <v>5.6552491193797072E-2</v>
      </c>
    </row>
    <row r="22" spans="1:15" x14ac:dyDescent="0.35">
      <c r="A22">
        <v>2015</v>
      </c>
      <c r="B22">
        <v>0.30943177932737581</v>
      </c>
      <c r="C22">
        <v>0.33607336730925258</v>
      </c>
      <c r="D22">
        <v>0.26802988411081641</v>
      </c>
      <c r="E22">
        <v>0.24212852728451839</v>
      </c>
      <c r="F22">
        <v>0.29799411682007443</v>
      </c>
      <c r="G22">
        <v>0.3122449964184858</v>
      </c>
      <c r="H22">
        <v>0.29983639105714749</v>
      </c>
      <c r="I22">
        <v>0.32177403280212319</v>
      </c>
      <c r="J22">
        <v>0.33831045601457455</v>
      </c>
      <c r="K22">
        <v>0.28587868404517391</v>
      </c>
      <c r="L22">
        <v>0.2554851895026482</v>
      </c>
      <c r="M22">
        <v>0.41276669892192064</v>
      </c>
      <c r="N22">
        <v>0.3066628436345093</v>
      </c>
      <c r="O22">
        <v>4.3032757146579247E-2</v>
      </c>
    </row>
    <row r="23" spans="1:15" x14ac:dyDescent="0.35">
      <c r="A23">
        <v>2016</v>
      </c>
      <c r="B23">
        <v>0.33493892315913226</v>
      </c>
      <c r="C23">
        <v>0.34409756836136068</v>
      </c>
      <c r="D23">
        <v>0.24987411849746888</v>
      </c>
      <c r="E23">
        <v>0.24353234463476073</v>
      </c>
      <c r="F23">
        <v>0.30914382183963468</v>
      </c>
      <c r="G23">
        <v>0.35766439003306033</v>
      </c>
      <c r="H23">
        <v>0.32292729329754655</v>
      </c>
      <c r="I23">
        <v>0.3265436962575789</v>
      </c>
      <c r="J23">
        <v>0.31099490936226715</v>
      </c>
      <c r="K23">
        <v>0.28646556922627031</v>
      </c>
      <c r="L23">
        <v>0.32209734941028911</v>
      </c>
      <c r="M23">
        <v>0.2918468694092472</v>
      </c>
      <c r="N23">
        <v>0.30834390445738474</v>
      </c>
      <c r="O23">
        <v>3.3576939344536524E-2</v>
      </c>
    </row>
    <row r="24" spans="1:15" x14ac:dyDescent="0.35">
      <c r="A24">
        <v>2017</v>
      </c>
      <c r="B24">
        <v>0.33028945685351507</v>
      </c>
      <c r="C24">
        <v>0.3365172517959093</v>
      </c>
      <c r="D24">
        <v>0.28949814844897409</v>
      </c>
      <c r="E24">
        <v>0.2609779593594489</v>
      </c>
      <c r="F24">
        <v>0.31842128196693908</v>
      </c>
      <c r="G24">
        <v>0.34954922901714996</v>
      </c>
      <c r="H24">
        <v>0.29943129561826343</v>
      </c>
      <c r="I24">
        <v>0.30225555120542846</v>
      </c>
      <c r="J24">
        <v>0.32768151154887781</v>
      </c>
      <c r="K24">
        <v>0.26344619938850455</v>
      </c>
      <c r="L24">
        <v>0.31563072316725149</v>
      </c>
      <c r="M24">
        <v>0.28501248080611474</v>
      </c>
      <c r="N24">
        <v>0.30655925743136475</v>
      </c>
      <c r="O24">
        <v>2.6986038737428587E-2</v>
      </c>
    </row>
    <row r="25" spans="1:15" x14ac:dyDescent="0.35">
      <c r="A25">
        <v>2018</v>
      </c>
      <c r="B25">
        <v>0.29827372567313409</v>
      </c>
      <c r="C25">
        <v>0.33131300843564071</v>
      </c>
      <c r="D25">
        <v>0.26488779153243436</v>
      </c>
      <c r="E25">
        <v>0.25805306226937635</v>
      </c>
      <c r="F25">
        <v>0.33601859036360426</v>
      </c>
      <c r="G25">
        <v>0.34119443421821521</v>
      </c>
      <c r="H25">
        <v>0.3033667351901701</v>
      </c>
      <c r="I25">
        <v>0.32300531661621346</v>
      </c>
      <c r="J25">
        <v>0.31561133219747217</v>
      </c>
      <c r="K25">
        <v>0.25246463523396578</v>
      </c>
      <c r="L25">
        <v>0.31711693643658562</v>
      </c>
      <c r="M25">
        <v>0.21580055208604088</v>
      </c>
      <c r="N25">
        <v>0.29642551002107109</v>
      </c>
      <c r="O25">
        <v>3.7907051284114347E-2</v>
      </c>
    </row>
    <row r="26" spans="1:15" x14ac:dyDescent="0.35">
      <c r="A26">
        <v>2019</v>
      </c>
      <c r="B26">
        <v>0.29650974085941928</v>
      </c>
      <c r="C26">
        <v>0.31814467731079887</v>
      </c>
      <c r="D26">
        <v>0.26206626691444457</v>
      </c>
      <c r="E26">
        <v>0.22065644512445756</v>
      </c>
      <c r="F26">
        <v>0.36462900439327545</v>
      </c>
      <c r="G26">
        <v>0.33667124272606425</v>
      </c>
      <c r="H26">
        <v>0.30692026963885644</v>
      </c>
      <c r="I26">
        <v>0.27273815143878483</v>
      </c>
      <c r="J26">
        <v>0.32680817869583506</v>
      </c>
      <c r="K26">
        <v>0.26185615519479544</v>
      </c>
      <c r="L26">
        <v>0.2683478884862156</v>
      </c>
      <c r="M26">
        <v>0.17666232125400816</v>
      </c>
      <c r="N26">
        <v>0.28433419516974634</v>
      </c>
      <c r="O26">
        <v>4.9859157477130038E-2</v>
      </c>
    </row>
    <row r="27" spans="1:15" x14ac:dyDescent="0.35">
      <c r="A27">
        <v>2020</v>
      </c>
      <c r="B27">
        <v>0.36013792317791077</v>
      </c>
      <c r="C27">
        <v>0.32075889409148045</v>
      </c>
      <c r="D27">
        <v>0.26754521483330607</v>
      </c>
      <c r="E27">
        <v>0.26788175021948007</v>
      </c>
      <c r="F27">
        <v>0.28194698936704043</v>
      </c>
      <c r="G27">
        <v>0.32832095683402845</v>
      </c>
      <c r="H27">
        <v>0.30278133552169922</v>
      </c>
      <c r="I27">
        <v>0.30296860747234805</v>
      </c>
      <c r="J27">
        <v>0.32359184530455959</v>
      </c>
      <c r="K27">
        <v>0.29454452939720804</v>
      </c>
      <c r="L27">
        <v>0.37517815840801788</v>
      </c>
      <c r="M27">
        <v>0.31456567817972808</v>
      </c>
      <c r="N27">
        <v>0.3116851569005672</v>
      </c>
      <c r="O27">
        <v>3.1739394408592088E-2</v>
      </c>
    </row>
    <row r="28" spans="1:15" x14ac:dyDescent="0.35">
      <c r="A28">
        <v>2021</v>
      </c>
      <c r="B28">
        <v>0.33324928914229435</v>
      </c>
      <c r="C28">
        <v>0.35922455395175423</v>
      </c>
      <c r="D28">
        <v>0.27010484107387722</v>
      </c>
      <c r="E28">
        <v>0.24190112774096459</v>
      </c>
      <c r="F28">
        <v>0.31768354949809086</v>
      </c>
      <c r="G28">
        <v>0.33797371664223003</v>
      </c>
      <c r="H28">
        <v>0.30828553727889102</v>
      </c>
      <c r="I28">
        <v>0.29816153639309967</v>
      </c>
      <c r="J28">
        <v>0.30665418029669678</v>
      </c>
      <c r="K28">
        <v>0.2847007966661384</v>
      </c>
      <c r="L28">
        <v>0.30956661032165417</v>
      </c>
      <c r="M28">
        <v>0.31652161471982326</v>
      </c>
      <c r="N28">
        <v>0.30700227947712622</v>
      </c>
      <c r="O28">
        <v>2.9949190540968222E-2</v>
      </c>
    </row>
    <row r="29" spans="1:15" x14ac:dyDescent="0.35">
      <c r="B29">
        <v>0.30199755546127288</v>
      </c>
      <c r="C29">
        <v>0.33772461277504662</v>
      </c>
      <c r="D29">
        <v>0.27082232596381539</v>
      </c>
      <c r="E29">
        <v>0.27106401279022507</v>
      </c>
      <c r="F29">
        <v>0.31793143404175594</v>
      </c>
      <c r="G29">
        <v>0.33652880966512011</v>
      </c>
      <c r="H29">
        <v>0.31140645660862465</v>
      </c>
      <c r="I29">
        <v>0.31993222668510524</v>
      </c>
      <c r="J29">
        <v>0.3464234462980717</v>
      </c>
      <c r="K29">
        <v>0.30113084320431949</v>
      </c>
      <c r="L29">
        <v>0.35116241847783308</v>
      </c>
      <c r="M29">
        <v>0.3116648235172233</v>
      </c>
      <c r="N29">
        <v>0.31481574712403443</v>
      </c>
    </row>
    <row r="30" spans="1:15" x14ac:dyDescent="0.35">
      <c r="B30">
        <v>2.3912876535272149E-2</v>
      </c>
      <c r="C30">
        <v>1.1381289448081588E-2</v>
      </c>
      <c r="D30">
        <v>1.0332934543612435E-2</v>
      </c>
      <c r="E30">
        <v>2.2713518551535052E-2</v>
      </c>
      <c r="F30">
        <v>1.9163562987341232E-2</v>
      </c>
      <c r="G30">
        <v>1.493509893167513E-2</v>
      </c>
      <c r="H30">
        <v>1.0148311602455152E-2</v>
      </c>
      <c r="I30">
        <v>1.892729387194696E-2</v>
      </c>
      <c r="J30">
        <v>2.7359932007856493E-2</v>
      </c>
      <c r="K30">
        <v>3.7311200829357231E-2</v>
      </c>
      <c r="L30">
        <v>4.917624447700486E-2</v>
      </c>
      <c r="M30">
        <v>6.8887632973072252E-2</v>
      </c>
      <c r="N30">
        <v>1.2746672254125801E-2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19E80-3035-434B-A9A9-7B5EB4E871D2}">
  <dimension ref="A1:G28"/>
  <sheetViews>
    <sheetView workbookViewId="0">
      <selection activeCell="G2" sqref="G2:G28"/>
    </sheetView>
  </sheetViews>
  <sheetFormatPr defaultRowHeight="14.5" x14ac:dyDescent="0.35"/>
  <sheetData>
    <row r="1" spans="1:7" x14ac:dyDescent="0.35">
      <c r="A1" t="s">
        <v>1</v>
      </c>
      <c r="B1" t="s">
        <v>24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</row>
    <row r="2" spans="1:7" x14ac:dyDescent="0.35">
      <c r="A2">
        <v>1995</v>
      </c>
      <c r="B2">
        <v>0.26660212913135278</v>
      </c>
      <c r="C2">
        <v>0.33833028526943343</v>
      </c>
      <c r="D2">
        <v>0.28375564017740507</v>
      </c>
      <c r="E2">
        <v>0.35640034748909644</v>
      </c>
      <c r="F2">
        <v>0.31113431990370322</v>
      </c>
      <c r="G2">
        <v>0.31124454439419819</v>
      </c>
    </row>
    <row r="3" spans="1:7" x14ac:dyDescent="0.35">
      <c r="A3">
        <v>1996</v>
      </c>
      <c r="B3">
        <v>0.24979272854408202</v>
      </c>
      <c r="C3">
        <v>0.33953220122211147</v>
      </c>
      <c r="D3">
        <v>0.29384360484023014</v>
      </c>
      <c r="E3">
        <v>0.32109606743641095</v>
      </c>
      <c r="F3">
        <v>0.33798292431739596</v>
      </c>
      <c r="G3">
        <v>0.30844950527204612</v>
      </c>
    </row>
    <row r="4" spans="1:7" x14ac:dyDescent="0.35">
      <c r="A4">
        <v>1997</v>
      </c>
      <c r="B4">
        <v>0.26362542775628528</v>
      </c>
      <c r="C4">
        <v>0.33773400039373214</v>
      </c>
      <c r="D4">
        <v>0.26964668231322197</v>
      </c>
      <c r="E4">
        <v>0.29096760039110248</v>
      </c>
      <c r="F4">
        <v>0.31771599783806481</v>
      </c>
      <c r="G4">
        <v>0.29593794173848131</v>
      </c>
    </row>
    <row r="5" spans="1:7" x14ac:dyDescent="0.35">
      <c r="A5">
        <v>1998</v>
      </c>
      <c r="B5">
        <v>0.30175806626088314</v>
      </c>
      <c r="C5">
        <v>0.33744832420924681</v>
      </c>
      <c r="D5">
        <v>0.2537613242572046</v>
      </c>
      <c r="E5">
        <v>0.31203576982022146</v>
      </c>
      <c r="F5">
        <v>0.32701320577754733</v>
      </c>
      <c r="G5">
        <v>0.30640333806502068</v>
      </c>
    </row>
    <row r="6" spans="1:7" x14ac:dyDescent="0.35">
      <c r="A6">
        <v>1999</v>
      </c>
      <c r="B6">
        <v>0.28117771196234942</v>
      </c>
      <c r="C6">
        <v>0.34223091738171735</v>
      </c>
      <c r="D6">
        <v>0.27970781844920484</v>
      </c>
      <c r="E6">
        <v>0.31702523419711159</v>
      </c>
      <c r="F6">
        <v>0.34416562913385557</v>
      </c>
      <c r="G6">
        <v>0.31286146222484773</v>
      </c>
    </row>
    <row r="7" spans="1:7" x14ac:dyDescent="0.35">
      <c r="A7">
        <v>2000</v>
      </c>
      <c r="B7">
        <v>0.31311274885116636</v>
      </c>
      <c r="C7">
        <v>0.33765489120491532</v>
      </c>
      <c r="D7">
        <v>0.25964816220381093</v>
      </c>
      <c r="E7">
        <v>0.30560678647208489</v>
      </c>
      <c r="F7">
        <v>0.33390906659341069</v>
      </c>
      <c r="G7">
        <v>0.30998633106507761</v>
      </c>
    </row>
    <row r="8" spans="1:7" x14ac:dyDescent="0.35">
      <c r="A8">
        <v>2001</v>
      </c>
      <c r="B8">
        <v>0.28370871117759899</v>
      </c>
      <c r="C8">
        <v>0.315175030244218</v>
      </c>
      <c r="D8">
        <v>0.25727204824554617</v>
      </c>
      <c r="E8">
        <v>0.3453851023644845</v>
      </c>
      <c r="F8">
        <v>0.31881435135648317</v>
      </c>
      <c r="G8">
        <v>0.30407104867766616</v>
      </c>
    </row>
    <row r="9" spans="1:7" x14ac:dyDescent="0.35">
      <c r="A9">
        <v>2002</v>
      </c>
      <c r="B9">
        <v>0.29469748823080849</v>
      </c>
      <c r="C9">
        <v>0.34018815201602848</v>
      </c>
      <c r="D9">
        <v>0.27504461188033119</v>
      </c>
      <c r="E9">
        <v>0.33196614016626269</v>
      </c>
      <c r="F9">
        <v>0.34524415137044356</v>
      </c>
      <c r="G9">
        <v>0.31742810873277488</v>
      </c>
    </row>
    <row r="10" spans="1:7" x14ac:dyDescent="0.35">
      <c r="A10">
        <v>2003</v>
      </c>
      <c r="B10">
        <v>0.33547557199482503</v>
      </c>
      <c r="C10">
        <v>0.35905017201597761</v>
      </c>
      <c r="D10">
        <v>0.27550230545508098</v>
      </c>
      <c r="E10">
        <v>0.32075704088515744</v>
      </c>
      <c r="F10">
        <v>0.32927077224184331</v>
      </c>
      <c r="G10">
        <v>0.32401117251857686</v>
      </c>
    </row>
    <row r="11" spans="1:7" x14ac:dyDescent="0.35">
      <c r="A11">
        <v>2004</v>
      </c>
      <c r="B11">
        <v>0.29937730792473433</v>
      </c>
      <c r="C11">
        <v>0.33189570485548864</v>
      </c>
      <c r="D11">
        <v>0.27100684625744237</v>
      </c>
      <c r="E11">
        <v>0.33741756165476799</v>
      </c>
      <c r="F11">
        <v>0.32558590732996212</v>
      </c>
      <c r="G11">
        <v>0.31305666560447909</v>
      </c>
    </row>
    <row r="12" spans="1:7" x14ac:dyDescent="0.35">
      <c r="A12">
        <v>2005</v>
      </c>
      <c r="B12">
        <v>0.30867804981572694</v>
      </c>
      <c r="C12">
        <v>0.32621969697383563</v>
      </c>
      <c r="D12">
        <v>0.27881193011625727</v>
      </c>
      <c r="E12">
        <v>0.29107501646525835</v>
      </c>
      <c r="F12">
        <v>0.32573778311106888</v>
      </c>
      <c r="G12">
        <v>0.30610449529642941</v>
      </c>
    </row>
    <row r="13" spans="1:7" x14ac:dyDescent="0.35">
      <c r="A13">
        <v>2006</v>
      </c>
      <c r="B13">
        <v>0.30199842876336092</v>
      </c>
      <c r="C13">
        <v>0.32794699906151442</v>
      </c>
      <c r="D13">
        <v>0.27462134624367401</v>
      </c>
      <c r="E13">
        <v>0.33302680787009808</v>
      </c>
      <c r="F13">
        <v>0.34312742484381381</v>
      </c>
      <c r="G13">
        <v>0.31614420135649224</v>
      </c>
    </row>
    <row r="14" spans="1:7" x14ac:dyDescent="0.35">
      <c r="A14">
        <v>2007</v>
      </c>
      <c r="B14">
        <v>0.29598514588058816</v>
      </c>
      <c r="C14">
        <v>0.33180279107401534</v>
      </c>
      <c r="D14">
        <v>0.26570779280257223</v>
      </c>
      <c r="E14">
        <v>0.32659272403185136</v>
      </c>
      <c r="F14">
        <v>0.35476516246508683</v>
      </c>
      <c r="G14">
        <v>0.31497072325082281</v>
      </c>
    </row>
    <row r="15" spans="1:7" x14ac:dyDescent="0.35">
      <c r="A15">
        <v>2008</v>
      </c>
      <c r="B15">
        <v>0.31822854134333634</v>
      </c>
      <c r="C15">
        <v>0.35209989329732672</v>
      </c>
      <c r="D15">
        <v>0.27731440718100919</v>
      </c>
      <c r="E15">
        <v>0.30872512258460078</v>
      </c>
      <c r="F15">
        <v>0.35657800663879724</v>
      </c>
      <c r="G15">
        <v>0.32258919420901411</v>
      </c>
    </row>
    <row r="16" spans="1:7" x14ac:dyDescent="0.35">
      <c r="A16">
        <v>2009</v>
      </c>
      <c r="B16">
        <v>0.29014436937223187</v>
      </c>
      <c r="C16">
        <v>0.34936962443611519</v>
      </c>
      <c r="D16">
        <v>0.26198663235057967</v>
      </c>
      <c r="E16">
        <v>0.30216625972929928</v>
      </c>
      <c r="F16">
        <v>0.37048016139990386</v>
      </c>
      <c r="G16">
        <v>0.31482940945762594</v>
      </c>
    </row>
    <row r="17" spans="1:7" x14ac:dyDescent="0.35">
      <c r="A17">
        <v>2010</v>
      </c>
      <c r="B17">
        <v>0.2863811451459411</v>
      </c>
      <c r="C17">
        <v>0.35420139819870233</v>
      </c>
      <c r="D17">
        <v>0.26054937338204115</v>
      </c>
      <c r="E17">
        <v>0.31882008817991125</v>
      </c>
      <c r="F17">
        <v>0.35049165792246878</v>
      </c>
      <c r="G17">
        <v>0.31408873256581293</v>
      </c>
    </row>
    <row r="18" spans="1:7" x14ac:dyDescent="0.35">
      <c r="A18">
        <v>2011</v>
      </c>
      <c r="B18">
        <v>0.28932865485646936</v>
      </c>
      <c r="C18">
        <v>0.32297289262184542</v>
      </c>
      <c r="D18">
        <v>0.28318313590205363</v>
      </c>
      <c r="E18">
        <v>0.31758415054311945</v>
      </c>
      <c r="F18">
        <v>0.33639309932456746</v>
      </c>
      <c r="G18">
        <v>0.30989238664961105</v>
      </c>
    </row>
    <row r="19" spans="1:7" x14ac:dyDescent="0.35">
      <c r="A19">
        <v>2012</v>
      </c>
      <c r="B19">
        <v>0.32491427366340481</v>
      </c>
      <c r="C19">
        <v>0.33573376283278805</v>
      </c>
      <c r="D19">
        <v>0.27464196570582394</v>
      </c>
      <c r="E19">
        <v>0.29791305883718627</v>
      </c>
      <c r="F19">
        <v>0.35258419338037739</v>
      </c>
      <c r="G19">
        <v>0.31715745088391606</v>
      </c>
    </row>
    <row r="20" spans="1:7" x14ac:dyDescent="0.35">
      <c r="A20">
        <v>2013</v>
      </c>
      <c r="B20">
        <v>0.2934624398426473</v>
      </c>
      <c r="C20">
        <v>0.34571713979520408</v>
      </c>
      <c r="D20">
        <v>0.2672720280515925</v>
      </c>
      <c r="E20">
        <v>0.30628021166923958</v>
      </c>
      <c r="F20">
        <v>0.31820567753550372</v>
      </c>
      <c r="G20">
        <v>0.30618749937883749</v>
      </c>
    </row>
    <row r="21" spans="1:7" x14ac:dyDescent="0.35">
      <c r="A21">
        <v>2014</v>
      </c>
      <c r="B21">
        <v>0.29265421874379322</v>
      </c>
      <c r="C21">
        <v>0.34713134656584371</v>
      </c>
      <c r="D21">
        <v>0.27691887979661317</v>
      </c>
      <c r="E21">
        <v>0.31747027409148632</v>
      </c>
      <c r="F21">
        <v>0.32345940258471106</v>
      </c>
      <c r="G21">
        <v>0.31152682435648948</v>
      </c>
    </row>
    <row r="22" spans="1:7" x14ac:dyDescent="0.35">
      <c r="A22">
        <v>2015</v>
      </c>
      <c r="B22">
        <v>0.30943177932737581</v>
      </c>
      <c r="C22">
        <v>0.33607336730925258</v>
      </c>
      <c r="D22">
        <v>0.26802988411081641</v>
      </c>
      <c r="E22">
        <v>0.29799411682007443</v>
      </c>
      <c r="F22">
        <v>0.3122449964184858</v>
      </c>
      <c r="G22">
        <v>0.30475482879720095</v>
      </c>
    </row>
    <row r="23" spans="1:7" x14ac:dyDescent="0.35">
      <c r="A23">
        <v>2016</v>
      </c>
      <c r="B23">
        <v>0.33493892315913226</v>
      </c>
      <c r="C23">
        <v>0.34409756836136068</v>
      </c>
      <c r="D23">
        <v>0.24987411849746888</v>
      </c>
      <c r="E23">
        <v>0.30914382183963468</v>
      </c>
      <c r="F23">
        <v>0.35766439003306033</v>
      </c>
      <c r="G23">
        <v>0.31914376437813136</v>
      </c>
    </row>
    <row r="24" spans="1:7" x14ac:dyDescent="0.35">
      <c r="A24">
        <v>2017</v>
      </c>
      <c r="B24">
        <v>0.33028945685351507</v>
      </c>
      <c r="C24">
        <v>0.3365172517959093</v>
      </c>
      <c r="D24">
        <v>0.28949814844897409</v>
      </c>
      <c r="E24">
        <v>0.31842128196693908</v>
      </c>
      <c r="F24">
        <v>0.34954922901714996</v>
      </c>
      <c r="G24">
        <v>0.32485507361649757</v>
      </c>
    </row>
    <row r="25" spans="1:7" x14ac:dyDescent="0.35">
      <c r="A25">
        <v>2018</v>
      </c>
      <c r="B25">
        <v>0.29827372567313409</v>
      </c>
      <c r="C25">
        <v>0.33131300843564071</v>
      </c>
      <c r="D25">
        <v>0.26488779153243436</v>
      </c>
      <c r="E25">
        <v>0.33601859036360426</v>
      </c>
      <c r="F25">
        <v>0.34119443421821521</v>
      </c>
      <c r="G25">
        <v>0.31433751004460569</v>
      </c>
    </row>
    <row r="26" spans="1:7" x14ac:dyDescent="0.35">
      <c r="A26">
        <v>2019</v>
      </c>
      <c r="B26">
        <v>0.29650974085941928</v>
      </c>
      <c r="C26">
        <v>0.31814467731079887</v>
      </c>
      <c r="D26">
        <v>0.26206626691444457</v>
      </c>
      <c r="E26">
        <v>0.36462900439327545</v>
      </c>
      <c r="F26">
        <v>0.33667124272606425</v>
      </c>
      <c r="G26">
        <v>0.31560418644080046</v>
      </c>
    </row>
    <row r="27" spans="1:7" x14ac:dyDescent="0.35">
      <c r="A27">
        <v>2020</v>
      </c>
      <c r="B27">
        <v>0.36013792317791077</v>
      </c>
      <c r="C27">
        <v>0.32075889409148045</v>
      </c>
      <c r="D27">
        <v>0.26754521483330607</v>
      </c>
      <c r="E27">
        <v>0.28194698936704043</v>
      </c>
      <c r="F27">
        <v>0.32832095683402845</v>
      </c>
      <c r="G27">
        <v>0.31174199566075322</v>
      </c>
    </row>
    <row r="28" spans="1:7" x14ac:dyDescent="0.35">
      <c r="A28">
        <v>2021</v>
      </c>
      <c r="B28">
        <v>0.33324928914229435</v>
      </c>
      <c r="C28">
        <v>0.35922455395175423</v>
      </c>
      <c r="D28">
        <v>0.27010484107387722</v>
      </c>
      <c r="E28">
        <v>0.31768354949809086</v>
      </c>
      <c r="F28">
        <v>0.33797371664223003</v>
      </c>
      <c r="G28">
        <v>0.32364719006164938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FEB8-954F-4148-A169-F7B2B7EC1EAB}">
  <dimension ref="A1:I28"/>
  <sheetViews>
    <sheetView tabSelected="1" workbookViewId="0">
      <selection activeCell="I2" sqref="I2:I28"/>
    </sheetView>
  </sheetViews>
  <sheetFormatPr defaultRowHeight="14.5" x14ac:dyDescent="0.35"/>
  <sheetData>
    <row r="1" spans="1:9" x14ac:dyDescent="0.35">
      <c r="A1" t="s">
        <v>1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  <c r="G1" t="s">
        <v>35</v>
      </c>
      <c r="H1" t="s">
        <v>36</v>
      </c>
      <c r="I1" t="s">
        <v>37</v>
      </c>
    </row>
    <row r="2" spans="1:9" x14ac:dyDescent="0.35">
      <c r="A2">
        <v>1995</v>
      </c>
      <c r="B2">
        <v>0.270252890245894</v>
      </c>
      <c r="C2">
        <v>0.31549309367287598</v>
      </c>
      <c r="D2">
        <v>0.34436824048826703</v>
      </c>
      <c r="E2">
        <v>0.38472556499172583</v>
      </c>
      <c r="F2">
        <v>0.36126457624477443</v>
      </c>
      <c r="G2">
        <v>0.39405403005764694</v>
      </c>
      <c r="H2">
        <v>0.37819272561101552</v>
      </c>
      <c r="I2">
        <v>0.34976444590174277</v>
      </c>
    </row>
    <row r="3" spans="1:9" x14ac:dyDescent="0.35">
      <c r="A3">
        <v>1996</v>
      </c>
      <c r="B3">
        <v>0.32705039575962114</v>
      </c>
      <c r="C3">
        <v>0.32784595862421972</v>
      </c>
      <c r="D3">
        <v>0.3553609291471968</v>
      </c>
      <c r="E3">
        <v>0.41831904820083599</v>
      </c>
      <c r="F3">
        <v>0.36695812771166192</v>
      </c>
      <c r="G3">
        <v>0.3768655116489647</v>
      </c>
      <c r="H3">
        <v>0.33945215922834177</v>
      </c>
      <c r="I3">
        <v>0.35883601861726311</v>
      </c>
    </row>
    <row r="4" spans="1:9" x14ac:dyDescent="0.35">
      <c r="A4">
        <v>1997</v>
      </c>
      <c r="B4">
        <v>0.31191500945942013</v>
      </c>
      <c r="C4">
        <v>0.32837545464724144</v>
      </c>
      <c r="D4">
        <v>0.33830851407685869</v>
      </c>
      <c r="E4">
        <v>0.38575704919376785</v>
      </c>
      <c r="F4">
        <v>0.38404041862726096</v>
      </c>
      <c r="G4">
        <v>0.42904636482642211</v>
      </c>
      <c r="H4">
        <v>0.42293648927333605</v>
      </c>
      <c r="I4">
        <v>0.37148275715775819</v>
      </c>
    </row>
    <row r="5" spans="1:9" x14ac:dyDescent="0.35">
      <c r="A5">
        <v>1998</v>
      </c>
      <c r="B5">
        <v>0.28137741855941301</v>
      </c>
      <c r="C5">
        <v>0.3143068452618426</v>
      </c>
      <c r="D5">
        <v>0.35913141164548407</v>
      </c>
      <c r="E5">
        <v>0.38946261593697484</v>
      </c>
      <c r="F5">
        <v>0.36500234869880938</v>
      </c>
      <c r="G5">
        <v>0.40179668463740337</v>
      </c>
      <c r="H5">
        <v>0.36660283650748693</v>
      </c>
      <c r="I5">
        <v>0.35395430874963058</v>
      </c>
    </row>
    <row r="6" spans="1:9" x14ac:dyDescent="0.35">
      <c r="A6">
        <v>1999</v>
      </c>
      <c r="B6">
        <v>0.29979415976257273</v>
      </c>
      <c r="C6">
        <v>0.31957798450265829</v>
      </c>
      <c r="D6">
        <v>0.33390434536618485</v>
      </c>
      <c r="E6">
        <v>0.37267834902519414</v>
      </c>
      <c r="F6">
        <v>0.32281006418551261</v>
      </c>
      <c r="G6">
        <v>0.3606516677973971</v>
      </c>
      <c r="H6">
        <v>0.32292686382215702</v>
      </c>
      <c r="I6">
        <v>0.33319191920881103</v>
      </c>
    </row>
    <row r="7" spans="1:9" x14ac:dyDescent="0.35">
      <c r="A7">
        <v>2000</v>
      </c>
      <c r="B7">
        <v>0.2615601740415518</v>
      </c>
      <c r="C7">
        <v>0.33775174473719821</v>
      </c>
      <c r="D7">
        <v>0.31978424501773112</v>
      </c>
      <c r="E7">
        <v>0.35509735262545578</v>
      </c>
      <c r="F7">
        <v>0.33219104073666578</v>
      </c>
      <c r="G7">
        <v>0.3528804843649076</v>
      </c>
      <c r="H7">
        <v>0.30554050292810087</v>
      </c>
      <c r="I7">
        <v>0.323543649207373</v>
      </c>
    </row>
    <row r="8" spans="1:9" x14ac:dyDescent="0.35">
      <c r="A8">
        <v>2001</v>
      </c>
      <c r="B8">
        <v>0.27857563293953652</v>
      </c>
      <c r="C8">
        <v>0.32065301619737469</v>
      </c>
      <c r="D8">
        <v>0.32453167448869985</v>
      </c>
      <c r="E8">
        <v>0.34418127137936483</v>
      </c>
      <c r="F8">
        <v>0.30293547754841571</v>
      </c>
      <c r="G8">
        <v>0.42116412131862235</v>
      </c>
      <c r="H8">
        <v>0.34821353997516025</v>
      </c>
      <c r="I8">
        <v>0.33432210483531055</v>
      </c>
    </row>
    <row r="9" spans="1:9" x14ac:dyDescent="0.35">
      <c r="A9">
        <v>2002</v>
      </c>
      <c r="B9">
        <v>0.29270622034316285</v>
      </c>
      <c r="C9">
        <v>0.31405365392269796</v>
      </c>
      <c r="D9">
        <v>0.34264716873841944</v>
      </c>
      <c r="E9">
        <v>0.32478561175412429</v>
      </c>
      <c r="F9">
        <v>0.26867633031889143</v>
      </c>
      <c r="G9">
        <v>0.44724819020075007</v>
      </c>
      <c r="H9">
        <v>0.2504752711612826</v>
      </c>
      <c r="I9">
        <v>0.32008463520561842</v>
      </c>
    </row>
    <row r="10" spans="1:9" x14ac:dyDescent="0.35">
      <c r="A10">
        <v>2003</v>
      </c>
      <c r="B10">
        <v>0.2987951894599597</v>
      </c>
      <c r="C10">
        <v>0.29521974182709265</v>
      </c>
      <c r="D10">
        <v>0.31219418329142684</v>
      </c>
      <c r="E10">
        <v>0.32702106598301123</v>
      </c>
      <c r="F10">
        <v>0.27920411232424264</v>
      </c>
      <c r="G10">
        <v>0.31804181897525519</v>
      </c>
      <c r="H10">
        <v>0.38816585882198801</v>
      </c>
      <c r="I10">
        <v>0.31694885295471087</v>
      </c>
    </row>
    <row r="11" spans="1:9" x14ac:dyDescent="0.35">
      <c r="A11">
        <v>2004</v>
      </c>
      <c r="B11">
        <v>0.2558826111717713</v>
      </c>
      <c r="C11">
        <v>0.30723205772930562</v>
      </c>
      <c r="D11">
        <v>0.3309640395216773</v>
      </c>
      <c r="E11">
        <v>0.33946494059478499</v>
      </c>
      <c r="F11">
        <v>0.28082983159123898</v>
      </c>
      <c r="G11">
        <v>0.31598300133511537</v>
      </c>
      <c r="H11">
        <v>0.23466124211993397</v>
      </c>
      <c r="I11">
        <v>0.29500253200911819</v>
      </c>
    </row>
    <row r="12" spans="1:9" x14ac:dyDescent="0.35">
      <c r="A12">
        <v>2005</v>
      </c>
      <c r="B12">
        <v>0.27796678878590964</v>
      </c>
      <c r="C12">
        <v>0.31007818988152497</v>
      </c>
      <c r="D12">
        <v>0.30818042924966632</v>
      </c>
      <c r="E12">
        <v>0.37064767301763746</v>
      </c>
      <c r="F12">
        <v>0.32105573239034774</v>
      </c>
      <c r="G12">
        <v>0.40180475892821965</v>
      </c>
      <c r="H12">
        <v>0.36934541575195035</v>
      </c>
      <c r="I12">
        <v>0.33701128400075087</v>
      </c>
    </row>
    <row r="13" spans="1:9" x14ac:dyDescent="0.35">
      <c r="A13">
        <v>2006</v>
      </c>
      <c r="B13">
        <v>0.28320544693574234</v>
      </c>
      <c r="C13">
        <v>0.30635463608264074</v>
      </c>
      <c r="D13">
        <v>0.29556755135430018</v>
      </c>
      <c r="E13">
        <v>0.33168018700108831</v>
      </c>
      <c r="F13">
        <v>0.32607844423219545</v>
      </c>
      <c r="G13">
        <v>0.35985378002925478</v>
      </c>
      <c r="H13">
        <v>0.23540439716829745</v>
      </c>
      <c r="I13">
        <v>0.30544920611478849</v>
      </c>
    </row>
    <row r="14" spans="1:9" x14ac:dyDescent="0.35">
      <c r="A14">
        <v>2007</v>
      </c>
      <c r="B14">
        <v>0.26128078321846565</v>
      </c>
      <c r="C14">
        <v>0.31607772033031029</v>
      </c>
      <c r="D14">
        <v>0.31601244362649233</v>
      </c>
      <c r="E14">
        <v>0.31789120892475531</v>
      </c>
      <c r="F14">
        <v>0.34613416715864254</v>
      </c>
      <c r="G14">
        <v>0.36462142290972765</v>
      </c>
      <c r="H14">
        <v>0.40667324814315203</v>
      </c>
      <c r="I14">
        <v>0.33267014204450657</v>
      </c>
    </row>
    <row r="15" spans="1:9" x14ac:dyDescent="0.35">
      <c r="A15">
        <v>2008</v>
      </c>
      <c r="B15">
        <v>0.25896355358984591</v>
      </c>
      <c r="C15">
        <v>0.31826585174975752</v>
      </c>
      <c r="D15">
        <v>0.30989216335491571</v>
      </c>
      <c r="E15">
        <v>0.32477524477588771</v>
      </c>
      <c r="F15">
        <v>0.26406084007881153</v>
      </c>
      <c r="G15">
        <v>0.33721634779430709</v>
      </c>
      <c r="H15">
        <v>0.3192902556274545</v>
      </c>
      <c r="I15">
        <v>0.30463775099585433</v>
      </c>
    </row>
    <row r="16" spans="1:9" x14ac:dyDescent="0.35">
      <c r="A16">
        <v>2009</v>
      </c>
      <c r="B16">
        <v>0.28377689495272462</v>
      </c>
      <c r="C16">
        <v>0.29727442525844133</v>
      </c>
      <c r="D16">
        <v>0.32013143098162439</v>
      </c>
      <c r="E16">
        <v>0.3585103368316519</v>
      </c>
      <c r="F16">
        <v>0.27903137841097819</v>
      </c>
      <c r="G16">
        <v>0.29933368246669118</v>
      </c>
      <c r="H16">
        <v>0.32905732957303008</v>
      </c>
      <c r="I16">
        <v>0.30958792549644881</v>
      </c>
    </row>
    <row r="17" spans="1:9" x14ac:dyDescent="0.35">
      <c r="A17">
        <v>2010</v>
      </c>
      <c r="B17">
        <v>0.2670803631704845</v>
      </c>
      <c r="C17">
        <v>0.30653338530064733</v>
      </c>
      <c r="D17">
        <v>0.31995185396984904</v>
      </c>
      <c r="E17">
        <v>0.35804382847352861</v>
      </c>
      <c r="F17">
        <v>0.27525194054363022</v>
      </c>
      <c r="G17">
        <v>0.28695067282786135</v>
      </c>
      <c r="H17">
        <v>0.3464606899894645</v>
      </c>
      <c r="I17">
        <v>0.30861039061078083</v>
      </c>
    </row>
    <row r="18" spans="1:9" x14ac:dyDescent="0.35">
      <c r="A18">
        <v>2011</v>
      </c>
      <c r="B18">
        <v>0.2572948689285543</v>
      </c>
      <c r="C18">
        <v>0.30227274245124902</v>
      </c>
      <c r="D18">
        <v>0.32722482648056861</v>
      </c>
      <c r="E18">
        <v>0.34232794151864776</v>
      </c>
      <c r="F18">
        <v>0.32047132047954102</v>
      </c>
      <c r="G18">
        <v>0.34991205404278547</v>
      </c>
      <c r="H18">
        <v>0.27602865544155286</v>
      </c>
      <c r="I18">
        <v>0.31079034419184276</v>
      </c>
    </row>
    <row r="19" spans="1:9" x14ac:dyDescent="0.35">
      <c r="A19">
        <v>2012</v>
      </c>
      <c r="B19">
        <v>0.27710051671533431</v>
      </c>
      <c r="C19">
        <v>0.31088684837060915</v>
      </c>
      <c r="D19">
        <v>0.30297170271063278</v>
      </c>
      <c r="E19">
        <v>0.33538381636530784</v>
      </c>
      <c r="F19">
        <v>0.26898980015027957</v>
      </c>
      <c r="G19">
        <v>0.42090823132099947</v>
      </c>
      <c r="H19">
        <v>0.32269856243701411</v>
      </c>
      <c r="I19">
        <v>0.31984849686716821</v>
      </c>
    </row>
    <row r="20" spans="1:9" x14ac:dyDescent="0.35">
      <c r="A20">
        <v>2013</v>
      </c>
      <c r="B20">
        <v>0.25424939777927841</v>
      </c>
      <c r="C20">
        <v>0.30259444300337701</v>
      </c>
      <c r="D20">
        <v>0.30009267798638106</v>
      </c>
      <c r="E20">
        <v>0.34665288334136046</v>
      </c>
      <c r="F20">
        <v>0.26354032945576755</v>
      </c>
      <c r="G20">
        <v>0.36293772618528136</v>
      </c>
      <c r="H20">
        <v>0.30268090560555733</v>
      </c>
      <c r="I20">
        <v>0.30467833762242902</v>
      </c>
    </row>
    <row r="21" spans="1:9" x14ac:dyDescent="0.35">
      <c r="A21">
        <v>2014</v>
      </c>
      <c r="B21">
        <v>0.28476881288382627</v>
      </c>
      <c r="C21">
        <v>0.31357767727922597</v>
      </c>
      <c r="D21">
        <v>0.32950339681588831</v>
      </c>
      <c r="E21">
        <v>0.37637464669254916</v>
      </c>
      <c r="F21">
        <v>0.27264991647690184</v>
      </c>
      <c r="G21">
        <v>0.31669189150121813</v>
      </c>
      <c r="H21">
        <v>0.13696707040187117</v>
      </c>
      <c r="I21">
        <v>0.29007620172164017</v>
      </c>
    </row>
    <row r="22" spans="1:9" x14ac:dyDescent="0.35">
      <c r="A22">
        <v>2015</v>
      </c>
      <c r="B22">
        <v>0.24212852728451839</v>
      </c>
      <c r="C22">
        <v>0.29983639105714749</v>
      </c>
      <c r="D22">
        <v>0.32177403280212319</v>
      </c>
      <c r="E22">
        <v>0.33831045601457455</v>
      </c>
      <c r="F22">
        <v>0.28587868404517391</v>
      </c>
      <c r="G22">
        <v>0.2554851895026482</v>
      </c>
      <c r="H22">
        <v>0.41276669892192064</v>
      </c>
      <c r="I22">
        <v>0.30802571137544377</v>
      </c>
    </row>
    <row r="23" spans="1:9" x14ac:dyDescent="0.35">
      <c r="A23">
        <v>2016</v>
      </c>
      <c r="B23">
        <v>0.24353234463476073</v>
      </c>
      <c r="C23">
        <v>0.32292729329754655</v>
      </c>
      <c r="D23">
        <v>0.3265436962575789</v>
      </c>
      <c r="E23">
        <v>0.31099490936226715</v>
      </c>
      <c r="F23">
        <v>0.28646556922627031</v>
      </c>
      <c r="G23">
        <v>0.32209734941028911</v>
      </c>
      <c r="H23">
        <v>0.2918468694092472</v>
      </c>
      <c r="I23">
        <v>0.30062971879970857</v>
      </c>
    </row>
    <row r="24" spans="1:9" x14ac:dyDescent="0.35">
      <c r="A24">
        <v>2017</v>
      </c>
      <c r="B24">
        <v>0.2609779593594489</v>
      </c>
      <c r="C24">
        <v>0.29943129561826343</v>
      </c>
      <c r="D24">
        <v>0.30225555120542846</v>
      </c>
      <c r="E24">
        <v>0.32768151154887781</v>
      </c>
      <c r="F24">
        <v>0.26344619938850455</v>
      </c>
      <c r="G24">
        <v>0.31563072316725149</v>
      </c>
      <c r="H24">
        <v>0.28501248080611474</v>
      </c>
      <c r="I24">
        <v>0.29349081729912702</v>
      </c>
    </row>
    <row r="25" spans="1:9" x14ac:dyDescent="0.35">
      <c r="A25">
        <v>2018</v>
      </c>
      <c r="B25">
        <v>0.25805306226937635</v>
      </c>
      <c r="C25">
        <v>0.3033667351901701</v>
      </c>
      <c r="D25">
        <v>0.32300531661621346</v>
      </c>
      <c r="E25">
        <v>0.31561133219747217</v>
      </c>
      <c r="F25">
        <v>0.25246463523396578</v>
      </c>
      <c r="G25">
        <v>0.31711693643658562</v>
      </c>
      <c r="H25">
        <v>0.21580055208604088</v>
      </c>
      <c r="I25">
        <v>0.28363122428997489</v>
      </c>
    </row>
    <row r="26" spans="1:9" x14ac:dyDescent="0.35">
      <c r="A26">
        <v>2019</v>
      </c>
      <c r="B26">
        <v>0.22065644512445756</v>
      </c>
      <c r="C26">
        <v>0.30692026963885644</v>
      </c>
      <c r="D26">
        <v>0.27273815143878483</v>
      </c>
      <c r="E26">
        <v>0.32680817869583506</v>
      </c>
      <c r="F26">
        <v>0.26185615519479544</v>
      </c>
      <c r="G26">
        <v>0.2683478884862156</v>
      </c>
      <c r="H26">
        <v>0.17666232125400816</v>
      </c>
      <c r="I26">
        <v>0.26199848711899332</v>
      </c>
    </row>
    <row r="27" spans="1:9" x14ac:dyDescent="0.35">
      <c r="A27">
        <v>2020</v>
      </c>
      <c r="B27">
        <v>0.26788175021948007</v>
      </c>
      <c r="C27">
        <v>0.30278133552169922</v>
      </c>
      <c r="D27">
        <v>0.30296860747234805</v>
      </c>
      <c r="E27">
        <v>0.32359184530455959</v>
      </c>
      <c r="F27">
        <v>0.29454452939720804</v>
      </c>
      <c r="G27">
        <v>0.37517815840801788</v>
      </c>
      <c r="H27">
        <v>0.31456567817972808</v>
      </c>
      <c r="I27">
        <v>0.31164455778614869</v>
      </c>
    </row>
    <row r="28" spans="1:9" x14ac:dyDescent="0.35">
      <c r="A28">
        <v>2021</v>
      </c>
      <c r="B28">
        <v>0.24190112774096459</v>
      </c>
      <c r="C28">
        <v>0.30828553727889102</v>
      </c>
      <c r="D28">
        <v>0.29816153639309967</v>
      </c>
      <c r="E28">
        <v>0.30665418029669678</v>
      </c>
      <c r="F28">
        <v>0.2847007966661384</v>
      </c>
      <c r="G28">
        <v>0.30956661032165417</v>
      </c>
      <c r="H28">
        <v>0.31652161471982326</v>
      </c>
      <c r="I28">
        <v>0.29511305763103823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DB9FC-0E80-4843-BE34-164723886E13}">
  <dimension ref="A1:W41"/>
  <sheetViews>
    <sheetView workbookViewId="0">
      <selection activeCell="D2" sqref="D2:D28"/>
    </sheetView>
  </sheetViews>
  <sheetFormatPr defaultRowHeight="14.5" x14ac:dyDescent="0.35"/>
  <cols>
    <col min="4" max="4" width="19.453125" customWidth="1"/>
    <col min="5" max="5" width="15.54296875" customWidth="1"/>
    <col min="19" max="19" width="10.7265625" bestFit="1" customWidth="1"/>
    <col min="20" max="20" width="9.54296875" bestFit="1" customWidth="1"/>
  </cols>
  <sheetData>
    <row r="1" spans="1:14" x14ac:dyDescent="0.35">
      <c r="A1" t="s">
        <v>1</v>
      </c>
      <c r="B1" t="s">
        <v>45</v>
      </c>
      <c r="C1" t="s">
        <v>46</v>
      </c>
      <c r="D1" t="s">
        <v>47</v>
      </c>
      <c r="E1" t="s">
        <v>48</v>
      </c>
      <c r="F1" t="s">
        <v>49</v>
      </c>
      <c r="H1" t="s">
        <v>2</v>
      </c>
      <c r="I1" t="s">
        <v>50</v>
      </c>
      <c r="J1" t="s">
        <v>51</v>
      </c>
      <c r="K1" t="s">
        <v>52</v>
      </c>
      <c r="L1" t="s">
        <v>53</v>
      </c>
      <c r="M1" t="s">
        <v>54</v>
      </c>
      <c r="N1" t="s">
        <v>55</v>
      </c>
    </row>
    <row r="2" spans="1:14" x14ac:dyDescent="0.35">
      <c r="A2">
        <v>1995</v>
      </c>
      <c r="B2" s="8">
        <v>1.8749999999999999E-2</v>
      </c>
      <c r="C2" s="8">
        <v>0.35124454399999999</v>
      </c>
      <c r="D2" s="8">
        <v>0.34976444600000001</v>
      </c>
      <c r="E2" s="8">
        <v>0.29819272600000002</v>
      </c>
      <c r="F2" s="8">
        <v>0.24583333333333335</v>
      </c>
      <c r="G2" s="8"/>
      <c r="H2" s="8">
        <v>0.84930555555555554</v>
      </c>
      <c r="I2" s="8">
        <v>15.543055555555556</v>
      </c>
      <c r="J2" s="8">
        <v>0.17291666666666669</v>
      </c>
      <c r="K2" s="8">
        <v>4.3374999999999995</v>
      </c>
      <c r="L2" s="8">
        <v>-3.05</v>
      </c>
      <c r="M2" s="8">
        <v>1.4583333333333332E-2</v>
      </c>
      <c r="N2" s="8">
        <v>6</v>
      </c>
    </row>
    <row r="3" spans="1:14" x14ac:dyDescent="0.35">
      <c r="A3">
        <v>1996</v>
      </c>
      <c r="B3" s="8">
        <v>1.9444444444444445E-2</v>
      </c>
      <c r="C3" s="8">
        <v>0.358449505</v>
      </c>
      <c r="D3" s="8">
        <v>0.32008463500000001</v>
      </c>
      <c r="E3" s="8">
        <v>0.299452159</v>
      </c>
      <c r="F3" s="8">
        <v>0.24791666666666667</v>
      </c>
      <c r="G3" s="8"/>
      <c r="H3" s="8">
        <v>0.75277777777777777</v>
      </c>
      <c r="I3" s="8">
        <v>15.42986111111111</v>
      </c>
      <c r="J3" s="8">
        <v>0.18402777777777779</v>
      </c>
      <c r="K3" s="8">
        <v>4.1020833333333337</v>
      </c>
      <c r="L3" s="8">
        <v>7.8472222222222221E-2</v>
      </c>
      <c r="M3" s="8">
        <v>1.2499999999999999E-2</v>
      </c>
      <c r="N3" s="8">
        <v>7</v>
      </c>
    </row>
    <row r="4" spans="1:14" x14ac:dyDescent="0.35">
      <c r="A4">
        <v>1997</v>
      </c>
      <c r="B4" s="8">
        <v>1.9444444444444445E-2</v>
      </c>
      <c r="C4" s="8">
        <v>0.364754829</v>
      </c>
      <c r="D4" s="8">
        <v>0.31694885299999997</v>
      </c>
      <c r="E4" s="8">
        <v>0.272766699</v>
      </c>
      <c r="F4" s="8">
        <v>0.24513888888888888</v>
      </c>
      <c r="G4" s="8"/>
      <c r="H4" s="8">
        <v>0.81805555555555554</v>
      </c>
      <c r="I4" s="8">
        <v>312.63</v>
      </c>
      <c r="J4" s="8">
        <v>0.14861111111111111</v>
      </c>
      <c r="K4" s="8">
        <v>112.62</v>
      </c>
      <c r="L4" s="8">
        <v>4.6527777777777779E-2</v>
      </c>
      <c r="M4" s="8">
        <v>1.0416666666666666E-2</v>
      </c>
      <c r="N4" s="8">
        <v>3</v>
      </c>
    </row>
    <row r="5" spans="1:14" x14ac:dyDescent="0.35">
      <c r="A5">
        <v>1998</v>
      </c>
      <c r="B5" s="8">
        <v>1.8055555555555557E-2</v>
      </c>
      <c r="C5" s="8">
        <v>0.35640333800000001</v>
      </c>
      <c r="D5" s="8">
        <v>0.332670142</v>
      </c>
      <c r="E5" s="8">
        <v>0.32660283699999998</v>
      </c>
      <c r="F5" s="8">
        <v>0.23958333333333334</v>
      </c>
      <c r="G5" s="8"/>
      <c r="H5" s="8">
        <v>0.70972222222222225</v>
      </c>
      <c r="I5" s="8">
        <v>295.64999999999998</v>
      </c>
      <c r="J5" s="8">
        <v>0.13055555555555556</v>
      </c>
      <c r="K5" s="8">
        <v>91.67</v>
      </c>
      <c r="L5" s="8">
        <v>5.2777777777777778E-2</v>
      </c>
      <c r="M5" s="8">
        <v>1.3194444444444444E-2</v>
      </c>
      <c r="N5" s="8">
        <v>7</v>
      </c>
    </row>
    <row r="6" spans="1:14" x14ac:dyDescent="0.35">
      <c r="A6">
        <v>1999</v>
      </c>
      <c r="B6" s="8">
        <v>1.8055555555555557E-2</v>
      </c>
      <c r="C6" s="8">
        <v>0.35610449500000002</v>
      </c>
      <c r="D6" s="8">
        <v>0.333191919</v>
      </c>
      <c r="E6" s="8">
        <v>0.282926864</v>
      </c>
      <c r="F6" s="8">
        <v>0.25486111111111115</v>
      </c>
      <c r="G6" s="8"/>
      <c r="H6" s="8">
        <v>0.68125000000000002</v>
      </c>
      <c r="I6" s="8">
        <v>367.84</v>
      </c>
      <c r="J6" s="8">
        <v>0.15138888888888888</v>
      </c>
      <c r="K6" s="8">
        <v>5.0006944444444441</v>
      </c>
      <c r="L6" s="8">
        <v>4.7222222222222221E-2</v>
      </c>
      <c r="M6" s="8">
        <v>1.3888888888888889E-3</v>
      </c>
      <c r="N6" s="8">
        <v>6</v>
      </c>
    </row>
    <row r="7" spans="1:14" x14ac:dyDescent="0.35">
      <c r="A7">
        <v>2000</v>
      </c>
      <c r="B7" s="8">
        <v>1.8055555555555557E-2</v>
      </c>
      <c r="C7" s="8">
        <v>0.36989238699999999</v>
      </c>
      <c r="D7" s="8">
        <v>0.32354364899999999</v>
      </c>
      <c r="E7" s="8">
        <v>0.26268090599999999</v>
      </c>
      <c r="F7" s="8">
        <v>0.26180555555555557</v>
      </c>
      <c r="G7" s="8"/>
      <c r="H7" s="8">
        <v>0.78402777777777777</v>
      </c>
      <c r="I7" s="8">
        <v>15.127083333333333</v>
      </c>
      <c r="J7" s="8">
        <v>0.15555555555555556</v>
      </c>
      <c r="K7" s="8">
        <v>5.1451388888888889</v>
      </c>
      <c r="L7" s="8">
        <v>-5.25</v>
      </c>
      <c r="M7" s="8">
        <v>1.1111111111111112E-2</v>
      </c>
      <c r="N7" s="8">
        <v>5</v>
      </c>
    </row>
    <row r="8" spans="1:14" x14ac:dyDescent="0.35">
      <c r="A8">
        <v>2001</v>
      </c>
      <c r="B8" s="8">
        <v>1.9444444444444445E-2</v>
      </c>
      <c r="C8" s="8">
        <v>0.369986331</v>
      </c>
      <c r="D8" s="8">
        <v>0.33432210499999998</v>
      </c>
      <c r="E8" s="8">
        <v>0.26554050299999998</v>
      </c>
      <c r="F8" s="8">
        <v>0.26666666666666666</v>
      </c>
      <c r="G8" s="8"/>
      <c r="H8" s="8">
        <v>0.92013888888888884</v>
      </c>
      <c r="I8" s="8">
        <v>17.493750000000002</v>
      </c>
      <c r="J8" s="8">
        <v>0.16319444444444445</v>
      </c>
      <c r="K8" s="8">
        <v>111.89</v>
      </c>
      <c r="L8" s="8">
        <v>0.12916666666666668</v>
      </c>
      <c r="M8" s="8">
        <v>1.3194444444444444E-2</v>
      </c>
      <c r="N8" s="8">
        <v>6</v>
      </c>
    </row>
    <row r="9" spans="1:14" x14ac:dyDescent="0.35">
      <c r="A9">
        <v>2002</v>
      </c>
      <c r="B9" s="8">
        <v>2.013888888888889E-2</v>
      </c>
      <c r="C9" s="8">
        <v>0.36407104899999998</v>
      </c>
      <c r="D9" s="8">
        <v>0.35883601900000001</v>
      </c>
      <c r="E9" s="8">
        <v>0.28905733</v>
      </c>
      <c r="F9" s="8">
        <v>0.21319444444444444</v>
      </c>
      <c r="G9" s="8"/>
      <c r="H9" s="8">
        <v>0.88611111111111107</v>
      </c>
      <c r="I9" s="8">
        <v>13.043055555555556</v>
      </c>
      <c r="J9" s="8">
        <v>0.15347222222222223</v>
      </c>
      <c r="K9" s="8">
        <v>117.65</v>
      </c>
      <c r="L9" s="8">
        <v>-0.04</v>
      </c>
      <c r="M9" s="8">
        <v>1.5277777777777777E-2</v>
      </c>
      <c r="N9" s="8">
        <v>7</v>
      </c>
    </row>
    <row r="10" spans="1:14" x14ac:dyDescent="0.35">
      <c r="A10">
        <v>2003</v>
      </c>
      <c r="B10" s="8">
        <v>1.9444444444444445E-2</v>
      </c>
      <c r="C10" s="8">
        <v>0.36618749900000003</v>
      </c>
      <c r="D10" s="8">
        <v>0.371482757</v>
      </c>
      <c r="E10" s="8">
        <v>0.30646068999999998</v>
      </c>
      <c r="F10" s="8">
        <v>0.23472222222222219</v>
      </c>
      <c r="G10" s="8"/>
      <c r="H10" s="8">
        <v>0.61944444444444446</v>
      </c>
      <c r="I10" s="8">
        <v>299.64999999999998</v>
      </c>
      <c r="J10" s="8">
        <v>0.19375000000000001</v>
      </c>
      <c r="K10" s="8">
        <v>5.8826388888888888</v>
      </c>
      <c r="L10" s="8">
        <v>0.12638888888888888</v>
      </c>
      <c r="M10" s="8">
        <v>1.3194444444444444E-2</v>
      </c>
      <c r="N10" s="8">
        <v>9</v>
      </c>
    </row>
    <row r="11" spans="1:14" x14ac:dyDescent="0.35">
      <c r="A11">
        <v>2004</v>
      </c>
      <c r="B11" s="8">
        <v>2.0833333333333301E-2</v>
      </c>
      <c r="C11" s="8">
        <v>0.37152682399999998</v>
      </c>
      <c r="D11" s="8">
        <v>0.35395430900000002</v>
      </c>
      <c r="E11" s="8">
        <v>0.30821354000000001</v>
      </c>
      <c r="F11" s="8">
        <v>0.25416666666666665</v>
      </c>
      <c r="G11" s="8"/>
      <c r="H11" s="8">
        <v>0.5229166666666667</v>
      </c>
      <c r="I11" s="8">
        <v>421.61</v>
      </c>
      <c r="J11" s="8">
        <v>0.18680555555555556</v>
      </c>
      <c r="K11" s="8">
        <v>4.6472222222222221</v>
      </c>
      <c r="L11" s="8">
        <v>0.1173611111111111</v>
      </c>
      <c r="M11" s="8">
        <v>1.3888888888888889E-3</v>
      </c>
      <c r="N11" s="8">
        <v>4</v>
      </c>
    </row>
    <row r="12" spans="1:14" x14ac:dyDescent="0.35">
      <c r="A12">
        <v>2005</v>
      </c>
      <c r="B12" s="8">
        <v>2.2916666666666669E-2</v>
      </c>
      <c r="C12" s="8">
        <v>0.37286146199999998</v>
      </c>
      <c r="D12" s="8">
        <v>0.33701128400000002</v>
      </c>
      <c r="E12" s="8">
        <v>0.38293648899999999</v>
      </c>
      <c r="F12" s="8">
        <v>0.24097222222222223</v>
      </c>
      <c r="G12" s="8"/>
      <c r="H12" s="8">
        <v>0.74930555555555556</v>
      </c>
      <c r="I12" s="8">
        <v>410</v>
      </c>
      <c r="J12" s="8">
        <v>0.12708333333333333</v>
      </c>
      <c r="K12" s="8">
        <v>5.3187500000000005</v>
      </c>
      <c r="L12" s="8">
        <v>0.15902777777777777</v>
      </c>
      <c r="M12" s="8">
        <v>9.7222222222222224E-3</v>
      </c>
      <c r="N12" s="8">
        <v>8</v>
      </c>
    </row>
    <row r="13" spans="1:14" x14ac:dyDescent="0.35">
      <c r="A13">
        <v>2006</v>
      </c>
      <c r="B13" s="8">
        <v>2.1527777777777781E-2</v>
      </c>
      <c r="C13" s="8">
        <v>0.37614420100000001</v>
      </c>
      <c r="D13" s="8">
        <v>0.31984849700000001</v>
      </c>
      <c r="E13" s="8">
        <v>0.34816585900000002</v>
      </c>
      <c r="F13" s="8">
        <v>0.21875</v>
      </c>
      <c r="G13" s="8"/>
      <c r="H13" s="8">
        <v>0.79513888888888884</v>
      </c>
      <c r="I13" s="8">
        <v>241</v>
      </c>
      <c r="J13" s="8">
        <v>0.17222222222222225</v>
      </c>
      <c r="K13" s="8">
        <v>4.7069444444444448</v>
      </c>
      <c r="L13" s="8">
        <v>0.23124999999999998</v>
      </c>
      <c r="M13" s="8">
        <v>1.3194444444444444E-2</v>
      </c>
      <c r="N13" s="8">
        <v>5</v>
      </c>
    </row>
    <row r="14" spans="1:14" x14ac:dyDescent="0.35">
      <c r="A14">
        <v>2007</v>
      </c>
      <c r="B14" s="8">
        <v>2.0833333333333301E-2</v>
      </c>
      <c r="C14" s="8">
        <v>0.38364719000000003</v>
      </c>
      <c r="D14" s="8">
        <v>0.29500253199999998</v>
      </c>
      <c r="E14" s="8">
        <v>0.36667324800000001</v>
      </c>
      <c r="F14" s="8">
        <v>0.22152777777777777</v>
      </c>
      <c r="G14" s="8"/>
      <c r="H14" s="8">
        <v>0.9</v>
      </c>
      <c r="I14" s="8">
        <v>337</v>
      </c>
      <c r="J14" s="8">
        <v>0.16250000000000001</v>
      </c>
      <c r="K14" s="8">
        <v>5.1312500000000005</v>
      </c>
      <c r="L14" s="8">
        <v>-3.96</v>
      </c>
      <c r="M14" s="8">
        <v>1.1805555555555555E-2</v>
      </c>
      <c r="N14" s="8">
        <v>6</v>
      </c>
    </row>
    <row r="15" spans="1:14" x14ac:dyDescent="0.35">
      <c r="A15">
        <v>2008</v>
      </c>
      <c r="B15" s="8">
        <v>1.9444444444444445E-2</v>
      </c>
      <c r="C15" s="8">
        <v>0.38485507400000002</v>
      </c>
      <c r="D15" s="8">
        <v>0.30463775100000001</v>
      </c>
      <c r="E15" s="8">
        <v>0.329345416</v>
      </c>
      <c r="F15" s="8">
        <v>0.22500000000000001</v>
      </c>
      <c r="G15" s="8"/>
      <c r="H15" s="8">
        <v>0.66388888888888886</v>
      </c>
      <c r="I15" s="8">
        <v>340</v>
      </c>
      <c r="J15" s="8">
        <v>0.16805555555555554</v>
      </c>
      <c r="K15" s="8">
        <v>5.6645833333333329</v>
      </c>
      <c r="L15" s="8">
        <v>3.472222222222222E-3</v>
      </c>
      <c r="M15" s="8">
        <v>1.1805555555555555E-2</v>
      </c>
      <c r="N15" s="8">
        <v>10</v>
      </c>
    </row>
    <row r="16" spans="1:14" x14ac:dyDescent="0.35">
      <c r="A16">
        <v>2009</v>
      </c>
      <c r="B16" s="8">
        <v>1.9444444444444445E-2</v>
      </c>
      <c r="C16" s="8">
        <v>0.38258919400000002</v>
      </c>
      <c r="D16" s="8">
        <v>0.30958792499999999</v>
      </c>
      <c r="E16" s="8">
        <v>0.27929025600000001</v>
      </c>
      <c r="F16" s="8">
        <v>0.2673611111111111</v>
      </c>
      <c r="G16" s="8"/>
      <c r="H16" s="8">
        <v>0.7090277777777777</v>
      </c>
      <c r="I16" s="8">
        <v>17.202083333333334</v>
      </c>
      <c r="J16" s="8">
        <v>0.16458333333333333</v>
      </c>
      <c r="K16" s="8">
        <v>5.7854166666666664</v>
      </c>
      <c r="L16" s="8">
        <v>6.5277777777777782E-2</v>
      </c>
      <c r="M16" s="8">
        <v>1.5277777777777777E-2</v>
      </c>
      <c r="N16" s="8">
        <v>5</v>
      </c>
    </row>
    <row r="17" spans="1:23" x14ac:dyDescent="0.35">
      <c r="A17">
        <v>2010</v>
      </c>
      <c r="B17" s="8">
        <v>1.8749999999999999E-2</v>
      </c>
      <c r="C17" s="8">
        <v>0.374829409</v>
      </c>
      <c r="D17" s="8">
        <v>0.30861039099999998</v>
      </c>
      <c r="E17" s="8">
        <v>0.29043703199999998</v>
      </c>
      <c r="F17" s="8">
        <v>0.27430555555555552</v>
      </c>
      <c r="G17" s="8"/>
      <c r="H17" s="8">
        <v>0.54305555555555551</v>
      </c>
      <c r="I17" s="8">
        <v>13.00625</v>
      </c>
      <c r="J17" s="8">
        <v>0.15902777777777777</v>
      </c>
      <c r="K17" s="8">
        <v>141.61000000000001</v>
      </c>
      <c r="L17" s="8">
        <v>0.20902777777777778</v>
      </c>
      <c r="M17" s="8">
        <v>1.3888888888888889E-3</v>
      </c>
      <c r="N17" s="8">
        <v>3</v>
      </c>
    </row>
    <row r="18" spans="1:23" x14ac:dyDescent="0.35">
      <c r="A18">
        <v>2011</v>
      </c>
      <c r="B18" s="8">
        <v>1.8055555555555557E-2</v>
      </c>
      <c r="C18" s="8">
        <v>0.37408873300000001</v>
      </c>
      <c r="D18" s="8">
        <v>0.310790344</v>
      </c>
      <c r="E18" s="8">
        <v>0.27456567799999998</v>
      </c>
      <c r="F18" s="8">
        <v>0.25208333333333333</v>
      </c>
      <c r="G18" s="8"/>
      <c r="H18" s="8">
        <v>0.66875000000000007</v>
      </c>
      <c r="I18" s="8">
        <v>19.474305555555556</v>
      </c>
      <c r="J18" s="8">
        <v>0.19652777777777777</v>
      </c>
      <c r="K18" s="8">
        <v>83.73</v>
      </c>
      <c r="L18" s="8">
        <v>-3.5</v>
      </c>
      <c r="M18" s="8">
        <v>1.1111111111111112E-2</v>
      </c>
      <c r="N18" s="8">
        <v>9</v>
      </c>
    </row>
    <row r="19" spans="1:23" x14ac:dyDescent="0.35">
      <c r="A19">
        <v>2012</v>
      </c>
      <c r="B19" s="8">
        <v>1.9444444444444445E-2</v>
      </c>
      <c r="C19" s="8">
        <v>0.37497072300000001</v>
      </c>
      <c r="D19" s="8">
        <v>0.30544920599999997</v>
      </c>
      <c r="E19" s="8">
        <v>0.28269856199999999</v>
      </c>
      <c r="F19" s="8">
        <v>0.28333333333333333</v>
      </c>
      <c r="G19" s="8"/>
      <c r="H19" s="8">
        <v>0.66805555555555562</v>
      </c>
      <c r="I19" s="8">
        <v>18.098611111111111</v>
      </c>
      <c r="J19" s="8">
        <v>0.15138888888888888</v>
      </c>
      <c r="K19" s="8">
        <v>6.2458333333333336</v>
      </c>
      <c r="L19" s="8">
        <v>0.18680555555555556</v>
      </c>
      <c r="M19" s="8">
        <v>1.2499999999999999E-2</v>
      </c>
      <c r="N19" s="8">
        <v>10</v>
      </c>
    </row>
    <row r="20" spans="1:23" x14ac:dyDescent="0.35">
      <c r="A20">
        <v>2013</v>
      </c>
      <c r="B20" s="8">
        <v>1.7361111111111112E-2</v>
      </c>
      <c r="C20" s="8">
        <v>0.37715745099999998</v>
      </c>
      <c r="D20" s="8">
        <v>0.30467833799999999</v>
      </c>
      <c r="E20" s="8">
        <v>0.276521615</v>
      </c>
      <c r="F20" s="8">
        <v>0.25138888888888888</v>
      </c>
      <c r="G20" s="8"/>
      <c r="H20" s="8">
        <v>0.75208333333333333</v>
      </c>
      <c r="I20" s="8">
        <v>13.275</v>
      </c>
      <c r="J20" s="8">
        <v>0.15486111111111112</v>
      </c>
      <c r="K20" s="8">
        <v>5.3291666666666666</v>
      </c>
      <c r="L20" s="8">
        <v>0.21666666666666667</v>
      </c>
      <c r="M20" s="8">
        <v>1.3888888888888889E-3</v>
      </c>
      <c r="N20" s="8">
        <v>5</v>
      </c>
    </row>
    <row r="21" spans="1:23" x14ac:dyDescent="0.35">
      <c r="A21">
        <v>2014</v>
      </c>
      <c r="B21" s="8">
        <v>1.8055555555555557E-2</v>
      </c>
      <c r="C21" s="8">
        <v>0.367428109</v>
      </c>
      <c r="D21" s="8">
        <v>0.29007620200000001</v>
      </c>
      <c r="E21" s="8">
        <v>0.23666232100000001</v>
      </c>
      <c r="F21" s="8">
        <v>0.26180555555555557</v>
      </c>
      <c r="G21" s="8"/>
      <c r="H21" s="8">
        <v>0.69236111111111109</v>
      </c>
      <c r="I21" s="8">
        <v>17.030555555555555</v>
      </c>
      <c r="J21" s="8">
        <v>0.19375000000000001</v>
      </c>
      <c r="K21" s="8">
        <v>3.3368055555555554</v>
      </c>
      <c r="L21" s="8">
        <v>-3.43</v>
      </c>
      <c r="M21" s="8">
        <v>1.3194444444444444E-2</v>
      </c>
      <c r="N21" s="8">
        <v>8</v>
      </c>
    </row>
    <row r="22" spans="1:23" x14ac:dyDescent="0.35">
      <c r="A22">
        <v>2015</v>
      </c>
      <c r="B22" s="8">
        <v>1.8055555555555557E-2</v>
      </c>
      <c r="C22" s="8">
        <v>0.36593794200000002</v>
      </c>
      <c r="D22" s="8">
        <v>0.30802571099999998</v>
      </c>
      <c r="E22" s="8">
        <v>0.236028655</v>
      </c>
      <c r="F22" s="8">
        <v>0.27361111111111108</v>
      </c>
      <c r="G22" s="8"/>
      <c r="H22" s="8">
        <v>0.56388888888888888</v>
      </c>
      <c r="I22" s="8">
        <v>325.98</v>
      </c>
      <c r="J22" s="8">
        <v>0.14791666666666667</v>
      </c>
      <c r="K22" s="8">
        <v>5.5020833333333341</v>
      </c>
      <c r="L22" s="8">
        <v>0.17013888888888887</v>
      </c>
      <c r="M22" s="8">
        <v>1.1805555555555555E-2</v>
      </c>
      <c r="N22" s="8">
        <v>6</v>
      </c>
    </row>
    <row r="23" spans="1:23" x14ac:dyDescent="0.35">
      <c r="A23">
        <v>2016</v>
      </c>
      <c r="B23" s="8">
        <v>1.8055555555555557E-2</v>
      </c>
      <c r="C23" s="8">
        <v>0.37305666599999998</v>
      </c>
      <c r="D23" s="8">
        <v>0.30062971900000002</v>
      </c>
      <c r="E23" s="8">
        <v>0.25184686899999997</v>
      </c>
      <c r="F23" s="8">
        <v>0.2902777777777778</v>
      </c>
      <c r="G23" s="8"/>
      <c r="H23" s="8">
        <v>0.69027777777777777</v>
      </c>
      <c r="I23" s="8">
        <v>385.61</v>
      </c>
      <c r="J23" s="8">
        <v>0.18541666666666667</v>
      </c>
      <c r="K23" s="8">
        <v>84.67</v>
      </c>
      <c r="L23" s="8">
        <v>-2.59</v>
      </c>
      <c r="M23" s="8">
        <v>1.3194444444444444E-2</v>
      </c>
      <c r="N23" s="8">
        <v>7</v>
      </c>
    </row>
    <row r="24" spans="1:23" x14ac:dyDescent="0.35">
      <c r="A24">
        <v>2017</v>
      </c>
      <c r="B24" s="8">
        <v>1.6666666666666666E-2</v>
      </c>
      <c r="C24" s="8">
        <v>0.37914376399999999</v>
      </c>
      <c r="D24" s="8">
        <v>0.29349081700000001</v>
      </c>
      <c r="E24" s="8">
        <v>0.245012481</v>
      </c>
      <c r="F24" s="8">
        <v>0.2951388888888889</v>
      </c>
      <c r="G24" s="8"/>
      <c r="H24" s="8">
        <v>0.48402777777777778</v>
      </c>
      <c r="I24" s="8">
        <v>20.974999999999998</v>
      </c>
      <c r="J24" s="8">
        <v>0.15486111111111112</v>
      </c>
      <c r="K24" s="8">
        <v>128.77000000000001</v>
      </c>
      <c r="L24" s="8">
        <v>0.19513888888888889</v>
      </c>
      <c r="M24" s="8">
        <v>1.5277777777777777E-2</v>
      </c>
      <c r="N24" s="8">
        <v>13</v>
      </c>
      <c r="T24" s="7"/>
      <c r="U24" s="7"/>
      <c r="V24" s="7"/>
      <c r="W24" s="7"/>
    </row>
    <row r="25" spans="1:23" x14ac:dyDescent="0.35">
      <c r="A25">
        <v>2018</v>
      </c>
      <c r="B25" s="8">
        <v>1.6666666666666666E-2</v>
      </c>
      <c r="C25" s="8">
        <v>0.37560418600000001</v>
      </c>
      <c r="D25" s="8">
        <v>0.28363122400000002</v>
      </c>
      <c r="E25" s="8">
        <v>0.175800552</v>
      </c>
      <c r="F25" s="8">
        <v>0.31666666666666665</v>
      </c>
      <c r="G25" s="8"/>
      <c r="H25" s="8">
        <v>0.64652777777777781</v>
      </c>
      <c r="I25" s="8">
        <v>21.094444444444445</v>
      </c>
      <c r="J25" s="8">
        <v>0.15763888888888888</v>
      </c>
      <c r="K25" s="8">
        <v>5.604861111111112</v>
      </c>
      <c r="L25" s="8">
        <v>0.23402777777777781</v>
      </c>
      <c r="M25" s="8">
        <v>1.3194444444444444E-2</v>
      </c>
      <c r="N25" s="8">
        <v>15</v>
      </c>
      <c r="T25" s="7"/>
      <c r="U25" s="7"/>
      <c r="V25" s="7"/>
      <c r="W25" s="7"/>
    </row>
    <row r="26" spans="1:23" x14ac:dyDescent="0.35">
      <c r="A26">
        <v>2019</v>
      </c>
      <c r="B26" s="8">
        <v>1.5277777777777777E-2</v>
      </c>
      <c r="C26" s="8">
        <v>0.37401117299999997</v>
      </c>
      <c r="D26" s="8">
        <v>0.261998487</v>
      </c>
      <c r="E26" s="8">
        <v>0.19540439700000001</v>
      </c>
      <c r="F26" s="8">
        <v>0.30138888888888887</v>
      </c>
      <c r="G26" s="8"/>
      <c r="H26" s="8">
        <v>0.41041666666666665</v>
      </c>
      <c r="I26" s="8">
        <v>389.69</v>
      </c>
      <c r="J26" s="8">
        <v>0.16111111111111112</v>
      </c>
      <c r="K26" s="8">
        <v>132.85</v>
      </c>
      <c r="L26" s="8">
        <v>0.1673611111111111</v>
      </c>
      <c r="M26" s="8">
        <v>1.2499999999999999E-2</v>
      </c>
      <c r="N26" s="8">
        <v>10</v>
      </c>
      <c r="T26" s="7"/>
      <c r="U26" s="7"/>
      <c r="V26" s="7"/>
      <c r="W26" s="7"/>
    </row>
    <row r="27" spans="1:23" x14ac:dyDescent="0.35">
      <c r="A27">
        <v>2020</v>
      </c>
      <c r="B27" s="8">
        <v>1.8749999999999999E-2</v>
      </c>
      <c r="C27" s="8">
        <v>0.37174199600000002</v>
      </c>
      <c r="D27" s="8">
        <v>0.31164455800000002</v>
      </c>
      <c r="E27" s="8">
        <v>0.19466124200000001</v>
      </c>
      <c r="F27" s="8">
        <v>0.34861111111111115</v>
      </c>
      <c r="G27" s="8"/>
      <c r="H27" s="8">
        <v>0.5541666666666667</v>
      </c>
      <c r="I27" s="8">
        <v>16.011111111111109</v>
      </c>
      <c r="J27" s="8">
        <v>0.15208333333333332</v>
      </c>
      <c r="K27" s="8">
        <v>5.3902777777777784</v>
      </c>
      <c r="L27" s="8">
        <v>0.19166666666666665</v>
      </c>
      <c r="M27" s="8">
        <v>1.3194444444444444E-2</v>
      </c>
      <c r="N27" s="8">
        <v>5</v>
      </c>
      <c r="T27" s="7"/>
      <c r="U27" s="7"/>
      <c r="V27" s="7"/>
      <c r="W27" s="7"/>
    </row>
    <row r="28" spans="1:23" x14ac:dyDescent="0.35">
      <c r="A28">
        <v>2021</v>
      </c>
      <c r="B28" s="8">
        <v>1.6666666666666666E-2</v>
      </c>
      <c r="C28" s="8">
        <v>0.37433750999999998</v>
      </c>
      <c r="D28" s="8">
        <v>0.29511305799999998</v>
      </c>
      <c r="E28" s="8">
        <v>0.21047527099999999</v>
      </c>
      <c r="F28" s="8">
        <v>0.32222222222222224</v>
      </c>
      <c r="G28" s="8"/>
      <c r="H28" s="8">
        <v>0.50069444444444444</v>
      </c>
      <c r="I28" s="8">
        <v>14.040277777777776</v>
      </c>
      <c r="J28" s="8">
        <v>0.12986111111111112</v>
      </c>
      <c r="K28" s="8">
        <v>4.8770833333333332</v>
      </c>
      <c r="L28" s="8">
        <v>0.19166666666666665</v>
      </c>
      <c r="M28" s="8">
        <v>1.1805555555555555E-2</v>
      </c>
      <c r="N28" s="8">
        <v>12</v>
      </c>
      <c r="T28" s="7"/>
      <c r="U28" s="7"/>
      <c r="V28" s="7"/>
      <c r="W28" s="7"/>
    </row>
    <row r="29" spans="1:23" x14ac:dyDescent="0.35">
      <c r="B29" t="s">
        <v>56</v>
      </c>
      <c r="C29" t="s">
        <v>57</v>
      </c>
      <c r="D29" t="s">
        <v>58</v>
      </c>
      <c r="E29" t="s">
        <v>59</v>
      </c>
      <c r="T29" s="7"/>
      <c r="U29" s="7"/>
      <c r="V29" s="7"/>
      <c r="W29" s="7"/>
    </row>
    <row r="30" spans="1:23" x14ac:dyDescent="0.35">
      <c r="T30" s="7"/>
      <c r="U30" s="7"/>
      <c r="V30" s="7"/>
      <c r="W30" s="7"/>
    </row>
    <row r="31" spans="1:23" x14ac:dyDescent="0.35">
      <c r="O31" s="5"/>
      <c r="T31" s="7"/>
      <c r="U31" s="7"/>
      <c r="V31" s="7"/>
      <c r="W31" s="7"/>
    </row>
    <row r="32" spans="1:23" x14ac:dyDescent="0.35">
      <c r="O32" s="5"/>
      <c r="T32" s="7"/>
      <c r="U32" s="7"/>
      <c r="V32" s="7"/>
      <c r="W32" s="7"/>
    </row>
    <row r="33" spans="15:23" x14ac:dyDescent="0.35">
      <c r="O33" s="5"/>
      <c r="T33" s="7"/>
      <c r="U33" s="7"/>
      <c r="V33" s="7"/>
      <c r="W33" s="7"/>
    </row>
    <row r="34" spans="15:23" x14ac:dyDescent="0.35">
      <c r="O34" s="5"/>
      <c r="T34" s="7"/>
      <c r="U34" s="7"/>
      <c r="V34" s="7"/>
      <c r="W34" s="7"/>
    </row>
    <row r="35" spans="15:23" x14ac:dyDescent="0.35">
      <c r="O35" s="6"/>
      <c r="T35" s="7"/>
      <c r="U35" s="7"/>
      <c r="V35" s="7"/>
      <c r="W35" s="7"/>
    </row>
    <row r="36" spans="15:23" x14ac:dyDescent="0.35">
      <c r="T36" s="7"/>
      <c r="U36" s="7"/>
      <c r="V36" s="7"/>
      <c r="W36" s="7"/>
    </row>
    <row r="37" spans="15:23" x14ac:dyDescent="0.35">
      <c r="T37" s="7"/>
      <c r="U37" s="7"/>
      <c r="V37" s="7"/>
      <c r="W37" s="7"/>
    </row>
    <row r="38" spans="15:23" x14ac:dyDescent="0.35">
      <c r="T38" s="7"/>
      <c r="U38" s="7"/>
      <c r="V38" s="7"/>
      <c r="W38" s="7"/>
    </row>
    <row r="39" spans="15:23" x14ac:dyDescent="0.35">
      <c r="T39" s="7"/>
      <c r="U39" s="7"/>
      <c r="V39" s="7"/>
      <c r="W39" s="7"/>
    </row>
    <row r="40" spans="15:23" x14ac:dyDescent="0.35">
      <c r="T40" s="7"/>
      <c r="U40" s="7"/>
      <c r="V40" s="7"/>
      <c r="W40" s="7"/>
    </row>
    <row r="41" spans="15:23" x14ac:dyDescent="0.35">
      <c r="T41" s="7"/>
      <c r="U41" s="7"/>
      <c r="V41" s="7"/>
      <c r="W41" s="7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5A896-56D9-4AF7-A353-AE56E1280B0B}">
  <dimension ref="A1:Y28"/>
  <sheetViews>
    <sheetView workbookViewId="0">
      <selection activeCell="H2" sqref="H2:H28"/>
    </sheetView>
  </sheetViews>
  <sheetFormatPr defaultColWidth="17.7265625" defaultRowHeight="14.5" x14ac:dyDescent="0.35"/>
  <sheetData>
    <row r="1" spans="1:25" x14ac:dyDescent="0.35">
      <c r="A1" s="5" t="s">
        <v>1</v>
      </c>
      <c r="B1" s="5" t="s">
        <v>6</v>
      </c>
      <c r="C1" t="s">
        <v>8</v>
      </c>
      <c r="D1" t="s">
        <v>9</v>
      </c>
      <c r="E1" t="s">
        <v>60</v>
      </c>
      <c r="F1" t="s">
        <v>61</v>
      </c>
      <c r="G1" s="5" t="s">
        <v>6</v>
      </c>
      <c r="H1" t="s">
        <v>7</v>
      </c>
      <c r="I1" t="s">
        <v>8</v>
      </c>
      <c r="J1" t="s">
        <v>9</v>
      </c>
      <c r="L1" s="5" t="s">
        <v>6</v>
      </c>
      <c r="M1" t="s">
        <v>7</v>
      </c>
      <c r="N1" t="s">
        <v>8</v>
      </c>
      <c r="O1" t="s">
        <v>9</v>
      </c>
      <c r="Q1" s="5" t="s">
        <v>6</v>
      </c>
      <c r="R1" t="s">
        <v>7</v>
      </c>
      <c r="S1" t="s">
        <v>8</v>
      </c>
      <c r="T1" t="s">
        <v>9</v>
      </c>
      <c r="V1" s="5" t="s">
        <v>6</v>
      </c>
      <c r="W1" t="s">
        <v>7</v>
      </c>
      <c r="X1" t="s">
        <v>8</v>
      </c>
      <c r="Y1" t="s">
        <v>9</v>
      </c>
    </row>
    <row r="2" spans="1:25" x14ac:dyDescent="0.35">
      <c r="A2" s="5">
        <v>1995</v>
      </c>
      <c r="B2">
        <v>0.33478999999999998</v>
      </c>
      <c r="C2">
        <v>0.32837</v>
      </c>
      <c r="D2">
        <v>0.34121000000000001</v>
      </c>
      <c r="E2">
        <v>0.30839</v>
      </c>
      <c r="F2" s="5">
        <v>0.35581000000000002</v>
      </c>
      <c r="H2">
        <f>(B2-C2)/1.96</f>
        <v>3.2755102040816233E-3</v>
      </c>
      <c r="K2" s="5"/>
      <c r="P2" s="5"/>
    </row>
    <row r="3" spans="1:25" x14ac:dyDescent="0.35">
      <c r="A3" s="5">
        <v>1996</v>
      </c>
      <c r="B3">
        <v>0.33289000000000002</v>
      </c>
      <c r="C3">
        <v>0.32741999999999999</v>
      </c>
      <c r="D3">
        <v>0.33834999999999998</v>
      </c>
      <c r="E3">
        <v>0.30874000000000001</v>
      </c>
      <c r="F3" s="5">
        <v>0.35182000000000002</v>
      </c>
      <c r="H3">
        <f t="shared" ref="H3:H28" si="0">(B3-C3)/1.96</f>
        <v>2.7908163265306278E-3</v>
      </c>
      <c r="K3" s="5"/>
      <c r="P3" s="5"/>
    </row>
    <row r="4" spans="1:25" x14ac:dyDescent="0.35">
      <c r="A4" s="5">
        <v>1997</v>
      </c>
      <c r="B4">
        <v>0.33099000000000001</v>
      </c>
      <c r="C4">
        <v>0.32634000000000002</v>
      </c>
      <c r="D4">
        <v>0.33565</v>
      </c>
      <c r="E4">
        <v>0.30909999999999999</v>
      </c>
      <c r="F4" s="5">
        <v>0.34783999999999998</v>
      </c>
      <c r="H4">
        <f t="shared" si="0"/>
        <v>2.3724489795918305E-3</v>
      </c>
      <c r="K4" s="5"/>
      <c r="P4" s="5"/>
    </row>
    <row r="5" spans="1:25" x14ac:dyDescent="0.35">
      <c r="A5" s="5">
        <v>1998</v>
      </c>
      <c r="B5">
        <v>0.32911000000000001</v>
      </c>
      <c r="C5">
        <v>0.3251</v>
      </c>
      <c r="D5">
        <v>0.33312000000000003</v>
      </c>
      <c r="E5">
        <v>0.30945</v>
      </c>
      <c r="F5" s="5">
        <v>0.34388000000000002</v>
      </c>
      <c r="H5">
        <f t="shared" si="0"/>
        <v>2.0459183673469457E-3</v>
      </c>
      <c r="K5" s="5"/>
      <c r="P5" s="5"/>
    </row>
    <row r="6" spans="1:25" x14ac:dyDescent="0.35">
      <c r="A6" s="5">
        <v>1999</v>
      </c>
      <c r="B6">
        <v>0.32724999999999999</v>
      </c>
      <c r="C6">
        <v>0.32374999999999998</v>
      </c>
      <c r="D6">
        <v>0.33073999999999998</v>
      </c>
      <c r="E6">
        <v>0.30980999999999997</v>
      </c>
      <c r="F6" s="5">
        <v>0.33994999999999997</v>
      </c>
      <c r="H6">
        <f t="shared" si="0"/>
        <v>1.7857142857142874E-3</v>
      </c>
      <c r="K6" s="5"/>
      <c r="P6" s="5"/>
    </row>
    <row r="7" spans="1:25" x14ac:dyDescent="0.35">
      <c r="A7" s="5">
        <v>2000</v>
      </c>
      <c r="B7">
        <v>0.32541999999999999</v>
      </c>
      <c r="C7">
        <v>0.32228000000000001</v>
      </c>
      <c r="D7">
        <v>0.32856000000000002</v>
      </c>
      <c r="E7">
        <v>0.31015999999999999</v>
      </c>
      <c r="F7" s="5">
        <v>0.33611999999999997</v>
      </c>
      <c r="H7">
        <f t="shared" si="0"/>
        <v>1.6020408163265184E-3</v>
      </c>
      <c r="K7" s="5"/>
      <c r="P7" s="5"/>
    </row>
    <row r="8" spans="1:25" x14ac:dyDescent="0.35">
      <c r="A8" s="5">
        <v>2001</v>
      </c>
      <c r="B8">
        <v>0.32364999999999999</v>
      </c>
      <c r="C8">
        <v>0.32074000000000003</v>
      </c>
      <c r="D8">
        <v>0.32656000000000002</v>
      </c>
      <c r="E8">
        <v>0.31052000000000002</v>
      </c>
      <c r="F8" s="5">
        <v>0.33244000000000001</v>
      </c>
      <c r="H8">
        <f t="shared" si="0"/>
        <v>1.4846938775510041E-3</v>
      </c>
      <c r="K8" s="5"/>
      <c r="P8" s="5"/>
    </row>
    <row r="9" spans="1:25" x14ac:dyDescent="0.35">
      <c r="A9" s="5">
        <v>2002</v>
      </c>
      <c r="B9">
        <v>0.32196000000000002</v>
      </c>
      <c r="C9">
        <v>0.31918999999999997</v>
      </c>
      <c r="D9">
        <v>0.32473000000000002</v>
      </c>
      <c r="E9">
        <v>0.31086999999999998</v>
      </c>
      <c r="F9" s="5">
        <v>0.32896999999999998</v>
      </c>
      <c r="H9">
        <f t="shared" si="0"/>
        <v>1.4132653061224745E-3</v>
      </c>
      <c r="K9" s="5"/>
      <c r="P9" s="5"/>
    </row>
    <row r="10" spans="1:25" x14ac:dyDescent="0.35">
      <c r="A10" s="5">
        <v>2003</v>
      </c>
      <c r="B10">
        <v>0.32034000000000001</v>
      </c>
      <c r="C10">
        <v>0.31763000000000002</v>
      </c>
      <c r="D10">
        <v>0.32306000000000001</v>
      </c>
      <c r="E10">
        <v>0.31123000000000001</v>
      </c>
      <c r="F10" s="5">
        <v>0.32573000000000002</v>
      </c>
      <c r="H10">
        <f t="shared" si="0"/>
        <v>1.3826530612244849E-3</v>
      </c>
      <c r="K10" s="5"/>
      <c r="P10" s="5"/>
    </row>
    <row r="11" spans="1:25" x14ac:dyDescent="0.35">
      <c r="A11" s="5">
        <v>2004</v>
      </c>
      <c r="B11">
        <v>0.31881999999999999</v>
      </c>
      <c r="C11">
        <v>0.31612000000000001</v>
      </c>
      <c r="D11">
        <v>0.32151999999999997</v>
      </c>
      <c r="E11">
        <v>0.31158000000000002</v>
      </c>
      <c r="F11" s="5">
        <v>0.32274000000000003</v>
      </c>
      <c r="H11">
        <f t="shared" si="0"/>
        <v>1.3775510204081531E-3</v>
      </c>
      <c r="K11" s="5"/>
      <c r="P11" s="5"/>
    </row>
    <row r="12" spans="1:25" x14ac:dyDescent="0.35">
      <c r="A12" s="5">
        <v>2005</v>
      </c>
      <c r="B12">
        <v>0.31736999999999999</v>
      </c>
      <c r="C12">
        <v>0.31468000000000002</v>
      </c>
      <c r="D12">
        <v>0.32006000000000001</v>
      </c>
      <c r="E12">
        <v>0.31194</v>
      </c>
      <c r="F12" s="5">
        <v>0.31997999999999999</v>
      </c>
      <c r="H12">
        <f t="shared" si="0"/>
        <v>1.3724489795918216E-3</v>
      </c>
      <c r="K12" s="5"/>
      <c r="P12" s="5"/>
    </row>
    <row r="13" spans="1:25" x14ac:dyDescent="0.35">
      <c r="A13" s="5">
        <v>2006</v>
      </c>
      <c r="B13">
        <v>0.316</v>
      </c>
      <c r="C13">
        <v>0.31329000000000001</v>
      </c>
      <c r="D13">
        <v>0.31870999999999999</v>
      </c>
      <c r="E13">
        <v>0.31229000000000001</v>
      </c>
      <c r="F13" s="5">
        <v>0.31741999999999998</v>
      </c>
      <c r="H13">
        <f t="shared" si="0"/>
        <v>1.3826530612244849E-3</v>
      </c>
      <c r="K13" s="5"/>
      <c r="P13" s="5"/>
    </row>
    <row r="14" spans="1:25" x14ac:dyDescent="0.35">
      <c r="A14" s="5">
        <v>2007</v>
      </c>
      <c r="B14">
        <v>0.31468000000000002</v>
      </c>
      <c r="C14">
        <v>0.31196000000000002</v>
      </c>
      <c r="D14">
        <v>0.31740000000000002</v>
      </c>
      <c r="E14">
        <v>0.31264999999999998</v>
      </c>
      <c r="F14" s="5">
        <v>0.31502000000000002</v>
      </c>
      <c r="H14">
        <f t="shared" si="0"/>
        <v>1.3877551020408164E-3</v>
      </c>
      <c r="K14" s="5"/>
      <c r="P14" s="5"/>
    </row>
    <row r="15" spans="1:25" x14ac:dyDescent="0.35">
      <c r="A15" s="5">
        <v>2008</v>
      </c>
      <c r="B15">
        <v>0.31341000000000002</v>
      </c>
      <c r="C15">
        <v>0.31069999999999998</v>
      </c>
      <c r="D15">
        <v>0.31613000000000002</v>
      </c>
      <c r="E15">
        <v>0.313</v>
      </c>
      <c r="F15" s="5">
        <v>0.31275999999999998</v>
      </c>
      <c r="H15">
        <f t="shared" si="0"/>
        <v>1.3826530612245131E-3</v>
      </c>
      <c r="K15" s="5"/>
      <c r="P15" s="5"/>
    </row>
    <row r="16" spans="1:25" x14ac:dyDescent="0.35">
      <c r="A16" s="5">
        <v>2009</v>
      </c>
      <c r="B16">
        <v>0.31219000000000002</v>
      </c>
      <c r="C16">
        <v>0.30947000000000002</v>
      </c>
      <c r="D16">
        <v>0.31491000000000002</v>
      </c>
      <c r="E16">
        <v>0.31336000000000003</v>
      </c>
      <c r="F16" s="5">
        <v>0.31058999999999998</v>
      </c>
      <c r="H16">
        <f t="shared" si="0"/>
        <v>1.3877551020408164E-3</v>
      </c>
      <c r="K16" s="5"/>
      <c r="P16" s="5"/>
    </row>
    <row r="17" spans="1:16" x14ac:dyDescent="0.35">
      <c r="A17" s="5">
        <v>2010</v>
      </c>
      <c r="B17">
        <v>0.31098999999999999</v>
      </c>
      <c r="C17">
        <v>0.30828</v>
      </c>
      <c r="D17">
        <v>0.31369999999999998</v>
      </c>
      <c r="E17">
        <v>0.31370999999999999</v>
      </c>
      <c r="F17" s="5">
        <v>0.30851000000000001</v>
      </c>
      <c r="H17">
        <f t="shared" si="0"/>
        <v>1.3826530612244849E-3</v>
      </c>
      <c r="K17" s="5"/>
      <c r="P17" s="5"/>
    </row>
    <row r="18" spans="1:16" x14ac:dyDescent="0.35">
      <c r="A18" s="5">
        <v>2011</v>
      </c>
      <c r="B18">
        <v>0.30982999999999999</v>
      </c>
      <c r="C18">
        <v>0.30714000000000002</v>
      </c>
      <c r="D18">
        <v>0.31252000000000002</v>
      </c>
      <c r="E18">
        <v>0.31407000000000002</v>
      </c>
      <c r="F18" s="5">
        <v>0.30647999999999997</v>
      </c>
      <c r="H18">
        <f t="shared" si="0"/>
        <v>1.3724489795918216E-3</v>
      </c>
      <c r="K18" s="5"/>
      <c r="P18" s="5"/>
    </row>
    <row r="19" spans="1:16" x14ac:dyDescent="0.35">
      <c r="A19" s="5">
        <v>2012</v>
      </c>
      <c r="B19">
        <v>0.30869999999999997</v>
      </c>
      <c r="C19">
        <v>0.30599999999999999</v>
      </c>
      <c r="D19">
        <v>0.31139</v>
      </c>
      <c r="E19">
        <v>0.31441999999999998</v>
      </c>
      <c r="F19" s="5">
        <v>0.30448999999999998</v>
      </c>
      <c r="H19">
        <f t="shared" si="0"/>
        <v>1.3775510204081531E-3</v>
      </c>
      <c r="K19" s="5"/>
      <c r="P19" s="5"/>
    </row>
    <row r="20" spans="1:16" x14ac:dyDescent="0.35">
      <c r="A20" s="5">
        <v>2013</v>
      </c>
      <c r="B20">
        <v>0.30758999999999997</v>
      </c>
      <c r="C20">
        <v>0.30486999999999997</v>
      </c>
      <c r="D20">
        <v>0.31030000000000002</v>
      </c>
      <c r="E20">
        <v>0.31478</v>
      </c>
      <c r="F20" s="5">
        <v>0.30251</v>
      </c>
      <c r="H20">
        <f t="shared" si="0"/>
        <v>1.3877551020408164E-3</v>
      </c>
      <c r="K20" s="5"/>
      <c r="P20" s="5"/>
    </row>
    <row r="21" spans="1:16" x14ac:dyDescent="0.35">
      <c r="A21" s="5">
        <v>2014</v>
      </c>
      <c r="B21">
        <v>0.30649999999999999</v>
      </c>
      <c r="C21">
        <v>0.30373</v>
      </c>
      <c r="D21">
        <v>0.30926999999999999</v>
      </c>
      <c r="E21">
        <v>0.31513000000000002</v>
      </c>
      <c r="F21" s="5">
        <v>0.30053000000000002</v>
      </c>
      <c r="H21">
        <f t="shared" si="0"/>
        <v>1.4132653061224463E-3</v>
      </c>
      <c r="K21" s="5"/>
      <c r="P21" s="5"/>
    </row>
    <row r="22" spans="1:16" x14ac:dyDescent="0.35">
      <c r="A22" s="5">
        <v>2015</v>
      </c>
      <c r="B22">
        <v>0.30543999999999999</v>
      </c>
      <c r="C22">
        <v>0.30253000000000002</v>
      </c>
      <c r="D22">
        <v>0.30835000000000001</v>
      </c>
      <c r="E22">
        <v>0.31548999999999999</v>
      </c>
      <c r="F22" s="5">
        <v>0.29858000000000001</v>
      </c>
      <c r="H22">
        <f t="shared" si="0"/>
        <v>1.4846938775510041E-3</v>
      </c>
      <c r="K22" s="5"/>
      <c r="P22" s="5"/>
    </row>
    <row r="23" spans="1:16" x14ac:dyDescent="0.35">
      <c r="A23" s="5">
        <v>2016</v>
      </c>
      <c r="B23">
        <v>0.30441000000000001</v>
      </c>
      <c r="C23">
        <v>0.30127999999999999</v>
      </c>
      <c r="D23">
        <v>0.30754999999999999</v>
      </c>
      <c r="E23">
        <v>0.31584000000000001</v>
      </c>
      <c r="F23" s="5">
        <v>0.29665000000000002</v>
      </c>
      <c r="H23">
        <f t="shared" si="0"/>
        <v>1.5969387755102151E-3</v>
      </c>
      <c r="K23" s="5"/>
      <c r="P23" s="5"/>
    </row>
    <row r="24" spans="1:16" x14ac:dyDescent="0.35">
      <c r="A24" s="5">
        <v>2017</v>
      </c>
      <c r="B24">
        <v>0.30341000000000001</v>
      </c>
      <c r="C24">
        <v>0.29992000000000002</v>
      </c>
      <c r="D24">
        <v>0.30691000000000002</v>
      </c>
      <c r="E24">
        <v>0.31619999999999998</v>
      </c>
      <c r="F24" s="5">
        <v>0.29476999999999998</v>
      </c>
      <c r="H24">
        <f t="shared" si="0"/>
        <v>1.7806122448979556E-3</v>
      </c>
      <c r="K24" s="5"/>
      <c r="P24" s="5"/>
    </row>
    <row r="25" spans="1:16" x14ac:dyDescent="0.35">
      <c r="A25" s="5">
        <v>2018</v>
      </c>
      <c r="B25">
        <v>0.30245</v>
      </c>
      <c r="C25">
        <v>0.29843999999999998</v>
      </c>
      <c r="D25">
        <v>0.30645</v>
      </c>
      <c r="E25">
        <v>0.31655</v>
      </c>
      <c r="F25" s="5">
        <v>0.29293999999999998</v>
      </c>
      <c r="H25">
        <f t="shared" si="0"/>
        <v>2.0459183673469457E-3</v>
      </c>
      <c r="K25" s="5"/>
      <c r="P25" s="5"/>
    </row>
    <row r="26" spans="1:16" x14ac:dyDescent="0.35">
      <c r="A26" s="5">
        <v>2019</v>
      </c>
      <c r="B26">
        <v>0.30151</v>
      </c>
      <c r="C26">
        <v>0.29685</v>
      </c>
      <c r="D26">
        <v>0.30617</v>
      </c>
      <c r="E26">
        <v>0.31691000000000003</v>
      </c>
      <c r="F26" s="5">
        <v>0.29119</v>
      </c>
      <c r="H26">
        <f t="shared" si="0"/>
        <v>2.377551020408162E-3</v>
      </c>
      <c r="K26" s="5"/>
      <c r="P26" s="5"/>
    </row>
    <row r="27" spans="1:16" x14ac:dyDescent="0.35">
      <c r="A27" s="5">
        <v>2020</v>
      </c>
      <c r="B27">
        <v>0.30059999999999998</v>
      </c>
      <c r="C27">
        <v>0.29514000000000001</v>
      </c>
      <c r="D27">
        <v>0.30607000000000001</v>
      </c>
      <c r="E27">
        <v>0.31725999999999999</v>
      </c>
      <c r="F27" s="5">
        <v>0.28949000000000003</v>
      </c>
      <c r="H27">
        <f t="shared" si="0"/>
        <v>2.7857142857142677E-3</v>
      </c>
      <c r="K27" s="5"/>
      <c r="P27" s="5"/>
    </row>
    <row r="28" spans="1:16" x14ac:dyDescent="0.35">
      <c r="A28" s="5">
        <v>2021</v>
      </c>
      <c r="B28">
        <v>0.29970999999999998</v>
      </c>
      <c r="C28">
        <v>0.29329</v>
      </c>
      <c r="D28">
        <v>0.30613000000000001</v>
      </c>
      <c r="E28">
        <v>0.31762000000000001</v>
      </c>
      <c r="F28" s="5">
        <v>0.28782000000000002</v>
      </c>
      <c r="H28">
        <f t="shared" si="0"/>
        <v>3.2755102040816233E-3</v>
      </c>
      <c r="K28" s="5"/>
      <c r="P28" s="6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BC958-0A83-4F73-AD20-434129D4F8BB}">
  <dimension ref="A1:R163"/>
  <sheetViews>
    <sheetView workbookViewId="0">
      <selection activeCell="H2" sqref="H2:H12"/>
    </sheetView>
  </sheetViews>
  <sheetFormatPr defaultColWidth="17.81640625" defaultRowHeight="14.5" x14ac:dyDescent="0.35"/>
  <sheetData>
    <row r="1" spans="1:18" x14ac:dyDescent="0.35">
      <c r="A1" t="s">
        <v>1</v>
      </c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46</v>
      </c>
      <c r="I1" t="s">
        <v>47</v>
      </c>
      <c r="K1" t="s">
        <v>48</v>
      </c>
      <c r="L1" t="s">
        <v>50</v>
      </c>
      <c r="M1" t="s">
        <v>51</v>
      </c>
      <c r="N1" t="s">
        <v>52</v>
      </c>
      <c r="O1" t="s">
        <v>53</v>
      </c>
      <c r="P1" t="s">
        <v>54</v>
      </c>
      <c r="Q1" t="s">
        <v>55</v>
      </c>
      <c r="R1" t="s">
        <v>45</v>
      </c>
    </row>
    <row r="2" spans="1:18" x14ac:dyDescent="0.35">
      <c r="A2">
        <v>1995</v>
      </c>
      <c r="B2">
        <v>4.69977</v>
      </c>
      <c r="C2">
        <v>5.7849500000000003</v>
      </c>
      <c r="D2">
        <v>5.34</v>
      </c>
      <c r="E2">
        <v>23.825839999999999</v>
      </c>
      <c r="F2">
        <v>20.03877</v>
      </c>
      <c r="G2">
        <v>15.23</v>
      </c>
      <c r="H2">
        <v>0.35124</v>
      </c>
      <c r="I2">
        <v>0.34976000000000002</v>
      </c>
      <c r="J2">
        <v>0.35062376899999997</v>
      </c>
      <c r="K2">
        <v>0.29819000000000001</v>
      </c>
      <c r="L2">
        <v>373.2</v>
      </c>
      <c r="M2">
        <v>3.69</v>
      </c>
      <c r="N2">
        <v>104.6</v>
      </c>
      <c r="O2">
        <v>-3.05</v>
      </c>
      <c r="P2">
        <v>0.21</v>
      </c>
      <c r="Q2">
        <v>6</v>
      </c>
      <c r="R2">
        <v>0.27</v>
      </c>
    </row>
    <row r="3" spans="1:18" x14ac:dyDescent="0.35">
      <c r="A3">
        <v>1996</v>
      </c>
      <c r="B3">
        <v>3.2308500000000002</v>
      </c>
      <c r="C3">
        <v>5.53904</v>
      </c>
      <c r="D3">
        <v>5.57</v>
      </c>
      <c r="E3">
        <v>26.435880000000001</v>
      </c>
      <c r="F3">
        <v>20.660710000000002</v>
      </c>
      <c r="G3">
        <v>16.399999999999999</v>
      </c>
      <c r="H3">
        <v>0.35844999999999999</v>
      </c>
      <c r="I3">
        <v>0.32007999999999998</v>
      </c>
      <c r="J3">
        <v>0.33963414600000003</v>
      </c>
      <c r="K3">
        <v>0.29944999999999999</v>
      </c>
      <c r="L3">
        <v>370.19</v>
      </c>
      <c r="M3">
        <v>4.25</v>
      </c>
      <c r="N3">
        <v>98.27</v>
      </c>
      <c r="O3">
        <v>1.53</v>
      </c>
      <c r="P3">
        <v>0.18</v>
      </c>
      <c r="Q3">
        <v>7</v>
      </c>
      <c r="R3">
        <v>0.28000000000000003</v>
      </c>
    </row>
    <row r="4" spans="1:18" x14ac:dyDescent="0.35">
      <c r="A4">
        <v>1997</v>
      </c>
      <c r="B4">
        <v>5.1651199999999999</v>
      </c>
      <c r="C4">
        <v>4.2392700000000003</v>
      </c>
      <c r="D4">
        <v>5.53</v>
      </c>
      <c r="E4">
        <v>26.011320000000001</v>
      </c>
      <c r="F4">
        <v>22.264279999999999</v>
      </c>
      <c r="G4">
        <v>16.98</v>
      </c>
      <c r="H4">
        <v>0.36475000000000002</v>
      </c>
      <c r="I4">
        <v>0.31695000000000001</v>
      </c>
      <c r="J4">
        <v>0.32567726699999999</v>
      </c>
      <c r="K4">
        <v>0.27277000000000001</v>
      </c>
      <c r="L4">
        <v>312.63</v>
      </c>
      <c r="M4">
        <v>3.34</v>
      </c>
      <c r="N4">
        <v>112.62</v>
      </c>
      <c r="O4">
        <v>0.67</v>
      </c>
      <c r="P4">
        <v>0.15</v>
      </c>
      <c r="Q4">
        <v>3</v>
      </c>
      <c r="R4">
        <v>0.28000000000000003</v>
      </c>
    </row>
    <row r="5" spans="1:18" x14ac:dyDescent="0.35">
      <c r="A5">
        <v>1998</v>
      </c>
      <c r="B5">
        <v>3.8922699999999999</v>
      </c>
      <c r="C5">
        <v>5.5903099999999997</v>
      </c>
      <c r="D5">
        <v>5.45</v>
      </c>
      <c r="E5">
        <v>23.62304</v>
      </c>
      <c r="F5">
        <v>20.169450000000001</v>
      </c>
      <c r="G5">
        <v>16.62</v>
      </c>
      <c r="H5">
        <v>0.35639999999999999</v>
      </c>
      <c r="I5">
        <v>0.33267000000000002</v>
      </c>
      <c r="J5">
        <v>0.32791817099999998</v>
      </c>
      <c r="K5">
        <v>0.3266</v>
      </c>
      <c r="L5">
        <v>295.64999999999998</v>
      </c>
      <c r="M5">
        <v>3.08</v>
      </c>
      <c r="N5">
        <v>91.67</v>
      </c>
      <c r="O5">
        <v>0.76</v>
      </c>
      <c r="P5">
        <v>0.19</v>
      </c>
      <c r="Q5">
        <v>7</v>
      </c>
      <c r="R5">
        <v>0.26</v>
      </c>
    </row>
    <row r="6" spans="1:18" x14ac:dyDescent="0.35">
      <c r="A6">
        <v>1999</v>
      </c>
      <c r="B6">
        <v>4.0147000000000004</v>
      </c>
      <c r="C6">
        <v>4.9815800000000001</v>
      </c>
      <c r="D6">
        <v>5.67</v>
      </c>
      <c r="E6">
        <v>26.94838</v>
      </c>
      <c r="F6">
        <v>19.151109999999999</v>
      </c>
      <c r="G6">
        <v>16.21</v>
      </c>
      <c r="H6">
        <v>0.35610000000000003</v>
      </c>
      <c r="I6">
        <v>0.33318999999999999</v>
      </c>
      <c r="J6">
        <v>0.349784084</v>
      </c>
      <c r="K6">
        <v>0.38292999999999999</v>
      </c>
      <c r="L6">
        <v>367.84</v>
      </c>
      <c r="M6">
        <v>3.38</v>
      </c>
      <c r="N6">
        <v>120.1</v>
      </c>
      <c r="O6">
        <v>1.8</v>
      </c>
      <c r="P6">
        <v>0.2</v>
      </c>
      <c r="Q6">
        <v>6</v>
      </c>
      <c r="R6">
        <v>0.26</v>
      </c>
    </row>
    <row r="7" spans="1:18" x14ac:dyDescent="0.35">
      <c r="A7">
        <v>2000</v>
      </c>
      <c r="B7">
        <v>5.61625</v>
      </c>
      <c r="C7">
        <v>5.0663200000000002</v>
      </c>
      <c r="D7">
        <v>5.77</v>
      </c>
      <c r="E7">
        <v>24.875209999999999</v>
      </c>
      <c r="F7">
        <v>20.5808</v>
      </c>
      <c r="G7">
        <v>18.489999999999998</v>
      </c>
      <c r="H7">
        <v>0.36989</v>
      </c>
      <c r="I7">
        <v>0.32353999999999999</v>
      </c>
      <c r="J7">
        <v>0.31206057300000001</v>
      </c>
      <c r="K7">
        <v>0.326268</v>
      </c>
      <c r="L7">
        <v>363.3</v>
      </c>
      <c r="M7">
        <v>3.44</v>
      </c>
      <c r="N7">
        <v>123.29</v>
      </c>
      <c r="O7">
        <v>-5.25</v>
      </c>
      <c r="P7">
        <v>0.16</v>
      </c>
      <c r="Q7">
        <v>5</v>
      </c>
      <c r="R7">
        <v>0.26</v>
      </c>
    </row>
    <row r="8" spans="1:18" x14ac:dyDescent="0.35">
      <c r="A8">
        <v>2001</v>
      </c>
      <c r="B8">
        <v>5.9300199999999998</v>
      </c>
      <c r="C8">
        <v>5.1065399999999999</v>
      </c>
      <c r="D8">
        <v>6.24</v>
      </c>
      <c r="E8">
        <v>26.080390000000001</v>
      </c>
      <c r="F8">
        <v>21.80885</v>
      </c>
      <c r="G8">
        <v>17.05</v>
      </c>
      <c r="H8">
        <v>0.36998999999999999</v>
      </c>
      <c r="I8">
        <v>0.33432000000000001</v>
      </c>
      <c r="J8">
        <v>0.36598240500000001</v>
      </c>
      <c r="K8">
        <v>0.29554000000000002</v>
      </c>
      <c r="L8">
        <v>419.51</v>
      </c>
      <c r="M8">
        <v>3.55</v>
      </c>
      <c r="N8">
        <v>111.89</v>
      </c>
      <c r="O8">
        <v>3.06</v>
      </c>
      <c r="P8">
        <v>0.19</v>
      </c>
      <c r="Q8">
        <v>6</v>
      </c>
      <c r="R8">
        <v>0.28000000000000003</v>
      </c>
    </row>
    <row r="9" spans="1:18" x14ac:dyDescent="0.35">
      <c r="A9">
        <v>2002</v>
      </c>
      <c r="B9">
        <v>4.7730699999999997</v>
      </c>
      <c r="C9">
        <v>5.8226899999999997</v>
      </c>
      <c r="D9">
        <v>7.07</v>
      </c>
      <c r="E9">
        <v>26.50329</v>
      </c>
      <c r="F9">
        <v>20.024889999999999</v>
      </c>
      <c r="G9">
        <v>18.16</v>
      </c>
      <c r="H9">
        <v>0.36407</v>
      </c>
      <c r="I9">
        <v>0.35883999999999999</v>
      </c>
      <c r="J9">
        <v>0.38931718100000001</v>
      </c>
      <c r="K9">
        <v>0.28905999999999998</v>
      </c>
      <c r="L9">
        <v>313.02</v>
      </c>
      <c r="M9">
        <v>3.41</v>
      </c>
      <c r="N9">
        <v>117.65</v>
      </c>
      <c r="O9">
        <v>-0.04</v>
      </c>
      <c r="P9">
        <v>0.22</v>
      </c>
      <c r="Q9">
        <v>7</v>
      </c>
      <c r="R9">
        <v>0.28999999999999998</v>
      </c>
    </row>
    <row r="10" spans="1:18" x14ac:dyDescent="0.35">
      <c r="A10">
        <v>2003</v>
      </c>
      <c r="B10">
        <v>5.8231799999999998</v>
      </c>
      <c r="C10">
        <v>5.4154999999999998</v>
      </c>
      <c r="D10">
        <v>7.38</v>
      </c>
      <c r="E10">
        <v>24.58351</v>
      </c>
      <c r="F10">
        <v>20.526769999999999</v>
      </c>
      <c r="G10">
        <v>17.52</v>
      </c>
      <c r="H10">
        <v>0.36619000000000002</v>
      </c>
      <c r="I10">
        <v>0.37147999999999998</v>
      </c>
      <c r="J10">
        <v>0.42123287700000001</v>
      </c>
      <c r="K10">
        <v>0.30646000000000001</v>
      </c>
      <c r="L10">
        <v>299.64999999999998</v>
      </c>
      <c r="M10">
        <v>3.99</v>
      </c>
      <c r="N10">
        <v>141.11000000000001</v>
      </c>
      <c r="O10">
        <v>2.62</v>
      </c>
      <c r="P10">
        <v>0.19</v>
      </c>
      <c r="Q10">
        <v>9</v>
      </c>
      <c r="R10">
        <v>0.28000000000000003</v>
      </c>
    </row>
    <row r="11" spans="1:18" x14ac:dyDescent="0.35">
      <c r="A11">
        <v>2004</v>
      </c>
      <c r="B11">
        <v>4.3665099999999999</v>
      </c>
      <c r="C11">
        <v>6.1539099999999998</v>
      </c>
      <c r="D11">
        <v>5.66</v>
      </c>
      <c r="E11">
        <v>27.243279999999999</v>
      </c>
      <c r="F11">
        <v>19.059259999999998</v>
      </c>
      <c r="G11">
        <v>16.93</v>
      </c>
      <c r="H11">
        <v>0.37153000000000003</v>
      </c>
      <c r="I11">
        <v>0.35394999999999999</v>
      </c>
      <c r="J11">
        <v>0.33431777899999998</v>
      </c>
      <c r="K11">
        <v>0.30820999999999998</v>
      </c>
      <c r="L11">
        <v>421.61</v>
      </c>
      <c r="M11">
        <v>4.29</v>
      </c>
      <c r="N11">
        <v>111.32</v>
      </c>
      <c r="O11">
        <v>2.4900000000000002</v>
      </c>
      <c r="P11">
        <v>0.2</v>
      </c>
      <c r="Q11">
        <v>4</v>
      </c>
      <c r="R11">
        <v>0.3</v>
      </c>
    </row>
    <row r="12" spans="1:18" x14ac:dyDescent="0.35">
      <c r="A12">
        <v>2005</v>
      </c>
      <c r="B12">
        <v>4.7980400000000003</v>
      </c>
      <c r="C12">
        <v>6.0476900000000002</v>
      </c>
      <c r="D12">
        <v>5.47</v>
      </c>
      <c r="E12">
        <v>24.944140000000001</v>
      </c>
      <c r="F12">
        <v>20.924140000000001</v>
      </c>
      <c r="G12">
        <v>17.59</v>
      </c>
      <c r="H12">
        <v>0.37286000000000002</v>
      </c>
      <c r="I12">
        <v>0.33700999999999998</v>
      </c>
      <c r="J12">
        <v>0.31097214299999998</v>
      </c>
      <c r="K12">
        <v>0.38294</v>
      </c>
      <c r="L12">
        <v>410</v>
      </c>
      <c r="M12">
        <v>3.3</v>
      </c>
      <c r="N12">
        <v>127.39</v>
      </c>
      <c r="O12">
        <v>3.49</v>
      </c>
      <c r="P12">
        <v>0.14000000000000001</v>
      </c>
      <c r="Q12">
        <v>8</v>
      </c>
      <c r="R12">
        <v>0.33</v>
      </c>
    </row>
    <row r="13" spans="1:18" x14ac:dyDescent="0.35">
      <c r="A13">
        <v>2006</v>
      </c>
      <c r="B13">
        <v>4.3344800000000001</v>
      </c>
      <c r="C13">
        <v>6.7021100000000002</v>
      </c>
      <c r="D13">
        <v>5.15</v>
      </c>
      <c r="E13">
        <v>29.450810000000001</v>
      </c>
      <c r="F13">
        <v>23.740960000000001</v>
      </c>
      <c r="G13">
        <v>19.05</v>
      </c>
      <c r="H13">
        <v>0.37613999999999997</v>
      </c>
      <c r="I13">
        <v>0.31985000000000002</v>
      </c>
      <c r="J13">
        <v>0.27034120699999997</v>
      </c>
      <c r="K13">
        <v>0.28170000000000001</v>
      </c>
      <c r="L13">
        <v>241</v>
      </c>
      <c r="M13">
        <v>4.08</v>
      </c>
      <c r="N13">
        <v>112.58</v>
      </c>
      <c r="O13">
        <v>5.33</v>
      </c>
      <c r="P13">
        <v>0.19</v>
      </c>
      <c r="Q13">
        <v>5</v>
      </c>
      <c r="R13">
        <v>0.31</v>
      </c>
    </row>
    <row r="14" spans="1:18" x14ac:dyDescent="0.35">
      <c r="A14">
        <v>2007</v>
      </c>
      <c r="B14">
        <v>5.1095800000000002</v>
      </c>
      <c r="C14">
        <v>6.7312799999999999</v>
      </c>
      <c r="D14">
        <v>5.19</v>
      </c>
      <c r="E14">
        <v>24.83719</v>
      </c>
      <c r="F14">
        <v>19.866150000000001</v>
      </c>
      <c r="G14">
        <v>18.96</v>
      </c>
      <c r="H14">
        <v>0.38364999999999999</v>
      </c>
      <c r="I14">
        <v>0.29499999999999998</v>
      </c>
      <c r="J14">
        <v>0.27373417700000002</v>
      </c>
      <c r="K14">
        <v>0.30666700000000002</v>
      </c>
      <c r="L14">
        <v>337</v>
      </c>
      <c r="M14">
        <v>3.54</v>
      </c>
      <c r="N14">
        <v>123.9</v>
      </c>
      <c r="O14">
        <v>-3.96</v>
      </c>
      <c r="P14">
        <v>0.17</v>
      </c>
      <c r="Q14">
        <v>6</v>
      </c>
      <c r="R14">
        <v>0.3</v>
      </c>
    </row>
    <row r="15" spans="1:18" x14ac:dyDescent="0.35">
      <c r="A15">
        <v>2008</v>
      </c>
      <c r="B15">
        <v>6.3039300000000003</v>
      </c>
      <c r="C15">
        <v>6.7320700000000002</v>
      </c>
      <c r="D15">
        <v>5.24</v>
      </c>
      <c r="E15">
        <v>24.23461</v>
      </c>
      <c r="F15">
        <v>20.07685</v>
      </c>
      <c r="G15">
        <v>17.559999999999999</v>
      </c>
      <c r="H15">
        <v>0.38485999999999998</v>
      </c>
      <c r="I15">
        <v>0.30464000000000002</v>
      </c>
      <c r="J15">
        <v>0.29840546699999998</v>
      </c>
      <c r="K15">
        <v>0.32934999999999998</v>
      </c>
      <c r="L15">
        <v>340</v>
      </c>
      <c r="M15">
        <v>3.62</v>
      </c>
      <c r="N15">
        <v>135.57</v>
      </c>
      <c r="O15">
        <v>0.5</v>
      </c>
      <c r="P15">
        <v>0.17</v>
      </c>
      <c r="Q15">
        <v>10</v>
      </c>
      <c r="R15">
        <v>0.28000000000000003</v>
      </c>
    </row>
    <row r="16" spans="1:18" x14ac:dyDescent="0.35">
      <c r="A16">
        <v>2009</v>
      </c>
      <c r="B16">
        <v>5.22905</v>
      </c>
      <c r="C16">
        <v>7.2645499999999998</v>
      </c>
      <c r="D16">
        <v>5.85</v>
      </c>
      <c r="E16">
        <v>26.22139</v>
      </c>
      <c r="F16">
        <v>18.493079999999999</v>
      </c>
      <c r="G16">
        <v>16.61</v>
      </c>
      <c r="H16">
        <v>0.38258999999999999</v>
      </c>
      <c r="I16">
        <v>0.30958999999999998</v>
      </c>
      <c r="J16">
        <v>0.35219747099999998</v>
      </c>
      <c r="K16">
        <v>0.37929000000000002</v>
      </c>
      <c r="L16">
        <v>412.51</v>
      </c>
      <c r="M16">
        <v>3.57</v>
      </c>
      <c r="N16">
        <v>138.51</v>
      </c>
      <c r="O16">
        <v>0.94</v>
      </c>
      <c r="P16">
        <v>0.22</v>
      </c>
      <c r="Q16">
        <v>5</v>
      </c>
      <c r="R16">
        <v>0.28000000000000003</v>
      </c>
    </row>
    <row r="17" spans="1:18" x14ac:dyDescent="0.35">
      <c r="A17">
        <v>2010</v>
      </c>
      <c r="B17">
        <v>5.7134900000000002</v>
      </c>
      <c r="C17">
        <v>6.8450600000000001</v>
      </c>
      <c r="D17">
        <v>6.35</v>
      </c>
      <c r="E17">
        <v>26.881910000000001</v>
      </c>
      <c r="F17">
        <v>17.408750000000001</v>
      </c>
      <c r="G17">
        <v>18.02</v>
      </c>
      <c r="H17">
        <v>0.37483</v>
      </c>
      <c r="I17">
        <v>0.30861</v>
      </c>
      <c r="J17">
        <v>0.35238623800000002</v>
      </c>
      <c r="K17">
        <v>0.29043999999999998</v>
      </c>
      <c r="L17">
        <v>312.89999999999998</v>
      </c>
      <c r="M17">
        <v>3.49</v>
      </c>
      <c r="N17">
        <v>141.61000000000001</v>
      </c>
      <c r="O17">
        <v>5.0999999999999996</v>
      </c>
      <c r="P17">
        <v>0.2</v>
      </c>
      <c r="Q17">
        <v>3</v>
      </c>
      <c r="R17">
        <v>0.27</v>
      </c>
    </row>
    <row r="18" spans="1:18" x14ac:dyDescent="0.35">
      <c r="A18">
        <v>2011</v>
      </c>
      <c r="B18">
        <v>4.7489100000000004</v>
      </c>
      <c r="C18">
        <v>6.9155499999999996</v>
      </c>
      <c r="D18">
        <v>7.03</v>
      </c>
      <c r="E18">
        <v>24.980540000000001</v>
      </c>
      <c r="F18">
        <v>19.316559999999999</v>
      </c>
      <c r="G18">
        <v>16.03</v>
      </c>
      <c r="H18">
        <v>0.37408999999999998</v>
      </c>
      <c r="I18">
        <v>0.31079000000000001</v>
      </c>
      <c r="J18">
        <v>0.43855271400000001</v>
      </c>
      <c r="K18">
        <v>0.27456999999999998</v>
      </c>
      <c r="L18">
        <v>467.23</v>
      </c>
      <c r="M18">
        <v>4.43</v>
      </c>
      <c r="N18">
        <v>83.73</v>
      </c>
      <c r="O18">
        <v>-3.5</v>
      </c>
      <c r="P18">
        <v>0.16</v>
      </c>
      <c r="Q18">
        <v>9</v>
      </c>
      <c r="R18">
        <v>0.26</v>
      </c>
    </row>
    <row r="19" spans="1:18" x14ac:dyDescent="0.35">
      <c r="A19">
        <v>2012</v>
      </c>
      <c r="B19">
        <v>4.8716499999999998</v>
      </c>
      <c r="C19">
        <v>6.49071</v>
      </c>
      <c r="D19">
        <v>6.48</v>
      </c>
      <c r="E19">
        <v>24.407450000000001</v>
      </c>
      <c r="F19">
        <v>19.880199999999999</v>
      </c>
      <c r="G19">
        <v>16.2</v>
      </c>
      <c r="H19">
        <v>0.37497000000000003</v>
      </c>
      <c r="I19">
        <v>0.30545</v>
      </c>
      <c r="J19">
        <v>0.4</v>
      </c>
      <c r="K19">
        <v>0.28270000000000001</v>
      </c>
      <c r="L19">
        <v>434.22</v>
      </c>
      <c r="M19">
        <v>3.38</v>
      </c>
      <c r="N19">
        <v>149.54</v>
      </c>
      <c r="O19">
        <v>4.29</v>
      </c>
      <c r="P19">
        <v>0.18</v>
      </c>
      <c r="Q19">
        <v>10</v>
      </c>
      <c r="R19">
        <v>0.28000000000000003</v>
      </c>
    </row>
    <row r="20" spans="1:18" x14ac:dyDescent="0.35">
      <c r="A20">
        <v>2013</v>
      </c>
      <c r="B20">
        <v>4.3480600000000003</v>
      </c>
      <c r="C20">
        <v>7.4142000000000001</v>
      </c>
      <c r="D20">
        <v>6.02</v>
      </c>
      <c r="E20">
        <v>24.24869</v>
      </c>
      <c r="F20">
        <v>19.389869999999998</v>
      </c>
      <c r="G20">
        <v>15.63</v>
      </c>
      <c r="H20">
        <v>0.37716</v>
      </c>
      <c r="I20">
        <v>0.30468000000000001</v>
      </c>
      <c r="J20">
        <v>0.38515674999999999</v>
      </c>
      <c r="K20">
        <v>0.27651999999999999</v>
      </c>
      <c r="L20">
        <v>318.36</v>
      </c>
      <c r="M20">
        <v>3.43</v>
      </c>
      <c r="N20">
        <v>127.54</v>
      </c>
      <c r="O20">
        <v>4.72</v>
      </c>
      <c r="P20">
        <v>0.2</v>
      </c>
      <c r="Q20">
        <v>5</v>
      </c>
      <c r="R20">
        <v>0.25</v>
      </c>
    </row>
    <row r="21" spans="1:18" x14ac:dyDescent="0.35">
      <c r="A21">
        <v>2014</v>
      </c>
      <c r="B21">
        <v>5.4648099999999999</v>
      </c>
      <c r="C21">
        <v>6.5258000000000003</v>
      </c>
      <c r="D21">
        <v>5.17</v>
      </c>
      <c r="E21">
        <v>23.617529999999999</v>
      </c>
      <c r="F21">
        <v>18.386109999999999</v>
      </c>
      <c r="G21">
        <v>15.97</v>
      </c>
      <c r="H21">
        <v>0.36742999999999998</v>
      </c>
      <c r="I21">
        <v>0.29008</v>
      </c>
      <c r="J21">
        <v>0.32373199699999999</v>
      </c>
      <c r="K21">
        <v>0.30665999999999999</v>
      </c>
      <c r="L21">
        <v>408.44</v>
      </c>
      <c r="M21">
        <v>4.3899999999999997</v>
      </c>
      <c r="N21">
        <v>80.05</v>
      </c>
      <c r="O21">
        <v>-3.43</v>
      </c>
      <c r="P21">
        <v>0.19</v>
      </c>
      <c r="Q21">
        <v>8</v>
      </c>
      <c r="R21">
        <v>0.26</v>
      </c>
    </row>
    <row r="22" spans="1:18" x14ac:dyDescent="0.35">
      <c r="A22">
        <v>2015</v>
      </c>
      <c r="B22">
        <v>7.5538100000000004</v>
      </c>
      <c r="C22">
        <v>8.4165899999999993</v>
      </c>
      <c r="D22">
        <v>5.34</v>
      </c>
      <c r="E22">
        <v>27.315079999999998</v>
      </c>
      <c r="F22">
        <v>19.788810000000002</v>
      </c>
      <c r="G22">
        <v>14.92</v>
      </c>
      <c r="H22">
        <v>0.36593999999999999</v>
      </c>
      <c r="I22">
        <v>0.30803000000000003</v>
      </c>
      <c r="J22">
        <v>0.35790884699999997</v>
      </c>
      <c r="K22">
        <v>0.36030000000000001</v>
      </c>
      <c r="L22">
        <v>325.98</v>
      </c>
      <c r="M22">
        <v>3.33</v>
      </c>
      <c r="N22">
        <v>132.30000000000001</v>
      </c>
      <c r="O22">
        <v>4.05</v>
      </c>
      <c r="P22">
        <v>0.17</v>
      </c>
      <c r="Q22">
        <v>6</v>
      </c>
      <c r="R22">
        <v>0.26</v>
      </c>
    </row>
    <row r="23" spans="1:18" x14ac:dyDescent="0.35">
      <c r="A23">
        <v>2016</v>
      </c>
      <c r="B23">
        <v>5.2853599999999998</v>
      </c>
      <c r="C23">
        <v>6.7445000000000004</v>
      </c>
      <c r="D23">
        <v>6.58</v>
      </c>
      <c r="E23">
        <v>25.636859999999999</v>
      </c>
      <c r="F23">
        <v>18.893789999999999</v>
      </c>
      <c r="G23">
        <v>15.94</v>
      </c>
      <c r="H23">
        <v>0.37306</v>
      </c>
      <c r="I23">
        <v>0.30063000000000001</v>
      </c>
      <c r="J23">
        <v>0.412797992</v>
      </c>
      <c r="K23">
        <v>0.35185</v>
      </c>
      <c r="L23">
        <v>385.61</v>
      </c>
      <c r="M23">
        <v>4.2699999999999996</v>
      </c>
      <c r="N23">
        <v>84.67</v>
      </c>
      <c r="O23">
        <v>-2.59</v>
      </c>
      <c r="P23">
        <v>0.19</v>
      </c>
      <c r="Q23">
        <v>7</v>
      </c>
      <c r="R23">
        <v>0.26</v>
      </c>
    </row>
    <row r="24" spans="1:18" x14ac:dyDescent="0.35">
      <c r="A24">
        <v>2017</v>
      </c>
      <c r="B24">
        <v>5.6009900000000004</v>
      </c>
      <c r="C24">
        <v>6.5152799999999997</v>
      </c>
      <c r="D24">
        <v>7.05</v>
      </c>
      <c r="E24">
        <v>25.167459999999998</v>
      </c>
      <c r="F24">
        <v>19.484680000000001</v>
      </c>
      <c r="G24">
        <v>13.37</v>
      </c>
      <c r="H24">
        <v>0.37913999999999998</v>
      </c>
      <c r="I24">
        <v>0.29348999999999997</v>
      </c>
      <c r="J24">
        <v>0.527299925</v>
      </c>
      <c r="K24">
        <v>0.34500999999999998</v>
      </c>
      <c r="L24">
        <v>503.24</v>
      </c>
      <c r="M24">
        <v>3.43</v>
      </c>
      <c r="N24">
        <v>128.77000000000001</v>
      </c>
      <c r="O24">
        <v>4.41</v>
      </c>
      <c r="P24">
        <v>0.22</v>
      </c>
      <c r="Q24">
        <v>13</v>
      </c>
      <c r="R24">
        <v>0.24</v>
      </c>
    </row>
    <row r="25" spans="1:18" x14ac:dyDescent="0.35">
      <c r="A25">
        <v>2018</v>
      </c>
      <c r="B25">
        <v>5.8312400000000002</v>
      </c>
      <c r="C25">
        <v>6.2300300000000002</v>
      </c>
      <c r="D25">
        <v>7.66</v>
      </c>
      <c r="E25">
        <v>27.19725</v>
      </c>
      <c r="F25">
        <v>19.290980000000001</v>
      </c>
      <c r="G25">
        <v>15.31</v>
      </c>
      <c r="H25">
        <v>0.37559999999999999</v>
      </c>
      <c r="I25">
        <v>0.28362999999999999</v>
      </c>
      <c r="J25">
        <v>0.50032658399999996</v>
      </c>
      <c r="K25">
        <v>0.17580000000000001</v>
      </c>
      <c r="L25">
        <v>506.16</v>
      </c>
      <c r="M25">
        <v>3.47</v>
      </c>
      <c r="N25">
        <v>134.31</v>
      </c>
      <c r="O25">
        <v>4.97</v>
      </c>
      <c r="P25">
        <v>0.19</v>
      </c>
      <c r="Q25">
        <v>15</v>
      </c>
      <c r="R25">
        <v>0.24</v>
      </c>
    </row>
    <row r="26" spans="1:18" x14ac:dyDescent="0.35">
      <c r="A26">
        <v>2019</v>
      </c>
      <c r="B26">
        <v>5.33521</v>
      </c>
      <c r="C26">
        <v>6.06548</v>
      </c>
      <c r="D26">
        <v>7.74</v>
      </c>
      <c r="E26">
        <v>24.987639999999999</v>
      </c>
      <c r="F26">
        <v>19.954229999999999</v>
      </c>
      <c r="G26">
        <v>13.51</v>
      </c>
      <c r="H26">
        <v>0.37401000000000001</v>
      </c>
      <c r="I26">
        <v>0.26200000000000001</v>
      </c>
      <c r="J26">
        <v>0.57290895600000002</v>
      </c>
      <c r="K26">
        <v>0.2954</v>
      </c>
      <c r="L26">
        <v>389.69</v>
      </c>
      <c r="M26">
        <v>3.52</v>
      </c>
      <c r="N26">
        <v>132.85</v>
      </c>
      <c r="O26">
        <v>4.01</v>
      </c>
      <c r="P26">
        <v>0.18</v>
      </c>
      <c r="Q26">
        <v>10</v>
      </c>
      <c r="R26">
        <v>0.22</v>
      </c>
    </row>
    <row r="27" spans="1:18" x14ac:dyDescent="0.35">
      <c r="A27">
        <v>2020</v>
      </c>
      <c r="B27">
        <v>6.4962900000000001</v>
      </c>
      <c r="C27">
        <v>7.8752899999999997</v>
      </c>
      <c r="D27">
        <v>7.82</v>
      </c>
      <c r="E27">
        <v>24.57769</v>
      </c>
      <c r="F27">
        <v>18.908149999999999</v>
      </c>
      <c r="G27">
        <v>13.18</v>
      </c>
      <c r="H27">
        <v>0.37174000000000001</v>
      </c>
      <c r="I27">
        <v>0.31163999999999997</v>
      </c>
      <c r="J27">
        <v>0.59332321700000001</v>
      </c>
      <c r="K27">
        <v>0.19466</v>
      </c>
      <c r="L27">
        <v>384.16</v>
      </c>
      <c r="M27">
        <v>3.39</v>
      </c>
      <c r="N27">
        <v>129.22</v>
      </c>
      <c r="O27">
        <v>4.3600000000000003</v>
      </c>
      <c r="P27">
        <v>0.19</v>
      </c>
      <c r="Q27">
        <v>5</v>
      </c>
      <c r="R27">
        <v>0.27</v>
      </c>
    </row>
    <row r="28" spans="1:18" x14ac:dyDescent="0.35">
      <c r="A28">
        <v>2021</v>
      </c>
      <c r="B28">
        <v>6.0172400000000001</v>
      </c>
      <c r="C28">
        <v>7.7401299999999997</v>
      </c>
      <c r="D28">
        <v>7.44</v>
      </c>
      <c r="E28">
        <v>25.062460000000002</v>
      </c>
      <c r="F28">
        <v>19.346419999999998</v>
      </c>
      <c r="G28">
        <v>14.01</v>
      </c>
      <c r="H28">
        <v>0.37434000000000001</v>
      </c>
      <c r="I28">
        <v>0.29510999999999998</v>
      </c>
      <c r="J28">
        <v>0.531049251</v>
      </c>
      <c r="K28">
        <v>0.21048</v>
      </c>
      <c r="L28">
        <v>336.58</v>
      </c>
      <c r="M28">
        <v>3.7</v>
      </c>
      <c r="N28">
        <v>117.03</v>
      </c>
      <c r="O28">
        <v>3.96</v>
      </c>
      <c r="P28">
        <v>0.17</v>
      </c>
      <c r="Q28">
        <v>12</v>
      </c>
      <c r="R28">
        <v>0.24</v>
      </c>
    </row>
    <row r="29" spans="1:18" x14ac:dyDescent="0.35">
      <c r="A29">
        <v>1995</v>
      </c>
      <c r="B29">
        <v>4.7199</v>
      </c>
      <c r="C29">
        <v>6.13089</v>
      </c>
      <c r="D29">
        <v>5.6831800000000001</v>
      </c>
      <c r="E29">
        <v>28.022819999999999</v>
      </c>
      <c r="F29">
        <v>19.573810000000002</v>
      </c>
      <c r="G29">
        <v>16.156659999999999</v>
      </c>
      <c r="H29">
        <v>0.35980000000000001</v>
      </c>
      <c r="I29">
        <v>0.32711000000000001</v>
      </c>
      <c r="J29">
        <v>0.35175463200000001</v>
      </c>
      <c r="K29">
        <v>0.30209999999999998</v>
      </c>
    </row>
    <row r="30" spans="1:18" x14ac:dyDescent="0.35">
      <c r="A30">
        <v>1996</v>
      </c>
      <c r="B30">
        <v>3.3244699999999998</v>
      </c>
      <c r="C30">
        <v>5.8475000000000001</v>
      </c>
      <c r="D30">
        <v>5.2866799999999996</v>
      </c>
      <c r="E30">
        <v>25.636389999999999</v>
      </c>
      <c r="F30">
        <v>22.03923</v>
      </c>
      <c r="G30">
        <v>17.989560000000001</v>
      </c>
      <c r="H30">
        <v>0.36198999999999998</v>
      </c>
      <c r="I30">
        <v>0.32522000000000001</v>
      </c>
      <c r="J30">
        <v>0.293874892</v>
      </c>
      <c r="K30">
        <v>0.31565100000000001</v>
      </c>
    </row>
    <row r="31" spans="1:18" x14ac:dyDescent="0.35">
      <c r="A31">
        <v>1997</v>
      </c>
      <c r="B31">
        <v>4.80227</v>
      </c>
      <c r="C31">
        <v>3.4954800000000001</v>
      </c>
      <c r="D31">
        <v>5.5700799999999999</v>
      </c>
      <c r="E31">
        <v>25.675139999999999</v>
      </c>
      <c r="F31">
        <v>23.248000000000001</v>
      </c>
      <c r="G31">
        <v>16.468620000000001</v>
      </c>
      <c r="H31">
        <v>0.36471999999999999</v>
      </c>
      <c r="I31">
        <v>0.32633000000000001</v>
      </c>
      <c r="J31">
        <v>0.33822384599999999</v>
      </c>
      <c r="K31">
        <v>0.35857</v>
      </c>
    </row>
    <row r="32" spans="1:18" x14ac:dyDescent="0.35">
      <c r="A32">
        <v>1998</v>
      </c>
      <c r="B32">
        <v>4.4303400000000002</v>
      </c>
      <c r="C32">
        <v>6.5431600000000003</v>
      </c>
      <c r="D32">
        <v>5.5721800000000004</v>
      </c>
      <c r="E32">
        <v>26.114350000000002</v>
      </c>
      <c r="F32">
        <v>21.031300000000002</v>
      </c>
      <c r="G32">
        <v>15.496180000000001</v>
      </c>
      <c r="H32">
        <v>0.36667</v>
      </c>
      <c r="I32">
        <v>0.32861000000000001</v>
      </c>
      <c r="J32">
        <v>0.35958410400000002</v>
      </c>
      <c r="K32">
        <v>0.27883999999999998</v>
      </c>
    </row>
    <row r="33" spans="1:11" x14ac:dyDescent="0.35">
      <c r="A33">
        <v>1999</v>
      </c>
      <c r="B33">
        <v>4.8389199999999999</v>
      </c>
      <c r="C33">
        <v>5.3805399999999999</v>
      </c>
      <c r="D33">
        <v>5.5023200000000001</v>
      </c>
      <c r="E33">
        <v>23.99502</v>
      </c>
      <c r="F33">
        <v>19.38785</v>
      </c>
      <c r="G33">
        <v>17.054480000000002</v>
      </c>
      <c r="H33">
        <v>0.35283999999999999</v>
      </c>
      <c r="I33">
        <v>0.34082000000000001</v>
      </c>
      <c r="J33">
        <v>0.322631942</v>
      </c>
      <c r="K33">
        <v>0.3659</v>
      </c>
    </row>
    <row r="34" spans="1:11" x14ac:dyDescent="0.35">
      <c r="A34">
        <v>2000</v>
      </c>
      <c r="B34">
        <v>5.8813500000000003</v>
      </c>
      <c r="C34">
        <v>5.4658600000000002</v>
      </c>
      <c r="D34">
        <v>6.2381500000000001</v>
      </c>
      <c r="E34">
        <v>25.183250000000001</v>
      </c>
      <c r="F34">
        <v>21.723859999999998</v>
      </c>
      <c r="G34">
        <v>16.099080000000001</v>
      </c>
      <c r="H34">
        <v>0.35937000000000002</v>
      </c>
      <c r="I34">
        <v>0.33071</v>
      </c>
      <c r="J34">
        <v>0.38748487500000001</v>
      </c>
      <c r="K34">
        <v>0.33916000000000002</v>
      </c>
    </row>
    <row r="35" spans="1:11" x14ac:dyDescent="0.35">
      <c r="A35">
        <v>2001</v>
      </c>
      <c r="B35">
        <v>5.5636599999999996</v>
      </c>
      <c r="C35">
        <v>4.0955899999999996</v>
      </c>
      <c r="D35">
        <v>5.57559</v>
      </c>
      <c r="E35">
        <v>24.676580000000001</v>
      </c>
      <c r="F35">
        <v>20.76953</v>
      </c>
      <c r="G35">
        <v>15.646140000000001</v>
      </c>
      <c r="H35">
        <v>0.37886999999999998</v>
      </c>
      <c r="I35">
        <v>0.34461000000000003</v>
      </c>
      <c r="J35">
        <v>0.35635562500000001</v>
      </c>
      <c r="K35">
        <v>0.26794000000000001</v>
      </c>
    </row>
    <row r="36" spans="1:11" x14ac:dyDescent="0.35">
      <c r="A36">
        <v>2002</v>
      </c>
      <c r="B36">
        <v>3.3502999999999998</v>
      </c>
      <c r="C36">
        <v>6.6783000000000001</v>
      </c>
      <c r="D36">
        <v>6.3472900000000001</v>
      </c>
      <c r="E36">
        <v>27.100390000000001</v>
      </c>
      <c r="F36">
        <v>20.63974</v>
      </c>
      <c r="G36">
        <v>17.182099999999998</v>
      </c>
      <c r="H36">
        <v>0.35937999999999998</v>
      </c>
      <c r="I36">
        <v>0.33803</v>
      </c>
      <c r="J36">
        <v>0.36941293600000003</v>
      </c>
      <c r="K36">
        <v>0.28832000000000002</v>
      </c>
    </row>
    <row r="37" spans="1:11" x14ac:dyDescent="0.35">
      <c r="A37">
        <v>2003</v>
      </c>
      <c r="B37">
        <v>7.0145600000000004</v>
      </c>
      <c r="C37">
        <v>5.9159699999999997</v>
      </c>
      <c r="D37">
        <v>6.5746700000000002</v>
      </c>
      <c r="E37">
        <v>26.393280000000001</v>
      </c>
      <c r="F37">
        <v>19.223659999999999</v>
      </c>
      <c r="G37">
        <v>16.972930000000002</v>
      </c>
      <c r="H37">
        <v>0.36437999999999998</v>
      </c>
      <c r="I37">
        <v>0.32623000000000002</v>
      </c>
      <c r="J37">
        <v>0.38736211100000001</v>
      </c>
      <c r="K37">
        <v>0.30884</v>
      </c>
    </row>
    <row r="38" spans="1:11" x14ac:dyDescent="0.35">
      <c r="A38">
        <v>2004</v>
      </c>
      <c r="B38">
        <v>5.2509800000000002</v>
      </c>
      <c r="C38">
        <v>4.4309799999999999</v>
      </c>
      <c r="D38">
        <v>6.0119499999999997</v>
      </c>
      <c r="E38">
        <v>27.533270000000002</v>
      </c>
      <c r="F38">
        <v>19.508150000000001</v>
      </c>
      <c r="G38">
        <v>16.136769999999999</v>
      </c>
      <c r="H38">
        <v>0.38035000000000002</v>
      </c>
      <c r="I38">
        <v>0.33289999999999997</v>
      </c>
      <c r="J38">
        <v>0.372562167</v>
      </c>
      <c r="K38">
        <v>0.33050000000000002</v>
      </c>
    </row>
    <row r="39" spans="1:11" x14ac:dyDescent="0.35">
      <c r="A39">
        <v>2005</v>
      </c>
      <c r="B39">
        <v>6.2323399999999998</v>
      </c>
      <c r="C39">
        <v>5.3470300000000002</v>
      </c>
      <c r="D39">
        <v>5.9489400000000003</v>
      </c>
      <c r="E39">
        <v>26.634640000000001</v>
      </c>
      <c r="F39">
        <v>22.967600000000001</v>
      </c>
      <c r="G39">
        <v>15.01266</v>
      </c>
      <c r="H39">
        <v>0.37309999999999999</v>
      </c>
      <c r="I39">
        <v>0.31509999999999999</v>
      </c>
      <c r="J39">
        <v>0.39626155499999999</v>
      </c>
      <c r="K39">
        <v>0.39215</v>
      </c>
    </row>
    <row r="40" spans="1:11" x14ac:dyDescent="0.35">
      <c r="A40">
        <v>2006</v>
      </c>
      <c r="B40">
        <v>6.2412900000000002</v>
      </c>
      <c r="C40">
        <v>5.4758800000000001</v>
      </c>
      <c r="D40">
        <v>5.9899899999999997</v>
      </c>
      <c r="E40">
        <v>23.94896</v>
      </c>
      <c r="F40">
        <v>22.582059999999998</v>
      </c>
      <c r="G40">
        <v>17.867519999999999</v>
      </c>
      <c r="H40">
        <v>0.37280000000000002</v>
      </c>
      <c r="I40">
        <v>0.32303999999999999</v>
      </c>
      <c r="J40">
        <v>0.33524462300000002</v>
      </c>
      <c r="K40">
        <v>0.32345000000000002</v>
      </c>
    </row>
    <row r="41" spans="1:11" x14ac:dyDescent="0.35">
      <c r="A41">
        <v>2007</v>
      </c>
      <c r="B41">
        <v>6.8621499999999997</v>
      </c>
      <c r="C41">
        <v>5.1589099999999997</v>
      </c>
      <c r="D41">
        <v>5.9592700000000001</v>
      </c>
      <c r="E41">
        <v>27.835460000000001</v>
      </c>
      <c r="F41">
        <v>20.40437</v>
      </c>
      <c r="G41">
        <v>16.022459999999999</v>
      </c>
      <c r="H41">
        <v>0.36771999999999999</v>
      </c>
      <c r="I41">
        <v>0.32532</v>
      </c>
      <c r="J41">
        <v>0.37193227499999998</v>
      </c>
      <c r="K41">
        <v>0.33417999999999998</v>
      </c>
    </row>
    <row r="42" spans="1:11" x14ac:dyDescent="0.35">
      <c r="A42">
        <v>2008</v>
      </c>
      <c r="B42">
        <v>4.7054499999999999</v>
      </c>
      <c r="C42">
        <v>6.5375199999999998</v>
      </c>
      <c r="D42">
        <v>5.37235</v>
      </c>
      <c r="E42">
        <v>25.621259999999999</v>
      </c>
      <c r="F42">
        <v>18.809239999999999</v>
      </c>
      <c r="G42">
        <v>17.86214</v>
      </c>
      <c r="H42">
        <v>0.37756000000000001</v>
      </c>
      <c r="I42">
        <v>0.30129</v>
      </c>
      <c r="J42">
        <v>0.30076743299999997</v>
      </c>
      <c r="K42">
        <v>0.34218999999999999</v>
      </c>
    </row>
    <row r="43" spans="1:11" x14ac:dyDescent="0.35">
      <c r="A43">
        <v>2009</v>
      </c>
      <c r="B43">
        <v>5.9720300000000002</v>
      </c>
      <c r="C43">
        <v>7.1158599999999996</v>
      </c>
      <c r="D43">
        <v>5.3512000000000004</v>
      </c>
      <c r="E43">
        <v>26.06775</v>
      </c>
      <c r="F43">
        <v>19.43581</v>
      </c>
      <c r="G43">
        <v>17.753219999999999</v>
      </c>
      <c r="H43">
        <v>0.39073999999999998</v>
      </c>
      <c r="I43">
        <v>0.32390000000000002</v>
      </c>
      <c r="J43">
        <v>0.30142137600000002</v>
      </c>
      <c r="K43">
        <v>0.30530000000000002</v>
      </c>
    </row>
    <row r="44" spans="1:11" x14ac:dyDescent="0.35">
      <c r="A44">
        <v>2010</v>
      </c>
      <c r="B44">
        <v>5.2612500000000004</v>
      </c>
      <c r="C44">
        <v>5.8097099999999999</v>
      </c>
      <c r="D44">
        <v>6.6406900000000002</v>
      </c>
      <c r="E44">
        <v>28.027740000000001</v>
      </c>
      <c r="F44">
        <v>18.016919999999999</v>
      </c>
      <c r="G44">
        <v>17.52956</v>
      </c>
      <c r="H44">
        <v>0.36951000000000001</v>
      </c>
      <c r="I44">
        <v>0.31294</v>
      </c>
      <c r="J44">
        <v>0.37882810500000003</v>
      </c>
      <c r="K44">
        <v>0.29926000000000003</v>
      </c>
    </row>
    <row r="45" spans="1:11" x14ac:dyDescent="0.35">
      <c r="A45">
        <v>2011</v>
      </c>
      <c r="B45">
        <v>5.3962500000000002</v>
      </c>
      <c r="C45">
        <v>6.18241</v>
      </c>
      <c r="D45">
        <v>6.5148200000000003</v>
      </c>
      <c r="E45">
        <v>27.352080000000001</v>
      </c>
      <c r="F45">
        <v>19.747689999999999</v>
      </c>
      <c r="G45">
        <v>13.38589</v>
      </c>
      <c r="H45">
        <v>0.39062999999999998</v>
      </c>
      <c r="I45">
        <v>0.31657000000000002</v>
      </c>
      <c r="J45">
        <v>0.486693078</v>
      </c>
      <c r="K45">
        <v>0.27983000000000002</v>
      </c>
    </row>
    <row r="46" spans="1:11" x14ac:dyDescent="0.35">
      <c r="A46">
        <v>2012</v>
      </c>
      <c r="B46">
        <v>5.8927899999999998</v>
      </c>
      <c r="C46">
        <v>7.6862300000000001</v>
      </c>
      <c r="D46">
        <v>6.5371800000000002</v>
      </c>
      <c r="E46">
        <v>26.566320000000001</v>
      </c>
      <c r="F46">
        <v>19.21846</v>
      </c>
      <c r="G46">
        <v>17.39378</v>
      </c>
      <c r="H46">
        <v>0.37702000000000002</v>
      </c>
      <c r="I46">
        <v>0.30298000000000003</v>
      </c>
      <c r="J46">
        <v>0.37583434999999998</v>
      </c>
      <c r="K46">
        <v>0.33168999999999998</v>
      </c>
    </row>
    <row r="47" spans="1:11" x14ac:dyDescent="0.35">
      <c r="A47">
        <v>2013</v>
      </c>
      <c r="B47">
        <v>7.2154100000000003</v>
      </c>
      <c r="C47">
        <v>5.2926200000000003</v>
      </c>
      <c r="D47">
        <v>5.7085100000000004</v>
      </c>
      <c r="E47">
        <v>28.064900000000002</v>
      </c>
      <c r="F47">
        <v>19.78989</v>
      </c>
      <c r="G47">
        <v>17.435559999999999</v>
      </c>
      <c r="H47">
        <v>0.37269999999999998</v>
      </c>
      <c r="I47">
        <v>0.30014999999999997</v>
      </c>
      <c r="J47">
        <v>0.32740617500000002</v>
      </c>
      <c r="K47">
        <v>0.29914000000000002</v>
      </c>
    </row>
    <row r="48" spans="1:11" x14ac:dyDescent="0.35">
      <c r="A48">
        <v>2014</v>
      </c>
      <c r="B48">
        <v>8.0532900000000005</v>
      </c>
      <c r="C48">
        <v>7.4515799999999999</v>
      </c>
      <c r="D48">
        <v>5.92279</v>
      </c>
      <c r="E48">
        <v>27.84929</v>
      </c>
      <c r="F48">
        <v>19.671720000000001</v>
      </c>
      <c r="G48">
        <v>20.360569999999999</v>
      </c>
      <c r="H48">
        <v>0.38186999999999999</v>
      </c>
      <c r="I48">
        <v>0.29931000000000002</v>
      </c>
      <c r="J48">
        <v>0.29089509800000002</v>
      </c>
      <c r="K48">
        <v>0.30293999999999999</v>
      </c>
    </row>
    <row r="49" spans="1:11" x14ac:dyDescent="0.35">
      <c r="A49">
        <v>2015</v>
      </c>
      <c r="B49">
        <v>9.6560299999999994</v>
      </c>
      <c r="C49">
        <v>7.6231200000000001</v>
      </c>
      <c r="D49">
        <v>6.8491499999999998</v>
      </c>
      <c r="E49">
        <v>25.756979999999999</v>
      </c>
      <c r="F49">
        <v>20.60097</v>
      </c>
      <c r="G49">
        <v>16.80622</v>
      </c>
      <c r="H49">
        <v>0.37631999999999999</v>
      </c>
      <c r="I49">
        <v>0.29521999999999998</v>
      </c>
      <c r="J49">
        <v>0.40753661400000002</v>
      </c>
      <c r="K49">
        <v>0.34026000000000001</v>
      </c>
    </row>
    <row r="50" spans="1:11" x14ac:dyDescent="0.35">
      <c r="A50">
        <v>2016</v>
      </c>
      <c r="B50">
        <v>8.0997199999999996</v>
      </c>
      <c r="C50">
        <v>7.3898799999999998</v>
      </c>
      <c r="D50">
        <v>6.9371999999999998</v>
      </c>
      <c r="E50">
        <v>27.077359999999999</v>
      </c>
      <c r="F50">
        <v>18.692070000000001</v>
      </c>
      <c r="G50">
        <v>17.430679999999999</v>
      </c>
      <c r="H50">
        <v>0.38002000000000002</v>
      </c>
      <c r="I50">
        <v>0.31206</v>
      </c>
      <c r="J50">
        <v>0.397987916</v>
      </c>
      <c r="K50">
        <v>0.34997</v>
      </c>
    </row>
    <row r="51" spans="1:11" x14ac:dyDescent="0.35">
      <c r="A51">
        <v>2017</v>
      </c>
      <c r="B51">
        <v>6.1973599999999998</v>
      </c>
      <c r="C51">
        <v>6.0152799999999997</v>
      </c>
      <c r="D51">
        <v>6.1461300000000003</v>
      </c>
      <c r="E51">
        <v>25.026399999999999</v>
      </c>
      <c r="F51">
        <v>20.252230000000001</v>
      </c>
      <c r="G51">
        <v>16.26652</v>
      </c>
      <c r="H51">
        <v>0.37545000000000001</v>
      </c>
      <c r="I51">
        <v>0.30697999999999998</v>
      </c>
      <c r="J51">
        <v>0.37783926699999998</v>
      </c>
      <c r="K51">
        <v>0.29472999999999999</v>
      </c>
    </row>
    <row r="52" spans="1:11" x14ac:dyDescent="0.35">
      <c r="A52">
        <v>2018</v>
      </c>
      <c r="B52">
        <v>5.6628600000000002</v>
      </c>
      <c r="C52">
        <v>5.6566299999999998</v>
      </c>
      <c r="D52">
        <v>7.6238999999999999</v>
      </c>
      <c r="E52">
        <v>24.612590000000001</v>
      </c>
      <c r="F52">
        <v>19.52657</v>
      </c>
      <c r="G52">
        <v>12.14514</v>
      </c>
      <c r="H52">
        <v>0.36532999999999999</v>
      </c>
      <c r="I52">
        <v>0.30319000000000002</v>
      </c>
      <c r="J52">
        <v>0.62773257500000001</v>
      </c>
      <c r="K52">
        <v>0.17773</v>
      </c>
    </row>
    <row r="53" spans="1:11" x14ac:dyDescent="0.35">
      <c r="A53">
        <v>2019</v>
      </c>
      <c r="B53">
        <v>5.2118399999999996</v>
      </c>
      <c r="C53">
        <v>5.7946400000000002</v>
      </c>
      <c r="D53">
        <v>7.0080099999999996</v>
      </c>
      <c r="E53">
        <v>23.22099</v>
      </c>
      <c r="F53">
        <v>19.416090000000001</v>
      </c>
      <c r="G53">
        <v>14.01117</v>
      </c>
      <c r="H53">
        <v>0.37097000000000002</v>
      </c>
      <c r="I53">
        <v>0.26838000000000001</v>
      </c>
      <c r="J53">
        <v>0.50017307600000005</v>
      </c>
      <c r="K53">
        <v>0.24887999999999999</v>
      </c>
    </row>
    <row r="54" spans="1:11" x14ac:dyDescent="0.35">
      <c r="A54">
        <v>2020</v>
      </c>
      <c r="B54">
        <v>6.5148099999999998</v>
      </c>
      <c r="C54">
        <v>5.9022500000000004</v>
      </c>
      <c r="D54">
        <v>8.9639500000000005</v>
      </c>
      <c r="E54">
        <v>28.149460000000001</v>
      </c>
      <c r="F54">
        <v>19.65681</v>
      </c>
      <c r="G54">
        <v>14.605460000000001</v>
      </c>
      <c r="H54">
        <v>0.37263000000000002</v>
      </c>
      <c r="I54">
        <v>0.30043999999999998</v>
      </c>
      <c r="J54">
        <v>0.61373965600000002</v>
      </c>
      <c r="K54">
        <v>0.24168000000000001</v>
      </c>
    </row>
    <row r="55" spans="1:11" x14ac:dyDescent="0.35">
      <c r="A55">
        <v>2021</v>
      </c>
      <c r="B55">
        <v>5.8060900000000002</v>
      </c>
      <c r="C55">
        <v>6.7526200000000003</v>
      </c>
      <c r="D55">
        <v>7.7499700000000002</v>
      </c>
      <c r="E55">
        <v>26.7029</v>
      </c>
      <c r="F55">
        <v>20.411660000000001</v>
      </c>
      <c r="G55">
        <v>12.36725</v>
      </c>
      <c r="H55">
        <v>0.37756000000000001</v>
      </c>
      <c r="I55">
        <v>0.30509999999999998</v>
      </c>
      <c r="J55">
        <v>0.626652651</v>
      </c>
      <c r="K55">
        <v>0.23069000000000001</v>
      </c>
    </row>
    <row r="56" spans="1:11" x14ac:dyDescent="0.35">
      <c r="A56">
        <v>1995</v>
      </c>
      <c r="B56">
        <v>2.68899</v>
      </c>
      <c r="C56">
        <v>3.88245</v>
      </c>
      <c r="D56">
        <v>5.9709000000000003</v>
      </c>
      <c r="E56">
        <v>27.09648</v>
      </c>
      <c r="F56">
        <v>22.57985</v>
      </c>
      <c r="G56">
        <v>15.764419999999999</v>
      </c>
      <c r="H56">
        <v>0.35896</v>
      </c>
      <c r="I56">
        <v>0.33477000000000001</v>
      </c>
      <c r="J56">
        <v>0.37875798799999999</v>
      </c>
      <c r="K56">
        <v>0.29004999999999997</v>
      </c>
    </row>
    <row r="57" spans="1:11" x14ac:dyDescent="0.35">
      <c r="A57">
        <v>1996</v>
      </c>
      <c r="B57">
        <v>3.2818000000000001</v>
      </c>
      <c r="C57">
        <v>4.86212</v>
      </c>
      <c r="D57">
        <v>4.7116699999999998</v>
      </c>
      <c r="E57">
        <v>23.578029999999998</v>
      </c>
      <c r="F57">
        <v>22.859950000000001</v>
      </c>
      <c r="G57">
        <v>18.78302</v>
      </c>
      <c r="H57">
        <v>0.36187999999999998</v>
      </c>
      <c r="I57">
        <v>0.31530000000000002</v>
      </c>
      <c r="J57">
        <v>0.25084730799999999</v>
      </c>
      <c r="K57">
        <v>0.25469999999999998</v>
      </c>
    </row>
    <row r="58" spans="1:11" x14ac:dyDescent="0.35">
      <c r="A58">
        <v>1997</v>
      </c>
      <c r="B58">
        <v>4.31806</v>
      </c>
      <c r="C58">
        <v>4.4097999999999997</v>
      </c>
      <c r="D58">
        <v>6.0494300000000001</v>
      </c>
      <c r="E58">
        <v>26.33043</v>
      </c>
      <c r="F58">
        <v>21.348859999999998</v>
      </c>
      <c r="G58">
        <v>15.958690000000001</v>
      </c>
      <c r="H58">
        <v>0.36419000000000001</v>
      </c>
      <c r="I58">
        <v>0.31351000000000001</v>
      </c>
      <c r="J58">
        <v>0.379068081</v>
      </c>
      <c r="K58">
        <v>0.37240000000000001</v>
      </c>
    </row>
    <row r="59" spans="1:11" x14ac:dyDescent="0.35">
      <c r="A59">
        <v>1998</v>
      </c>
      <c r="B59">
        <v>4.0603499999999997</v>
      </c>
      <c r="C59">
        <v>4.0254399999999997</v>
      </c>
      <c r="D59">
        <v>5.2829699999999997</v>
      </c>
      <c r="E59">
        <v>22.93366</v>
      </c>
      <c r="F59">
        <v>20.767330000000001</v>
      </c>
      <c r="G59">
        <v>17.16825</v>
      </c>
      <c r="H59">
        <v>0.35769000000000001</v>
      </c>
      <c r="I59">
        <v>0.33639999999999998</v>
      </c>
      <c r="J59">
        <v>0.30771744400000001</v>
      </c>
      <c r="K59">
        <v>0.32784600000000003</v>
      </c>
    </row>
    <row r="60" spans="1:11" x14ac:dyDescent="0.35">
      <c r="A60">
        <v>1999</v>
      </c>
      <c r="B60">
        <v>4.4530900000000004</v>
      </c>
      <c r="C60">
        <v>4.8697999999999997</v>
      </c>
      <c r="D60">
        <v>5.1625800000000002</v>
      </c>
      <c r="E60">
        <v>27.893070000000002</v>
      </c>
      <c r="F60">
        <v>21.424810000000001</v>
      </c>
      <c r="G60">
        <v>18.265260000000001</v>
      </c>
      <c r="H60">
        <v>0.35965000000000003</v>
      </c>
      <c r="I60">
        <v>0.33867999999999998</v>
      </c>
      <c r="J60">
        <v>0.282644758</v>
      </c>
      <c r="K60">
        <v>0.31507000000000002</v>
      </c>
    </row>
    <row r="61" spans="1:11" x14ac:dyDescent="0.35">
      <c r="A61">
        <v>2000</v>
      </c>
      <c r="B61">
        <v>4.6503899999999998</v>
      </c>
      <c r="C61">
        <v>5.4668999999999999</v>
      </c>
      <c r="D61">
        <v>4.7814199999999998</v>
      </c>
      <c r="E61">
        <v>25.790970000000002</v>
      </c>
      <c r="F61">
        <v>19.228210000000001</v>
      </c>
      <c r="G61">
        <v>17.35596</v>
      </c>
      <c r="H61">
        <v>0.35911999999999999</v>
      </c>
      <c r="I61">
        <v>0.33744000000000002</v>
      </c>
      <c r="J61">
        <v>0.27549153100000001</v>
      </c>
      <c r="K61">
        <v>0.22592999999999999</v>
      </c>
    </row>
    <row r="62" spans="1:11" x14ac:dyDescent="0.35">
      <c r="A62">
        <v>2001</v>
      </c>
      <c r="B62">
        <v>5.3925400000000003</v>
      </c>
      <c r="C62">
        <v>4.3770600000000002</v>
      </c>
      <c r="D62">
        <v>6.6535799999999998</v>
      </c>
      <c r="E62">
        <v>25.333120000000001</v>
      </c>
      <c r="F62">
        <v>22.23959</v>
      </c>
      <c r="G62">
        <v>17.87792</v>
      </c>
      <c r="H62">
        <v>0.36636000000000002</v>
      </c>
      <c r="I62">
        <v>0.34261999999999998</v>
      </c>
      <c r="J62">
        <v>0.37216745600000001</v>
      </c>
      <c r="K62">
        <v>0.34478999999999999</v>
      </c>
    </row>
    <row r="63" spans="1:11" x14ac:dyDescent="0.35">
      <c r="A63">
        <v>2002</v>
      </c>
      <c r="B63">
        <v>6.1950799999999999</v>
      </c>
      <c r="C63">
        <v>5.80931</v>
      </c>
      <c r="D63">
        <v>5.5245899999999999</v>
      </c>
      <c r="E63">
        <v>25.311730000000001</v>
      </c>
      <c r="F63">
        <v>21.68534</v>
      </c>
      <c r="G63">
        <v>19.06324</v>
      </c>
      <c r="H63">
        <v>0.36538999999999999</v>
      </c>
      <c r="I63">
        <v>0.34122999999999998</v>
      </c>
      <c r="J63">
        <v>0.28980330700000001</v>
      </c>
      <c r="K63">
        <v>0.31134000000000001</v>
      </c>
    </row>
    <row r="64" spans="1:11" x14ac:dyDescent="0.35">
      <c r="A64">
        <v>2003</v>
      </c>
      <c r="B64">
        <v>5.3917400000000004</v>
      </c>
      <c r="C64">
        <v>6.0364100000000001</v>
      </c>
      <c r="D64">
        <v>5.9972399999999997</v>
      </c>
      <c r="E64">
        <v>26.583649999999999</v>
      </c>
      <c r="F64">
        <v>20.899899999999999</v>
      </c>
      <c r="G64">
        <v>17.078220000000002</v>
      </c>
      <c r="H64">
        <v>0.36530000000000001</v>
      </c>
      <c r="I64">
        <v>0.35688999999999999</v>
      </c>
      <c r="J64">
        <v>0.35116306000000003</v>
      </c>
      <c r="K64">
        <v>0.33204</v>
      </c>
    </row>
    <row r="65" spans="1:11" x14ac:dyDescent="0.35">
      <c r="A65">
        <v>2004</v>
      </c>
      <c r="B65">
        <v>3.9608699999999999</v>
      </c>
      <c r="C65">
        <v>6.5633100000000004</v>
      </c>
      <c r="D65">
        <v>5.3064600000000004</v>
      </c>
      <c r="E65">
        <v>27.610710000000001</v>
      </c>
      <c r="F65">
        <v>19.849740000000001</v>
      </c>
      <c r="G65">
        <v>16.725619999999999</v>
      </c>
      <c r="H65">
        <v>0.36353999999999997</v>
      </c>
      <c r="I65">
        <v>0.35370000000000001</v>
      </c>
      <c r="J65">
        <v>0.31726536900000002</v>
      </c>
      <c r="K65">
        <v>0.37261</v>
      </c>
    </row>
    <row r="66" spans="1:11" x14ac:dyDescent="0.35">
      <c r="A66">
        <v>2005</v>
      </c>
      <c r="B66">
        <v>4.6210000000000004</v>
      </c>
      <c r="C66">
        <v>5.6944100000000004</v>
      </c>
      <c r="D66">
        <v>6.3645199999999997</v>
      </c>
      <c r="E66">
        <v>26.89836</v>
      </c>
      <c r="F66">
        <v>20.08081</v>
      </c>
      <c r="G66">
        <v>17.445340000000002</v>
      </c>
      <c r="H66">
        <v>0.36817</v>
      </c>
      <c r="I66">
        <v>0.32796999999999998</v>
      </c>
      <c r="J66">
        <v>0.36482636600000001</v>
      </c>
      <c r="K66">
        <v>0.39129000000000003</v>
      </c>
    </row>
    <row r="67" spans="1:11" x14ac:dyDescent="0.35">
      <c r="A67">
        <v>2006</v>
      </c>
      <c r="B67">
        <v>4.3495999999999997</v>
      </c>
      <c r="C67">
        <v>5.1516500000000001</v>
      </c>
      <c r="D67">
        <v>4.8798700000000004</v>
      </c>
      <c r="E67">
        <v>25.37894</v>
      </c>
      <c r="F67">
        <v>22.22363</v>
      </c>
      <c r="G67">
        <v>18.741849999999999</v>
      </c>
      <c r="H67">
        <v>0.37040000000000001</v>
      </c>
      <c r="I67">
        <v>0.29857</v>
      </c>
      <c r="J67">
        <v>0.26037290899999999</v>
      </c>
      <c r="K67">
        <v>0.26795000000000002</v>
      </c>
    </row>
    <row r="68" spans="1:11" x14ac:dyDescent="0.35">
      <c r="A68">
        <v>2007</v>
      </c>
      <c r="B68">
        <v>5.0416999999999996</v>
      </c>
      <c r="C68">
        <v>4.5822200000000004</v>
      </c>
      <c r="D68">
        <v>5.5048399999999997</v>
      </c>
      <c r="E68">
        <v>23.616689999999998</v>
      </c>
      <c r="F68">
        <v>17.904789999999998</v>
      </c>
      <c r="G68">
        <v>14.725239999999999</v>
      </c>
      <c r="H68">
        <v>0.37212000000000001</v>
      </c>
      <c r="I68">
        <v>0.31974999999999998</v>
      </c>
      <c r="J68">
        <v>0.37383703099999999</v>
      </c>
      <c r="K68">
        <v>0.35247000000000001</v>
      </c>
    </row>
    <row r="69" spans="1:11" x14ac:dyDescent="0.35">
      <c r="A69">
        <v>2008</v>
      </c>
      <c r="B69">
        <v>5.2332299999999998</v>
      </c>
      <c r="C69">
        <v>6.2622499999999999</v>
      </c>
      <c r="D69">
        <v>5.0532000000000004</v>
      </c>
      <c r="E69">
        <v>24.750910000000001</v>
      </c>
      <c r="F69">
        <v>18.020630000000001</v>
      </c>
      <c r="G69">
        <v>16.611640000000001</v>
      </c>
      <c r="H69">
        <v>0.37076999999999999</v>
      </c>
      <c r="I69">
        <v>0.31763000000000002</v>
      </c>
      <c r="J69">
        <v>0.30419633499999998</v>
      </c>
      <c r="K69">
        <v>0.31431999999999999</v>
      </c>
    </row>
    <row r="70" spans="1:11" x14ac:dyDescent="0.35">
      <c r="A70">
        <v>2009</v>
      </c>
      <c r="B70">
        <v>3.9875400000000001</v>
      </c>
      <c r="C70">
        <v>5.3502099999999997</v>
      </c>
      <c r="D70">
        <v>4.6966299999999999</v>
      </c>
      <c r="E70">
        <v>27.20862</v>
      </c>
      <c r="F70">
        <v>18.83764</v>
      </c>
      <c r="G70">
        <v>17.611450000000001</v>
      </c>
      <c r="H70">
        <v>0.37835000000000002</v>
      </c>
      <c r="I70">
        <v>0.31888</v>
      </c>
      <c r="J70">
        <v>0.26668048300000002</v>
      </c>
      <c r="K70">
        <v>0.2054</v>
      </c>
    </row>
    <row r="71" spans="1:11" x14ac:dyDescent="0.35">
      <c r="A71">
        <v>2010</v>
      </c>
      <c r="B71">
        <v>6.1136100000000004</v>
      </c>
      <c r="C71">
        <v>6.2106300000000001</v>
      </c>
      <c r="D71">
        <v>6.0659799999999997</v>
      </c>
      <c r="E71">
        <v>22.332370000000001</v>
      </c>
      <c r="F71">
        <v>19.708770000000001</v>
      </c>
      <c r="G71">
        <v>16.506419999999999</v>
      </c>
      <c r="H71">
        <v>0.37683</v>
      </c>
      <c r="I71">
        <v>0.3019</v>
      </c>
      <c r="J71">
        <v>0.36749216400000001</v>
      </c>
      <c r="K71">
        <v>0.33184000000000002</v>
      </c>
    </row>
    <row r="72" spans="1:11" x14ac:dyDescent="0.35">
      <c r="A72">
        <v>2011</v>
      </c>
      <c r="B72">
        <v>3.7181199999999999</v>
      </c>
      <c r="C72">
        <v>6.9519000000000002</v>
      </c>
      <c r="D72">
        <v>5.7008400000000004</v>
      </c>
      <c r="E72">
        <v>22.59742</v>
      </c>
      <c r="F72">
        <v>20.91976</v>
      </c>
      <c r="G72">
        <v>13.93201</v>
      </c>
      <c r="H72">
        <v>0.37741999999999998</v>
      </c>
      <c r="I72">
        <v>0.29875000000000002</v>
      </c>
      <c r="J72">
        <v>0.40919005899999999</v>
      </c>
      <c r="K72">
        <v>0.28743000000000002</v>
      </c>
    </row>
    <row r="73" spans="1:11" x14ac:dyDescent="0.35">
      <c r="A73">
        <v>2012</v>
      </c>
      <c r="B73">
        <v>4.5184499999999996</v>
      </c>
      <c r="C73">
        <v>5.3313199999999998</v>
      </c>
      <c r="D73">
        <v>6.8751199999999999</v>
      </c>
      <c r="E73">
        <v>25.466249999999999</v>
      </c>
      <c r="F73">
        <v>18.77937</v>
      </c>
      <c r="G73">
        <v>14.666029999999999</v>
      </c>
      <c r="H73">
        <v>0.37920999999999999</v>
      </c>
      <c r="I73">
        <v>0.309</v>
      </c>
      <c r="J73">
        <v>0.468778531</v>
      </c>
      <c r="K73">
        <v>0.25440000000000002</v>
      </c>
    </row>
    <row r="74" spans="1:11" x14ac:dyDescent="0.35">
      <c r="A74">
        <v>2013</v>
      </c>
      <c r="B74">
        <v>4.0571000000000002</v>
      </c>
      <c r="C74">
        <v>5.7976000000000001</v>
      </c>
      <c r="D74">
        <v>7.0994200000000003</v>
      </c>
      <c r="E74">
        <v>25.273810000000001</v>
      </c>
      <c r="F74">
        <v>20.33558</v>
      </c>
      <c r="G74">
        <v>16.021650000000001</v>
      </c>
      <c r="H74">
        <v>0.37808000000000003</v>
      </c>
      <c r="I74">
        <v>0.30264999999999997</v>
      </c>
      <c r="J74">
        <v>0.44311416100000001</v>
      </c>
      <c r="K74">
        <v>0.32441999999999999</v>
      </c>
    </row>
    <row r="75" spans="1:11" x14ac:dyDescent="0.35">
      <c r="A75">
        <v>2014</v>
      </c>
      <c r="B75">
        <v>5.3941400000000002</v>
      </c>
      <c r="C75">
        <v>6.1945399999999999</v>
      </c>
      <c r="D75">
        <v>6.4907899999999996</v>
      </c>
      <c r="E75">
        <v>28.518899999999999</v>
      </c>
      <c r="F75">
        <v>19.134419999999999</v>
      </c>
      <c r="G75">
        <v>15.06982</v>
      </c>
      <c r="H75">
        <v>0.37502000000000002</v>
      </c>
      <c r="I75">
        <v>0.27449000000000001</v>
      </c>
      <c r="J75">
        <v>0.43071450100000003</v>
      </c>
      <c r="K75">
        <v>0.29470000000000002</v>
      </c>
    </row>
    <row r="76" spans="1:11" x14ac:dyDescent="0.35">
      <c r="A76">
        <v>2015</v>
      </c>
      <c r="B76">
        <v>7.7340299999999997</v>
      </c>
      <c r="C76">
        <v>8.9935100000000006</v>
      </c>
      <c r="D76">
        <v>6.0548000000000002</v>
      </c>
      <c r="E76">
        <v>27.332889999999999</v>
      </c>
      <c r="F76">
        <v>19.38777</v>
      </c>
      <c r="G76">
        <v>12.53726</v>
      </c>
      <c r="H76">
        <v>0.36492999999999998</v>
      </c>
      <c r="I76">
        <v>0.31983</v>
      </c>
      <c r="J76">
        <v>0.482944439</v>
      </c>
      <c r="K76">
        <v>0.27539000000000002</v>
      </c>
    </row>
    <row r="77" spans="1:11" x14ac:dyDescent="0.35">
      <c r="A77">
        <v>2016</v>
      </c>
      <c r="B77">
        <v>5.0737699999999997</v>
      </c>
      <c r="C77">
        <v>6.0125299999999999</v>
      </c>
      <c r="D77">
        <v>7.1501099999999997</v>
      </c>
      <c r="E77">
        <v>29.31128</v>
      </c>
      <c r="F77">
        <v>16.652999999999999</v>
      </c>
      <c r="G77">
        <v>13.99126</v>
      </c>
      <c r="H77">
        <v>0.36864999999999998</v>
      </c>
      <c r="I77">
        <v>0.29426000000000002</v>
      </c>
      <c r="J77">
        <v>0.51104117900000001</v>
      </c>
      <c r="K77">
        <v>0.27621000000000001</v>
      </c>
    </row>
    <row r="78" spans="1:11" x14ac:dyDescent="0.35">
      <c r="A78">
        <v>2017</v>
      </c>
      <c r="B78">
        <v>5.5916300000000003</v>
      </c>
      <c r="C78">
        <v>6.9944800000000003</v>
      </c>
      <c r="D78">
        <v>7.3839800000000002</v>
      </c>
      <c r="E78">
        <v>25.466259999999998</v>
      </c>
      <c r="F78">
        <v>18.562940000000001</v>
      </c>
      <c r="G78">
        <v>13.7433</v>
      </c>
      <c r="H78">
        <v>0.37931999999999999</v>
      </c>
      <c r="I78">
        <v>0.30528</v>
      </c>
      <c r="J78">
        <v>0.53727852799999998</v>
      </c>
      <c r="K78">
        <v>0.31226999999999999</v>
      </c>
    </row>
    <row r="79" spans="1:11" x14ac:dyDescent="0.35">
      <c r="A79">
        <v>2018</v>
      </c>
      <c r="B79">
        <v>5.7833800000000002</v>
      </c>
      <c r="C79">
        <v>6.34659</v>
      </c>
      <c r="D79">
        <v>6.6355700000000004</v>
      </c>
      <c r="E79">
        <v>24.99126</v>
      </c>
      <c r="F79">
        <v>18.935009999999998</v>
      </c>
      <c r="G79">
        <v>13.9216</v>
      </c>
      <c r="H79">
        <v>0.37554999999999999</v>
      </c>
      <c r="I79">
        <v>0.31437999999999999</v>
      </c>
      <c r="J79">
        <v>0.47663846100000001</v>
      </c>
      <c r="K79">
        <v>0.23544000000000001</v>
      </c>
    </row>
    <row r="80" spans="1:11" x14ac:dyDescent="0.35">
      <c r="A80">
        <v>2019</v>
      </c>
      <c r="B80">
        <v>7.7513300000000003</v>
      </c>
      <c r="C80">
        <v>5.0781400000000003</v>
      </c>
      <c r="D80">
        <v>7.6871200000000002</v>
      </c>
      <c r="E80">
        <v>24.21284</v>
      </c>
      <c r="F80">
        <v>16.74502</v>
      </c>
      <c r="G80">
        <v>12.94572</v>
      </c>
      <c r="H80">
        <v>0.37584000000000001</v>
      </c>
      <c r="I80">
        <v>0.26826</v>
      </c>
      <c r="J80">
        <v>0.593796251</v>
      </c>
      <c r="K80">
        <v>0.21811</v>
      </c>
    </row>
    <row r="81" spans="1:11" x14ac:dyDescent="0.35">
      <c r="A81">
        <v>2020</v>
      </c>
      <c r="B81">
        <v>7.7135400000000001</v>
      </c>
      <c r="C81">
        <v>5.5216099999999999</v>
      </c>
      <c r="D81">
        <v>7.0649800000000003</v>
      </c>
      <c r="E81">
        <v>24.743359999999999</v>
      </c>
      <c r="F81">
        <v>16.776969999999999</v>
      </c>
      <c r="G81">
        <v>13.96855</v>
      </c>
      <c r="H81">
        <v>0.37581999999999999</v>
      </c>
      <c r="I81">
        <v>0.32479000000000002</v>
      </c>
      <c r="J81">
        <v>0.50577762199999998</v>
      </c>
      <c r="K81">
        <v>0.24246000000000001</v>
      </c>
    </row>
    <row r="82" spans="1:11" x14ac:dyDescent="0.35">
      <c r="A82">
        <v>2021</v>
      </c>
      <c r="B82">
        <v>6.0481400000000001</v>
      </c>
      <c r="C82">
        <v>8.5455400000000008</v>
      </c>
      <c r="D82">
        <v>6.9135900000000001</v>
      </c>
      <c r="E82">
        <v>26.44192</v>
      </c>
      <c r="F82">
        <v>17.298829999999999</v>
      </c>
      <c r="G82">
        <v>14.67079</v>
      </c>
      <c r="H82">
        <v>0.37031999999999998</v>
      </c>
      <c r="I82">
        <v>0.30054999999999998</v>
      </c>
      <c r="J82">
        <v>0.47124865100000002</v>
      </c>
      <c r="K82">
        <v>0.29927999999999999</v>
      </c>
    </row>
    <row r="83" spans="1:11" x14ac:dyDescent="0.35">
      <c r="A83">
        <v>1995</v>
      </c>
      <c r="B83">
        <v>3.4729700000000001</v>
      </c>
      <c r="C83">
        <v>5.96523</v>
      </c>
      <c r="D83">
        <v>5.98149</v>
      </c>
      <c r="E83">
        <v>26.02216</v>
      </c>
      <c r="F83">
        <v>22.23732</v>
      </c>
      <c r="G83">
        <v>18.66835</v>
      </c>
      <c r="H83">
        <v>0.34769</v>
      </c>
      <c r="I83">
        <v>0.32923999999999998</v>
      </c>
      <c r="J83">
        <v>0.32040806999999999</v>
      </c>
      <c r="K83">
        <v>0.28005000000000002</v>
      </c>
    </row>
    <row r="84" spans="1:11" x14ac:dyDescent="0.35">
      <c r="A84">
        <v>1996</v>
      </c>
      <c r="B84">
        <v>4.9883699999999997</v>
      </c>
      <c r="C84">
        <v>5.71983</v>
      </c>
      <c r="D84">
        <v>4.9632899999999998</v>
      </c>
      <c r="E84">
        <v>27.501999999999999</v>
      </c>
      <c r="F84">
        <v>21.287590000000002</v>
      </c>
      <c r="G84">
        <v>18.69162</v>
      </c>
      <c r="H84">
        <v>0.36885000000000001</v>
      </c>
      <c r="I84">
        <v>0.32632</v>
      </c>
      <c r="J84">
        <v>0.265535572</v>
      </c>
      <c r="K84">
        <v>0.2354</v>
      </c>
    </row>
    <row r="85" spans="1:11" x14ac:dyDescent="0.35">
      <c r="A85">
        <v>1997</v>
      </c>
      <c r="B85">
        <v>3.1726800000000002</v>
      </c>
      <c r="C85">
        <v>4.8860400000000004</v>
      </c>
      <c r="D85">
        <v>4.78512</v>
      </c>
      <c r="E85">
        <v>25.435269999999999</v>
      </c>
      <c r="F85">
        <v>23.977969999999999</v>
      </c>
      <c r="G85">
        <v>17.91628</v>
      </c>
      <c r="H85">
        <v>0.36781000000000003</v>
      </c>
      <c r="I85">
        <v>0.31547999999999998</v>
      </c>
      <c r="J85">
        <v>0.267082229</v>
      </c>
      <c r="K85">
        <v>0.25046000000000002</v>
      </c>
    </row>
    <row r="86" spans="1:11" x14ac:dyDescent="0.35">
      <c r="A86">
        <v>1998</v>
      </c>
      <c r="B86">
        <v>3.9726499999999998</v>
      </c>
      <c r="C86">
        <v>6.50969</v>
      </c>
      <c r="D86">
        <v>5.4916499999999999</v>
      </c>
      <c r="E86">
        <v>25.03389</v>
      </c>
      <c r="F86">
        <v>20.611049999999999</v>
      </c>
      <c r="G86">
        <v>18.063410000000001</v>
      </c>
      <c r="H86">
        <v>0.35865000000000002</v>
      </c>
      <c r="I86">
        <v>0.31161</v>
      </c>
      <c r="J86">
        <v>0.30402066900000002</v>
      </c>
      <c r="K86">
        <v>0.30435000000000001</v>
      </c>
    </row>
    <row r="87" spans="1:11" x14ac:dyDescent="0.35">
      <c r="A87">
        <v>1999</v>
      </c>
      <c r="B87">
        <v>4.1940900000000001</v>
      </c>
      <c r="C87">
        <v>5.20648</v>
      </c>
      <c r="D87">
        <v>6.1979300000000004</v>
      </c>
      <c r="E87">
        <v>25.296669999999999</v>
      </c>
      <c r="F87">
        <v>20.018370000000001</v>
      </c>
      <c r="G87">
        <v>17.524370000000001</v>
      </c>
      <c r="H87">
        <v>0.36627999999999999</v>
      </c>
      <c r="I87">
        <v>0.33232</v>
      </c>
      <c r="J87">
        <v>0.35367491099999998</v>
      </c>
      <c r="K87">
        <v>0.29582000000000003</v>
      </c>
    </row>
    <row r="88" spans="1:11" x14ac:dyDescent="0.35">
      <c r="A88">
        <v>2000</v>
      </c>
      <c r="B88">
        <v>4.1738</v>
      </c>
      <c r="C88">
        <v>4.8513200000000003</v>
      </c>
      <c r="D88">
        <v>5.7713099999999997</v>
      </c>
      <c r="E88">
        <v>27.300619999999999</v>
      </c>
      <c r="F88">
        <v>22.233339999999998</v>
      </c>
      <c r="G88">
        <v>17.026350000000001</v>
      </c>
      <c r="H88">
        <v>0.36293999999999998</v>
      </c>
      <c r="I88">
        <v>0.33055000000000001</v>
      </c>
      <c r="J88">
        <v>0.33896343000000001</v>
      </c>
      <c r="K88">
        <v>0.3417</v>
      </c>
    </row>
    <row r="89" spans="1:11" x14ac:dyDescent="0.35">
      <c r="A89">
        <v>2001</v>
      </c>
      <c r="B89">
        <v>4.87662</v>
      </c>
      <c r="C89">
        <v>4.6790700000000003</v>
      </c>
      <c r="D89">
        <v>6.1402000000000001</v>
      </c>
      <c r="E89">
        <v>24.965330000000002</v>
      </c>
      <c r="F89">
        <v>20.959430000000001</v>
      </c>
      <c r="G89">
        <v>15.20721</v>
      </c>
      <c r="H89">
        <v>0.36899999999999999</v>
      </c>
      <c r="I89">
        <v>0.32313999999999998</v>
      </c>
      <c r="J89">
        <v>0.40376900199999999</v>
      </c>
      <c r="K89">
        <v>0.34675</v>
      </c>
    </row>
    <row r="90" spans="1:11" x14ac:dyDescent="0.35">
      <c r="A90">
        <v>2002</v>
      </c>
      <c r="B90">
        <v>4.8997700000000002</v>
      </c>
      <c r="C90">
        <v>5.0668899999999999</v>
      </c>
      <c r="D90">
        <v>5.1795999999999998</v>
      </c>
      <c r="E90">
        <v>25.37209</v>
      </c>
      <c r="F90">
        <v>20.438140000000001</v>
      </c>
      <c r="G90">
        <v>17.050360000000001</v>
      </c>
      <c r="H90">
        <v>0.36442999999999998</v>
      </c>
      <c r="I90">
        <v>0.36005999999999999</v>
      </c>
      <c r="J90">
        <v>0.30378244199999999</v>
      </c>
      <c r="K90">
        <v>0.31591999999999998</v>
      </c>
    </row>
    <row r="91" spans="1:11" x14ac:dyDescent="0.35">
      <c r="A91">
        <v>2003</v>
      </c>
      <c r="B91">
        <v>5.0659700000000001</v>
      </c>
      <c r="C91">
        <v>4.7951499999999996</v>
      </c>
      <c r="D91">
        <v>5.0247599999999997</v>
      </c>
      <c r="E91">
        <v>27.518809999999998</v>
      </c>
      <c r="F91">
        <v>21.520779999999998</v>
      </c>
      <c r="G91">
        <v>16.625409999999999</v>
      </c>
      <c r="H91">
        <v>0.36165000000000003</v>
      </c>
      <c r="I91">
        <v>0.34064</v>
      </c>
      <c r="J91">
        <v>0.302233749</v>
      </c>
      <c r="K91">
        <v>0.31430000000000002</v>
      </c>
    </row>
    <row r="92" spans="1:11" x14ac:dyDescent="0.35">
      <c r="A92">
        <v>2004</v>
      </c>
      <c r="B92">
        <v>4.79495</v>
      </c>
      <c r="C92">
        <v>5.8699700000000004</v>
      </c>
      <c r="D92">
        <v>6.6662499999999998</v>
      </c>
      <c r="E92">
        <v>26.248670000000001</v>
      </c>
      <c r="F92">
        <v>21.58135</v>
      </c>
      <c r="G92">
        <v>18.850680000000001</v>
      </c>
      <c r="H92">
        <v>0.37030999999999997</v>
      </c>
      <c r="I92">
        <v>0.35016999999999998</v>
      </c>
      <c r="J92">
        <v>0.35363445799999998</v>
      </c>
      <c r="K92">
        <v>0.36973</v>
      </c>
    </row>
    <row r="93" spans="1:11" x14ac:dyDescent="0.35">
      <c r="A93">
        <v>2005</v>
      </c>
      <c r="B93">
        <v>5.8569300000000002</v>
      </c>
      <c r="C93">
        <v>6.1114800000000002</v>
      </c>
      <c r="D93">
        <v>5.7466100000000004</v>
      </c>
      <c r="E93">
        <v>25.435079999999999</v>
      </c>
      <c r="F93">
        <v>19.180869999999999</v>
      </c>
      <c r="G93">
        <v>17.443200000000001</v>
      </c>
      <c r="H93">
        <v>0.36642999999999998</v>
      </c>
      <c r="I93">
        <v>0.31518000000000002</v>
      </c>
      <c r="J93">
        <v>0.32944700500000001</v>
      </c>
      <c r="K93">
        <v>0.37745000000000001</v>
      </c>
    </row>
    <row r="94" spans="1:11" x14ac:dyDescent="0.35">
      <c r="A94">
        <v>2006</v>
      </c>
      <c r="B94">
        <v>5.0164799999999996</v>
      </c>
      <c r="C94">
        <v>6.4890299999999996</v>
      </c>
      <c r="D94">
        <v>6.1064999999999996</v>
      </c>
      <c r="E94">
        <v>26.657050000000002</v>
      </c>
      <c r="F94">
        <v>22.346779999999999</v>
      </c>
      <c r="G94">
        <v>16.64048</v>
      </c>
      <c r="H94">
        <v>0.36443999999999999</v>
      </c>
      <c r="I94">
        <v>0.31951000000000002</v>
      </c>
      <c r="J94">
        <v>0.36696657799999999</v>
      </c>
      <c r="K94">
        <v>0.32595000000000002</v>
      </c>
    </row>
    <row r="95" spans="1:11" x14ac:dyDescent="0.35">
      <c r="A95">
        <v>2007</v>
      </c>
      <c r="B95">
        <v>5.1888500000000004</v>
      </c>
      <c r="C95">
        <v>6.9876800000000001</v>
      </c>
      <c r="D95">
        <v>5.5430999999999999</v>
      </c>
      <c r="E95">
        <v>26.20064</v>
      </c>
      <c r="F95">
        <v>21.00826</v>
      </c>
      <c r="G95">
        <v>18.234500000000001</v>
      </c>
      <c r="H95">
        <v>0.38045000000000001</v>
      </c>
      <c r="I95">
        <v>0.32192999999999999</v>
      </c>
      <c r="J95">
        <v>0.30398968999999998</v>
      </c>
      <c r="K95">
        <v>0.30625000000000002</v>
      </c>
    </row>
    <row r="96" spans="1:11" x14ac:dyDescent="0.35">
      <c r="A96">
        <v>2008</v>
      </c>
      <c r="B96">
        <v>4.2166300000000003</v>
      </c>
      <c r="C96">
        <v>6.5305900000000001</v>
      </c>
      <c r="D96">
        <v>5.2765599999999999</v>
      </c>
      <c r="E96">
        <v>26.005800000000001</v>
      </c>
      <c r="F96">
        <v>22.791180000000001</v>
      </c>
      <c r="G96">
        <v>17.66919</v>
      </c>
      <c r="H96">
        <v>0.37569000000000002</v>
      </c>
      <c r="I96">
        <v>0.32340999999999998</v>
      </c>
      <c r="J96">
        <v>0.29863055399999999</v>
      </c>
      <c r="K96">
        <v>0.31817000000000001</v>
      </c>
    </row>
    <row r="97" spans="1:11" x14ac:dyDescent="0.35">
      <c r="A97">
        <v>2009</v>
      </c>
      <c r="B97">
        <v>4.0774800000000004</v>
      </c>
      <c r="C97">
        <v>5.8862699999999997</v>
      </c>
      <c r="D97">
        <v>6.2376399999999999</v>
      </c>
      <c r="E97">
        <v>24.398309999999999</v>
      </c>
      <c r="F97">
        <v>21.322140000000001</v>
      </c>
      <c r="G97">
        <v>17.78314</v>
      </c>
      <c r="H97">
        <v>0.37314000000000003</v>
      </c>
      <c r="I97">
        <v>0.31336000000000003</v>
      </c>
      <c r="J97">
        <v>0.35076145199999997</v>
      </c>
      <c r="K97">
        <v>0.2954</v>
      </c>
    </row>
    <row r="98" spans="1:11" x14ac:dyDescent="0.35">
      <c r="A98">
        <v>2010</v>
      </c>
      <c r="B98">
        <v>3.8970699999999998</v>
      </c>
      <c r="C98">
        <v>6.0129900000000003</v>
      </c>
      <c r="D98">
        <v>5.5131100000000002</v>
      </c>
      <c r="E98">
        <v>24.605329999999999</v>
      </c>
      <c r="F98">
        <v>20.00339</v>
      </c>
      <c r="G98">
        <v>16.587689999999998</v>
      </c>
      <c r="H98">
        <v>0.38014999999999999</v>
      </c>
      <c r="I98">
        <v>0.32319999999999999</v>
      </c>
      <c r="J98">
        <v>0.33236152800000002</v>
      </c>
      <c r="K98">
        <v>0.30499999999999999</v>
      </c>
    </row>
    <row r="99" spans="1:11" x14ac:dyDescent="0.35">
      <c r="A99">
        <v>2011</v>
      </c>
      <c r="B99">
        <v>3.7072500000000002</v>
      </c>
      <c r="C99">
        <v>7.0847699999999998</v>
      </c>
      <c r="D99">
        <v>7.9023099999999999</v>
      </c>
      <c r="E99">
        <v>25.855550000000001</v>
      </c>
      <c r="F99">
        <v>21.601949999999999</v>
      </c>
      <c r="G99">
        <v>15.42963</v>
      </c>
      <c r="H99">
        <v>0.37191000000000002</v>
      </c>
      <c r="I99">
        <v>0.30956</v>
      </c>
      <c r="J99">
        <v>0.51215162000000003</v>
      </c>
      <c r="K99">
        <v>0.34573999999999999</v>
      </c>
    </row>
    <row r="100" spans="1:11" x14ac:dyDescent="0.35">
      <c r="A100">
        <v>2012</v>
      </c>
      <c r="B100">
        <v>4.1020899999999996</v>
      </c>
      <c r="C100">
        <v>7.07165</v>
      </c>
      <c r="D100">
        <v>6.4055400000000002</v>
      </c>
      <c r="E100">
        <v>26.778279999999999</v>
      </c>
      <c r="F100">
        <v>18.907419999999998</v>
      </c>
      <c r="G100">
        <v>15.4916</v>
      </c>
      <c r="H100">
        <v>0.37481999999999999</v>
      </c>
      <c r="I100">
        <v>0.29199000000000003</v>
      </c>
      <c r="J100">
        <v>0.413484727</v>
      </c>
      <c r="K100">
        <v>0.35055999999999998</v>
      </c>
    </row>
    <row r="101" spans="1:11" x14ac:dyDescent="0.35">
      <c r="A101">
        <v>2013</v>
      </c>
      <c r="B101">
        <v>4.2160599999999997</v>
      </c>
      <c r="C101">
        <v>7.11972</v>
      </c>
      <c r="D101">
        <v>6.0949400000000002</v>
      </c>
      <c r="E101">
        <v>26.35697</v>
      </c>
      <c r="F101">
        <v>18.00489</v>
      </c>
      <c r="G101">
        <v>16.190770000000001</v>
      </c>
      <c r="H101">
        <v>0.37941999999999998</v>
      </c>
      <c r="I101">
        <v>0.31747999999999998</v>
      </c>
      <c r="J101">
        <v>0.37644534499999999</v>
      </c>
      <c r="K101">
        <v>0.36565999999999999</v>
      </c>
    </row>
    <row r="102" spans="1:11" x14ac:dyDescent="0.35">
      <c r="A102">
        <v>2014</v>
      </c>
      <c r="B102">
        <v>6.1130599999999999</v>
      </c>
      <c r="C102">
        <v>6.1363799999999999</v>
      </c>
      <c r="D102">
        <v>6.7313999999999998</v>
      </c>
      <c r="E102">
        <v>27.99305</v>
      </c>
      <c r="F102">
        <v>18.81006</v>
      </c>
      <c r="G102">
        <v>13.9885</v>
      </c>
      <c r="H102">
        <v>0.37464999999999998</v>
      </c>
      <c r="I102">
        <v>0.29781000000000002</v>
      </c>
      <c r="J102">
        <v>0.48120956500000001</v>
      </c>
      <c r="K102">
        <v>0.37663000000000002</v>
      </c>
    </row>
    <row r="103" spans="1:11" x14ac:dyDescent="0.35">
      <c r="A103">
        <v>2015</v>
      </c>
      <c r="B103">
        <v>6.3534899999999999</v>
      </c>
      <c r="C103">
        <v>8.1664600000000007</v>
      </c>
      <c r="D103">
        <v>6.1253900000000003</v>
      </c>
      <c r="E103">
        <v>26.035309999999999</v>
      </c>
      <c r="F103">
        <v>17.909939999999999</v>
      </c>
      <c r="G103">
        <v>14.5418</v>
      </c>
      <c r="H103">
        <v>0.37441000000000002</v>
      </c>
      <c r="I103">
        <v>0.29807</v>
      </c>
      <c r="J103">
        <v>0.421226396</v>
      </c>
      <c r="K103">
        <v>0.32124200000000003</v>
      </c>
    </row>
    <row r="104" spans="1:11" x14ac:dyDescent="0.35">
      <c r="A104">
        <v>2016</v>
      </c>
      <c r="B104">
        <v>6.04366</v>
      </c>
      <c r="C104">
        <v>6.2158100000000003</v>
      </c>
      <c r="D104">
        <v>7.3384099999999997</v>
      </c>
      <c r="E104">
        <v>28.93965</v>
      </c>
      <c r="F104">
        <v>17.476209999999998</v>
      </c>
      <c r="G104">
        <v>15.44444</v>
      </c>
      <c r="H104">
        <v>0.37047999999999998</v>
      </c>
      <c r="I104">
        <v>0.29826000000000003</v>
      </c>
      <c r="J104">
        <v>0.475148986</v>
      </c>
      <c r="K104">
        <v>0.30879000000000001</v>
      </c>
    </row>
    <row r="105" spans="1:11" x14ac:dyDescent="0.35">
      <c r="A105">
        <v>2017</v>
      </c>
      <c r="B105">
        <v>5.3357599999999996</v>
      </c>
      <c r="C105">
        <v>6.8168699999999998</v>
      </c>
      <c r="D105">
        <v>7.1574400000000002</v>
      </c>
      <c r="E105">
        <v>27.32845</v>
      </c>
      <c r="F105">
        <v>18.4011</v>
      </c>
      <c r="G105">
        <v>11.951560000000001</v>
      </c>
      <c r="H105">
        <v>0.37190000000000001</v>
      </c>
      <c r="I105">
        <v>0.30709999999999998</v>
      </c>
      <c r="J105">
        <v>0.59887077499999997</v>
      </c>
      <c r="K105">
        <v>0.21772</v>
      </c>
    </row>
    <row r="106" spans="1:11" x14ac:dyDescent="0.35">
      <c r="A106">
        <v>2018</v>
      </c>
      <c r="B106">
        <v>4.9529500000000004</v>
      </c>
      <c r="C106">
        <v>6.58277</v>
      </c>
      <c r="D106">
        <v>7.5992600000000001</v>
      </c>
      <c r="E106">
        <v>25.730119999999999</v>
      </c>
      <c r="F106">
        <v>17.68552</v>
      </c>
      <c r="G106">
        <v>17.15972</v>
      </c>
      <c r="H106">
        <v>0.37844</v>
      </c>
      <c r="I106">
        <v>0.30652000000000001</v>
      </c>
      <c r="J106">
        <v>0.44285454499999999</v>
      </c>
      <c r="K106">
        <v>0.30376999999999998</v>
      </c>
    </row>
    <row r="107" spans="1:11" x14ac:dyDescent="0.35">
      <c r="A107">
        <v>2019</v>
      </c>
      <c r="B107">
        <v>5.4504099999999998</v>
      </c>
      <c r="C107">
        <v>6.3854199999999999</v>
      </c>
      <c r="D107">
        <v>6.8245100000000001</v>
      </c>
      <c r="E107">
        <v>25.21255</v>
      </c>
      <c r="F107">
        <v>18.523520000000001</v>
      </c>
      <c r="G107">
        <v>11.93708</v>
      </c>
      <c r="H107">
        <v>0.37867000000000001</v>
      </c>
      <c r="I107">
        <v>0.27289999999999998</v>
      </c>
      <c r="J107">
        <v>0.57170681599999995</v>
      </c>
      <c r="K107">
        <v>0.32148900000000002</v>
      </c>
    </row>
    <row r="108" spans="1:11" x14ac:dyDescent="0.35">
      <c r="A108">
        <v>2020</v>
      </c>
      <c r="B108">
        <v>5.9542000000000002</v>
      </c>
      <c r="C108">
        <v>7.0338900000000004</v>
      </c>
      <c r="D108">
        <v>7.35785</v>
      </c>
      <c r="E108">
        <v>27.272079999999999</v>
      </c>
      <c r="F108">
        <v>18.870840000000001</v>
      </c>
      <c r="G108">
        <v>11.57</v>
      </c>
      <c r="H108">
        <v>0.37252000000000002</v>
      </c>
      <c r="I108">
        <v>0.28484999999999999</v>
      </c>
      <c r="J108">
        <v>0.63594209199999996</v>
      </c>
      <c r="K108">
        <v>0.23346</v>
      </c>
    </row>
    <row r="109" spans="1:11" x14ac:dyDescent="0.35">
      <c r="A109">
        <v>2021</v>
      </c>
      <c r="B109">
        <v>5.2763099999999996</v>
      </c>
      <c r="C109">
        <v>6.6298899999999996</v>
      </c>
      <c r="D109">
        <v>6.6811800000000003</v>
      </c>
      <c r="E109">
        <v>25.325130000000001</v>
      </c>
      <c r="F109">
        <v>19.138559999999998</v>
      </c>
      <c r="G109">
        <v>13.7</v>
      </c>
      <c r="H109">
        <v>0.37269000000000002</v>
      </c>
      <c r="I109">
        <v>0.30630000000000002</v>
      </c>
      <c r="J109">
        <v>0.487677372</v>
      </c>
      <c r="K109">
        <v>0.36864999999999998</v>
      </c>
    </row>
    <row r="110" spans="1:11" x14ac:dyDescent="0.35">
      <c r="A110">
        <v>1995</v>
      </c>
      <c r="C110">
        <v>5.7062799999999996</v>
      </c>
      <c r="D110">
        <v>5.6020500000000002</v>
      </c>
      <c r="F110">
        <v>21.156849999999999</v>
      </c>
      <c r="G110">
        <v>16.059719999999999</v>
      </c>
      <c r="I110">
        <v>0.35409000000000002</v>
      </c>
      <c r="J110">
        <v>0.34882613099999998</v>
      </c>
      <c r="K110">
        <v>0.31341999999999998</v>
      </c>
    </row>
    <row r="111" spans="1:11" x14ac:dyDescent="0.35">
      <c r="A111">
        <v>1996</v>
      </c>
      <c r="C111">
        <v>5.31419</v>
      </c>
      <c r="D111">
        <v>5.4463100000000004</v>
      </c>
      <c r="F111">
        <v>22.435860000000002</v>
      </c>
      <c r="G111">
        <v>17.803850000000001</v>
      </c>
      <c r="I111">
        <v>0.32917999999999997</v>
      </c>
      <c r="J111">
        <v>0.30590630699999999</v>
      </c>
      <c r="K111">
        <v>0.31025000000000003</v>
      </c>
    </row>
    <row r="112" spans="1:11" x14ac:dyDescent="0.35">
      <c r="A112">
        <v>1997</v>
      </c>
      <c r="C112">
        <v>5.1568199999999997</v>
      </c>
      <c r="D112">
        <v>4.1990299999999996</v>
      </c>
      <c r="F112">
        <v>22.170400000000001</v>
      </c>
      <c r="G112">
        <v>18.007269999999998</v>
      </c>
      <c r="I112">
        <v>0.34823999999999999</v>
      </c>
      <c r="J112">
        <v>0.233185264</v>
      </c>
      <c r="K112">
        <v>0.20691000000000001</v>
      </c>
    </row>
    <row r="113" spans="1:11" x14ac:dyDescent="0.35">
      <c r="A113">
        <v>1998</v>
      </c>
      <c r="C113">
        <v>5.4824799999999998</v>
      </c>
      <c r="D113">
        <v>5.8262999999999998</v>
      </c>
      <c r="F113">
        <v>20.992809999999999</v>
      </c>
      <c r="G113">
        <v>17.187449999999998</v>
      </c>
      <c r="I113">
        <v>0.32477</v>
      </c>
      <c r="J113">
        <v>0.33898571300000002</v>
      </c>
      <c r="K113">
        <v>0.31519000000000003</v>
      </c>
    </row>
    <row r="114" spans="1:11" x14ac:dyDescent="0.35">
      <c r="A114">
        <v>1999</v>
      </c>
      <c r="C114">
        <v>4.3179999999999996</v>
      </c>
      <c r="D114">
        <v>5.0042900000000001</v>
      </c>
      <c r="F114">
        <v>22.20898</v>
      </c>
      <c r="G114">
        <v>17.630050000000001</v>
      </c>
      <c r="I114">
        <v>0.34710999999999997</v>
      </c>
      <c r="J114">
        <v>0.28385001700000001</v>
      </c>
      <c r="K114">
        <v>0.22752</v>
      </c>
    </row>
    <row r="115" spans="1:11" x14ac:dyDescent="0.35">
      <c r="A115">
        <v>2000</v>
      </c>
      <c r="C115">
        <v>4.6428500000000001</v>
      </c>
      <c r="D115">
        <v>5.6816599999999999</v>
      </c>
      <c r="F115">
        <v>21.02966</v>
      </c>
      <c r="G115">
        <v>17.91245</v>
      </c>
      <c r="I115">
        <v>0.32624999999999998</v>
      </c>
      <c r="J115">
        <v>0.31719055699999998</v>
      </c>
      <c r="K115">
        <v>0.28847</v>
      </c>
    </row>
    <row r="116" spans="1:11" x14ac:dyDescent="0.35">
      <c r="A116">
        <v>2001</v>
      </c>
      <c r="C116">
        <v>5.3482000000000003</v>
      </c>
      <c r="D116">
        <v>5.13971</v>
      </c>
      <c r="F116">
        <v>22.481839999999998</v>
      </c>
      <c r="G116">
        <v>17.600460000000002</v>
      </c>
      <c r="I116">
        <v>0.33245999999999998</v>
      </c>
      <c r="J116">
        <v>0.29202134499999999</v>
      </c>
      <c r="K116">
        <v>0.23998</v>
      </c>
    </row>
    <row r="117" spans="1:11" x14ac:dyDescent="0.35">
      <c r="A117">
        <v>2002</v>
      </c>
      <c r="C117">
        <v>4.4641500000000001</v>
      </c>
      <c r="D117">
        <v>6.4038500000000003</v>
      </c>
      <c r="F117">
        <v>20.447220000000002</v>
      </c>
      <c r="G117">
        <v>18.16093</v>
      </c>
      <c r="I117">
        <v>0.37039</v>
      </c>
      <c r="J117">
        <v>0.35261685399999998</v>
      </c>
      <c r="K117">
        <v>0.36041000000000001</v>
      </c>
    </row>
    <row r="118" spans="1:11" x14ac:dyDescent="0.35">
      <c r="A118">
        <v>2003</v>
      </c>
      <c r="C118">
        <v>4.9553500000000001</v>
      </c>
      <c r="D118">
        <v>5.7683900000000001</v>
      </c>
      <c r="F118">
        <v>21.798539999999999</v>
      </c>
      <c r="G118">
        <v>17.245719999999999</v>
      </c>
      <c r="I118">
        <v>0.32505000000000001</v>
      </c>
      <c r="J118">
        <v>0.33448241099999998</v>
      </c>
      <c r="K118">
        <v>0.32584999999999997</v>
      </c>
    </row>
    <row r="119" spans="1:11" x14ac:dyDescent="0.35">
      <c r="A119">
        <v>2004</v>
      </c>
      <c r="C119">
        <v>5.37988</v>
      </c>
      <c r="D119">
        <v>6.29155</v>
      </c>
      <c r="F119">
        <v>21.521519999999999</v>
      </c>
      <c r="G119">
        <v>17.008299999999998</v>
      </c>
      <c r="I119">
        <v>0.32611000000000001</v>
      </c>
      <c r="J119">
        <v>0.36991057300000002</v>
      </c>
      <c r="K119">
        <v>0.33260000000000001</v>
      </c>
    </row>
    <row r="120" spans="1:11" x14ac:dyDescent="0.35">
      <c r="A120">
        <v>2005</v>
      </c>
      <c r="C120">
        <v>6.1320100000000002</v>
      </c>
      <c r="D120">
        <v>6.5550499999999996</v>
      </c>
      <c r="F120">
        <v>20.914850000000001</v>
      </c>
      <c r="G120">
        <v>15.230169999999999</v>
      </c>
      <c r="I120">
        <v>0.34320000000000001</v>
      </c>
      <c r="J120">
        <v>0.43039900399999997</v>
      </c>
      <c r="K120">
        <v>0.31551000000000001</v>
      </c>
    </row>
    <row r="121" spans="1:11" x14ac:dyDescent="0.35">
      <c r="A121">
        <v>2006</v>
      </c>
      <c r="C121">
        <v>5.1036799999999998</v>
      </c>
      <c r="D121">
        <v>6.3971999999999998</v>
      </c>
      <c r="F121">
        <v>23.11525</v>
      </c>
      <c r="G121">
        <v>17.348600000000001</v>
      </c>
      <c r="I121">
        <v>0.32318000000000002</v>
      </c>
      <c r="J121">
        <v>0.368744452</v>
      </c>
      <c r="K121">
        <v>0.30767</v>
      </c>
    </row>
    <row r="122" spans="1:11" x14ac:dyDescent="0.35">
      <c r="A122">
        <v>2007</v>
      </c>
      <c r="C122">
        <v>6.4429299999999996</v>
      </c>
      <c r="D122">
        <v>6.1372200000000001</v>
      </c>
      <c r="F122">
        <v>20.184920000000002</v>
      </c>
      <c r="G122">
        <v>15.8569</v>
      </c>
      <c r="I122">
        <v>0.32866000000000001</v>
      </c>
      <c r="J122">
        <v>0.38703781900000001</v>
      </c>
      <c r="K122">
        <v>0.32240999999999997</v>
      </c>
    </row>
    <row r="123" spans="1:11" x14ac:dyDescent="0.35">
      <c r="A123">
        <v>2008</v>
      </c>
      <c r="C123">
        <v>6.1051799999999998</v>
      </c>
      <c r="D123">
        <v>6.6831300000000002</v>
      </c>
      <c r="F123">
        <v>21.80791</v>
      </c>
      <c r="G123">
        <v>15.0793</v>
      </c>
      <c r="I123">
        <v>0.31064000000000003</v>
      </c>
      <c r="J123">
        <v>0.44319895500000001</v>
      </c>
      <c r="K123">
        <v>0.31833</v>
      </c>
    </row>
    <row r="124" spans="1:11" x14ac:dyDescent="0.35">
      <c r="A124">
        <v>2009</v>
      </c>
      <c r="C124">
        <v>7.8666900000000002</v>
      </c>
      <c r="D124">
        <v>5.5961400000000001</v>
      </c>
      <c r="F124">
        <v>21.527699999999999</v>
      </c>
      <c r="G124">
        <v>16.71782</v>
      </c>
      <c r="I124">
        <v>0.30823</v>
      </c>
      <c r="J124">
        <v>0.33474101299999998</v>
      </c>
      <c r="K124">
        <v>0.2863</v>
      </c>
    </row>
    <row r="125" spans="1:11" x14ac:dyDescent="0.35">
      <c r="A125">
        <v>2010</v>
      </c>
      <c r="C125">
        <v>7.0487599999999997</v>
      </c>
      <c r="D125">
        <v>6.41099</v>
      </c>
      <c r="F125">
        <v>20.859839999999998</v>
      </c>
      <c r="G125">
        <v>16.145150000000001</v>
      </c>
      <c r="I125">
        <v>0.30576999999999999</v>
      </c>
      <c r="J125">
        <v>0.397084573</v>
      </c>
      <c r="K125">
        <v>0.27800999999999998</v>
      </c>
    </row>
    <row r="126" spans="1:11" x14ac:dyDescent="0.35">
      <c r="A126">
        <v>2011</v>
      </c>
      <c r="C126">
        <v>6.6330600000000004</v>
      </c>
      <c r="D126">
        <v>7.1218700000000004</v>
      </c>
      <c r="F126">
        <v>18.345379999999999</v>
      </c>
      <c r="G126">
        <v>14.675890000000001</v>
      </c>
      <c r="I126">
        <v>0.30317</v>
      </c>
      <c r="J126">
        <v>0.48527687200000003</v>
      </c>
      <c r="K126">
        <v>0.29481000000000002</v>
      </c>
    </row>
    <row r="127" spans="1:11" x14ac:dyDescent="0.35">
      <c r="A127">
        <v>2012</v>
      </c>
      <c r="C127">
        <v>6.6702599999999999</v>
      </c>
      <c r="D127">
        <v>7.7836299999999996</v>
      </c>
      <c r="F127">
        <v>20.9635</v>
      </c>
      <c r="G127">
        <v>16.38036</v>
      </c>
      <c r="I127">
        <v>0.31107000000000001</v>
      </c>
      <c r="J127">
        <v>0.47518064300000001</v>
      </c>
      <c r="K127">
        <v>0.26932</v>
      </c>
    </row>
    <row r="128" spans="1:11" x14ac:dyDescent="0.35">
      <c r="A128">
        <v>2013</v>
      </c>
      <c r="C128">
        <v>8.1172199999999997</v>
      </c>
      <c r="D128">
        <v>6.9738199999999999</v>
      </c>
      <c r="F128">
        <v>21.10332</v>
      </c>
      <c r="G128">
        <v>15.41854</v>
      </c>
      <c r="I128">
        <v>0.30367</v>
      </c>
      <c r="J128">
        <v>0.45230093100000002</v>
      </c>
      <c r="K128">
        <v>0.28878999999999999</v>
      </c>
    </row>
    <row r="129" spans="1:11" x14ac:dyDescent="0.35">
      <c r="A129">
        <v>2014</v>
      </c>
      <c r="C129">
        <v>6.0919800000000004</v>
      </c>
      <c r="D129">
        <v>6.74</v>
      </c>
      <c r="F129">
        <v>20.75487</v>
      </c>
      <c r="G129">
        <v>14.576969999999999</v>
      </c>
      <c r="I129">
        <v>0.29668</v>
      </c>
      <c r="J129">
        <v>0.46237318199999999</v>
      </c>
      <c r="K129">
        <v>0.34949000000000002</v>
      </c>
    </row>
    <row r="130" spans="1:11" x14ac:dyDescent="0.35">
      <c r="A130">
        <v>2015</v>
      </c>
      <c r="C130">
        <v>7.2516800000000003</v>
      </c>
      <c r="D130">
        <v>5.9679200000000003</v>
      </c>
      <c r="F130">
        <v>18.301649999999999</v>
      </c>
      <c r="G130">
        <v>15.72598</v>
      </c>
      <c r="I130">
        <v>0.29424</v>
      </c>
      <c r="J130">
        <v>0.37949431500000003</v>
      </c>
      <c r="K130">
        <v>0.27018999999999999</v>
      </c>
    </row>
    <row r="131" spans="1:11" x14ac:dyDescent="0.35">
      <c r="A131">
        <v>2016</v>
      </c>
      <c r="C131">
        <v>5.2638199999999999</v>
      </c>
      <c r="D131">
        <v>8.3460999999999999</v>
      </c>
      <c r="F131">
        <v>17.791309999999999</v>
      </c>
      <c r="G131">
        <v>13.9513</v>
      </c>
      <c r="I131">
        <v>0.29270000000000002</v>
      </c>
      <c r="J131">
        <v>0.59823098900000005</v>
      </c>
      <c r="K131">
        <v>0.28018999999999999</v>
      </c>
    </row>
    <row r="132" spans="1:11" x14ac:dyDescent="0.35">
      <c r="A132">
        <v>2017</v>
      </c>
      <c r="C132">
        <v>7.58718</v>
      </c>
      <c r="D132">
        <v>6.1343300000000003</v>
      </c>
      <c r="F132">
        <v>18.785250000000001</v>
      </c>
      <c r="G132">
        <v>14.34665</v>
      </c>
      <c r="I132">
        <v>0.31497999999999998</v>
      </c>
      <c r="J132">
        <v>0.42757926099999999</v>
      </c>
      <c r="K132">
        <v>0.37909999999999999</v>
      </c>
    </row>
    <row r="133" spans="1:11" x14ac:dyDescent="0.35">
      <c r="A133">
        <v>2018</v>
      </c>
      <c r="C133">
        <v>7.2934200000000002</v>
      </c>
      <c r="D133">
        <v>6.4290700000000003</v>
      </c>
      <c r="F133">
        <v>19.293399999999998</v>
      </c>
      <c r="G133">
        <v>14.702299999999999</v>
      </c>
      <c r="I133">
        <v>0.29338999999999998</v>
      </c>
      <c r="J133">
        <v>0.437283282</v>
      </c>
      <c r="K133">
        <v>0.31940299999999999</v>
      </c>
    </row>
    <row r="134" spans="1:11" x14ac:dyDescent="0.35">
      <c r="A134">
        <v>2019</v>
      </c>
      <c r="C134">
        <v>7.1703799999999998</v>
      </c>
      <c r="D134">
        <v>8.2129999999999992</v>
      </c>
      <c r="F134">
        <v>18.929839999999999</v>
      </c>
      <c r="G134">
        <v>14.079610000000001</v>
      </c>
      <c r="I134">
        <v>0.26311000000000001</v>
      </c>
      <c r="J134">
        <v>0.58332581699999997</v>
      </c>
      <c r="K134">
        <v>0.22489999999999999</v>
      </c>
    </row>
    <row r="135" spans="1:11" x14ac:dyDescent="0.35">
      <c r="A135">
        <v>2020</v>
      </c>
      <c r="C135">
        <v>8.6137200000000007</v>
      </c>
      <c r="D135">
        <v>7.5041900000000004</v>
      </c>
      <c r="F135">
        <v>18.923729999999999</v>
      </c>
      <c r="G135">
        <v>12.146660000000001</v>
      </c>
      <c r="I135">
        <v>0.28050000000000003</v>
      </c>
      <c r="J135">
        <v>0.61779863800000001</v>
      </c>
      <c r="K135">
        <v>0.22788</v>
      </c>
    </row>
    <row r="136" spans="1:11" x14ac:dyDescent="0.35">
      <c r="A136">
        <v>2021</v>
      </c>
      <c r="C136">
        <v>6.4793000000000003</v>
      </c>
      <c r="D136">
        <v>7.7543899999999999</v>
      </c>
      <c r="F136">
        <v>19.48302</v>
      </c>
      <c r="G136">
        <v>11.412649999999999</v>
      </c>
      <c r="I136">
        <v>0.28244000000000002</v>
      </c>
      <c r="J136">
        <v>0.679455692</v>
      </c>
      <c r="K136">
        <v>0.22287999999999999</v>
      </c>
    </row>
    <row r="137" spans="1:11" x14ac:dyDescent="0.35">
      <c r="A137">
        <v>1995</v>
      </c>
      <c r="C137">
        <v>6.2483700000000004</v>
      </c>
      <c r="D137">
        <v>5.0623699999999996</v>
      </c>
      <c r="F137">
        <v>19.780329999999999</v>
      </c>
      <c r="G137">
        <v>16.366800000000001</v>
      </c>
      <c r="I137">
        <v>0.31984000000000001</v>
      </c>
      <c r="J137">
        <v>0.30930725599999997</v>
      </c>
      <c r="K137">
        <v>0.2571</v>
      </c>
    </row>
    <row r="138" spans="1:11" x14ac:dyDescent="0.35">
      <c r="A138">
        <v>1996</v>
      </c>
      <c r="C138">
        <v>5.3304</v>
      </c>
      <c r="D138">
        <v>6.2909100000000002</v>
      </c>
      <c r="F138">
        <v>20.507989999999999</v>
      </c>
      <c r="G138">
        <v>17.69979</v>
      </c>
      <c r="I138">
        <v>0.32333000000000001</v>
      </c>
      <c r="J138">
        <v>0.35542286099999998</v>
      </c>
      <c r="K138">
        <v>0.30014999999999997</v>
      </c>
    </row>
    <row r="139" spans="1:11" x14ac:dyDescent="0.35">
      <c r="A139">
        <v>1997</v>
      </c>
      <c r="C139">
        <v>4.9316800000000001</v>
      </c>
      <c r="D139">
        <v>4.84314</v>
      </c>
      <c r="F139">
        <v>22.28058</v>
      </c>
      <c r="G139">
        <v>16.675180000000001</v>
      </c>
      <c r="I139">
        <v>0.32745999999999997</v>
      </c>
      <c r="J139">
        <v>0.29044004299999998</v>
      </c>
      <c r="K139">
        <v>0.25417000000000001</v>
      </c>
    </row>
    <row r="140" spans="1:11" x14ac:dyDescent="0.35">
      <c r="A140">
        <v>1998</v>
      </c>
      <c r="C140">
        <v>4.9797099999999999</v>
      </c>
      <c r="D140">
        <v>6.5296900000000004</v>
      </c>
      <c r="F140">
        <v>20.444019999999998</v>
      </c>
      <c r="G140">
        <v>18.40108</v>
      </c>
      <c r="I140">
        <v>0.32255</v>
      </c>
      <c r="J140">
        <v>0.35485362799999998</v>
      </c>
      <c r="K140">
        <v>0.29774</v>
      </c>
    </row>
    <row r="141" spans="1:11" x14ac:dyDescent="0.35">
      <c r="A141">
        <v>1999</v>
      </c>
      <c r="C141">
        <v>4.9953799999999999</v>
      </c>
      <c r="D141">
        <v>5.4050000000000002</v>
      </c>
      <c r="F141">
        <v>22.79327</v>
      </c>
      <c r="G141">
        <v>16.03445</v>
      </c>
      <c r="I141">
        <v>0.3306</v>
      </c>
      <c r="J141">
        <v>0.33708671000000001</v>
      </c>
      <c r="K141">
        <v>0.30237000000000003</v>
      </c>
    </row>
    <row r="142" spans="1:11" x14ac:dyDescent="0.35">
      <c r="A142">
        <v>2000</v>
      </c>
      <c r="C142">
        <v>5.1649700000000003</v>
      </c>
      <c r="D142">
        <v>6.0582500000000001</v>
      </c>
      <c r="F142">
        <v>22.55958</v>
      </c>
      <c r="G142">
        <v>18.055520000000001</v>
      </c>
      <c r="I142">
        <v>0.32456000000000002</v>
      </c>
      <c r="J142">
        <v>0.33553450699999998</v>
      </c>
      <c r="K142">
        <v>0.32651999999999998</v>
      </c>
    </row>
    <row r="143" spans="1:11" x14ac:dyDescent="0.35">
      <c r="A143">
        <v>2001</v>
      </c>
      <c r="C143">
        <v>4.85032</v>
      </c>
      <c r="D143">
        <v>5.60128</v>
      </c>
      <c r="F143">
        <v>22.181560000000001</v>
      </c>
      <c r="G143">
        <v>18.63165</v>
      </c>
      <c r="I143">
        <v>0.33731</v>
      </c>
      <c r="J143">
        <v>0.30063252600000001</v>
      </c>
      <c r="K143">
        <v>0.28687000000000001</v>
      </c>
    </row>
    <row r="144" spans="1:11" x14ac:dyDescent="0.35">
      <c r="A144">
        <v>2002</v>
      </c>
      <c r="C144">
        <v>4.2686799999999998</v>
      </c>
      <c r="D144">
        <v>7.4889099999999997</v>
      </c>
      <c r="F144">
        <v>21.269020000000001</v>
      </c>
      <c r="G144">
        <v>17.258600000000001</v>
      </c>
      <c r="I144">
        <v>0.35531000000000001</v>
      </c>
      <c r="J144">
        <v>0.433923377</v>
      </c>
      <c r="K144">
        <v>0.36531000000000002</v>
      </c>
    </row>
    <row r="145" spans="1:11" x14ac:dyDescent="0.35">
      <c r="A145">
        <v>2003</v>
      </c>
      <c r="C145">
        <v>4.9351099999999999</v>
      </c>
      <c r="D145">
        <v>5.3623200000000004</v>
      </c>
      <c r="F145">
        <v>20.78941</v>
      </c>
      <c r="G145">
        <v>16.307849999999998</v>
      </c>
      <c r="I145">
        <v>0.37182999999999999</v>
      </c>
      <c r="J145">
        <v>0.32881832999999999</v>
      </c>
      <c r="K145">
        <v>0.28410000000000002</v>
      </c>
    </row>
    <row r="146" spans="1:11" x14ac:dyDescent="0.35">
      <c r="A146">
        <v>2004</v>
      </c>
      <c r="C146">
        <v>5.2633799999999997</v>
      </c>
      <c r="D146">
        <v>5.6892100000000001</v>
      </c>
      <c r="F146">
        <v>20.602930000000001</v>
      </c>
      <c r="G146">
        <v>16.00264</v>
      </c>
      <c r="I146">
        <v>0.37655</v>
      </c>
      <c r="J146">
        <v>0.35551696500000002</v>
      </c>
      <c r="K146">
        <v>0.28792000000000001</v>
      </c>
    </row>
    <row r="147" spans="1:11" x14ac:dyDescent="0.35">
      <c r="A147">
        <v>2005</v>
      </c>
      <c r="C147">
        <v>6.6962999999999999</v>
      </c>
      <c r="D147">
        <v>5.6725000000000003</v>
      </c>
      <c r="F147">
        <v>20.026260000000001</v>
      </c>
      <c r="G147">
        <v>17.299140000000001</v>
      </c>
      <c r="I147">
        <v>0.33245999999999998</v>
      </c>
      <c r="J147">
        <v>0.327906474</v>
      </c>
      <c r="K147">
        <v>0.34789999999999999</v>
      </c>
    </row>
    <row r="148" spans="1:11" x14ac:dyDescent="0.35">
      <c r="A148">
        <v>2006</v>
      </c>
      <c r="C148">
        <v>5.7117100000000001</v>
      </c>
      <c r="D148">
        <v>5.7013800000000003</v>
      </c>
      <c r="F148">
        <v>21.392530000000001</v>
      </c>
      <c r="G148">
        <v>18.71302</v>
      </c>
      <c r="I148">
        <v>0.32153999999999999</v>
      </c>
      <c r="J148">
        <v>0.30467449899999999</v>
      </c>
      <c r="K148">
        <v>0.33828999999999998</v>
      </c>
    </row>
    <row r="149" spans="1:11" x14ac:dyDescent="0.35">
      <c r="A149">
        <v>2007</v>
      </c>
      <c r="C149">
        <v>5.3664899999999998</v>
      </c>
      <c r="D149">
        <v>5.3086000000000002</v>
      </c>
      <c r="F149">
        <v>19.312169999999998</v>
      </c>
      <c r="G149">
        <v>19.815239999999999</v>
      </c>
      <c r="I149">
        <v>0.31667000000000001</v>
      </c>
      <c r="J149">
        <v>0.267904906</v>
      </c>
      <c r="K149">
        <v>0.33382000000000001</v>
      </c>
    </row>
    <row r="150" spans="1:11" x14ac:dyDescent="0.35">
      <c r="A150">
        <v>2008</v>
      </c>
      <c r="C150">
        <v>7.9309500000000002</v>
      </c>
      <c r="D150">
        <v>5.8141800000000003</v>
      </c>
      <c r="F150">
        <v>20.551400000000001</v>
      </c>
      <c r="G150">
        <v>19.93872</v>
      </c>
      <c r="I150">
        <v>0.30432999999999999</v>
      </c>
      <c r="J150">
        <v>0.29160247</v>
      </c>
      <c r="K150">
        <v>0.32261000000000001</v>
      </c>
    </row>
    <row r="151" spans="1:11" x14ac:dyDescent="0.35">
      <c r="A151">
        <v>2009</v>
      </c>
      <c r="C151">
        <v>6.55131</v>
      </c>
      <c r="D151">
        <v>6.6809000000000003</v>
      </c>
      <c r="F151">
        <v>16.560110000000002</v>
      </c>
      <c r="G151">
        <v>16.81363</v>
      </c>
      <c r="I151">
        <v>0.28571999999999997</v>
      </c>
      <c r="J151">
        <v>0.39735024499999999</v>
      </c>
      <c r="K151">
        <v>0.31368000000000001</v>
      </c>
    </row>
    <row r="152" spans="1:11" x14ac:dyDescent="0.35">
      <c r="A152">
        <v>2010</v>
      </c>
      <c r="C152">
        <v>6.6330799999999996</v>
      </c>
      <c r="D152">
        <v>5.6562599999999996</v>
      </c>
      <c r="F152">
        <v>20.994450000000001</v>
      </c>
      <c r="G152">
        <v>16.424569999999999</v>
      </c>
      <c r="I152">
        <v>0.30486999999999997</v>
      </c>
      <c r="J152">
        <v>0.34437796500000001</v>
      </c>
      <c r="K152">
        <v>0.34100000000000003</v>
      </c>
    </row>
    <row r="153" spans="1:11" x14ac:dyDescent="0.35">
      <c r="A153">
        <v>2011</v>
      </c>
      <c r="C153">
        <v>7.6605299999999996</v>
      </c>
      <c r="D153">
        <v>7.0449099999999998</v>
      </c>
      <c r="F153">
        <v>22.702190000000002</v>
      </c>
      <c r="G153">
        <v>15.428430000000001</v>
      </c>
      <c r="I153">
        <v>0.29479</v>
      </c>
      <c r="J153">
        <v>0.456618723</v>
      </c>
      <c r="K153">
        <v>0.25817000000000001</v>
      </c>
    </row>
    <row r="154" spans="1:11" x14ac:dyDescent="0.35">
      <c r="A154">
        <v>2012</v>
      </c>
      <c r="C154">
        <v>5.8973199999999997</v>
      </c>
      <c r="D154">
        <v>6.8448900000000004</v>
      </c>
      <c r="F154">
        <v>19.429839999999999</v>
      </c>
      <c r="G154">
        <v>15.73151</v>
      </c>
      <c r="I154">
        <v>0.31736999999999999</v>
      </c>
      <c r="J154">
        <v>0.43510699200000003</v>
      </c>
      <c r="K154">
        <v>0.32669999999999999</v>
      </c>
    </row>
    <row r="155" spans="1:11" x14ac:dyDescent="0.35">
      <c r="A155">
        <v>2013</v>
      </c>
      <c r="C155">
        <v>7.2465400000000004</v>
      </c>
      <c r="D155">
        <v>6.4625000000000004</v>
      </c>
      <c r="F155">
        <v>19.799130000000002</v>
      </c>
      <c r="G155">
        <v>14.082929999999999</v>
      </c>
      <c r="I155">
        <v>0.29576000000000002</v>
      </c>
      <c r="J155">
        <v>0.458888882</v>
      </c>
      <c r="K155">
        <v>0.34375</v>
      </c>
    </row>
    <row r="156" spans="1:11" x14ac:dyDescent="0.35">
      <c r="A156">
        <v>2014</v>
      </c>
      <c r="C156">
        <v>6.9219099999999996</v>
      </c>
      <c r="D156">
        <v>5.7186000000000003</v>
      </c>
      <c r="F156">
        <v>20.634920000000001</v>
      </c>
      <c r="G156">
        <v>15.88514</v>
      </c>
      <c r="I156">
        <v>0.29587999999999998</v>
      </c>
      <c r="J156">
        <v>0.35999682700000002</v>
      </c>
      <c r="K156">
        <v>0.34129999999999999</v>
      </c>
    </row>
    <row r="157" spans="1:11" x14ac:dyDescent="0.35">
      <c r="A157">
        <v>2015</v>
      </c>
      <c r="C157">
        <v>8.2466399999999993</v>
      </c>
      <c r="D157">
        <v>5.17659</v>
      </c>
      <c r="F157">
        <v>21.760200000000001</v>
      </c>
      <c r="G157">
        <v>16.945</v>
      </c>
      <c r="I157">
        <v>0.30998999999999999</v>
      </c>
      <c r="J157">
        <v>0.305493656</v>
      </c>
      <c r="K157">
        <v>0.24399999999999999</v>
      </c>
    </row>
    <row r="158" spans="1:11" x14ac:dyDescent="0.35">
      <c r="A158">
        <v>2016</v>
      </c>
      <c r="C158">
        <v>6.8771399999999998</v>
      </c>
      <c r="D158">
        <v>6.3759899999999998</v>
      </c>
      <c r="F158">
        <v>21.568239999999999</v>
      </c>
      <c r="G158">
        <v>16.141570000000002</v>
      </c>
      <c r="I158">
        <v>0.29298999999999997</v>
      </c>
      <c r="J158">
        <v>0.39500432699999999</v>
      </c>
      <c r="K158">
        <v>0.34884999999999999</v>
      </c>
    </row>
    <row r="159" spans="1:11" x14ac:dyDescent="0.35">
      <c r="A159">
        <v>2017</v>
      </c>
      <c r="C159">
        <v>5.81975</v>
      </c>
      <c r="D159">
        <v>7.1045400000000001</v>
      </c>
      <c r="F159">
        <v>19.197340000000001</v>
      </c>
      <c r="G159">
        <v>15.86748</v>
      </c>
      <c r="I159">
        <v>0.29032999999999998</v>
      </c>
      <c r="J159">
        <v>0.44774217500000002</v>
      </c>
      <c r="K159">
        <v>0.25842999999999999</v>
      </c>
    </row>
    <row r="160" spans="1:11" x14ac:dyDescent="0.35">
      <c r="A160">
        <v>2018</v>
      </c>
      <c r="C160">
        <v>6.6431199999999997</v>
      </c>
      <c r="D160">
        <v>7.23895</v>
      </c>
      <c r="F160">
        <v>17.801659999999998</v>
      </c>
      <c r="G160">
        <v>15.73288</v>
      </c>
      <c r="I160">
        <v>0.30723</v>
      </c>
      <c r="J160">
        <v>0.46011601200000002</v>
      </c>
      <c r="K160">
        <v>0.22359000000000001</v>
      </c>
    </row>
    <row r="161" spans="1:11" x14ac:dyDescent="0.35">
      <c r="A161">
        <v>2019</v>
      </c>
      <c r="C161">
        <v>5.3802899999999996</v>
      </c>
      <c r="D161">
        <v>7.7560200000000004</v>
      </c>
      <c r="F161">
        <v>20.49</v>
      </c>
      <c r="G161">
        <v>12.120839999999999</v>
      </c>
      <c r="I161">
        <v>0.27385999999999999</v>
      </c>
      <c r="J161">
        <v>0.63989129499999997</v>
      </c>
      <c r="K161">
        <v>0.23069999999999999</v>
      </c>
    </row>
    <row r="162" spans="1:11" x14ac:dyDescent="0.35">
      <c r="A162">
        <v>2020</v>
      </c>
      <c r="C162">
        <v>7.1273999999999997</v>
      </c>
      <c r="D162">
        <v>7.0234399999999999</v>
      </c>
      <c r="F162">
        <v>19.91263</v>
      </c>
      <c r="G162">
        <v>13.97289</v>
      </c>
      <c r="I162">
        <v>0.28544999999999998</v>
      </c>
      <c r="J162">
        <v>0.50264762699999999</v>
      </c>
      <c r="K162">
        <v>0.22824</v>
      </c>
    </row>
    <row r="163" spans="1:11" x14ac:dyDescent="0.35">
      <c r="A163">
        <v>2021</v>
      </c>
      <c r="C163">
        <v>7.0695100000000002</v>
      </c>
      <c r="D163">
        <v>8.0251599999999996</v>
      </c>
      <c r="F163">
        <v>21.372800000000002</v>
      </c>
      <c r="G163">
        <v>13.39024</v>
      </c>
      <c r="I163">
        <v>0.28847</v>
      </c>
      <c r="J163">
        <v>0.59932906399999997</v>
      </c>
      <c r="K163">
        <v>0.22347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B7109-F484-4BE4-AC5A-30D20B6FA0C5}">
  <dimension ref="B1:Q23"/>
  <sheetViews>
    <sheetView topLeftCell="E1" workbookViewId="0">
      <selection activeCell="Q12" sqref="Q12"/>
    </sheetView>
  </sheetViews>
  <sheetFormatPr defaultRowHeight="14.5" x14ac:dyDescent="0.35"/>
  <cols>
    <col min="3" max="3" width="9.7265625" bestFit="1" customWidth="1"/>
    <col min="4" max="4" width="10.453125" bestFit="1" customWidth="1"/>
    <col min="5" max="5" width="10.26953125" customWidth="1"/>
    <col min="6" max="7" width="9.26953125" bestFit="1" customWidth="1"/>
    <col min="8" max="8" width="10.453125" bestFit="1" customWidth="1"/>
    <col min="9" max="9" width="9.26953125" bestFit="1" customWidth="1"/>
    <col min="10" max="10" width="10.453125" bestFit="1" customWidth="1"/>
    <col min="11" max="13" width="9.26953125" bestFit="1" customWidth="1"/>
    <col min="14" max="14" width="11.54296875" bestFit="1" customWidth="1"/>
    <col min="15" max="15" width="10.453125" bestFit="1" customWidth="1"/>
    <col min="16" max="16" width="9.26953125" bestFit="1" customWidth="1"/>
    <col min="17" max="17" width="10.453125" bestFit="1" customWidth="1"/>
  </cols>
  <sheetData>
    <row r="1" spans="2:17" x14ac:dyDescent="0.35">
      <c r="B1" t="s">
        <v>1</v>
      </c>
      <c r="C1" t="s">
        <v>68</v>
      </c>
      <c r="D1" t="s">
        <v>69</v>
      </c>
      <c r="F1" t="s">
        <v>40</v>
      </c>
      <c r="G1" t="s">
        <v>39</v>
      </c>
      <c r="H1" t="s">
        <v>68</v>
      </c>
      <c r="J1" t="s">
        <v>69</v>
      </c>
      <c r="K1" t="s">
        <v>40</v>
      </c>
      <c r="M1" t="s">
        <v>70</v>
      </c>
      <c r="N1" t="s">
        <v>1</v>
      </c>
      <c r="O1" t="s">
        <v>69</v>
      </c>
      <c r="Q1" t="s">
        <v>68</v>
      </c>
    </row>
    <row r="2" spans="2:17" x14ac:dyDescent="0.35">
      <c r="B2">
        <v>2004</v>
      </c>
      <c r="C2" s="3">
        <v>1.3085593900000001E-2</v>
      </c>
      <c r="D2" s="3">
        <v>1.6042363900000002E-2</v>
      </c>
      <c r="E2" s="3">
        <f>D2+0.016</f>
        <v>3.2042363900000002E-2</v>
      </c>
      <c r="F2">
        <v>2.3709999999999998E-2</v>
      </c>
      <c r="H2">
        <v>-2.6520000000000002E-2</v>
      </c>
      <c r="I2">
        <f>H2-0.02</f>
        <v>-4.6520000000000006E-2</v>
      </c>
      <c r="J2">
        <v>-2.3350000000000003E-2</v>
      </c>
      <c r="K2">
        <f>J2-0.008</f>
        <v>-3.1350000000000003E-2</v>
      </c>
      <c r="N2">
        <v>2004</v>
      </c>
      <c r="O2">
        <v>-4.3520000000000003E-2</v>
      </c>
      <c r="P2">
        <f>O2-0.03</f>
        <v>-7.3520000000000002E-2</v>
      </c>
      <c r="Q2">
        <v>-3.6159999999999998E-2</v>
      </c>
    </row>
    <row r="3" spans="2:17" x14ac:dyDescent="0.35">
      <c r="B3">
        <v>2005</v>
      </c>
      <c r="C3">
        <v>2.436E-2</v>
      </c>
      <c r="D3">
        <v>2.4230000000000002E-2</v>
      </c>
      <c r="E3" s="3">
        <f t="shared" ref="E3:E21" si="0">D3+0.016</f>
        <v>4.0230000000000002E-2</v>
      </c>
      <c r="F3">
        <v>1.21E-2</v>
      </c>
      <c r="H3">
        <v>-2.4840000000000001E-2</v>
      </c>
      <c r="I3">
        <f t="shared" ref="I3:I21" si="1">H3-0.02</f>
        <v>-4.4840000000000005E-2</v>
      </c>
      <c r="J3">
        <v>-1.413E-2</v>
      </c>
      <c r="K3">
        <f t="shared" ref="K3:K21" si="2">J3-0.008</f>
        <v>-2.213E-2</v>
      </c>
      <c r="N3">
        <v>2005</v>
      </c>
      <c r="O3">
        <v>-4.0230000000000002E-2</v>
      </c>
      <c r="P3">
        <f t="shared" ref="P3:P21" si="3">O3-0.03</f>
        <v>-7.0230000000000001E-2</v>
      </c>
      <c r="Q3">
        <v>-3.7779999999999994E-2</v>
      </c>
    </row>
    <row r="4" spans="2:17" x14ac:dyDescent="0.35">
      <c r="B4">
        <v>2006</v>
      </c>
      <c r="C4">
        <v>2.035E-2</v>
      </c>
      <c r="D4">
        <v>1.167E-2</v>
      </c>
      <c r="E4" s="3">
        <f t="shared" si="0"/>
        <v>2.767E-2</v>
      </c>
      <c r="F4">
        <v>3.279E-2</v>
      </c>
      <c r="H4">
        <v>-1.095E-2</v>
      </c>
      <c r="I4">
        <f t="shared" si="1"/>
        <v>-3.0949999999999998E-2</v>
      </c>
      <c r="J4">
        <v>3.0999999999999951E-4</v>
      </c>
      <c r="K4">
        <f t="shared" si="2"/>
        <v>-7.6900000000000007E-3</v>
      </c>
      <c r="N4">
        <v>2006</v>
      </c>
      <c r="O4">
        <v>-4.0559999999999999E-2</v>
      </c>
      <c r="P4">
        <f t="shared" si="3"/>
        <v>-7.0559999999999998E-2</v>
      </c>
      <c r="Q4">
        <v>-4.7699999999999999E-2</v>
      </c>
    </row>
    <row r="5" spans="2:17" x14ac:dyDescent="0.35">
      <c r="B5">
        <v>2007</v>
      </c>
      <c r="C5">
        <v>7.1400000000000005E-3</v>
      </c>
      <c r="D5" s="3">
        <v>1.5356527E-2</v>
      </c>
      <c r="E5" s="3">
        <f t="shared" si="0"/>
        <v>3.1356527000000002E-2</v>
      </c>
      <c r="F5">
        <v>2.6919999999999999E-2</v>
      </c>
      <c r="H5">
        <v>-4.0629999999999999E-2</v>
      </c>
      <c r="I5">
        <f t="shared" si="1"/>
        <v>-6.0630000000000003E-2</v>
      </c>
      <c r="J5">
        <v>-3.9510000000000003E-2</v>
      </c>
      <c r="K5">
        <f t="shared" si="2"/>
        <v>-4.7510000000000004E-2</v>
      </c>
      <c r="N5">
        <v>2007</v>
      </c>
      <c r="O5">
        <v>-5.0990000000000001E-2</v>
      </c>
      <c r="P5">
        <f t="shared" si="3"/>
        <v>-8.0990000000000006E-2</v>
      </c>
      <c r="Q5">
        <v>-4.9079999999999999E-2</v>
      </c>
    </row>
    <row r="6" spans="2:17" x14ac:dyDescent="0.35">
      <c r="B6">
        <v>2008</v>
      </c>
      <c r="C6">
        <v>2.137E-2</v>
      </c>
      <c r="D6" s="3">
        <v>1.6496920000000002E-2</v>
      </c>
      <c r="E6" s="3">
        <f t="shared" si="0"/>
        <v>3.2496919999999999E-2</v>
      </c>
      <c r="F6">
        <v>2.5530000000000001E-2</v>
      </c>
      <c r="H6">
        <v>-8.8500000000000002E-3</v>
      </c>
      <c r="I6">
        <f t="shared" si="1"/>
        <v>-2.8850000000000001E-2</v>
      </c>
      <c r="J6">
        <v>-1.81E-3</v>
      </c>
      <c r="K6">
        <f t="shared" si="2"/>
        <v>-9.8099999999999993E-3</v>
      </c>
      <c r="N6">
        <v>2008</v>
      </c>
      <c r="O6">
        <v>-4.0340000000000001E-2</v>
      </c>
      <c r="P6">
        <f t="shared" si="3"/>
        <v>-7.034E-2</v>
      </c>
      <c r="Q6">
        <v>-4.5100000000000001E-2</v>
      </c>
    </row>
    <row r="7" spans="2:17" x14ac:dyDescent="0.35">
      <c r="B7">
        <v>2009</v>
      </c>
      <c r="C7">
        <v>1.8020000000000001E-2</v>
      </c>
      <c r="D7">
        <v>2.0819999999999998E-2</v>
      </c>
      <c r="E7" s="3">
        <f t="shared" si="0"/>
        <v>3.6819999999999999E-2</v>
      </c>
      <c r="F7">
        <v>3.2280000000000003E-2</v>
      </c>
      <c r="H7">
        <v>-3.6889999999999999E-2</v>
      </c>
      <c r="I7">
        <f t="shared" si="1"/>
        <v>-5.6889999999999996E-2</v>
      </c>
      <c r="J7">
        <v>-3.4970000000000001E-2</v>
      </c>
      <c r="K7">
        <f t="shared" si="2"/>
        <v>-4.2970000000000001E-2</v>
      </c>
      <c r="N7">
        <v>2009</v>
      </c>
      <c r="O7">
        <v>-4.4719999999999996E-2</v>
      </c>
      <c r="P7">
        <f t="shared" si="3"/>
        <v>-7.4719999999999995E-2</v>
      </c>
      <c r="Q7">
        <v>-4.5109999999999997E-2</v>
      </c>
    </row>
    <row r="8" spans="2:17" x14ac:dyDescent="0.35">
      <c r="B8">
        <v>2010</v>
      </c>
      <c r="C8">
        <v>2.3259999999999999E-2</v>
      </c>
      <c r="D8">
        <v>1.9470000000000001E-2</v>
      </c>
      <c r="E8" s="3">
        <f t="shared" si="0"/>
        <v>3.5470000000000002E-2</v>
      </c>
      <c r="F8">
        <v>1.504E-2</v>
      </c>
      <c r="H8">
        <v>-1.687E-2</v>
      </c>
      <c r="I8">
        <f t="shared" si="1"/>
        <v>-3.687E-2</v>
      </c>
      <c r="J8">
        <v>-2.2280000000000001E-2</v>
      </c>
      <c r="K8">
        <f t="shared" si="2"/>
        <v>-3.0280000000000001E-2</v>
      </c>
      <c r="N8">
        <v>2010</v>
      </c>
      <c r="O8">
        <v>-6.1960000000000001E-2</v>
      </c>
      <c r="P8">
        <f t="shared" si="3"/>
        <v>-9.196E-2</v>
      </c>
      <c r="Q8">
        <v>-5.8679999999999996E-2</v>
      </c>
    </row>
    <row r="9" spans="2:17" x14ac:dyDescent="0.35">
      <c r="B9">
        <v>2011</v>
      </c>
      <c r="C9">
        <v>9.1700000000000011E-3</v>
      </c>
      <c r="D9">
        <v>4.2699999999999995E-3</v>
      </c>
      <c r="E9" s="3">
        <f t="shared" si="0"/>
        <v>2.027E-2</v>
      </c>
      <c r="F9">
        <v>1.9539999999999998E-2</v>
      </c>
      <c r="H9">
        <v>-3.9449999999999999E-2</v>
      </c>
      <c r="I9">
        <f t="shared" si="1"/>
        <v>-5.9450000000000003E-2</v>
      </c>
      <c r="J9">
        <v>-3.7290000000000004E-2</v>
      </c>
      <c r="K9">
        <f t="shared" si="2"/>
        <v>-4.5290000000000004E-2</v>
      </c>
      <c r="N9">
        <v>2011</v>
      </c>
      <c r="O9">
        <v>-5.5209999999999995E-2</v>
      </c>
      <c r="P9">
        <f t="shared" si="3"/>
        <v>-8.5209999999999994E-2</v>
      </c>
      <c r="Q9">
        <v>-4.8659999999999995E-2</v>
      </c>
    </row>
    <row r="10" spans="2:17" x14ac:dyDescent="0.35">
      <c r="B10">
        <v>2012</v>
      </c>
      <c r="C10">
        <v>2.972E-2</v>
      </c>
      <c r="D10">
        <v>3.356E-2</v>
      </c>
      <c r="E10" s="3">
        <f t="shared" si="0"/>
        <v>4.956E-2</v>
      </c>
      <c r="F10">
        <v>2.8379999999999999E-2</v>
      </c>
      <c r="H10">
        <v>-2.8920000000000001E-2</v>
      </c>
      <c r="I10">
        <f t="shared" si="1"/>
        <v>-4.8920000000000005E-2</v>
      </c>
      <c r="J10">
        <v>-2.2970000000000001E-2</v>
      </c>
      <c r="K10">
        <f t="shared" si="2"/>
        <v>-3.0970000000000001E-2</v>
      </c>
      <c r="N10">
        <v>2012</v>
      </c>
      <c r="O10">
        <v>-4.7479999999999994E-2</v>
      </c>
      <c r="P10">
        <f t="shared" si="3"/>
        <v>-7.7479999999999993E-2</v>
      </c>
      <c r="Q10">
        <v>-4.3950000000000003E-2</v>
      </c>
    </row>
    <row r="11" spans="2:17" x14ac:dyDescent="0.35">
      <c r="C11" s="3">
        <f>AVERAGE(C2:C10)</f>
        <v>1.8497288211111115E-2</v>
      </c>
      <c r="D11" s="3">
        <f t="shared" ref="D11:Q11" si="4">AVERAGE(D2:D10)</f>
        <v>1.7990645655555557E-2</v>
      </c>
      <c r="E11" s="3">
        <f t="shared" si="4"/>
        <v>3.3990645655555554E-2</v>
      </c>
      <c r="F11" s="3">
        <f t="shared" si="4"/>
        <v>2.4032222222222219E-2</v>
      </c>
      <c r="G11" s="3" t="e">
        <f t="shared" si="4"/>
        <v>#DIV/0!</v>
      </c>
      <c r="H11" s="3">
        <f t="shared" si="4"/>
        <v>-2.5991111111111114E-2</v>
      </c>
      <c r="I11" s="3">
        <f t="shared" si="4"/>
        <v>-4.5991111111111115E-2</v>
      </c>
      <c r="J11" s="3">
        <f t="shared" si="4"/>
        <v>-2.1777777777777778E-2</v>
      </c>
      <c r="K11" s="3">
        <f t="shared" si="4"/>
        <v>-2.9777777777777778E-2</v>
      </c>
      <c r="L11" s="3" t="e">
        <f t="shared" si="4"/>
        <v>#DIV/0!</v>
      </c>
      <c r="M11" s="3" t="e">
        <f t="shared" si="4"/>
        <v>#DIV/0!</v>
      </c>
      <c r="N11" s="3">
        <f t="shared" si="4"/>
        <v>2008</v>
      </c>
      <c r="O11" s="3">
        <f t="shared" si="4"/>
        <v>-4.7223333333333332E-2</v>
      </c>
      <c r="P11" s="3">
        <f t="shared" si="4"/>
        <v>-7.7223333333333338E-2</v>
      </c>
      <c r="Q11" s="3">
        <f t="shared" si="4"/>
        <v>-4.5802222222222216E-2</v>
      </c>
    </row>
    <row r="12" spans="2:17" s="7" customFormat="1" x14ac:dyDescent="0.35">
      <c r="C12" s="7">
        <v>1.8497288211111115E-2</v>
      </c>
      <c r="D12" s="7">
        <v>1.7990645655555557E-2</v>
      </c>
      <c r="E12" s="7">
        <v>3.3990645655555554E-2</v>
      </c>
      <c r="F12" s="7">
        <v>2.4032222222222219E-2</v>
      </c>
      <c r="G12" s="7" t="e">
        <v>#DIV/0!</v>
      </c>
      <c r="H12" s="7">
        <v>-2.5991111111111114E-2</v>
      </c>
      <c r="I12" s="7">
        <v>-4.5991111111111115E-2</v>
      </c>
      <c r="J12" s="7">
        <v>-2.1777777777777778E-2</v>
      </c>
      <c r="K12" s="7">
        <v>-2.9777777777777778E-2</v>
      </c>
      <c r="L12" s="7" t="e">
        <v>#DIV/0!</v>
      </c>
      <c r="M12" s="7" t="e">
        <v>#DIV/0!</v>
      </c>
      <c r="N12" s="7">
        <v>2008</v>
      </c>
      <c r="O12" s="7">
        <v>-4.7223333333333332E-2</v>
      </c>
      <c r="P12" s="7">
        <v>-7.7223333333333338E-2</v>
      </c>
      <c r="Q12" s="7">
        <v>-4.5802222222222216E-2</v>
      </c>
    </row>
    <row r="13" spans="2:17" x14ac:dyDescent="0.35">
      <c r="B13">
        <v>2013</v>
      </c>
      <c r="C13">
        <v>2.5239999999999999E-2</v>
      </c>
      <c r="D13">
        <v>1.9360000000000002E-2</v>
      </c>
      <c r="E13" s="3">
        <f t="shared" si="0"/>
        <v>3.5360000000000003E-2</v>
      </c>
      <c r="F13">
        <v>2.5479999999999999E-2</v>
      </c>
      <c r="H13">
        <v>-5.0099999999999999E-2</v>
      </c>
      <c r="I13">
        <f t="shared" si="1"/>
        <v>-7.0099999999999996E-2</v>
      </c>
      <c r="J13">
        <v>-3.8870000000000002E-2</v>
      </c>
      <c r="K13">
        <f t="shared" si="2"/>
        <v>-4.6870000000000002E-2</v>
      </c>
      <c r="N13">
        <v>2013</v>
      </c>
      <c r="O13">
        <v>-5.6520000000000001E-2</v>
      </c>
      <c r="P13">
        <f t="shared" si="3"/>
        <v>-8.652E-2</v>
      </c>
      <c r="Q13">
        <v>-5.3319999999999999E-2</v>
      </c>
    </row>
    <row r="14" spans="2:17" x14ac:dyDescent="0.35">
      <c r="B14">
        <v>2014</v>
      </c>
      <c r="C14">
        <v>3.644E-2</v>
      </c>
      <c r="D14">
        <v>2.545E-2</v>
      </c>
      <c r="E14" s="3">
        <f t="shared" si="0"/>
        <v>4.1450000000000001E-2</v>
      </c>
      <c r="F14">
        <v>2.1389999999999999E-2</v>
      </c>
      <c r="H14">
        <v>-2.9700000000000001E-2</v>
      </c>
      <c r="I14">
        <f t="shared" si="1"/>
        <v>-4.9700000000000001E-2</v>
      </c>
      <c r="J14">
        <v>-1.9060000000000001E-2</v>
      </c>
      <c r="K14">
        <f t="shared" si="2"/>
        <v>-2.7060000000000001E-2</v>
      </c>
      <c r="N14">
        <v>2014</v>
      </c>
      <c r="O14">
        <v>-5.5539999999999999E-2</v>
      </c>
      <c r="P14">
        <f t="shared" si="3"/>
        <v>-8.5540000000000005E-2</v>
      </c>
      <c r="Q14">
        <v>-6.0219999999999996E-2</v>
      </c>
    </row>
    <row r="15" spans="2:17" x14ac:dyDescent="0.35">
      <c r="B15">
        <v>2015</v>
      </c>
      <c r="C15">
        <v>2.0660000000000001E-2</v>
      </c>
      <c r="D15">
        <v>2.0549999999999999E-2</v>
      </c>
      <c r="E15" s="3">
        <f t="shared" si="0"/>
        <v>3.6549999999999999E-2</v>
      </c>
      <c r="F15">
        <v>2.827E-2</v>
      </c>
      <c r="H15">
        <v>-1.559E-2</v>
      </c>
      <c r="I15">
        <f t="shared" si="1"/>
        <v>-3.5589999999999997E-2</v>
      </c>
      <c r="J15">
        <v>-1.355E-2</v>
      </c>
      <c r="K15">
        <f t="shared" si="2"/>
        <v>-2.155E-2</v>
      </c>
      <c r="N15">
        <v>2015</v>
      </c>
      <c r="O15">
        <v>-6.719E-2</v>
      </c>
      <c r="P15">
        <f t="shared" si="3"/>
        <v>-9.7189999999999999E-2</v>
      </c>
      <c r="Q15">
        <v>-5.57E-2</v>
      </c>
    </row>
    <row r="16" spans="2:17" x14ac:dyDescent="0.35">
      <c r="B16">
        <v>2016</v>
      </c>
      <c r="C16">
        <v>3.0329999999999999E-2</v>
      </c>
      <c r="D16">
        <v>2.334E-2</v>
      </c>
      <c r="E16" s="3">
        <f t="shared" si="0"/>
        <v>3.934E-2</v>
      </c>
      <c r="F16">
        <v>1.542E-2</v>
      </c>
      <c r="H16">
        <v>-4.6370000000000001E-2</v>
      </c>
      <c r="I16">
        <f t="shared" si="1"/>
        <v>-6.6369999999999998E-2</v>
      </c>
      <c r="J16">
        <v>-4.2880000000000001E-2</v>
      </c>
      <c r="K16">
        <f t="shared" si="2"/>
        <v>-5.0880000000000002E-2</v>
      </c>
      <c r="N16">
        <v>2016</v>
      </c>
      <c r="O16">
        <v>-4.8769999999999994E-2</v>
      </c>
      <c r="P16">
        <f t="shared" si="3"/>
        <v>-7.8769999999999993E-2</v>
      </c>
      <c r="Q16">
        <v>-4.9839999999999995E-2</v>
      </c>
    </row>
    <row r="17" spans="2:17" x14ac:dyDescent="0.35">
      <c r="B17">
        <v>2017</v>
      </c>
      <c r="C17">
        <v>3.2170000000000004E-2</v>
      </c>
      <c r="D17">
        <v>4.0190000000000003E-2</v>
      </c>
      <c r="E17" s="3">
        <f t="shared" si="0"/>
        <v>5.6190000000000004E-2</v>
      </c>
      <c r="F17">
        <v>2.878E-2</v>
      </c>
      <c r="H17">
        <v>-3.653E-2</v>
      </c>
      <c r="I17">
        <f t="shared" si="1"/>
        <v>-5.6529999999999997E-2</v>
      </c>
      <c r="J17">
        <v>-3.0700000000000002E-2</v>
      </c>
      <c r="K17">
        <f t="shared" si="2"/>
        <v>-3.8699999999999998E-2</v>
      </c>
      <c r="N17">
        <v>2017</v>
      </c>
      <c r="O17">
        <v>-5.3169999999999995E-2</v>
      </c>
      <c r="P17">
        <f t="shared" si="3"/>
        <v>-8.3169999999999994E-2</v>
      </c>
      <c r="Q17">
        <v>-5.4699999999999999E-2</v>
      </c>
    </row>
    <row r="18" spans="2:17" x14ac:dyDescent="0.35">
      <c r="B18">
        <v>2018</v>
      </c>
      <c r="C18">
        <v>2.5449999999999997E-2</v>
      </c>
      <c r="D18">
        <v>2.4460000000000003E-2</v>
      </c>
      <c r="E18" s="3">
        <f t="shared" si="0"/>
        <v>4.0460000000000003E-2</v>
      </c>
      <c r="F18">
        <v>1.804E-2</v>
      </c>
      <c r="H18">
        <v>-4.0809999999999999E-2</v>
      </c>
      <c r="I18">
        <f t="shared" si="1"/>
        <v>-6.0810000000000003E-2</v>
      </c>
      <c r="J18">
        <v>-3.9960000000000002E-2</v>
      </c>
      <c r="K18">
        <f t="shared" si="2"/>
        <v>-4.7960000000000003E-2</v>
      </c>
      <c r="N18">
        <v>2018</v>
      </c>
      <c r="O18">
        <v>-5.4629999999999998E-2</v>
      </c>
      <c r="P18">
        <f t="shared" si="3"/>
        <v>-8.4629999999999997E-2</v>
      </c>
      <c r="Q18">
        <v>-5.5309999999999998E-2</v>
      </c>
    </row>
    <row r="19" spans="2:17" x14ac:dyDescent="0.35">
      <c r="B19">
        <v>2019</v>
      </c>
      <c r="C19">
        <v>2.8140000000000002E-2</v>
      </c>
      <c r="D19">
        <v>3.04E-2</v>
      </c>
      <c r="E19" s="3">
        <f t="shared" si="0"/>
        <v>4.6399999999999997E-2</v>
      </c>
      <c r="F19">
        <v>1.315E-2</v>
      </c>
      <c r="H19">
        <v>-5.194E-2</v>
      </c>
      <c r="I19">
        <f t="shared" si="1"/>
        <v>-7.1940000000000004E-2</v>
      </c>
      <c r="J19">
        <v>-3.8339999999999999E-2</v>
      </c>
      <c r="K19">
        <f t="shared" si="2"/>
        <v>-4.6339999999999999E-2</v>
      </c>
      <c r="N19">
        <v>2019</v>
      </c>
      <c r="O19">
        <v>-5.876E-2</v>
      </c>
      <c r="P19">
        <f t="shared" si="3"/>
        <v>-8.8760000000000006E-2</v>
      </c>
      <c r="Q19">
        <v>-5.4109999999999998E-2</v>
      </c>
    </row>
    <row r="20" spans="2:17" x14ac:dyDescent="0.35">
      <c r="B20">
        <v>2020</v>
      </c>
      <c r="C20">
        <v>3.7040000000000003E-2</v>
      </c>
      <c r="D20">
        <v>3.211E-2</v>
      </c>
      <c r="E20" s="3">
        <f t="shared" si="0"/>
        <v>4.811E-2</v>
      </c>
      <c r="F20">
        <v>1.221E-2</v>
      </c>
      <c r="H20">
        <v>-3.7069999999999999E-2</v>
      </c>
      <c r="I20">
        <f t="shared" si="1"/>
        <v>-5.7069999999999996E-2</v>
      </c>
      <c r="J20">
        <v>-3.227E-2</v>
      </c>
      <c r="K20">
        <f t="shared" si="2"/>
        <v>-4.027E-2</v>
      </c>
      <c r="N20">
        <v>2020</v>
      </c>
      <c r="O20">
        <v>-6.4119999999999996E-2</v>
      </c>
      <c r="P20">
        <f t="shared" si="3"/>
        <v>-9.4119999999999995E-2</v>
      </c>
      <c r="Q20">
        <v>-6.037E-2</v>
      </c>
    </row>
    <row r="21" spans="2:17" x14ac:dyDescent="0.35">
      <c r="B21">
        <v>2021</v>
      </c>
      <c r="C21">
        <v>3.1209999999999998E-2</v>
      </c>
      <c r="D21">
        <v>2.7369999999999998E-2</v>
      </c>
      <c r="E21" s="3">
        <f t="shared" si="0"/>
        <v>4.3369999999999999E-2</v>
      </c>
      <c r="F21">
        <v>2.0719999999999999E-2</v>
      </c>
      <c r="H21">
        <v>-4.6109999999999998E-2</v>
      </c>
      <c r="I21">
        <f t="shared" si="1"/>
        <v>-6.6110000000000002E-2</v>
      </c>
      <c r="J21">
        <v>-4.453E-2</v>
      </c>
      <c r="K21">
        <f t="shared" si="2"/>
        <v>-5.253E-2</v>
      </c>
      <c r="N21">
        <v>2021</v>
      </c>
      <c r="O21">
        <v>-6.6339999999999996E-2</v>
      </c>
      <c r="P21">
        <f t="shared" si="3"/>
        <v>-9.6339999999999995E-2</v>
      </c>
      <c r="Q21">
        <v>-6.2199999999999998E-2</v>
      </c>
    </row>
    <row r="22" spans="2:17" x14ac:dyDescent="0.35">
      <c r="C22" s="3">
        <f>AVERAGE(C13:C21)</f>
        <v>2.9631111111111115E-2</v>
      </c>
      <c r="D22" s="3">
        <f t="shared" ref="D22" si="5">AVERAGE(D13:D21)</f>
        <v>2.702555555555556E-2</v>
      </c>
      <c r="E22" s="3">
        <f t="shared" ref="E22" si="6">AVERAGE(E13:E21)</f>
        <v>4.302555555555556E-2</v>
      </c>
      <c r="F22" s="3">
        <f t="shared" ref="F22" si="7">AVERAGE(F13:F21)</f>
        <v>2.0384444444444441E-2</v>
      </c>
      <c r="G22" s="3" t="e">
        <f t="shared" ref="G22" si="8">AVERAGE(G13:G21)</f>
        <v>#DIV/0!</v>
      </c>
      <c r="H22" s="3">
        <f t="shared" ref="H22" si="9">AVERAGE(H13:H21)</f>
        <v>-3.9357777777777776E-2</v>
      </c>
      <c r="I22" s="3">
        <f t="shared" ref="I22" si="10">AVERAGE(I13:I21)</f>
        <v>-5.9357777777777766E-2</v>
      </c>
      <c r="J22" s="3">
        <f t="shared" ref="J22" si="11">AVERAGE(J13:J21)</f>
        <v>-3.3351111111111116E-2</v>
      </c>
      <c r="K22" s="3">
        <f t="shared" ref="K22" si="12">AVERAGE(K13:K21)</f>
        <v>-4.1351111111111109E-2</v>
      </c>
      <c r="L22" s="3" t="e">
        <f t="shared" ref="L22" si="13">AVERAGE(L13:L21)</f>
        <v>#DIV/0!</v>
      </c>
      <c r="M22" s="3" t="e">
        <f t="shared" ref="M22" si="14">AVERAGE(M13:M21)</f>
        <v>#DIV/0!</v>
      </c>
      <c r="N22" s="3">
        <f t="shared" ref="N22" si="15">AVERAGE(N13:N21)</f>
        <v>2017</v>
      </c>
      <c r="O22" s="3">
        <f t="shared" ref="O22" si="16">AVERAGE(O13:O21)</f>
        <v>-5.8337777777777773E-2</v>
      </c>
      <c r="P22" s="3">
        <f t="shared" ref="P22" si="17">AVERAGE(P13:P21)</f>
        <v>-8.8337777777777765E-2</v>
      </c>
      <c r="Q22" s="3">
        <f t="shared" ref="Q22" si="18">AVERAGE(Q13:Q21)</f>
        <v>-5.6196666666666659E-2</v>
      </c>
    </row>
    <row r="23" spans="2:17" x14ac:dyDescent="0.35">
      <c r="C23">
        <v>2.9631111111111115E-2</v>
      </c>
      <c r="D23">
        <v>2.702555555555556E-2</v>
      </c>
      <c r="E23">
        <v>4.302555555555556E-2</v>
      </c>
      <c r="F23">
        <v>2.0384444444444441E-2</v>
      </c>
      <c r="G23" t="e">
        <v>#DIV/0!</v>
      </c>
      <c r="H23">
        <v>-3.9357777777777776E-2</v>
      </c>
      <c r="I23">
        <v>-5.9357777777777766E-2</v>
      </c>
      <c r="J23">
        <v>-3.3351111111111116E-2</v>
      </c>
      <c r="K23">
        <v>-4.1351111111111109E-2</v>
      </c>
      <c r="L23" t="e">
        <v>#DIV/0!</v>
      </c>
      <c r="M23" t="e">
        <v>#DIV/0!</v>
      </c>
      <c r="N23">
        <v>2017</v>
      </c>
      <c r="O23">
        <v>-5.8337777777777773E-2</v>
      </c>
      <c r="P23">
        <v>-8.8337777777777765E-2</v>
      </c>
      <c r="Q23">
        <v>-5.6196666666666659E-2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DE355-9AC4-4483-8B72-24A605290D7D}">
  <sheetPr filterMode="1"/>
  <dimension ref="A1:H98"/>
  <sheetViews>
    <sheetView workbookViewId="0">
      <selection activeCell="A10" sqref="A10:D97"/>
    </sheetView>
  </sheetViews>
  <sheetFormatPr defaultRowHeight="14.5" x14ac:dyDescent="0.35"/>
  <cols>
    <col min="3" max="3" width="12.1796875" customWidth="1"/>
    <col min="4" max="4" width="18.26953125" customWidth="1"/>
  </cols>
  <sheetData>
    <row r="1" spans="1:8" ht="18" thickBot="1" x14ac:dyDescent="0.4">
      <c r="A1" s="9" t="s">
        <v>71</v>
      </c>
      <c r="B1" s="9" t="s">
        <v>72</v>
      </c>
      <c r="C1" s="9" t="s">
        <v>73</v>
      </c>
      <c r="D1" s="9" t="s">
        <v>74</v>
      </c>
      <c r="E1" s="9" t="s">
        <v>75</v>
      </c>
      <c r="F1" s="9" t="s">
        <v>76</v>
      </c>
      <c r="G1" s="10" t="s">
        <v>77</v>
      </c>
      <c r="H1" s="11" t="s">
        <v>78</v>
      </c>
    </row>
    <row r="2" spans="1:8" ht="15.5" hidden="1" x14ac:dyDescent="0.35">
      <c r="A2" s="12" t="s">
        <v>30</v>
      </c>
      <c r="B2" s="12" t="s">
        <v>79</v>
      </c>
      <c r="C2" s="12">
        <v>1</v>
      </c>
      <c r="D2" s="12">
        <v>0.33</v>
      </c>
      <c r="E2" s="12">
        <v>-0.03</v>
      </c>
      <c r="F2" s="12">
        <v>0.39</v>
      </c>
      <c r="G2" s="13" t="s">
        <v>80</v>
      </c>
      <c r="H2" s="13" t="s">
        <v>81</v>
      </c>
    </row>
    <row r="3" spans="1:8" ht="15.5" hidden="1" x14ac:dyDescent="0.35">
      <c r="A3" s="12" t="s">
        <v>30</v>
      </c>
      <c r="B3" s="12" t="s">
        <v>79</v>
      </c>
      <c r="C3" s="12">
        <v>2</v>
      </c>
      <c r="D3" s="12">
        <v>0.34</v>
      </c>
      <c r="E3" s="12">
        <v>0.04</v>
      </c>
      <c r="F3" s="12">
        <v>0.26</v>
      </c>
      <c r="G3" s="13" t="s">
        <v>80</v>
      </c>
      <c r="H3" s="13" t="s">
        <v>82</v>
      </c>
    </row>
    <row r="4" spans="1:8" ht="15.5" hidden="1" x14ac:dyDescent="0.35">
      <c r="A4" s="12" t="s">
        <v>30</v>
      </c>
      <c r="B4" s="12" t="s">
        <v>79</v>
      </c>
      <c r="C4" s="12">
        <v>3</v>
      </c>
      <c r="D4" s="12">
        <v>0.33</v>
      </c>
      <c r="E4" s="12" t="s">
        <v>83</v>
      </c>
      <c r="F4" s="12">
        <v>0.09</v>
      </c>
      <c r="G4" s="13" t="s">
        <v>84</v>
      </c>
      <c r="H4" s="13" t="s">
        <v>85</v>
      </c>
    </row>
    <row r="5" spans="1:8" ht="15.5" hidden="1" x14ac:dyDescent="0.35">
      <c r="A5" s="12" t="s">
        <v>30</v>
      </c>
      <c r="B5" s="12" t="s">
        <v>86</v>
      </c>
      <c r="C5" s="12">
        <v>1</v>
      </c>
      <c r="D5" s="12">
        <v>0.31</v>
      </c>
      <c r="E5" s="12">
        <v>0.01</v>
      </c>
      <c r="F5" s="12">
        <v>0.32</v>
      </c>
      <c r="G5" s="13" t="s">
        <v>87</v>
      </c>
      <c r="H5" s="13">
        <v>107</v>
      </c>
    </row>
    <row r="6" spans="1:8" ht="15.5" hidden="1" x14ac:dyDescent="0.35">
      <c r="A6" s="12" t="s">
        <v>26</v>
      </c>
      <c r="B6" s="12" t="s">
        <v>86</v>
      </c>
      <c r="C6" s="12">
        <v>1</v>
      </c>
      <c r="D6" s="12">
        <v>0.32</v>
      </c>
      <c r="E6" s="12">
        <v>-0.02</v>
      </c>
      <c r="F6" s="12">
        <v>0.57999999999999996</v>
      </c>
      <c r="G6" s="13" t="s">
        <v>87</v>
      </c>
      <c r="H6" s="13">
        <v>122</v>
      </c>
    </row>
    <row r="7" spans="1:8" ht="15.5" hidden="1" x14ac:dyDescent="0.35">
      <c r="A7" s="12" t="s">
        <v>24</v>
      </c>
      <c r="B7" s="12" t="s">
        <v>86</v>
      </c>
      <c r="C7" s="12">
        <v>1</v>
      </c>
      <c r="D7" s="12">
        <v>0.32</v>
      </c>
      <c r="E7" s="12">
        <v>-0.03</v>
      </c>
      <c r="F7" s="12">
        <v>0.38</v>
      </c>
      <c r="G7" s="13" t="s">
        <v>95</v>
      </c>
      <c r="H7" s="13">
        <v>119</v>
      </c>
    </row>
    <row r="8" spans="1:8" ht="15.5" hidden="1" x14ac:dyDescent="0.35">
      <c r="A8" s="12" t="s">
        <v>42</v>
      </c>
      <c r="B8" s="12" t="s">
        <v>86</v>
      </c>
      <c r="C8" s="12">
        <v>1</v>
      </c>
      <c r="D8" s="12">
        <v>0.32</v>
      </c>
      <c r="E8" s="12">
        <v>-0.04</v>
      </c>
      <c r="F8" s="12">
        <v>0.63</v>
      </c>
      <c r="G8" s="13" t="s">
        <v>80</v>
      </c>
      <c r="H8" s="13">
        <v>124</v>
      </c>
    </row>
    <row r="9" spans="1:8" ht="15.5" hidden="1" x14ac:dyDescent="0.35">
      <c r="A9" s="12" t="s">
        <v>25</v>
      </c>
      <c r="B9" s="12" t="s">
        <v>86</v>
      </c>
      <c r="C9" s="12">
        <v>1</v>
      </c>
      <c r="D9" s="12">
        <v>0.32</v>
      </c>
      <c r="E9" s="12">
        <v>-0.05</v>
      </c>
      <c r="F9" s="12">
        <v>0.53</v>
      </c>
      <c r="G9" s="13" t="s">
        <v>103</v>
      </c>
      <c r="H9" s="13">
        <v>90</v>
      </c>
    </row>
    <row r="10" spans="1:8" ht="15.5" x14ac:dyDescent="0.35">
      <c r="A10" s="12" t="s">
        <v>26</v>
      </c>
      <c r="B10" s="12" t="s">
        <v>90</v>
      </c>
      <c r="C10" s="12">
        <v>2</v>
      </c>
      <c r="D10" s="12">
        <v>0.31</v>
      </c>
      <c r="E10" s="12">
        <v>-0.02</v>
      </c>
      <c r="F10" s="12">
        <v>0.43</v>
      </c>
      <c r="G10" s="13" t="s">
        <v>80</v>
      </c>
      <c r="H10" s="13">
        <v>98</v>
      </c>
    </row>
    <row r="11" spans="1:8" ht="15.5" x14ac:dyDescent="0.35">
      <c r="A11" s="12" t="s">
        <v>42</v>
      </c>
      <c r="B11" s="12" t="s">
        <v>90</v>
      </c>
      <c r="C11" s="12">
        <v>2</v>
      </c>
      <c r="D11" s="12">
        <v>0.25</v>
      </c>
      <c r="E11" s="12">
        <v>0.01</v>
      </c>
      <c r="F11" s="12">
        <v>0.14000000000000001</v>
      </c>
      <c r="G11" s="13" t="s">
        <v>91</v>
      </c>
      <c r="H11" s="13">
        <v>89</v>
      </c>
    </row>
    <row r="12" spans="1:8" ht="15.5" x14ac:dyDescent="0.35">
      <c r="A12" s="12" t="s">
        <v>34</v>
      </c>
      <c r="B12" s="12" t="s">
        <v>90</v>
      </c>
      <c r="C12" s="12">
        <v>2</v>
      </c>
      <c r="D12" s="12">
        <v>0.34</v>
      </c>
      <c r="E12" s="12">
        <v>0.01</v>
      </c>
      <c r="F12" s="12">
        <v>0.38</v>
      </c>
      <c r="G12" s="13" t="s">
        <v>80</v>
      </c>
      <c r="H12" s="13">
        <v>112</v>
      </c>
    </row>
    <row r="13" spans="1:8" ht="15.5" x14ac:dyDescent="0.35">
      <c r="A13" s="12" t="s">
        <v>26</v>
      </c>
      <c r="B13" s="12" t="s">
        <v>90</v>
      </c>
      <c r="C13" s="12">
        <v>3</v>
      </c>
      <c r="D13" s="12">
        <v>0.33</v>
      </c>
      <c r="E13" s="12">
        <v>-7.0000000000000007E-2</v>
      </c>
      <c r="F13" s="12">
        <v>0.41</v>
      </c>
      <c r="G13" s="13" t="s">
        <v>80</v>
      </c>
      <c r="H13" s="13">
        <v>100</v>
      </c>
    </row>
    <row r="14" spans="1:8" ht="15.5" x14ac:dyDescent="0.35">
      <c r="A14" s="12" t="s">
        <v>42</v>
      </c>
      <c r="B14" s="12" t="s">
        <v>90</v>
      </c>
      <c r="C14" s="12">
        <v>3</v>
      </c>
      <c r="D14" s="12">
        <v>0.27</v>
      </c>
      <c r="E14" s="12">
        <v>-0.04</v>
      </c>
      <c r="F14" s="12">
        <v>0.39</v>
      </c>
      <c r="G14" s="13" t="s">
        <v>80</v>
      </c>
      <c r="H14" s="13">
        <v>110</v>
      </c>
    </row>
    <row r="15" spans="1:8" ht="15.5" x14ac:dyDescent="0.35">
      <c r="A15" s="12" t="s">
        <v>27</v>
      </c>
      <c r="B15" s="12" t="s">
        <v>90</v>
      </c>
      <c r="C15" s="12">
        <v>3</v>
      </c>
      <c r="D15" s="12">
        <v>0.3</v>
      </c>
      <c r="E15" s="12">
        <v>-0.01</v>
      </c>
      <c r="F15" s="12">
        <v>0.42</v>
      </c>
      <c r="G15" s="13" t="s">
        <v>80</v>
      </c>
      <c r="H15" s="13">
        <v>114</v>
      </c>
    </row>
    <row r="16" spans="1:8" ht="15.5" hidden="1" x14ac:dyDescent="0.35">
      <c r="A16" s="12" t="s">
        <v>26</v>
      </c>
      <c r="B16" s="12" t="s">
        <v>79</v>
      </c>
      <c r="C16" s="12">
        <v>1</v>
      </c>
      <c r="D16" s="12">
        <v>0.36</v>
      </c>
      <c r="E16" s="12">
        <v>-0.08</v>
      </c>
      <c r="F16" s="12">
        <v>0.42</v>
      </c>
      <c r="G16" s="13" t="s">
        <v>80</v>
      </c>
      <c r="H16" s="13" t="s">
        <v>81</v>
      </c>
    </row>
    <row r="17" spans="1:8" ht="15.5" hidden="1" x14ac:dyDescent="0.35">
      <c r="A17" s="12" t="s">
        <v>26</v>
      </c>
      <c r="B17" s="12" t="s">
        <v>79</v>
      </c>
      <c r="C17" s="12">
        <v>2</v>
      </c>
      <c r="D17" s="12">
        <v>0.32</v>
      </c>
      <c r="E17" s="12">
        <v>0.04</v>
      </c>
      <c r="F17" s="12">
        <v>0.22</v>
      </c>
      <c r="G17" s="13" t="s">
        <v>91</v>
      </c>
      <c r="H17" s="13" t="s">
        <v>92</v>
      </c>
    </row>
    <row r="18" spans="1:8" ht="15.5" hidden="1" x14ac:dyDescent="0.35">
      <c r="A18" s="12" t="s">
        <v>26</v>
      </c>
      <c r="B18" s="12" t="s">
        <v>79</v>
      </c>
      <c r="C18" s="12">
        <v>3</v>
      </c>
      <c r="D18" s="12">
        <v>0.31</v>
      </c>
      <c r="E18" s="12">
        <v>0.05</v>
      </c>
      <c r="F18" s="12">
        <v>0.5</v>
      </c>
      <c r="G18" s="13" t="s">
        <v>80</v>
      </c>
      <c r="H18" s="13" t="s">
        <v>93</v>
      </c>
    </row>
    <row r="19" spans="1:8" ht="15.5" hidden="1" x14ac:dyDescent="0.35">
      <c r="A19" s="12" t="s">
        <v>34</v>
      </c>
      <c r="B19" s="12" t="s">
        <v>86</v>
      </c>
      <c r="C19" s="12">
        <v>1</v>
      </c>
      <c r="D19" s="12">
        <v>0.33</v>
      </c>
      <c r="E19" s="12">
        <v>-0.03</v>
      </c>
      <c r="F19" s="12">
        <v>0.5</v>
      </c>
      <c r="G19" s="13" t="s">
        <v>87</v>
      </c>
      <c r="H19" s="13">
        <v>95</v>
      </c>
    </row>
    <row r="20" spans="1:8" ht="15.5" hidden="1" x14ac:dyDescent="0.35">
      <c r="A20" s="12" t="s">
        <v>27</v>
      </c>
      <c r="B20" s="12" t="s">
        <v>86</v>
      </c>
      <c r="C20" s="12">
        <v>1</v>
      </c>
      <c r="D20" s="12">
        <v>0.36</v>
      </c>
      <c r="E20" s="12">
        <v>-0.06</v>
      </c>
      <c r="F20" s="12">
        <v>0.3</v>
      </c>
      <c r="G20" s="13" t="s">
        <v>87</v>
      </c>
      <c r="H20" s="13">
        <v>106</v>
      </c>
    </row>
    <row r="21" spans="1:8" ht="15.5" hidden="1" x14ac:dyDescent="0.35">
      <c r="A21" s="12" t="s">
        <v>30</v>
      </c>
      <c r="B21" s="12" t="s">
        <v>86</v>
      </c>
      <c r="C21" s="12">
        <v>3</v>
      </c>
      <c r="D21" s="12">
        <v>0.34</v>
      </c>
      <c r="E21" s="12">
        <v>0.01</v>
      </c>
      <c r="F21" s="12">
        <v>0.43</v>
      </c>
      <c r="G21" s="13" t="s">
        <v>87</v>
      </c>
      <c r="H21" s="13">
        <v>123</v>
      </c>
    </row>
    <row r="22" spans="1:8" ht="15.5" hidden="1" x14ac:dyDescent="0.35">
      <c r="A22" s="12" t="s">
        <v>24</v>
      </c>
      <c r="B22" s="12" t="s">
        <v>86</v>
      </c>
      <c r="C22" s="12">
        <v>3</v>
      </c>
      <c r="D22" s="12">
        <v>0.35</v>
      </c>
      <c r="E22" s="12" t="s">
        <v>83</v>
      </c>
      <c r="F22" s="12">
        <v>0.08</v>
      </c>
      <c r="G22" s="13" t="s">
        <v>96</v>
      </c>
      <c r="H22" s="13">
        <v>103</v>
      </c>
    </row>
    <row r="23" spans="1:8" ht="15.5" hidden="1" x14ac:dyDescent="0.35">
      <c r="A23" s="12" t="s">
        <v>42</v>
      </c>
      <c r="B23" s="12" t="s">
        <v>86</v>
      </c>
      <c r="C23" s="12">
        <v>3</v>
      </c>
      <c r="D23" s="12">
        <v>0.32</v>
      </c>
      <c r="E23" s="12">
        <v>0.01</v>
      </c>
      <c r="F23" s="12">
        <v>0.35</v>
      </c>
      <c r="G23" s="13" t="s">
        <v>97</v>
      </c>
      <c r="H23" s="13">
        <v>92</v>
      </c>
    </row>
    <row r="24" spans="1:8" ht="15.5" x14ac:dyDescent="0.35">
      <c r="A24" s="12" t="s">
        <v>102</v>
      </c>
      <c r="B24" s="12" t="s">
        <v>90</v>
      </c>
      <c r="C24" s="12">
        <v>4</v>
      </c>
      <c r="D24" s="12">
        <v>0.33</v>
      </c>
      <c r="E24" s="12">
        <v>-0.08</v>
      </c>
      <c r="F24" s="12">
        <v>0.24</v>
      </c>
      <c r="G24" s="13" t="s">
        <v>97</v>
      </c>
      <c r="H24" s="13">
        <v>115</v>
      </c>
    </row>
    <row r="25" spans="1:8" ht="15.5" x14ac:dyDescent="0.35">
      <c r="A25" s="12" t="s">
        <v>30</v>
      </c>
      <c r="B25" s="12" t="s">
        <v>90</v>
      </c>
      <c r="C25" s="12">
        <v>8</v>
      </c>
      <c r="D25" s="12">
        <v>0.3</v>
      </c>
      <c r="E25" s="12">
        <v>-0.02</v>
      </c>
      <c r="F25" s="12">
        <v>0.45</v>
      </c>
      <c r="G25" s="13" t="s">
        <v>80</v>
      </c>
      <c r="H25" s="13">
        <v>57</v>
      </c>
    </row>
    <row r="26" spans="1:8" ht="15.5" x14ac:dyDescent="0.35">
      <c r="A26" s="12" t="s">
        <v>26</v>
      </c>
      <c r="B26" s="12" t="s">
        <v>90</v>
      </c>
      <c r="C26" s="12">
        <v>8</v>
      </c>
      <c r="D26" s="12">
        <v>0.24</v>
      </c>
      <c r="E26" s="12">
        <v>-0.02</v>
      </c>
      <c r="F26" s="12">
        <v>0.3</v>
      </c>
      <c r="G26" s="13" t="s">
        <v>80</v>
      </c>
      <c r="H26" s="13">
        <v>96</v>
      </c>
    </row>
    <row r="27" spans="1:8" ht="15.5" x14ac:dyDescent="0.35">
      <c r="A27" s="12" t="s">
        <v>24</v>
      </c>
      <c r="B27" s="12" t="s">
        <v>90</v>
      </c>
      <c r="C27" s="12">
        <v>8</v>
      </c>
      <c r="D27" s="12">
        <v>0.32</v>
      </c>
      <c r="E27" s="14">
        <v>0.01</v>
      </c>
      <c r="F27" s="12">
        <v>0.48</v>
      </c>
      <c r="G27" s="13" t="s">
        <v>97</v>
      </c>
      <c r="H27" s="13">
        <v>102</v>
      </c>
    </row>
    <row r="28" spans="1:8" ht="15.5" x14ac:dyDescent="0.35">
      <c r="A28" s="12" t="s">
        <v>42</v>
      </c>
      <c r="B28" s="12" t="s">
        <v>90</v>
      </c>
      <c r="C28" s="12">
        <v>8</v>
      </c>
      <c r="D28" s="12">
        <v>0.27</v>
      </c>
      <c r="E28" s="12">
        <v>-0.02</v>
      </c>
      <c r="F28" s="12">
        <v>0.31</v>
      </c>
      <c r="G28" s="13" t="s">
        <v>80</v>
      </c>
      <c r="H28" s="13">
        <v>118</v>
      </c>
    </row>
    <row r="29" spans="1:8" ht="15.5" x14ac:dyDescent="0.35">
      <c r="A29" s="12" t="s">
        <v>25</v>
      </c>
      <c r="B29" s="12" t="s">
        <v>90</v>
      </c>
      <c r="C29" s="12">
        <v>8</v>
      </c>
      <c r="D29" s="12">
        <v>0.28999999999999998</v>
      </c>
      <c r="E29" s="12">
        <v>-1E-3</v>
      </c>
      <c r="F29" s="12">
        <v>0.11</v>
      </c>
      <c r="G29" s="13" t="s">
        <v>84</v>
      </c>
      <c r="H29" s="13">
        <v>102</v>
      </c>
    </row>
    <row r="30" spans="1:8" ht="15.5" x14ac:dyDescent="0.35">
      <c r="A30" s="12" t="s">
        <v>34</v>
      </c>
      <c r="B30" s="12" t="s">
        <v>90</v>
      </c>
      <c r="C30" s="12">
        <v>8</v>
      </c>
      <c r="D30" s="12">
        <v>0.28999999999999998</v>
      </c>
      <c r="E30" s="12">
        <v>-0.02</v>
      </c>
      <c r="F30" s="12">
        <v>0.46</v>
      </c>
      <c r="G30" s="13" t="s">
        <v>80</v>
      </c>
      <c r="H30" s="13">
        <v>99</v>
      </c>
    </row>
    <row r="31" spans="1:8" ht="15.5" x14ac:dyDescent="0.35">
      <c r="A31" s="12" t="s">
        <v>30</v>
      </c>
      <c r="B31" s="12" t="s">
        <v>90</v>
      </c>
      <c r="C31" s="12">
        <v>10</v>
      </c>
      <c r="D31" s="12">
        <v>0.28000000000000003</v>
      </c>
      <c r="E31" s="12">
        <v>0.01</v>
      </c>
      <c r="F31" s="12">
        <v>0.34</v>
      </c>
      <c r="G31" s="13" t="s">
        <v>80</v>
      </c>
      <c r="H31" s="13">
        <v>120</v>
      </c>
    </row>
    <row r="32" spans="1:8" ht="15.5" x14ac:dyDescent="0.35">
      <c r="A32" s="12" t="s">
        <v>26</v>
      </c>
      <c r="B32" s="12" t="s">
        <v>90</v>
      </c>
      <c r="C32" s="12">
        <v>10</v>
      </c>
      <c r="D32" s="12">
        <v>0.33</v>
      </c>
      <c r="E32" s="12">
        <v>-0.05</v>
      </c>
      <c r="F32" s="12">
        <v>0.3</v>
      </c>
      <c r="G32" s="13" t="s">
        <v>80</v>
      </c>
      <c r="H32" s="13">
        <v>110</v>
      </c>
    </row>
    <row r="33" spans="1:8" ht="15.5" hidden="1" x14ac:dyDescent="0.35">
      <c r="A33" s="12" t="s">
        <v>24</v>
      </c>
      <c r="B33" s="12" t="s">
        <v>79</v>
      </c>
      <c r="C33" s="12">
        <v>1</v>
      </c>
      <c r="D33" s="12">
        <v>0.35</v>
      </c>
      <c r="E33" s="12">
        <v>0.02</v>
      </c>
      <c r="F33" s="12">
        <v>0.41</v>
      </c>
      <c r="G33" s="13" t="s">
        <v>80</v>
      </c>
      <c r="H33" s="13">
        <v>108</v>
      </c>
    </row>
    <row r="34" spans="1:8" ht="15.5" hidden="1" x14ac:dyDescent="0.35">
      <c r="A34" s="12" t="s">
        <v>24</v>
      </c>
      <c r="B34" s="12" t="s">
        <v>79</v>
      </c>
      <c r="C34" s="12">
        <v>2</v>
      </c>
      <c r="D34" s="12">
        <v>0.37</v>
      </c>
      <c r="E34" s="12">
        <v>-0.01</v>
      </c>
      <c r="F34" s="12">
        <v>0.38</v>
      </c>
      <c r="G34" s="13" t="s">
        <v>80</v>
      </c>
      <c r="H34" s="13">
        <v>117</v>
      </c>
    </row>
    <row r="35" spans="1:8" ht="15.5" hidden="1" x14ac:dyDescent="0.35">
      <c r="A35" s="12" t="s">
        <v>24</v>
      </c>
      <c r="B35" s="12" t="s">
        <v>79</v>
      </c>
      <c r="C35" s="12">
        <v>3</v>
      </c>
      <c r="D35" s="12">
        <v>0.34</v>
      </c>
      <c r="E35" s="12">
        <v>0.05</v>
      </c>
      <c r="F35" s="12">
        <v>0.6</v>
      </c>
      <c r="G35" s="13" t="s">
        <v>80</v>
      </c>
      <c r="H35" s="13" t="s">
        <v>94</v>
      </c>
    </row>
    <row r="36" spans="1:8" ht="15.5" hidden="1" x14ac:dyDescent="0.35">
      <c r="A36" s="12" t="s">
        <v>25</v>
      </c>
      <c r="B36" s="12" t="s">
        <v>86</v>
      </c>
      <c r="C36" s="12">
        <v>3</v>
      </c>
      <c r="D36" s="12">
        <v>0.27</v>
      </c>
      <c r="E36" s="12">
        <v>1E-3</v>
      </c>
      <c r="F36" s="12">
        <v>0.12</v>
      </c>
      <c r="G36" s="13" t="s">
        <v>104</v>
      </c>
      <c r="H36" s="13">
        <v>83</v>
      </c>
    </row>
    <row r="37" spans="1:8" ht="15.5" hidden="1" x14ac:dyDescent="0.35">
      <c r="A37" s="12" t="s">
        <v>34</v>
      </c>
      <c r="B37" s="12" t="s">
        <v>86</v>
      </c>
      <c r="C37" s="12">
        <v>3</v>
      </c>
      <c r="D37" s="12">
        <v>0.36</v>
      </c>
      <c r="E37" s="12">
        <v>0.01</v>
      </c>
      <c r="F37" s="12">
        <v>0.14000000000000001</v>
      </c>
      <c r="G37" s="13" t="s">
        <v>96</v>
      </c>
      <c r="H37" s="13">
        <v>93</v>
      </c>
    </row>
    <row r="38" spans="1:8" ht="15.5" hidden="1" x14ac:dyDescent="0.35">
      <c r="A38" s="12" t="s">
        <v>30</v>
      </c>
      <c r="B38" s="12" t="s">
        <v>86</v>
      </c>
      <c r="C38" s="12">
        <v>4</v>
      </c>
      <c r="D38" s="12">
        <v>0.33</v>
      </c>
      <c r="E38" s="12">
        <v>-0.05</v>
      </c>
      <c r="F38" s="12">
        <v>0.36</v>
      </c>
      <c r="G38" s="13" t="s">
        <v>87</v>
      </c>
      <c r="H38" s="13">
        <v>114</v>
      </c>
    </row>
    <row r="39" spans="1:8" ht="15.5" hidden="1" x14ac:dyDescent="0.35">
      <c r="A39" s="12" t="s">
        <v>24</v>
      </c>
      <c r="B39" s="12" t="s">
        <v>86</v>
      </c>
      <c r="C39" s="12">
        <v>4</v>
      </c>
      <c r="D39" s="12">
        <v>0.33</v>
      </c>
      <c r="E39" s="12">
        <v>-0.01</v>
      </c>
      <c r="F39" s="12">
        <v>0.25</v>
      </c>
      <c r="G39" s="13" t="s">
        <v>95</v>
      </c>
      <c r="H39" s="13">
        <v>130</v>
      </c>
    </row>
    <row r="40" spans="1:8" ht="15.5" x14ac:dyDescent="0.35">
      <c r="A40" s="12" t="s">
        <v>24</v>
      </c>
      <c r="B40" s="12" t="s">
        <v>90</v>
      </c>
      <c r="C40" s="12">
        <v>10</v>
      </c>
      <c r="D40" s="12">
        <v>0.32</v>
      </c>
      <c r="E40" s="12">
        <v>-0.01</v>
      </c>
      <c r="F40" s="12">
        <v>0.48</v>
      </c>
      <c r="G40" s="13" t="s">
        <v>97</v>
      </c>
      <c r="H40" s="13">
        <v>124</v>
      </c>
    </row>
    <row r="41" spans="1:8" ht="15.5" x14ac:dyDescent="0.35">
      <c r="A41" s="12" t="s">
        <v>42</v>
      </c>
      <c r="B41" s="12" t="s">
        <v>90</v>
      </c>
      <c r="C41" s="12">
        <v>10</v>
      </c>
      <c r="D41" s="12">
        <v>0.25</v>
      </c>
      <c r="E41" s="12">
        <v>-7.0000000000000007E-2</v>
      </c>
      <c r="F41" s="12">
        <v>0.24</v>
      </c>
      <c r="G41" s="13" t="s">
        <v>91</v>
      </c>
      <c r="H41" s="13">
        <v>127</v>
      </c>
    </row>
    <row r="42" spans="1:8" ht="15.5" x14ac:dyDescent="0.35">
      <c r="A42" s="12" t="s">
        <v>34</v>
      </c>
      <c r="B42" s="12" t="s">
        <v>90</v>
      </c>
      <c r="C42" s="12">
        <v>10</v>
      </c>
      <c r="D42" s="12">
        <v>0.3</v>
      </c>
      <c r="E42" s="12">
        <v>-0.02</v>
      </c>
      <c r="F42" s="12">
        <v>0.26</v>
      </c>
      <c r="G42" s="13" t="s">
        <v>80</v>
      </c>
      <c r="H42" s="13">
        <v>108</v>
      </c>
    </row>
    <row r="43" spans="1:8" ht="15.5" x14ac:dyDescent="0.35">
      <c r="A43" s="12" t="s">
        <v>27</v>
      </c>
      <c r="B43" s="12" t="s">
        <v>90</v>
      </c>
      <c r="C43" s="12">
        <v>10</v>
      </c>
      <c r="D43" s="12">
        <v>0.23</v>
      </c>
      <c r="E43" s="12">
        <v>0.02</v>
      </c>
      <c r="F43" s="12">
        <v>0.06</v>
      </c>
      <c r="G43" s="13" t="s">
        <v>84</v>
      </c>
      <c r="H43" s="13">
        <v>126</v>
      </c>
    </row>
    <row r="44" spans="1:8" ht="15.5" x14ac:dyDescent="0.35">
      <c r="A44" s="12" t="s">
        <v>30</v>
      </c>
      <c r="B44" s="12" t="s">
        <v>90</v>
      </c>
      <c r="C44" s="12">
        <v>11</v>
      </c>
      <c r="D44" s="12">
        <v>0.3</v>
      </c>
      <c r="E44" s="12">
        <v>-0.03</v>
      </c>
      <c r="F44" s="12">
        <v>0.43</v>
      </c>
      <c r="G44" s="13" t="s">
        <v>80</v>
      </c>
      <c r="H44" s="13">
        <v>128</v>
      </c>
    </row>
    <row r="45" spans="1:8" ht="15.5" x14ac:dyDescent="0.35">
      <c r="A45" s="12" t="s">
        <v>26</v>
      </c>
      <c r="B45" s="12" t="s">
        <v>90</v>
      </c>
      <c r="C45" s="12">
        <v>11</v>
      </c>
      <c r="D45" s="12">
        <v>0.27</v>
      </c>
      <c r="E45" s="12">
        <v>0.02</v>
      </c>
      <c r="F45" s="12">
        <v>0.35</v>
      </c>
      <c r="G45" s="13" t="s">
        <v>80</v>
      </c>
      <c r="H45" s="13">
        <v>122</v>
      </c>
    </row>
    <row r="46" spans="1:8" ht="15.5" hidden="1" x14ac:dyDescent="0.35">
      <c r="A46" s="12" t="s">
        <v>42</v>
      </c>
      <c r="B46" s="12" t="s">
        <v>79</v>
      </c>
      <c r="C46" s="12">
        <v>1</v>
      </c>
      <c r="D46" s="12">
        <v>0.3</v>
      </c>
      <c r="E46" s="12">
        <v>0.02</v>
      </c>
      <c r="F46" s="12">
        <v>0.32</v>
      </c>
      <c r="G46" s="13" t="s">
        <v>80</v>
      </c>
      <c r="H46" s="13" t="s">
        <v>98</v>
      </c>
    </row>
    <row r="47" spans="1:8" ht="15.5" hidden="1" x14ac:dyDescent="0.35">
      <c r="A47" s="12" t="s">
        <v>42</v>
      </c>
      <c r="B47" s="12" t="s">
        <v>79</v>
      </c>
      <c r="C47" s="12">
        <v>2</v>
      </c>
      <c r="D47" s="12">
        <v>0.34</v>
      </c>
      <c r="E47" s="12">
        <v>-0.04</v>
      </c>
      <c r="F47" s="12">
        <v>0.23</v>
      </c>
      <c r="G47" s="13" t="s">
        <v>91</v>
      </c>
      <c r="H47" s="13" t="s">
        <v>99</v>
      </c>
    </row>
    <row r="48" spans="1:8" ht="15.5" hidden="1" x14ac:dyDescent="0.35">
      <c r="A48" s="12" t="s">
        <v>42</v>
      </c>
      <c r="B48" s="12" t="s">
        <v>79</v>
      </c>
      <c r="C48" s="12">
        <v>3</v>
      </c>
      <c r="D48" s="12">
        <v>0.32</v>
      </c>
      <c r="E48" s="12">
        <v>1E-3</v>
      </c>
      <c r="F48" s="12">
        <v>0.13</v>
      </c>
      <c r="G48" s="13" t="s">
        <v>84</v>
      </c>
      <c r="H48" s="13" t="s">
        <v>100</v>
      </c>
    </row>
    <row r="49" spans="1:8" ht="15.5" hidden="1" x14ac:dyDescent="0.35">
      <c r="A49" s="12" t="s">
        <v>42</v>
      </c>
      <c r="B49" s="12" t="s">
        <v>79</v>
      </c>
      <c r="C49" s="12">
        <v>4</v>
      </c>
      <c r="D49" s="12">
        <v>0.3</v>
      </c>
      <c r="E49" s="12">
        <v>7.0000000000000007E-2</v>
      </c>
      <c r="F49" s="12">
        <v>0.37</v>
      </c>
      <c r="G49" s="13" t="s">
        <v>80</v>
      </c>
      <c r="H49" s="13" t="s">
        <v>101</v>
      </c>
    </row>
    <row r="50" spans="1:8" ht="15.5" hidden="1" x14ac:dyDescent="0.35">
      <c r="A50" s="12" t="s">
        <v>34</v>
      </c>
      <c r="B50" s="12" t="s">
        <v>86</v>
      </c>
      <c r="C50" s="12">
        <v>4</v>
      </c>
      <c r="D50" s="12">
        <v>0.32</v>
      </c>
      <c r="E50" s="12">
        <v>0.02</v>
      </c>
      <c r="F50" s="12">
        <v>0.3</v>
      </c>
      <c r="G50" s="13" t="s">
        <v>87</v>
      </c>
      <c r="H50" s="13">
        <v>136</v>
      </c>
    </row>
    <row r="51" spans="1:8" ht="15.5" hidden="1" x14ac:dyDescent="0.35">
      <c r="A51" s="12" t="s">
        <v>27</v>
      </c>
      <c r="B51" s="12" t="s">
        <v>86</v>
      </c>
      <c r="C51" s="12">
        <v>4</v>
      </c>
      <c r="D51" s="12">
        <v>0.33</v>
      </c>
      <c r="E51" s="12">
        <v>0.01</v>
      </c>
      <c r="F51" s="12">
        <v>0.47</v>
      </c>
      <c r="G51" s="13" t="s">
        <v>87</v>
      </c>
      <c r="H51" s="13">
        <v>136</v>
      </c>
    </row>
    <row r="52" spans="1:8" ht="15.5" hidden="1" x14ac:dyDescent="0.35">
      <c r="A52" s="12" t="s">
        <v>24</v>
      </c>
      <c r="B52" s="12" t="s">
        <v>86</v>
      </c>
      <c r="C52" s="12">
        <v>5</v>
      </c>
      <c r="D52" s="12">
        <v>0.31</v>
      </c>
      <c r="E52" s="12">
        <v>-0.02</v>
      </c>
      <c r="F52" s="12">
        <v>0.42</v>
      </c>
      <c r="G52" s="13" t="s">
        <v>95</v>
      </c>
      <c r="H52" s="13">
        <v>114</v>
      </c>
    </row>
    <row r="53" spans="1:8" ht="15.5" hidden="1" x14ac:dyDescent="0.35">
      <c r="A53" s="12" t="s">
        <v>30</v>
      </c>
      <c r="B53" s="12" t="s">
        <v>86</v>
      </c>
      <c r="C53" s="12">
        <v>6</v>
      </c>
      <c r="D53" s="12">
        <v>0.31</v>
      </c>
      <c r="E53" s="12">
        <v>-0.03</v>
      </c>
      <c r="F53" s="12">
        <v>0.19</v>
      </c>
      <c r="G53" s="13" t="s">
        <v>88</v>
      </c>
      <c r="H53" s="13">
        <v>98</v>
      </c>
    </row>
    <row r="54" spans="1:8" ht="15.5" x14ac:dyDescent="0.35">
      <c r="A54" s="12" t="s">
        <v>24</v>
      </c>
      <c r="B54" s="12" t="s">
        <v>90</v>
      </c>
      <c r="C54" s="12">
        <v>11</v>
      </c>
      <c r="D54" s="12">
        <v>0.28000000000000003</v>
      </c>
      <c r="E54" s="12" t="s">
        <v>83</v>
      </c>
      <c r="F54" s="12">
        <v>0.03</v>
      </c>
      <c r="G54" s="13" t="s">
        <v>84</v>
      </c>
      <c r="H54" s="13">
        <v>112</v>
      </c>
    </row>
    <row r="55" spans="1:8" ht="15.5" x14ac:dyDescent="0.35">
      <c r="A55" s="12" t="s">
        <v>42</v>
      </c>
      <c r="B55" s="12" t="s">
        <v>90</v>
      </c>
      <c r="C55" s="12">
        <v>11</v>
      </c>
      <c r="D55" s="12">
        <v>0.25</v>
      </c>
      <c r="E55" s="12">
        <v>-0.04</v>
      </c>
      <c r="F55" s="12">
        <v>0.67</v>
      </c>
      <c r="G55" s="13" t="s">
        <v>80</v>
      </c>
      <c r="H55" s="13">
        <v>107</v>
      </c>
    </row>
    <row r="56" spans="1:8" ht="15.5" x14ac:dyDescent="0.35">
      <c r="A56" s="12" t="s">
        <v>25</v>
      </c>
      <c r="B56" s="12" t="s">
        <v>90</v>
      </c>
      <c r="C56" s="12">
        <v>11</v>
      </c>
      <c r="D56" s="12">
        <v>0.24</v>
      </c>
      <c r="E56" s="12">
        <v>-0.03</v>
      </c>
      <c r="F56" s="12">
        <v>0.28000000000000003</v>
      </c>
      <c r="G56" s="13" t="s">
        <v>80</v>
      </c>
      <c r="H56" s="13">
        <v>85</v>
      </c>
    </row>
    <row r="57" spans="1:8" ht="15.5" x14ac:dyDescent="0.35">
      <c r="A57" s="12" t="s">
        <v>34</v>
      </c>
      <c r="B57" s="12" t="s">
        <v>90</v>
      </c>
      <c r="C57" s="12">
        <v>11</v>
      </c>
      <c r="D57" s="12">
        <v>0.3</v>
      </c>
      <c r="E57" s="12">
        <v>-0.02</v>
      </c>
      <c r="F57" s="12">
        <v>0.39</v>
      </c>
      <c r="G57" s="13" t="s">
        <v>80</v>
      </c>
      <c r="H57" s="13">
        <v>83</v>
      </c>
    </row>
    <row r="58" spans="1:8" ht="15.5" x14ac:dyDescent="0.35">
      <c r="A58" s="12" t="s">
        <v>30</v>
      </c>
      <c r="B58" s="12" t="s">
        <v>90</v>
      </c>
      <c r="C58" s="12">
        <v>12</v>
      </c>
      <c r="D58" s="12">
        <v>0.3</v>
      </c>
      <c r="E58" s="12">
        <v>-0.04</v>
      </c>
      <c r="F58" s="12">
        <v>0.11</v>
      </c>
      <c r="G58" s="13" t="s">
        <v>91</v>
      </c>
      <c r="H58" s="13">
        <v>112</v>
      </c>
    </row>
    <row r="59" spans="1:8" ht="15.5" x14ac:dyDescent="0.35">
      <c r="A59" s="12" t="s">
        <v>26</v>
      </c>
      <c r="B59" s="12" t="s">
        <v>90</v>
      </c>
      <c r="C59" s="12">
        <v>12</v>
      </c>
      <c r="D59" s="12">
        <v>0.23</v>
      </c>
      <c r="E59" s="12">
        <v>-0.03</v>
      </c>
      <c r="F59" s="12">
        <v>0.42</v>
      </c>
      <c r="G59" s="13" t="s">
        <v>80</v>
      </c>
      <c r="H59" s="13">
        <v>94</v>
      </c>
    </row>
    <row r="60" spans="1:8" ht="15.5" x14ac:dyDescent="0.35">
      <c r="A60" s="12" t="s">
        <v>24</v>
      </c>
      <c r="B60" s="12" t="s">
        <v>90</v>
      </c>
      <c r="C60" s="12">
        <v>12</v>
      </c>
      <c r="D60" s="12">
        <v>0.28000000000000003</v>
      </c>
      <c r="E60" s="12">
        <v>-0.02</v>
      </c>
      <c r="F60" s="12">
        <v>0.43</v>
      </c>
      <c r="G60" s="13" t="s">
        <v>97</v>
      </c>
      <c r="H60" s="13">
        <v>115</v>
      </c>
    </row>
    <row r="61" spans="1:8" ht="15.5" x14ac:dyDescent="0.35">
      <c r="A61" s="12" t="s">
        <v>42</v>
      </c>
      <c r="B61" s="12" t="s">
        <v>90</v>
      </c>
      <c r="C61" s="12">
        <v>12</v>
      </c>
      <c r="D61" s="12">
        <v>0.31</v>
      </c>
      <c r="E61" s="12">
        <v>-0.09</v>
      </c>
      <c r="F61" s="12">
        <v>0.6</v>
      </c>
      <c r="G61" s="13" t="s">
        <v>80</v>
      </c>
      <c r="H61" s="13">
        <v>122</v>
      </c>
    </row>
    <row r="62" spans="1:8" ht="15.5" x14ac:dyDescent="0.35">
      <c r="A62" s="12" t="s">
        <v>25</v>
      </c>
      <c r="B62" s="12" t="s">
        <v>90</v>
      </c>
      <c r="C62" s="12">
        <v>12</v>
      </c>
      <c r="D62" s="12">
        <v>0.26</v>
      </c>
      <c r="E62" s="12">
        <v>-0.04</v>
      </c>
      <c r="F62" s="12">
        <v>0.28999999999999998</v>
      </c>
      <c r="G62" s="13" t="s">
        <v>80</v>
      </c>
      <c r="H62" s="13">
        <v>106</v>
      </c>
    </row>
    <row r="63" spans="1:8" ht="15.5" x14ac:dyDescent="0.35">
      <c r="A63" s="12" t="s">
        <v>34</v>
      </c>
      <c r="B63" s="12" t="s">
        <v>90</v>
      </c>
      <c r="C63" s="12">
        <v>12</v>
      </c>
      <c r="D63" s="12">
        <v>0.34</v>
      </c>
      <c r="E63" s="12">
        <v>0.02</v>
      </c>
      <c r="F63" s="12">
        <v>0.47</v>
      </c>
      <c r="G63" s="13" t="s">
        <v>80</v>
      </c>
      <c r="H63" s="13">
        <v>104</v>
      </c>
    </row>
    <row r="64" spans="1:8" ht="15.5" hidden="1" x14ac:dyDescent="0.35">
      <c r="A64" s="12" t="s">
        <v>26</v>
      </c>
      <c r="B64" s="12" t="s">
        <v>86</v>
      </c>
      <c r="C64" s="12">
        <v>6</v>
      </c>
      <c r="D64" s="12">
        <v>0.3</v>
      </c>
      <c r="E64" s="12">
        <v>0.02</v>
      </c>
      <c r="F64" s="12">
        <v>0.49</v>
      </c>
      <c r="G64" s="13" t="s">
        <v>87</v>
      </c>
      <c r="H64" s="13">
        <v>100</v>
      </c>
    </row>
    <row r="65" spans="1:8" ht="15.5" hidden="1" x14ac:dyDescent="0.35">
      <c r="A65" s="12" t="s">
        <v>42</v>
      </c>
      <c r="B65" s="12" t="s">
        <v>86</v>
      </c>
      <c r="C65" s="12">
        <v>6</v>
      </c>
      <c r="D65" s="12">
        <v>0.36</v>
      </c>
      <c r="E65" s="12">
        <v>-0.13</v>
      </c>
      <c r="F65" s="12">
        <v>0.73</v>
      </c>
      <c r="G65" s="13" t="s">
        <v>97</v>
      </c>
      <c r="H65" s="13">
        <v>116</v>
      </c>
    </row>
    <row r="66" spans="1:8" ht="15.5" hidden="1" x14ac:dyDescent="0.35">
      <c r="A66" s="12" t="s">
        <v>25</v>
      </c>
      <c r="B66" s="12" t="s">
        <v>86</v>
      </c>
      <c r="C66" s="12">
        <v>6</v>
      </c>
      <c r="D66" s="12">
        <v>0.36</v>
      </c>
      <c r="E66" s="12">
        <v>-0.04</v>
      </c>
      <c r="F66" s="12">
        <v>0.27</v>
      </c>
      <c r="G66" s="13" t="s">
        <v>103</v>
      </c>
      <c r="H66" s="13">
        <v>80</v>
      </c>
    </row>
    <row r="67" spans="1:8" ht="15.5" hidden="1" x14ac:dyDescent="0.35">
      <c r="A67" s="12" t="s">
        <v>34</v>
      </c>
      <c r="B67" s="12" t="s">
        <v>86</v>
      </c>
      <c r="C67" s="12">
        <v>6</v>
      </c>
      <c r="D67" s="12">
        <v>0.34</v>
      </c>
      <c r="E67" s="12">
        <v>-0.03</v>
      </c>
      <c r="F67" s="12">
        <v>0.47</v>
      </c>
      <c r="G67" s="13" t="s">
        <v>87</v>
      </c>
      <c r="H67" s="13">
        <v>117</v>
      </c>
    </row>
    <row r="68" spans="1:8" ht="15.5" x14ac:dyDescent="0.35">
      <c r="A68" s="12" t="s">
        <v>27</v>
      </c>
      <c r="B68" s="12" t="s">
        <v>90</v>
      </c>
      <c r="C68" s="12">
        <v>12</v>
      </c>
      <c r="D68" s="12">
        <v>0.27</v>
      </c>
      <c r="E68" s="12">
        <v>-0.03</v>
      </c>
      <c r="F68" s="12">
        <v>0.12</v>
      </c>
      <c r="G68" s="13" t="s">
        <v>91</v>
      </c>
      <c r="H68" s="13">
        <v>100</v>
      </c>
    </row>
    <row r="69" spans="1:8" ht="15.5" x14ac:dyDescent="0.35">
      <c r="A69" s="12" t="s">
        <v>30</v>
      </c>
      <c r="B69" s="12" t="s">
        <v>90</v>
      </c>
      <c r="C69" s="12">
        <v>13</v>
      </c>
      <c r="D69" s="12">
        <v>0.28999999999999998</v>
      </c>
      <c r="E69" s="12">
        <v>0.02</v>
      </c>
      <c r="F69" s="12">
        <v>0.22</v>
      </c>
      <c r="G69" s="13" t="s">
        <v>91</v>
      </c>
      <c r="H69" s="13">
        <v>93</v>
      </c>
    </row>
    <row r="70" spans="1:8" ht="15.5" x14ac:dyDescent="0.35">
      <c r="A70" s="12" t="s">
        <v>24</v>
      </c>
      <c r="B70" s="12" t="s">
        <v>90</v>
      </c>
      <c r="C70" s="12">
        <v>13</v>
      </c>
      <c r="D70" s="12">
        <v>0.28000000000000003</v>
      </c>
      <c r="E70" s="12">
        <v>-0.03</v>
      </c>
      <c r="F70" s="12">
        <v>0.56999999999999995</v>
      </c>
      <c r="G70" s="13" t="s">
        <v>97</v>
      </c>
      <c r="H70" s="13">
        <v>107</v>
      </c>
    </row>
    <row r="71" spans="1:8" ht="15.5" x14ac:dyDescent="0.35">
      <c r="A71" s="12" t="s">
        <v>42</v>
      </c>
      <c r="B71" s="12" t="s">
        <v>90</v>
      </c>
      <c r="C71" s="12">
        <v>13</v>
      </c>
      <c r="D71" s="12">
        <v>0.28000000000000003</v>
      </c>
      <c r="E71" s="12">
        <v>0.02</v>
      </c>
      <c r="F71" s="12">
        <v>0.32</v>
      </c>
      <c r="G71" s="13" t="s">
        <v>80</v>
      </c>
      <c r="H71" s="13">
        <v>106</v>
      </c>
    </row>
    <row r="72" spans="1:8" ht="15.5" x14ac:dyDescent="0.35">
      <c r="A72" s="12" t="s">
        <v>30</v>
      </c>
      <c r="B72" s="12" t="s">
        <v>90</v>
      </c>
      <c r="C72" s="12">
        <v>14</v>
      </c>
      <c r="D72" s="12">
        <v>0.31</v>
      </c>
      <c r="E72" s="12">
        <v>-0.02</v>
      </c>
      <c r="F72" s="12">
        <v>0.68</v>
      </c>
      <c r="G72" s="13" t="s">
        <v>80</v>
      </c>
      <c r="H72" s="13">
        <v>98</v>
      </c>
    </row>
    <row r="73" spans="1:8" ht="15.5" x14ac:dyDescent="0.35">
      <c r="A73" s="12" t="s">
        <v>24</v>
      </c>
      <c r="B73" s="12" t="s">
        <v>90</v>
      </c>
      <c r="C73" s="12">
        <v>14</v>
      </c>
      <c r="D73" s="12">
        <v>0.25</v>
      </c>
      <c r="E73" s="12">
        <v>1E-3</v>
      </c>
      <c r="F73" s="12">
        <v>0.12</v>
      </c>
      <c r="G73" s="13" t="s">
        <v>91</v>
      </c>
      <c r="H73" s="13">
        <v>81</v>
      </c>
    </row>
    <row r="74" spans="1:8" ht="15.5" hidden="1" x14ac:dyDescent="0.35">
      <c r="A74" s="12" t="s">
        <v>30</v>
      </c>
      <c r="B74" s="12" t="s">
        <v>86</v>
      </c>
      <c r="C74" s="12">
        <v>7</v>
      </c>
      <c r="D74" s="12">
        <v>0.33</v>
      </c>
      <c r="E74" s="12">
        <v>-0.03</v>
      </c>
      <c r="F74" s="12">
        <v>0.19</v>
      </c>
      <c r="G74" s="13" t="s">
        <v>89</v>
      </c>
      <c r="H74" s="13">
        <v>101</v>
      </c>
    </row>
    <row r="75" spans="1:8" ht="15.5" hidden="1" x14ac:dyDescent="0.35">
      <c r="A75" s="12" t="s">
        <v>26</v>
      </c>
      <c r="B75" s="12" t="s">
        <v>86</v>
      </c>
      <c r="C75" s="12">
        <v>7</v>
      </c>
      <c r="D75" s="12">
        <v>0.33</v>
      </c>
      <c r="E75" s="12">
        <v>-0.02</v>
      </c>
      <c r="F75" s="12">
        <v>0.18</v>
      </c>
      <c r="G75" s="13" t="s">
        <v>89</v>
      </c>
      <c r="H75" s="13">
        <v>101</v>
      </c>
    </row>
    <row r="76" spans="1:8" ht="15.5" hidden="1" x14ac:dyDescent="0.35">
      <c r="A76" s="12" t="s">
        <v>25</v>
      </c>
      <c r="B76" s="12" t="s">
        <v>86</v>
      </c>
      <c r="C76" s="12">
        <v>7</v>
      </c>
      <c r="D76" s="12">
        <v>0.3</v>
      </c>
      <c r="E76" s="12" t="s">
        <v>105</v>
      </c>
      <c r="F76" s="12" t="s">
        <v>105</v>
      </c>
      <c r="G76" s="13" t="s">
        <v>105</v>
      </c>
      <c r="H76" s="13">
        <v>51</v>
      </c>
    </row>
    <row r="77" spans="1:8" ht="15.5" hidden="1" x14ac:dyDescent="0.35">
      <c r="A77" s="12" t="s">
        <v>27</v>
      </c>
      <c r="B77" s="12" t="s">
        <v>86</v>
      </c>
      <c r="C77" s="12">
        <v>7</v>
      </c>
      <c r="D77" s="12">
        <v>0.35</v>
      </c>
      <c r="E77" s="12">
        <v>0.03</v>
      </c>
      <c r="F77" s="12">
        <v>0.62</v>
      </c>
      <c r="G77" s="13" t="s">
        <v>87</v>
      </c>
      <c r="H77" s="13">
        <v>66</v>
      </c>
    </row>
    <row r="78" spans="1:8" ht="15.5" hidden="1" x14ac:dyDescent="0.35">
      <c r="A78" s="12" t="s">
        <v>26</v>
      </c>
      <c r="B78" s="12" t="s">
        <v>86</v>
      </c>
      <c r="C78" s="12">
        <v>8</v>
      </c>
      <c r="D78" s="12">
        <v>0.33</v>
      </c>
      <c r="E78" s="12">
        <v>-0.01</v>
      </c>
      <c r="F78" s="12">
        <v>0.19</v>
      </c>
      <c r="G78" s="13" t="s">
        <v>89</v>
      </c>
      <c r="H78" s="13">
        <v>99</v>
      </c>
    </row>
    <row r="79" spans="1:8" ht="15.5" x14ac:dyDescent="0.35">
      <c r="A79" s="12" t="s">
        <v>42</v>
      </c>
      <c r="B79" s="12" t="s">
        <v>90</v>
      </c>
      <c r="C79" s="12">
        <v>14</v>
      </c>
      <c r="D79" s="12">
        <v>0.32</v>
      </c>
      <c r="E79" s="12">
        <v>-0.05</v>
      </c>
      <c r="F79" s="12">
        <v>0.32</v>
      </c>
      <c r="G79" s="13" t="s">
        <v>80</v>
      </c>
      <c r="H79" s="13">
        <v>92</v>
      </c>
    </row>
    <row r="80" spans="1:8" ht="15.5" x14ac:dyDescent="0.35">
      <c r="A80" s="12" t="s">
        <v>27</v>
      </c>
      <c r="B80" s="12" t="s">
        <v>90</v>
      </c>
      <c r="C80" s="12">
        <v>14</v>
      </c>
      <c r="D80" s="12">
        <v>0.37</v>
      </c>
      <c r="E80" s="12">
        <v>-0.05</v>
      </c>
      <c r="F80" s="12">
        <v>0.25</v>
      </c>
      <c r="G80" s="13" t="s">
        <v>91</v>
      </c>
      <c r="H80" s="13">
        <v>108</v>
      </c>
    </row>
    <row r="81" spans="1:8" ht="15.5" x14ac:dyDescent="0.35">
      <c r="A81" s="12" t="s">
        <v>42</v>
      </c>
      <c r="B81" s="12" t="s">
        <v>90</v>
      </c>
      <c r="C81" s="12">
        <v>15</v>
      </c>
      <c r="D81" s="12">
        <v>0.18</v>
      </c>
      <c r="E81" s="12">
        <v>-0.08</v>
      </c>
      <c r="F81" s="12">
        <v>0.53</v>
      </c>
      <c r="G81" s="13" t="s">
        <v>80</v>
      </c>
      <c r="H81" s="13">
        <v>100</v>
      </c>
    </row>
    <row r="82" spans="1:8" ht="15.5" x14ac:dyDescent="0.35">
      <c r="A82" s="12" t="s">
        <v>25</v>
      </c>
      <c r="B82" s="12" t="s">
        <v>90</v>
      </c>
      <c r="C82" s="12">
        <v>15</v>
      </c>
      <c r="D82" s="12">
        <v>0.32</v>
      </c>
      <c r="E82" s="12">
        <v>0.02</v>
      </c>
      <c r="F82" s="12">
        <v>0.46</v>
      </c>
      <c r="G82" s="13" t="s">
        <v>80</v>
      </c>
      <c r="H82" s="13">
        <v>116</v>
      </c>
    </row>
    <row r="83" spans="1:8" ht="15.5" x14ac:dyDescent="0.35">
      <c r="A83" s="12" t="s">
        <v>27</v>
      </c>
      <c r="B83" s="12" t="s">
        <v>90</v>
      </c>
      <c r="C83" s="12">
        <v>15</v>
      </c>
      <c r="D83" s="12">
        <v>0.22</v>
      </c>
      <c r="E83" s="12">
        <v>-0.03</v>
      </c>
      <c r="F83" s="12">
        <v>0.21</v>
      </c>
      <c r="G83" s="13" t="s">
        <v>91</v>
      </c>
      <c r="H83" s="13">
        <v>133</v>
      </c>
    </row>
    <row r="84" spans="1:8" ht="15.5" x14ac:dyDescent="0.35">
      <c r="A84" s="14" t="s">
        <v>26</v>
      </c>
      <c r="B84" s="14" t="s">
        <v>90</v>
      </c>
      <c r="C84" s="14">
        <v>16</v>
      </c>
      <c r="D84" s="14">
        <v>0.22</v>
      </c>
      <c r="E84" s="14">
        <v>-0.02</v>
      </c>
      <c r="F84" s="14">
        <v>0.13</v>
      </c>
      <c r="G84" s="15" t="s">
        <v>84</v>
      </c>
      <c r="H84" s="15">
        <v>133</v>
      </c>
    </row>
    <row r="85" spans="1:8" ht="15.5" x14ac:dyDescent="0.35">
      <c r="A85" s="12" t="s">
        <v>25</v>
      </c>
      <c r="B85" s="12" t="s">
        <v>90</v>
      </c>
      <c r="C85" s="12">
        <v>16</v>
      </c>
      <c r="D85" s="12">
        <v>0.28000000000000003</v>
      </c>
      <c r="E85" s="12">
        <v>1E-3</v>
      </c>
      <c r="F85" s="12">
        <v>0.1</v>
      </c>
      <c r="G85" s="13" t="s">
        <v>84</v>
      </c>
      <c r="H85" s="13">
        <v>107</v>
      </c>
    </row>
    <row r="86" spans="1:8" ht="15.5" x14ac:dyDescent="0.35">
      <c r="A86" s="12" t="s">
        <v>34</v>
      </c>
      <c r="B86" s="12" t="s">
        <v>90</v>
      </c>
      <c r="C86" s="12">
        <v>16</v>
      </c>
      <c r="D86" s="12">
        <v>0.2</v>
      </c>
      <c r="E86" s="12">
        <v>-0.02</v>
      </c>
      <c r="F86" s="12">
        <v>0.47</v>
      </c>
      <c r="G86" s="13" t="s">
        <v>80</v>
      </c>
      <c r="H86" s="13">
        <v>74</v>
      </c>
    </row>
    <row r="87" spans="1:8" ht="15.5" hidden="1" x14ac:dyDescent="0.35">
      <c r="A87" s="12" t="s">
        <v>42</v>
      </c>
      <c r="B87" s="12" t="s">
        <v>86</v>
      </c>
      <c r="C87" s="12">
        <v>8</v>
      </c>
      <c r="D87" s="12">
        <v>0.3</v>
      </c>
      <c r="E87" s="12">
        <v>-0.06</v>
      </c>
      <c r="F87" s="12">
        <v>0.55000000000000004</v>
      </c>
      <c r="G87" s="13" t="s">
        <v>97</v>
      </c>
      <c r="H87" s="13">
        <v>126</v>
      </c>
    </row>
    <row r="88" spans="1:8" ht="15.5" hidden="1" x14ac:dyDescent="0.35">
      <c r="A88" s="12" t="s">
        <v>34</v>
      </c>
      <c r="B88" s="12" t="s">
        <v>86</v>
      </c>
      <c r="C88" s="12">
        <v>8</v>
      </c>
      <c r="D88" s="12">
        <v>0.28999999999999998</v>
      </c>
      <c r="E88" s="14">
        <v>0.02</v>
      </c>
      <c r="F88" s="12">
        <v>0.81</v>
      </c>
      <c r="G88" s="13" t="s">
        <v>87</v>
      </c>
      <c r="H88" s="13">
        <v>112</v>
      </c>
    </row>
    <row r="89" spans="1:8" ht="15.5" hidden="1" x14ac:dyDescent="0.35">
      <c r="A89" s="12" t="s">
        <v>27</v>
      </c>
      <c r="B89" s="12" t="s">
        <v>86</v>
      </c>
      <c r="C89" s="12">
        <v>8</v>
      </c>
      <c r="D89" s="12">
        <v>0.33</v>
      </c>
      <c r="E89" s="12">
        <v>1E-3</v>
      </c>
      <c r="F89" s="12">
        <v>0.04</v>
      </c>
      <c r="G89" s="13" t="s">
        <v>106</v>
      </c>
      <c r="H89" s="13">
        <v>109</v>
      </c>
    </row>
    <row r="90" spans="1:8" ht="15.5" hidden="1" x14ac:dyDescent="0.35">
      <c r="A90" s="12" t="s">
        <v>26</v>
      </c>
      <c r="B90" s="12" t="s">
        <v>86</v>
      </c>
      <c r="C90" s="12">
        <v>9</v>
      </c>
      <c r="D90" s="12">
        <v>0.32</v>
      </c>
      <c r="E90" s="12">
        <v>-0.02</v>
      </c>
      <c r="F90" s="12">
        <v>0.2</v>
      </c>
      <c r="G90" s="13" t="s">
        <v>89</v>
      </c>
      <c r="H90" s="13">
        <v>111</v>
      </c>
    </row>
    <row r="91" spans="1:8" ht="15.5" x14ac:dyDescent="0.35">
      <c r="A91" s="12" t="s">
        <v>27</v>
      </c>
      <c r="B91" s="12" t="s">
        <v>90</v>
      </c>
      <c r="C91" s="12">
        <v>16</v>
      </c>
      <c r="D91" s="12">
        <v>0.27</v>
      </c>
      <c r="E91" s="12">
        <v>0.03</v>
      </c>
      <c r="F91" s="12">
        <v>0.28000000000000003</v>
      </c>
      <c r="G91" s="13" t="s">
        <v>91</v>
      </c>
      <c r="H91" s="13">
        <v>108</v>
      </c>
    </row>
    <row r="92" spans="1:8" ht="15.5" x14ac:dyDescent="0.35">
      <c r="A92" s="14" t="s">
        <v>26</v>
      </c>
      <c r="B92" s="14" t="s">
        <v>90</v>
      </c>
      <c r="C92" s="14">
        <v>17</v>
      </c>
      <c r="D92" s="14">
        <v>0.3</v>
      </c>
      <c r="E92" s="14">
        <v>1E-3</v>
      </c>
      <c r="F92" s="14">
        <v>0.08</v>
      </c>
      <c r="G92" s="15" t="s">
        <v>84</v>
      </c>
      <c r="H92" s="15">
        <v>112</v>
      </c>
    </row>
    <row r="93" spans="1:8" ht="15.5" x14ac:dyDescent="0.35">
      <c r="A93" s="12" t="s">
        <v>25</v>
      </c>
      <c r="B93" s="12" t="s">
        <v>90</v>
      </c>
      <c r="C93" s="12">
        <v>17</v>
      </c>
      <c r="D93" s="12">
        <v>0.35</v>
      </c>
      <c r="E93" s="12">
        <v>-0.02</v>
      </c>
      <c r="F93" s="12">
        <v>0.48</v>
      </c>
      <c r="G93" s="13" t="s">
        <v>80</v>
      </c>
      <c r="H93" s="13">
        <v>119</v>
      </c>
    </row>
    <row r="94" spans="1:8" ht="15.5" x14ac:dyDescent="0.35">
      <c r="A94" s="12" t="s">
        <v>34</v>
      </c>
      <c r="B94" s="12" t="s">
        <v>90</v>
      </c>
      <c r="C94" s="12">
        <v>17</v>
      </c>
      <c r="D94" s="12">
        <v>0.23</v>
      </c>
      <c r="E94" s="12">
        <v>-0.03</v>
      </c>
      <c r="F94" s="12">
        <v>0.56000000000000005</v>
      </c>
      <c r="G94" s="13" t="s">
        <v>80</v>
      </c>
      <c r="H94" s="13">
        <v>108</v>
      </c>
    </row>
    <row r="95" spans="1:8" ht="15.5" x14ac:dyDescent="0.35">
      <c r="A95" s="14" t="s">
        <v>26</v>
      </c>
      <c r="B95" s="14" t="s">
        <v>90</v>
      </c>
      <c r="C95" s="14">
        <v>18</v>
      </c>
      <c r="D95" s="14">
        <v>0.28999999999999998</v>
      </c>
      <c r="E95" s="14">
        <v>3.0000000000000001E-3</v>
      </c>
      <c r="F95" s="14">
        <v>0.06</v>
      </c>
      <c r="G95" s="15" t="s">
        <v>84</v>
      </c>
      <c r="H95" s="15">
        <v>72</v>
      </c>
    </row>
    <row r="96" spans="1:8" ht="15.5" x14ac:dyDescent="0.35">
      <c r="A96" s="12" t="s">
        <v>34</v>
      </c>
      <c r="B96" s="12" t="s">
        <v>90</v>
      </c>
      <c r="C96" s="12">
        <v>18</v>
      </c>
      <c r="D96" s="12">
        <v>0.2</v>
      </c>
      <c r="E96" s="12">
        <v>-0.06</v>
      </c>
      <c r="F96" s="12">
        <v>0.22</v>
      </c>
      <c r="G96" s="13" t="s">
        <v>91</v>
      </c>
      <c r="H96" s="13">
        <v>82</v>
      </c>
    </row>
    <row r="97" spans="1:8" ht="15.5" x14ac:dyDescent="0.35">
      <c r="A97" s="12" t="s">
        <v>27</v>
      </c>
      <c r="B97" s="12" t="s">
        <v>90</v>
      </c>
      <c r="C97" s="12">
        <v>18</v>
      </c>
      <c r="D97" s="12">
        <v>0.28000000000000003</v>
      </c>
      <c r="E97" s="12">
        <v>-0.02</v>
      </c>
      <c r="F97" s="12">
        <v>0.06</v>
      </c>
      <c r="G97" s="13" t="s">
        <v>84</v>
      </c>
      <c r="H97" s="13">
        <v>103</v>
      </c>
    </row>
    <row r="98" spans="1:8" ht="16" hidden="1" thickBot="1" x14ac:dyDescent="0.4">
      <c r="A98" s="16" t="s">
        <v>107</v>
      </c>
      <c r="B98" s="16"/>
      <c r="C98" s="16"/>
      <c r="D98" s="16" t="s">
        <v>108</v>
      </c>
      <c r="E98" s="16" t="s">
        <v>109</v>
      </c>
      <c r="F98" s="16">
        <v>0.32</v>
      </c>
      <c r="G98" s="17" t="s">
        <v>80</v>
      </c>
      <c r="H98" s="16">
        <v>8968</v>
      </c>
    </row>
  </sheetData>
  <autoFilter ref="B1:B98" xr:uid="{321DE355-9AC4-4483-8B72-24A605290D7D}">
    <filterColumn colId="0">
      <filters>
        <filter val="AS"/>
      </filters>
    </filterColumn>
  </autoFilter>
  <sortState xmlns:xlrd2="http://schemas.microsoft.com/office/spreadsheetml/2017/richdata2" ref="A10:H97">
    <sortCondition ref="C1:C98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AB22C-B574-43C7-9D2C-54CD4A5D54B3}">
  <dimension ref="R1:AC21"/>
  <sheetViews>
    <sheetView workbookViewId="0">
      <selection activeCell="AG17" sqref="AG17"/>
    </sheetView>
  </sheetViews>
  <sheetFormatPr defaultRowHeight="14.5" x14ac:dyDescent="0.35"/>
  <cols>
    <col min="20" max="20" width="15.7265625" customWidth="1"/>
    <col min="21" max="21" width="16" customWidth="1"/>
  </cols>
  <sheetData>
    <row r="1" spans="18:29" ht="68.25" customHeight="1" x14ac:dyDescent="0.35">
      <c r="R1" s="40" t="s">
        <v>71</v>
      </c>
      <c r="S1" s="19" t="s">
        <v>178</v>
      </c>
      <c r="T1" s="18" t="s">
        <v>180</v>
      </c>
      <c r="U1" s="18"/>
      <c r="V1" s="18" t="s">
        <v>181</v>
      </c>
      <c r="W1" s="18"/>
      <c r="X1" s="40" t="s">
        <v>182</v>
      </c>
      <c r="Y1" s="42" t="s">
        <v>183</v>
      </c>
      <c r="Z1" s="38" t="s">
        <v>184</v>
      </c>
      <c r="AA1" s="19"/>
      <c r="AB1" s="38" t="s">
        <v>185</v>
      </c>
      <c r="AC1" s="38" t="s">
        <v>78</v>
      </c>
    </row>
    <row r="2" spans="18:29" ht="15" thickBot="1" x14ac:dyDescent="0.4">
      <c r="R2" s="41"/>
      <c r="S2" s="20" t="s">
        <v>179</v>
      </c>
      <c r="T2" s="21" t="s">
        <v>188</v>
      </c>
      <c r="U2" s="21" t="s">
        <v>189</v>
      </c>
      <c r="V2" s="21" t="s">
        <v>191</v>
      </c>
      <c r="W2" s="21" t="s">
        <v>189</v>
      </c>
      <c r="X2" s="41"/>
      <c r="Y2" s="43"/>
      <c r="Z2" s="39"/>
      <c r="AA2" s="20"/>
      <c r="AB2" s="39"/>
      <c r="AC2" s="39"/>
    </row>
    <row r="3" spans="18:29" x14ac:dyDescent="0.35">
      <c r="R3" s="22" t="s">
        <v>24</v>
      </c>
      <c r="S3" s="23" t="s">
        <v>79</v>
      </c>
      <c r="T3" s="35">
        <v>110.08333333333333</v>
      </c>
      <c r="U3" s="35">
        <v>3.0041666666666664</v>
      </c>
      <c r="V3" s="32">
        <v>0.5854166666666667</v>
      </c>
      <c r="W3" s="32">
        <v>0.17222222222222225</v>
      </c>
      <c r="X3" s="31">
        <v>6.2499999999999995E-3</v>
      </c>
      <c r="Y3" s="23" t="s">
        <v>110</v>
      </c>
      <c r="Z3" s="23" t="s">
        <v>111</v>
      </c>
      <c r="AA3" s="23"/>
      <c r="AB3" s="23" t="s">
        <v>112</v>
      </c>
      <c r="AC3" s="23">
        <v>56</v>
      </c>
    </row>
    <row r="4" spans="18:29" x14ac:dyDescent="0.35">
      <c r="R4" s="22" t="s">
        <v>24</v>
      </c>
      <c r="S4" s="23" t="s">
        <v>86</v>
      </c>
      <c r="T4" s="36">
        <v>85.756250000000009</v>
      </c>
      <c r="U4" s="36">
        <v>2.5034722222222223</v>
      </c>
      <c r="V4" s="36">
        <v>1.2118055555555556</v>
      </c>
      <c r="W4" s="22" t="s">
        <v>192</v>
      </c>
      <c r="X4" s="32">
        <v>1.8055555555555557E-2</v>
      </c>
      <c r="Y4" s="23" t="s">
        <v>113</v>
      </c>
      <c r="Z4" s="23" t="s">
        <v>114</v>
      </c>
      <c r="AA4" s="23"/>
      <c r="AB4" s="23" t="s">
        <v>115</v>
      </c>
      <c r="AC4" s="23">
        <v>114</v>
      </c>
    </row>
    <row r="5" spans="18:29" x14ac:dyDescent="0.35">
      <c r="R5" s="22" t="s">
        <v>24</v>
      </c>
      <c r="S5" s="23" t="s">
        <v>90</v>
      </c>
      <c r="T5" s="36">
        <v>68.583333333333329</v>
      </c>
      <c r="U5" s="36">
        <v>4.5847222222222221</v>
      </c>
      <c r="V5" s="32">
        <v>0.71388888888888891</v>
      </c>
      <c r="W5" s="22" t="s">
        <v>193</v>
      </c>
      <c r="X5" s="32">
        <v>3.472222222222222E-3</v>
      </c>
      <c r="Y5" s="23" t="s">
        <v>116</v>
      </c>
      <c r="Z5" s="23" t="s">
        <v>117</v>
      </c>
      <c r="AA5" s="23"/>
      <c r="AB5" s="23" t="s">
        <v>118</v>
      </c>
      <c r="AC5" s="23">
        <v>160</v>
      </c>
    </row>
    <row r="6" spans="18:29" x14ac:dyDescent="0.35">
      <c r="R6" s="22" t="s">
        <v>25</v>
      </c>
      <c r="S6" s="23" t="s">
        <v>86</v>
      </c>
      <c r="T6" s="35">
        <v>112.08749999999999</v>
      </c>
      <c r="U6" s="35">
        <v>2.8333333333333335</v>
      </c>
      <c r="V6" s="32">
        <v>0.33958333333333335</v>
      </c>
      <c r="W6" s="32">
        <v>8.6111111111111124E-2</v>
      </c>
      <c r="X6" s="31">
        <v>6.9444444444444447E-4</v>
      </c>
      <c r="Y6" s="23" t="s">
        <v>119</v>
      </c>
      <c r="Z6" s="23" t="s">
        <v>120</v>
      </c>
      <c r="AA6" s="23"/>
      <c r="AB6" s="23" t="s">
        <v>121</v>
      </c>
      <c r="AC6" s="23">
        <v>105</v>
      </c>
    </row>
    <row r="7" spans="18:29" x14ac:dyDescent="0.35">
      <c r="R7" s="22" t="s">
        <v>25</v>
      </c>
      <c r="S7" s="23" t="s">
        <v>90</v>
      </c>
      <c r="T7" s="36">
        <v>63.253472222222221</v>
      </c>
      <c r="U7" s="36">
        <v>3.8791666666666664</v>
      </c>
      <c r="V7" s="32">
        <v>0.46319444444444446</v>
      </c>
      <c r="W7" s="22" t="s">
        <v>194</v>
      </c>
      <c r="X7" s="32">
        <v>7.6388888888888886E-3</v>
      </c>
      <c r="Y7" s="23" t="s">
        <v>116</v>
      </c>
      <c r="Z7" s="23" t="s">
        <v>122</v>
      </c>
      <c r="AA7" s="23"/>
      <c r="AB7" s="23" t="s">
        <v>123</v>
      </c>
      <c r="AC7" s="23">
        <v>159</v>
      </c>
    </row>
    <row r="8" spans="18:29" x14ac:dyDescent="0.35">
      <c r="R8" s="22" t="s">
        <v>30</v>
      </c>
      <c r="S8" s="23" t="s">
        <v>79</v>
      </c>
      <c r="T8" s="35">
        <v>109.66805555555555</v>
      </c>
      <c r="U8" s="35">
        <v>4.2506944444444441</v>
      </c>
      <c r="V8" s="32">
        <v>0.92152777777777783</v>
      </c>
      <c r="W8" s="22" t="s">
        <v>195</v>
      </c>
      <c r="X8" s="31">
        <v>1.3194444444444444E-2</v>
      </c>
      <c r="Y8" s="23" t="s">
        <v>113</v>
      </c>
      <c r="Z8" s="23" t="s">
        <v>124</v>
      </c>
      <c r="AA8" s="23"/>
      <c r="AB8" s="23" t="s">
        <v>125</v>
      </c>
      <c r="AC8" s="23">
        <v>81</v>
      </c>
    </row>
    <row r="9" spans="18:29" x14ac:dyDescent="0.35">
      <c r="R9" s="22" t="s">
        <v>30</v>
      </c>
      <c r="S9" s="23" t="s">
        <v>86</v>
      </c>
      <c r="T9" s="36">
        <v>80.00277777777778</v>
      </c>
      <c r="U9" s="36">
        <v>2.2506944444444446</v>
      </c>
      <c r="V9" s="32">
        <v>0.79236111111111107</v>
      </c>
      <c r="W9" s="22" t="s">
        <v>196</v>
      </c>
      <c r="X9" s="32">
        <v>9.0277777777777787E-3</v>
      </c>
      <c r="Y9" s="23" t="s">
        <v>110</v>
      </c>
      <c r="Z9" s="23" t="s">
        <v>126</v>
      </c>
      <c r="AA9" s="23"/>
      <c r="AB9" s="23" t="s">
        <v>127</v>
      </c>
      <c r="AC9" s="23">
        <v>136</v>
      </c>
    </row>
    <row r="10" spans="18:29" x14ac:dyDescent="0.35">
      <c r="R10" s="22" t="s">
        <v>30</v>
      </c>
      <c r="S10" s="23" t="s">
        <v>90</v>
      </c>
      <c r="T10" s="36">
        <v>62.962499999999999</v>
      </c>
      <c r="U10" s="36">
        <v>2.0027777777777778</v>
      </c>
      <c r="V10" s="32">
        <v>0.54791666666666672</v>
      </c>
      <c r="W10" s="22" t="s">
        <v>197</v>
      </c>
      <c r="X10" s="32">
        <v>3.472222222222222E-3</v>
      </c>
      <c r="Y10" s="23" t="s">
        <v>116</v>
      </c>
      <c r="Z10" s="23" t="s">
        <v>128</v>
      </c>
      <c r="AA10" s="23"/>
      <c r="AB10" s="23" t="s">
        <v>129</v>
      </c>
      <c r="AC10" s="23">
        <v>152</v>
      </c>
    </row>
    <row r="11" spans="18:29" x14ac:dyDescent="0.35">
      <c r="R11" s="22" t="s">
        <v>26</v>
      </c>
      <c r="S11" s="23" t="s">
        <v>79</v>
      </c>
      <c r="T11" s="35">
        <v>125.42152777777778</v>
      </c>
      <c r="U11" s="35">
        <v>2.9201388888888888</v>
      </c>
      <c r="V11" s="22" t="s">
        <v>198</v>
      </c>
      <c r="W11" s="22" t="s">
        <v>199</v>
      </c>
      <c r="X11" s="31">
        <v>9.0277777777777787E-3</v>
      </c>
      <c r="Y11" s="23" t="s">
        <v>110</v>
      </c>
      <c r="Z11" s="23" t="s">
        <v>130</v>
      </c>
      <c r="AA11" s="23"/>
      <c r="AB11" s="23" t="s">
        <v>131</v>
      </c>
      <c r="AC11" s="23">
        <v>90</v>
      </c>
    </row>
    <row r="12" spans="18:29" x14ac:dyDescent="0.35">
      <c r="R12" s="22" t="s">
        <v>26</v>
      </c>
      <c r="S12" s="23" t="s">
        <v>86</v>
      </c>
      <c r="T12" s="36">
        <v>77.752083333333331</v>
      </c>
      <c r="U12" s="36">
        <v>2.1312500000000001</v>
      </c>
      <c r="V12" s="22" t="s">
        <v>200</v>
      </c>
      <c r="W12" s="22" t="s">
        <v>201</v>
      </c>
      <c r="X12" s="32">
        <v>6.9444444444444441E-3</v>
      </c>
      <c r="Y12" s="23" t="s">
        <v>116</v>
      </c>
      <c r="Z12" s="23" t="s">
        <v>132</v>
      </c>
      <c r="AA12" s="23"/>
      <c r="AB12" s="23" t="s">
        <v>133</v>
      </c>
      <c r="AC12" s="23">
        <v>133</v>
      </c>
    </row>
    <row r="13" spans="18:29" x14ac:dyDescent="0.35">
      <c r="R13" s="22" t="s">
        <v>26</v>
      </c>
      <c r="S13" s="23" t="s">
        <v>90</v>
      </c>
      <c r="T13" s="36">
        <v>71.506250000000009</v>
      </c>
      <c r="U13" s="36">
        <v>2.9645833333333336</v>
      </c>
      <c r="V13" s="22" t="s">
        <v>202</v>
      </c>
      <c r="W13" s="22" t="s">
        <v>203</v>
      </c>
      <c r="X13" s="32">
        <v>8.3333333333333332E-3</v>
      </c>
      <c r="Y13" s="23" t="s">
        <v>116</v>
      </c>
      <c r="Z13" s="23" t="s">
        <v>134</v>
      </c>
      <c r="AA13" s="23"/>
      <c r="AB13" s="23" t="s">
        <v>135</v>
      </c>
      <c r="AC13" s="23">
        <v>234</v>
      </c>
    </row>
    <row r="14" spans="18:29" x14ac:dyDescent="0.35">
      <c r="R14" s="22" t="s">
        <v>27</v>
      </c>
      <c r="S14" s="23" t="s">
        <v>86</v>
      </c>
      <c r="T14" s="35">
        <v>93.964583333333337</v>
      </c>
      <c r="U14" s="35">
        <v>1.6284722222222223</v>
      </c>
      <c r="V14" s="32">
        <v>0.38055555555555554</v>
      </c>
      <c r="W14" s="22" t="s">
        <v>204</v>
      </c>
      <c r="X14" s="31">
        <v>1.5277777777777777E-2</v>
      </c>
      <c r="Y14" s="23" t="s">
        <v>113</v>
      </c>
      <c r="Z14" s="23" t="s">
        <v>136</v>
      </c>
      <c r="AA14" s="23"/>
      <c r="AB14" s="23" t="s">
        <v>137</v>
      </c>
      <c r="AC14" s="23">
        <v>104</v>
      </c>
    </row>
    <row r="15" spans="18:29" x14ac:dyDescent="0.35">
      <c r="R15" s="22" t="s">
        <v>27</v>
      </c>
      <c r="S15" s="23" t="s">
        <v>90</v>
      </c>
      <c r="T15" s="36">
        <v>65.296527777777769</v>
      </c>
      <c r="U15" s="36">
        <v>2.8361111111111108</v>
      </c>
      <c r="V15" s="32">
        <v>0.71388888888888891</v>
      </c>
      <c r="W15" s="22" t="s">
        <v>197</v>
      </c>
      <c r="X15" s="32">
        <v>1.1805555555555555E-2</v>
      </c>
      <c r="Y15" s="23" t="s">
        <v>110</v>
      </c>
      <c r="Z15" s="23" t="s">
        <v>138</v>
      </c>
      <c r="AA15" s="23"/>
      <c r="AB15" s="23" t="s">
        <v>139</v>
      </c>
      <c r="AC15" s="23">
        <v>198</v>
      </c>
    </row>
    <row r="16" spans="18:29" x14ac:dyDescent="0.35">
      <c r="R16" s="22" t="s">
        <v>34</v>
      </c>
      <c r="S16" s="23" t="s">
        <v>86</v>
      </c>
      <c r="T16" s="35">
        <v>111.91875</v>
      </c>
      <c r="U16" s="35">
        <v>5.2555555555555555</v>
      </c>
      <c r="V16" s="32">
        <v>0.58750000000000002</v>
      </c>
      <c r="W16" s="22" t="s">
        <v>205</v>
      </c>
      <c r="X16" s="31">
        <v>2.361111111111111E-2</v>
      </c>
      <c r="Y16" s="23" t="s">
        <v>113</v>
      </c>
      <c r="Z16" s="23" t="s">
        <v>140</v>
      </c>
      <c r="AA16" s="23"/>
      <c r="AB16" s="23" t="s">
        <v>141</v>
      </c>
      <c r="AC16" s="23">
        <v>138</v>
      </c>
    </row>
    <row r="17" spans="18:29" x14ac:dyDescent="0.35">
      <c r="R17" s="22" t="s">
        <v>34</v>
      </c>
      <c r="S17" s="23" t="s">
        <v>90</v>
      </c>
      <c r="T17" s="36">
        <v>78.922916666666666</v>
      </c>
      <c r="U17" s="36">
        <v>2.6694444444444443</v>
      </c>
      <c r="V17" s="32">
        <v>0.75347222222222221</v>
      </c>
      <c r="W17" s="22" t="s">
        <v>206</v>
      </c>
      <c r="X17" s="32">
        <v>6.2499999999999995E-3</v>
      </c>
      <c r="Y17" s="23" t="s">
        <v>116</v>
      </c>
      <c r="Z17" s="23" t="s">
        <v>142</v>
      </c>
      <c r="AA17" s="23"/>
      <c r="AB17" s="23" t="s">
        <v>143</v>
      </c>
      <c r="AC17" s="23">
        <v>193</v>
      </c>
    </row>
    <row r="18" spans="18:29" x14ac:dyDescent="0.35">
      <c r="R18" s="22" t="s">
        <v>42</v>
      </c>
      <c r="S18" s="23" t="s">
        <v>79</v>
      </c>
      <c r="T18" s="35">
        <v>111.04166666666667</v>
      </c>
      <c r="U18" s="35">
        <v>5.5868055555555562</v>
      </c>
      <c r="V18" s="36">
        <v>1.0027777777777778</v>
      </c>
      <c r="W18" s="22" t="s">
        <v>207</v>
      </c>
      <c r="X18" s="31">
        <v>9.0277777777777787E-3</v>
      </c>
      <c r="Y18" s="23" t="s">
        <v>110</v>
      </c>
      <c r="Z18" s="23" t="s">
        <v>144</v>
      </c>
      <c r="AA18" s="23"/>
      <c r="AB18" s="23" t="s">
        <v>145</v>
      </c>
      <c r="AC18" s="23">
        <v>126</v>
      </c>
    </row>
    <row r="19" spans="18:29" x14ac:dyDescent="0.35">
      <c r="R19" s="22" t="s">
        <v>42</v>
      </c>
      <c r="S19" s="23" t="s">
        <v>86</v>
      </c>
      <c r="T19" s="36">
        <v>92.422916666666666</v>
      </c>
      <c r="U19" s="36">
        <v>2.0868055555555558</v>
      </c>
      <c r="V19" s="32">
        <v>0.58819444444444446</v>
      </c>
      <c r="W19" s="22" t="s">
        <v>206</v>
      </c>
      <c r="X19" s="32">
        <v>9.7222222222222224E-3</v>
      </c>
      <c r="Y19" s="23" t="s">
        <v>110</v>
      </c>
      <c r="Z19" s="23" t="s">
        <v>146</v>
      </c>
      <c r="AA19" s="23"/>
      <c r="AB19" s="23" t="s">
        <v>147</v>
      </c>
      <c r="AC19" s="23">
        <v>115</v>
      </c>
    </row>
    <row r="20" spans="18:29" x14ac:dyDescent="0.35">
      <c r="R20" s="22" t="s">
        <v>42</v>
      </c>
      <c r="S20" s="23" t="s">
        <v>90</v>
      </c>
      <c r="T20" s="36">
        <v>70.418750000000003</v>
      </c>
      <c r="U20" s="36">
        <v>3.3361111111111108</v>
      </c>
      <c r="V20" s="32">
        <v>0.67013888888888884</v>
      </c>
      <c r="W20" s="22" t="s">
        <v>208</v>
      </c>
      <c r="X20" s="32">
        <v>6.9444444444444441E-3</v>
      </c>
      <c r="Y20" s="23" t="s">
        <v>116</v>
      </c>
      <c r="Z20" s="23" t="s">
        <v>148</v>
      </c>
      <c r="AA20" s="23"/>
      <c r="AB20" s="23" t="s">
        <v>149</v>
      </c>
      <c r="AC20" s="23">
        <v>243</v>
      </c>
    </row>
    <row r="21" spans="18:29" ht="15" thickBot="1" x14ac:dyDescent="0.4">
      <c r="R21" s="24" t="s">
        <v>107</v>
      </c>
      <c r="S21" s="25"/>
      <c r="T21" s="37">
        <v>88.380555555555546</v>
      </c>
      <c r="U21" s="24" t="s">
        <v>190</v>
      </c>
      <c r="V21" s="33">
        <v>0.50555555555555554</v>
      </c>
      <c r="W21" s="24" t="s">
        <v>203</v>
      </c>
      <c r="X21" s="33">
        <v>1.1111111111111112E-2</v>
      </c>
      <c r="Y21" s="34">
        <v>4.8611111111111112E-3</v>
      </c>
      <c r="Z21" s="25" t="s">
        <v>186</v>
      </c>
      <c r="AA21" s="25"/>
      <c r="AB21" s="25" t="s">
        <v>187</v>
      </c>
      <c r="AC21" s="25">
        <v>2536</v>
      </c>
    </row>
  </sheetData>
  <autoFilter ref="S1:S69" xr:uid="{399AB22C-B574-43C7-9D2C-54CD4A5D54B3}"/>
  <sortState xmlns:xlrd2="http://schemas.microsoft.com/office/spreadsheetml/2017/richdata2" ref="O1:Q58">
    <sortCondition ref="O1:O58"/>
  </sortState>
  <mergeCells count="6">
    <mergeCell ref="AC1:AC2"/>
    <mergeCell ref="R1:R2"/>
    <mergeCell ref="Y1:Y2"/>
    <mergeCell ref="Z1:Z2"/>
    <mergeCell ref="AB1:AB2"/>
    <mergeCell ref="X1:X2"/>
  </mergeCell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FD4C3-D55F-48CB-A410-5675CEA64CC9}">
  <dimension ref="A1:J37"/>
  <sheetViews>
    <sheetView workbookViewId="0">
      <pane xSplit="2" ySplit="1" topLeftCell="C2" activePane="bottomRight" state="frozenSplit"/>
      <selection pane="topRight" activeCell="C1" sqref="C1"/>
      <selection pane="bottomLeft" activeCell="A2" sqref="A2"/>
      <selection pane="bottomRight" activeCell="C2" sqref="C2"/>
    </sheetView>
  </sheetViews>
  <sheetFormatPr defaultRowHeight="14.5" x14ac:dyDescent="0.35"/>
  <cols>
    <col min="3" max="6" width="36.1796875" style="8" customWidth="1"/>
    <col min="7" max="7" width="37" customWidth="1"/>
    <col min="8" max="8" width="35.81640625" customWidth="1"/>
    <col min="9" max="9" width="35" customWidth="1"/>
    <col min="10" max="10" width="13.54296875" customWidth="1"/>
  </cols>
  <sheetData>
    <row r="1" spans="1:10" x14ac:dyDescent="0.35">
      <c r="A1" t="s">
        <v>150</v>
      </c>
      <c r="B1" t="s">
        <v>162</v>
      </c>
      <c r="C1" s="8" t="s">
        <v>159</v>
      </c>
      <c r="D1" s="8" t="s">
        <v>160</v>
      </c>
      <c r="E1" s="8" t="s">
        <v>161</v>
      </c>
      <c r="F1" s="8" t="s">
        <v>29</v>
      </c>
      <c r="G1" t="s">
        <v>163</v>
      </c>
      <c r="H1" t="s">
        <v>164</v>
      </c>
      <c r="I1" t="s">
        <v>165</v>
      </c>
      <c r="J1" t="s">
        <v>29</v>
      </c>
    </row>
    <row r="2" spans="1:10" x14ac:dyDescent="0.35">
      <c r="A2" t="s">
        <v>151</v>
      </c>
      <c r="B2" t="s">
        <v>24</v>
      </c>
      <c r="C2" s="8">
        <v>14.301517</v>
      </c>
      <c r="D2" s="8">
        <v>15.546195000000001</v>
      </c>
      <c r="E2" s="8">
        <v>16.317511</v>
      </c>
      <c r="F2" s="8">
        <f>AVERAGE(C2:E2)</f>
        <v>15.388407666666666</v>
      </c>
      <c r="G2">
        <v>8.8826110000000007</v>
      </c>
      <c r="H2">
        <v>11.442893</v>
      </c>
      <c r="I2">
        <v>6.9074840000000002</v>
      </c>
      <c r="J2">
        <f>AVERAGE(G2:I2)</f>
        <v>9.0776626666666669</v>
      </c>
    </row>
    <row r="3" spans="1:10" x14ac:dyDescent="0.35">
      <c r="B3" t="s">
        <v>30</v>
      </c>
      <c r="C3" s="8">
        <v>12.765464</v>
      </c>
      <c r="D3" s="8">
        <v>8.4053349999999991</v>
      </c>
      <c r="E3" s="8">
        <v>12.356299999999999</v>
      </c>
      <c r="F3" s="8">
        <f t="shared" ref="F3:F10" si="0">AVERAGE(C3:E3)</f>
        <v>11.175699666666667</v>
      </c>
      <c r="G3">
        <v>7.8029739999999999</v>
      </c>
      <c r="H3">
        <v>9.0194469999999995</v>
      </c>
      <c r="I3">
        <v>6.9054580000000003</v>
      </c>
      <c r="J3">
        <f t="shared" ref="J3:J12" si="1">AVERAGE(G3:I3)</f>
        <v>7.909292999999999</v>
      </c>
    </row>
    <row r="4" spans="1:10" x14ac:dyDescent="0.35">
      <c r="B4" t="s">
        <v>26</v>
      </c>
      <c r="C4" s="8">
        <v>14.590104999999999</v>
      </c>
      <c r="D4" s="8">
        <v>16.238475000000001</v>
      </c>
      <c r="E4" s="8">
        <v>17.744941000000001</v>
      </c>
      <c r="F4" s="8">
        <f t="shared" si="0"/>
        <v>16.191173666666668</v>
      </c>
      <c r="G4">
        <v>13.276539</v>
      </c>
      <c r="H4">
        <v>11.365467000000001</v>
      </c>
      <c r="I4">
        <v>10.262040000000001</v>
      </c>
      <c r="J4">
        <f t="shared" si="1"/>
        <v>11.634682</v>
      </c>
    </row>
    <row r="5" spans="1:10" x14ac:dyDescent="0.35">
      <c r="B5" t="s">
        <v>34</v>
      </c>
      <c r="C5" s="8">
        <v>9.6851629999999993</v>
      </c>
      <c r="D5" s="8">
        <v>15.510941000000001</v>
      </c>
      <c r="E5" s="8">
        <v>11.903326</v>
      </c>
      <c r="F5" s="8">
        <f t="shared" si="0"/>
        <v>12.366476666666665</v>
      </c>
      <c r="G5">
        <v>-3.7341229999999999</v>
      </c>
      <c r="H5">
        <v>3.7055349999999998</v>
      </c>
      <c r="I5">
        <v>10.931424</v>
      </c>
      <c r="J5">
        <f t="shared" si="1"/>
        <v>3.6342786666666669</v>
      </c>
    </row>
    <row r="6" spans="1:10" x14ac:dyDescent="0.35">
      <c r="B6" t="s">
        <v>42</v>
      </c>
      <c r="C6" s="8">
        <v>12.959688999999999</v>
      </c>
      <c r="D6" s="8">
        <v>11.96096</v>
      </c>
      <c r="E6" s="8">
        <v>11.349866</v>
      </c>
      <c r="F6" s="8">
        <f t="shared" si="0"/>
        <v>12.090171666666665</v>
      </c>
      <c r="G6">
        <v>13.06977</v>
      </c>
      <c r="H6">
        <v>3.6337169999999999</v>
      </c>
      <c r="I6">
        <v>7.8297220000000003</v>
      </c>
      <c r="J6">
        <f t="shared" si="1"/>
        <v>8.1777363333333337</v>
      </c>
    </row>
    <row r="7" spans="1:10" x14ac:dyDescent="0.35">
      <c r="B7" t="s">
        <v>29</v>
      </c>
      <c r="C7" s="8">
        <f>AVERAGE(C2:C6)</f>
        <v>12.860387599999999</v>
      </c>
      <c r="D7" s="8">
        <f>AVERAGE(D2:D6)</f>
        <v>13.5323812</v>
      </c>
      <c r="E7" s="8">
        <f>AVERAGE(E2:E6)</f>
        <v>13.934388799999999</v>
      </c>
      <c r="F7" s="8">
        <f t="shared" si="0"/>
        <v>13.442385866666667</v>
      </c>
      <c r="G7">
        <f>AVERAGE(G2:G6)</f>
        <v>7.8595541999999998</v>
      </c>
      <c r="H7">
        <f t="shared" ref="H7:I7" si="2">AVERAGE(H2:H6)</f>
        <v>7.8334117999999986</v>
      </c>
      <c r="I7">
        <f t="shared" si="2"/>
        <v>8.5672256000000004</v>
      </c>
      <c r="J7">
        <f t="shared" si="1"/>
        <v>8.0867305333333324</v>
      </c>
    </row>
    <row r="8" spans="1:10" x14ac:dyDescent="0.35">
      <c r="A8" t="s">
        <v>152</v>
      </c>
      <c r="B8" t="s">
        <v>24</v>
      </c>
      <c r="C8">
        <v>5.1155780000000002</v>
      </c>
      <c r="D8">
        <v>4.7141950000000001</v>
      </c>
      <c r="E8">
        <v>6.6578340000000003</v>
      </c>
      <c r="F8" s="8">
        <f t="shared" si="0"/>
        <v>5.4958689999999999</v>
      </c>
      <c r="G8">
        <v>1.93324856</v>
      </c>
      <c r="H8">
        <v>1.4491948800000001</v>
      </c>
      <c r="I8">
        <v>3.0064512300000001</v>
      </c>
      <c r="J8">
        <f t="shared" si="1"/>
        <v>2.1296315566666668</v>
      </c>
    </row>
    <row r="9" spans="1:10" x14ac:dyDescent="0.35">
      <c r="B9" t="s">
        <v>30</v>
      </c>
      <c r="C9">
        <v>6.601083</v>
      </c>
      <c r="D9">
        <v>6.5860070000000004</v>
      </c>
      <c r="E9">
        <v>4.6618630000000003</v>
      </c>
      <c r="F9" s="8">
        <f t="shared" si="0"/>
        <v>5.9496510000000002</v>
      </c>
      <c r="G9">
        <v>2.05604107</v>
      </c>
      <c r="H9">
        <v>4.1949248499999996</v>
      </c>
      <c r="I9">
        <v>2.0860529900000002</v>
      </c>
      <c r="J9">
        <f t="shared" si="1"/>
        <v>2.779006303333333</v>
      </c>
    </row>
    <row r="10" spans="1:10" x14ac:dyDescent="0.35">
      <c r="B10" t="s">
        <v>26</v>
      </c>
      <c r="C10">
        <v>2.4940880000000001</v>
      </c>
      <c r="D10">
        <v>3.523056</v>
      </c>
      <c r="E10">
        <v>4.9101850000000002</v>
      </c>
      <c r="F10" s="8">
        <f t="shared" si="0"/>
        <v>3.6424430000000001</v>
      </c>
      <c r="G10">
        <v>1.2213640400000001</v>
      </c>
      <c r="H10">
        <v>4.92769075</v>
      </c>
      <c r="I10">
        <v>3.8187161399999998</v>
      </c>
      <c r="J10">
        <f t="shared" si="1"/>
        <v>3.3225903100000003</v>
      </c>
    </row>
    <row r="11" spans="1:10" x14ac:dyDescent="0.35">
      <c r="B11" t="s">
        <v>34</v>
      </c>
      <c r="C11">
        <v>4.6201410000000003</v>
      </c>
      <c r="D11">
        <v>5.5249499999999996</v>
      </c>
      <c r="E11">
        <v>3.7338840000000002</v>
      </c>
      <c r="F11" s="8">
        <f>AVERAGE(C11:E11)</f>
        <v>4.6263250000000005</v>
      </c>
      <c r="G11">
        <v>0.54854192999999996</v>
      </c>
      <c r="H11">
        <v>-5.6885190000000002E-2</v>
      </c>
      <c r="I11">
        <v>4.2612307400000002</v>
      </c>
      <c r="J11">
        <f t="shared" si="1"/>
        <v>1.5842958266666667</v>
      </c>
    </row>
    <row r="12" spans="1:10" x14ac:dyDescent="0.35">
      <c r="B12" t="s">
        <v>42</v>
      </c>
      <c r="C12">
        <v>3.9779209999999998</v>
      </c>
      <c r="D12">
        <v>5.9186030000000001</v>
      </c>
      <c r="E12">
        <v>4.1327199999999999</v>
      </c>
      <c r="F12" s="8">
        <f t="shared" ref="F12:F36" si="3">AVERAGE(C12:E12)</f>
        <v>4.6764146666666662</v>
      </c>
      <c r="G12">
        <v>0.62988986000000002</v>
      </c>
      <c r="H12">
        <v>3.0951786299999999</v>
      </c>
      <c r="I12">
        <v>3.2237764699999998</v>
      </c>
      <c r="J12">
        <f t="shared" si="1"/>
        <v>2.3162816533333332</v>
      </c>
    </row>
    <row r="13" spans="1:10" x14ac:dyDescent="0.35">
      <c r="B13" t="s">
        <v>29</v>
      </c>
      <c r="C13">
        <f>AVERAGE(C8:C12)</f>
        <v>4.5617621999999995</v>
      </c>
      <c r="D13">
        <f t="shared" ref="D13:E13" si="4">AVERAGE(D8:D12)</f>
        <v>5.2533621999999998</v>
      </c>
      <c r="E13">
        <f t="shared" si="4"/>
        <v>4.8192972000000003</v>
      </c>
      <c r="F13" s="8">
        <f t="shared" si="3"/>
        <v>4.8781405333333332</v>
      </c>
      <c r="G13">
        <f>AVERAGE(G8:G12)</f>
        <v>1.277817092</v>
      </c>
      <c r="H13">
        <f t="shared" ref="H13:I13" si="5">AVERAGE(H8:H12)</f>
        <v>2.7220207840000001</v>
      </c>
      <c r="I13">
        <f t="shared" si="5"/>
        <v>3.2792455140000003</v>
      </c>
      <c r="J13">
        <f>AVERAGE(G13:I13)</f>
        <v>2.4263611300000001</v>
      </c>
    </row>
    <row r="14" spans="1:10" x14ac:dyDescent="0.35">
      <c r="A14" t="s">
        <v>153</v>
      </c>
      <c r="B14" t="s">
        <v>24</v>
      </c>
      <c r="C14">
        <v>5.504143</v>
      </c>
      <c r="D14">
        <v>8.2209850000000007</v>
      </c>
      <c r="E14">
        <v>8.0411509999999993</v>
      </c>
      <c r="F14" s="8">
        <f t="shared" si="3"/>
        <v>7.2554263333333333</v>
      </c>
      <c r="G14">
        <v>3.2678720000000001</v>
      </c>
      <c r="H14">
        <v>2.3963160000000001</v>
      </c>
      <c r="I14">
        <v>5.3040570000000002</v>
      </c>
      <c r="J14">
        <f t="shared" ref="J14:J36" si="6">AVERAGE(G14:I14)</f>
        <v>3.6560816666666667</v>
      </c>
    </row>
    <row r="15" spans="1:10" x14ac:dyDescent="0.35">
      <c r="B15" t="s">
        <v>30</v>
      </c>
      <c r="C15">
        <v>7.3124830000000003</v>
      </c>
      <c r="D15">
        <v>7.4687039999999998</v>
      </c>
      <c r="E15">
        <v>5.8440050000000001</v>
      </c>
      <c r="F15" s="8">
        <f t="shared" si="3"/>
        <v>6.8750639999999992</v>
      </c>
      <c r="G15">
        <v>6.2246370000000004</v>
      </c>
      <c r="H15">
        <v>2.0091190000000001</v>
      </c>
      <c r="I15">
        <v>-0.25244299999999997</v>
      </c>
      <c r="J15">
        <f t="shared" si="6"/>
        <v>2.6604376666666667</v>
      </c>
    </row>
    <row r="16" spans="1:10" x14ac:dyDescent="0.35">
      <c r="B16" t="s">
        <v>26</v>
      </c>
      <c r="C16">
        <v>5.7611980000000003</v>
      </c>
      <c r="D16">
        <v>5.782273</v>
      </c>
      <c r="E16">
        <v>4.1038699999999997</v>
      </c>
      <c r="F16" s="8">
        <f t="shared" si="3"/>
        <v>5.2157803333333339</v>
      </c>
      <c r="G16">
        <v>7.3866800000000001</v>
      </c>
      <c r="H16">
        <v>8.8104650000000007</v>
      </c>
      <c r="I16">
        <v>6.2537580000000004</v>
      </c>
      <c r="J16">
        <f t="shared" si="6"/>
        <v>7.4836343333333337</v>
      </c>
    </row>
    <row r="17" spans="1:10" x14ac:dyDescent="0.35">
      <c r="B17" t="s">
        <v>34</v>
      </c>
      <c r="C17">
        <v>2.5058319999999998</v>
      </c>
      <c r="D17">
        <v>9.6374189999999995</v>
      </c>
      <c r="E17">
        <v>8.9914860000000001</v>
      </c>
      <c r="F17" s="8">
        <f t="shared" si="3"/>
        <v>7.0449123333333334</v>
      </c>
      <c r="G17">
        <v>1.3612550000000001</v>
      </c>
      <c r="H17">
        <v>2.7090040000000002</v>
      </c>
      <c r="I17">
        <v>5.2992949999999999</v>
      </c>
      <c r="J17">
        <f t="shared" si="6"/>
        <v>3.1231846666666669</v>
      </c>
    </row>
    <row r="18" spans="1:10" x14ac:dyDescent="0.35">
      <c r="B18" t="s">
        <v>42</v>
      </c>
      <c r="C18">
        <v>10.867152000000001</v>
      </c>
      <c r="D18">
        <v>3.5332300000000001</v>
      </c>
      <c r="E18">
        <v>7.4070020000000003</v>
      </c>
      <c r="F18" s="8">
        <f t="shared" si="3"/>
        <v>7.2691279999999994</v>
      </c>
      <c r="G18">
        <v>7.189972</v>
      </c>
      <c r="H18">
        <v>11.339592</v>
      </c>
      <c r="I18">
        <v>3.7103329999999999</v>
      </c>
      <c r="J18">
        <f t="shared" si="6"/>
        <v>7.4132989999999994</v>
      </c>
    </row>
    <row r="19" spans="1:10" x14ac:dyDescent="0.35">
      <c r="B19" t="s">
        <v>29</v>
      </c>
      <c r="C19">
        <f>AVERAGE(C14:C18)</f>
        <v>6.3901615999999999</v>
      </c>
      <c r="D19">
        <f t="shared" ref="D19:E19" si="7">AVERAGE(D14:D18)</f>
        <v>6.9285222000000006</v>
      </c>
      <c r="E19">
        <f t="shared" si="7"/>
        <v>6.8775027999999994</v>
      </c>
      <c r="F19" s="8">
        <f t="shared" si="3"/>
        <v>6.7320622000000006</v>
      </c>
      <c r="G19">
        <f>AVERAGE(G14:G18)</f>
        <v>5.0860832</v>
      </c>
      <c r="H19">
        <f t="shared" ref="H19:I19" si="8">AVERAGE(H14:H18)</f>
        <v>5.4528992000000001</v>
      </c>
      <c r="I19">
        <f t="shared" si="8"/>
        <v>4.0630000000000006</v>
      </c>
      <c r="J19">
        <f t="shared" si="6"/>
        <v>4.8673274666666666</v>
      </c>
    </row>
    <row r="20" spans="1:10" x14ac:dyDescent="0.35">
      <c r="A20" t="s">
        <v>154</v>
      </c>
      <c r="B20" t="s">
        <v>24</v>
      </c>
      <c r="C20" s="8">
        <v>3.3007928999999998</v>
      </c>
      <c r="D20" s="8">
        <v>5.3899058999999996</v>
      </c>
      <c r="E20" s="8">
        <v>5.6348815200000004</v>
      </c>
      <c r="F20" s="8">
        <f t="shared" si="3"/>
        <v>4.7751934399999998</v>
      </c>
      <c r="G20">
        <v>-1.09105221</v>
      </c>
      <c r="H20">
        <v>-0.38864560999999997</v>
      </c>
      <c r="I20">
        <v>3.3580641400000002</v>
      </c>
      <c r="J20">
        <f t="shared" si="6"/>
        <v>0.62612210666666679</v>
      </c>
    </row>
    <row r="21" spans="1:10" x14ac:dyDescent="0.35">
      <c r="B21" t="s">
        <v>30</v>
      </c>
      <c r="C21" s="8">
        <v>3.2279255299999998</v>
      </c>
      <c r="D21" s="8">
        <v>6.3446102499999997</v>
      </c>
      <c r="E21" s="8">
        <v>4.5809946500000001</v>
      </c>
      <c r="F21" s="8">
        <f t="shared" si="3"/>
        <v>4.7178434766666664</v>
      </c>
      <c r="G21">
        <v>3.4050100300000001</v>
      </c>
      <c r="H21">
        <v>2.2865468</v>
      </c>
      <c r="I21">
        <v>9.6241122600000004</v>
      </c>
      <c r="J21">
        <f t="shared" si="6"/>
        <v>5.1052230300000003</v>
      </c>
    </row>
    <row r="22" spans="1:10" x14ac:dyDescent="0.35">
      <c r="B22" t="s">
        <v>26</v>
      </c>
      <c r="C22" s="8">
        <v>5.36898081</v>
      </c>
      <c r="D22" s="8">
        <v>2.54699381</v>
      </c>
      <c r="E22" s="8">
        <v>5.5388591800000002</v>
      </c>
      <c r="F22" s="8">
        <f t="shared" si="3"/>
        <v>4.4849445999999995</v>
      </c>
      <c r="G22">
        <v>4.26070993</v>
      </c>
      <c r="H22">
        <v>5.5493441600000004</v>
      </c>
      <c r="I22">
        <v>4.3047243399999999</v>
      </c>
      <c r="J22">
        <f t="shared" si="6"/>
        <v>4.704926143333334</v>
      </c>
    </row>
    <row r="23" spans="1:10" x14ac:dyDescent="0.35">
      <c r="B23" t="s">
        <v>34</v>
      </c>
      <c r="C23" s="8">
        <v>4.7669924300000002</v>
      </c>
      <c r="D23" s="8">
        <v>1.5588930000000001E-2</v>
      </c>
      <c r="E23" s="8">
        <v>4.6111224100000001</v>
      </c>
      <c r="F23" s="8">
        <f t="shared" si="3"/>
        <v>3.13123459</v>
      </c>
      <c r="G23">
        <v>3.6585506799999998</v>
      </c>
      <c r="H23">
        <v>7.7404381600000001</v>
      </c>
      <c r="I23">
        <v>-2.123411E-2</v>
      </c>
      <c r="J23">
        <f t="shared" si="6"/>
        <v>3.79258491</v>
      </c>
    </row>
    <row r="24" spans="1:10" x14ac:dyDescent="0.35">
      <c r="B24" t="s">
        <v>42</v>
      </c>
      <c r="C24" s="8">
        <v>0.91534559000000004</v>
      </c>
      <c r="D24" s="8">
        <v>7.8539613099999999</v>
      </c>
      <c r="E24" s="8">
        <v>1.9229610500000001</v>
      </c>
      <c r="F24" s="8">
        <f t="shared" si="3"/>
        <v>3.5640893166666667</v>
      </c>
      <c r="G24">
        <v>3.9782756099999999</v>
      </c>
      <c r="H24">
        <v>1.7556295</v>
      </c>
      <c r="I24">
        <v>3.3293251800000001</v>
      </c>
      <c r="J24">
        <f t="shared" si="6"/>
        <v>3.0210767633333333</v>
      </c>
    </row>
    <row r="25" spans="1:10" x14ac:dyDescent="0.35">
      <c r="B25" t="s">
        <v>29</v>
      </c>
      <c r="C25" s="8">
        <f>AVERAGE(C20:C24)</f>
        <v>3.5160074520000002</v>
      </c>
      <c r="D25" s="8">
        <f t="shared" ref="D25:E25" si="9">AVERAGE(D20:D24)</f>
        <v>4.4302120399999998</v>
      </c>
      <c r="E25" s="8">
        <f t="shared" si="9"/>
        <v>4.4577637620000008</v>
      </c>
      <c r="F25" s="8">
        <f t="shared" si="3"/>
        <v>4.1346610846666669</v>
      </c>
      <c r="G25">
        <f>AVERAGE(G20:G24)</f>
        <v>2.8422988079999998</v>
      </c>
      <c r="H25">
        <f t="shared" ref="H25:I25" si="10">AVERAGE(H20:H24)</f>
        <v>3.3886626020000001</v>
      </c>
      <c r="I25">
        <f t="shared" si="10"/>
        <v>4.1189983620000001</v>
      </c>
      <c r="J25">
        <f t="shared" si="6"/>
        <v>3.4499865906666667</v>
      </c>
    </row>
    <row r="26" spans="1:10" x14ac:dyDescent="0.35">
      <c r="A26" t="s">
        <v>155</v>
      </c>
      <c r="B26" t="s">
        <v>24</v>
      </c>
      <c r="C26" s="8">
        <v>0.91696495</v>
      </c>
      <c r="D26" s="8">
        <v>2.27813927</v>
      </c>
      <c r="E26" s="8">
        <v>0.60548119</v>
      </c>
      <c r="F26" s="8">
        <f t="shared" si="3"/>
        <v>1.2668618033333334</v>
      </c>
      <c r="G26">
        <v>3.6875041</v>
      </c>
      <c r="H26">
        <v>9.7590865999999998</v>
      </c>
      <c r="I26">
        <v>11.8213773</v>
      </c>
      <c r="J26">
        <f t="shared" si="6"/>
        <v>8.4226559999999999</v>
      </c>
    </row>
    <row r="27" spans="1:10" x14ac:dyDescent="0.35">
      <c r="B27" t="s">
        <v>30</v>
      </c>
      <c r="C27" s="8">
        <v>1.39094099</v>
      </c>
      <c r="D27" s="8">
        <v>6.9689623300000001</v>
      </c>
      <c r="E27" s="8">
        <v>4.5334638399999996</v>
      </c>
      <c r="F27" s="8">
        <f t="shared" si="3"/>
        <v>4.2977890533333332</v>
      </c>
      <c r="G27">
        <v>-3.1487772000000001</v>
      </c>
      <c r="H27">
        <v>3.8635697000000002</v>
      </c>
      <c r="I27">
        <v>5.6589030999999999</v>
      </c>
      <c r="J27">
        <f t="shared" si="6"/>
        <v>2.1245651999999997</v>
      </c>
    </row>
    <row r="28" spans="1:10" x14ac:dyDescent="0.35">
      <c r="B28" t="s">
        <v>26</v>
      </c>
      <c r="C28" s="8">
        <v>-4.0926560000000001E-2</v>
      </c>
      <c r="D28" s="8">
        <v>10.44052632</v>
      </c>
      <c r="E28" s="8">
        <v>10.9947287</v>
      </c>
      <c r="F28" s="8">
        <f t="shared" si="3"/>
        <v>7.1314428199999993</v>
      </c>
      <c r="G28">
        <v>4.3406231999999996</v>
      </c>
      <c r="H28">
        <v>12.652479599999999</v>
      </c>
      <c r="I28">
        <v>1.4506285000000001</v>
      </c>
      <c r="J28">
        <f t="shared" si="6"/>
        <v>6.1479104333333332</v>
      </c>
    </row>
    <row r="29" spans="1:10" x14ac:dyDescent="0.35">
      <c r="B29" t="s">
        <v>34</v>
      </c>
      <c r="C29" s="8">
        <v>-1.34551585</v>
      </c>
      <c r="D29" s="8">
        <v>0.93593930999999997</v>
      </c>
      <c r="E29" s="8">
        <v>2.1971134000000001</v>
      </c>
      <c r="F29" s="8">
        <f t="shared" si="3"/>
        <v>0.59584562000000008</v>
      </c>
      <c r="G29">
        <v>0.5245417</v>
      </c>
      <c r="H29">
        <v>4.5008517000000001</v>
      </c>
      <c r="I29">
        <v>1.0446257999999999</v>
      </c>
      <c r="J29">
        <f t="shared" si="6"/>
        <v>2.0233397333333336</v>
      </c>
    </row>
    <row r="30" spans="1:10" x14ac:dyDescent="0.35">
      <c r="B30" t="s">
        <v>42</v>
      </c>
      <c r="C30" s="8">
        <v>7.7543521999999996</v>
      </c>
      <c r="D30" s="8">
        <v>11.668082739999999</v>
      </c>
      <c r="E30" s="8">
        <v>2.5860827199999998</v>
      </c>
      <c r="F30" s="8">
        <f t="shared" si="3"/>
        <v>7.3361725533333333</v>
      </c>
      <c r="G30">
        <v>2.8235594000000002</v>
      </c>
      <c r="H30">
        <v>6.9242657000000003</v>
      </c>
      <c r="I30">
        <v>4.5276804000000004</v>
      </c>
      <c r="J30">
        <f t="shared" si="6"/>
        <v>4.7585018333333338</v>
      </c>
    </row>
    <row r="31" spans="1:10" x14ac:dyDescent="0.35">
      <c r="B31" t="s">
        <v>29</v>
      </c>
      <c r="C31" s="8">
        <f>AVERAGE(C26:C30)</f>
        <v>1.7351631460000001</v>
      </c>
      <c r="D31" s="8">
        <f t="shared" ref="D31:E31" si="11">AVERAGE(D26:D30)</f>
        <v>6.4583299939999987</v>
      </c>
      <c r="E31" s="8">
        <f t="shared" si="11"/>
        <v>4.1833739699999999</v>
      </c>
      <c r="F31" s="8">
        <f t="shared" si="3"/>
        <v>4.1256223699999994</v>
      </c>
      <c r="G31">
        <f>AVERAGE(G26:G30)</f>
        <v>1.6454902400000002</v>
      </c>
      <c r="H31">
        <f t="shared" ref="H31:I31" si="12">AVERAGE(H26:H30)</f>
        <v>7.5400506600000003</v>
      </c>
      <c r="I31">
        <f t="shared" si="12"/>
        <v>4.9006430199999995</v>
      </c>
      <c r="J31">
        <f t="shared" si="6"/>
        <v>4.69539464</v>
      </c>
    </row>
    <row r="32" spans="1:10" x14ac:dyDescent="0.35">
      <c r="A32" t="s">
        <v>156</v>
      </c>
      <c r="B32" t="s">
        <v>24</v>
      </c>
      <c r="C32" s="8">
        <v>1.7392315</v>
      </c>
      <c r="D32" s="8">
        <v>7.8349162999999997</v>
      </c>
      <c r="E32" s="8">
        <v>0.1172904</v>
      </c>
      <c r="F32" s="8">
        <f t="shared" si="3"/>
        <v>3.2304794000000001</v>
      </c>
      <c r="G32">
        <v>5.5308554000000001</v>
      </c>
      <c r="H32">
        <v>-0.63351979999999997</v>
      </c>
      <c r="I32">
        <v>4.2963702000000001</v>
      </c>
      <c r="J32">
        <f t="shared" si="6"/>
        <v>3.0645685999999999</v>
      </c>
    </row>
    <row r="33" spans="2:10" x14ac:dyDescent="0.35">
      <c r="B33" t="s">
        <v>30</v>
      </c>
      <c r="C33" s="8">
        <v>8.0444516000000004</v>
      </c>
      <c r="D33" s="8">
        <v>5.9684834999999996</v>
      </c>
      <c r="E33" s="8">
        <v>10.008526</v>
      </c>
      <c r="F33" s="8">
        <f t="shared" si="3"/>
        <v>8.0071536999999999</v>
      </c>
      <c r="G33">
        <v>-9.2077279000000001</v>
      </c>
      <c r="H33">
        <v>0.409997</v>
      </c>
      <c r="I33">
        <v>-4.1029346999999996</v>
      </c>
      <c r="J33">
        <f t="shared" si="6"/>
        <v>-4.3002218666666669</v>
      </c>
    </row>
    <row r="34" spans="2:10" x14ac:dyDescent="0.35">
      <c r="B34" t="s">
        <v>26</v>
      </c>
      <c r="C34" s="8">
        <v>11.2442183</v>
      </c>
      <c r="D34" s="8">
        <v>7.6786080999999999</v>
      </c>
      <c r="E34" s="8">
        <v>-9.7249806000000003</v>
      </c>
      <c r="F34" s="8">
        <f t="shared" si="3"/>
        <v>3.0659485999999991</v>
      </c>
      <c r="G34">
        <v>11.6762251</v>
      </c>
      <c r="H34">
        <v>2.5503469000000001</v>
      </c>
      <c r="I34">
        <v>3.9303067999999999</v>
      </c>
      <c r="J34">
        <f t="shared" si="6"/>
        <v>6.0522929333333337</v>
      </c>
    </row>
    <row r="35" spans="2:10" x14ac:dyDescent="0.35">
      <c r="B35" t="s">
        <v>34</v>
      </c>
      <c r="C35" s="8">
        <v>-4.2416384999999996</v>
      </c>
      <c r="D35" s="8">
        <v>0.88566149999999999</v>
      </c>
      <c r="E35" s="8">
        <v>14.7677379</v>
      </c>
      <c r="F35" s="8">
        <f t="shared" si="3"/>
        <v>3.8039203000000001</v>
      </c>
      <c r="G35">
        <v>6.7527524000000003</v>
      </c>
      <c r="H35">
        <v>3.3857903999999999</v>
      </c>
      <c r="I35">
        <v>12.748599799999999</v>
      </c>
      <c r="J35">
        <f t="shared" si="6"/>
        <v>7.6290475333333321</v>
      </c>
    </row>
    <row r="36" spans="2:10" x14ac:dyDescent="0.35">
      <c r="B36" t="s">
        <v>42</v>
      </c>
      <c r="C36">
        <v>22.175863499999998</v>
      </c>
      <c r="D36">
        <v>18.7891844</v>
      </c>
      <c r="E36">
        <v>11.1587421</v>
      </c>
      <c r="F36" s="8">
        <f t="shared" si="3"/>
        <v>17.374596666666665</v>
      </c>
      <c r="G36">
        <v>-1.5447576999999999</v>
      </c>
      <c r="H36">
        <v>6.0737385000000002</v>
      </c>
      <c r="I36">
        <v>2.5092569</v>
      </c>
      <c r="J36">
        <f t="shared" si="6"/>
        <v>2.3460792333333331</v>
      </c>
    </row>
    <row r="37" spans="2:10" x14ac:dyDescent="0.35">
      <c r="B37" t="s">
        <v>29</v>
      </c>
      <c r="C37" s="8">
        <f>AVERAGE(C32:C36)</f>
        <v>7.7924252800000007</v>
      </c>
      <c r="D37" s="8">
        <f t="shared" ref="D37:E37" si="13">AVERAGE(D32:D36)</f>
        <v>8.2313707600000008</v>
      </c>
      <c r="E37" s="8">
        <f t="shared" si="13"/>
        <v>5.2654631600000004</v>
      </c>
      <c r="F37" s="8">
        <f>AVERAGE(C37:E37)</f>
        <v>7.0964197333333336</v>
      </c>
      <c r="G37" s="8">
        <f>AVERAGE(G32:G36)</f>
        <v>2.6414694600000002</v>
      </c>
      <c r="H37" s="8">
        <f t="shared" ref="H37:I37" si="14">AVERAGE(H32:H36)</f>
        <v>2.3572706000000001</v>
      </c>
      <c r="I37" s="8">
        <f t="shared" si="14"/>
        <v>3.8763197999999996</v>
      </c>
      <c r="J37" s="8">
        <f>AVERAGE(G37:I37)</f>
        <v>2.9583532866666666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11F3B-A139-4B04-8854-B9EC212B52AB}">
  <dimension ref="A1:G110"/>
  <sheetViews>
    <sheetView topLeftCell="A40" workbookViewId="0">
      <selection activeCell="F18" sqref="F18"/>
    </sheetView>
  </sheetViews>
  <sheetFormatPr defaultColWidth="20.54296875" defaultRowHeight="14.5" x14ac:dyDescent="0.35"/>
  <cols>
    <col min="1" max="1" width="39.453125" customWidth="1"/>
    <col min="4" max="4" width="33.54296875" customWidth="1"/>
  </cols>
  <sheetData>
    <row r="1" spans="1:7" x14ac:dyDescent="0.35">
      <c r="A1" s="27" t="s">
        <v>166</v>
      </c>
      <c r="B1" t="s">
        <v>167</v>
      </c>
      <c r="G1" s="26"/>
    </row>
    <row r="2" spans="1:7" x14ac:dyDescent="0.35">
      <c r="A2" s="27">
        <v>14.301517</v>
      </c>
      <c r="B2">
        <v>8.8826110000000007</v>
      </c>
      <c r="C2">
        <f>B2-3.14</f>
        <v>5.7426110000000001</v>
      </c>
      <c r="D2">
        <v>1.3934773620000001</v>
      </c>
      <c r="E2">
        <f>D2/2</f>
        <v>0.69673868100000003</v>
      </c>
    </row>
    <row r="3" spans="1:7" x14ac:dyDescent="0.35">
      <c r="A3" s="27">
        <v>12.765464</v>
      </c>
      <c r="B3">
        <v>7.8029739999999999</v>
      </c>
      <c r="C3">
        <f t="shared" ref="C3:C66" si="0">B3-3.14</f>
        <v>4.6629740000000002</v>
      </c>
      <c r="D3">
        <v>1.52374096</v>
      </c>
      <c r="E3">
        <f t="shared" ref="E3:E66" si="1">D3/2</f>
        <v>0.76187048000000002</v>
      </c>
    </row>
    <row r="4" spans="1:7" x14ac:dyDescent="0.35">
      <c r="A4" s="27">
        <v>14.590104999999999</v>
      </c>
      <c r="B4">
        <v>13.276539</v>
      </c>
      <c r="C4">
        <f t="shared" si="0"/>
        <v>10.136538999999999</v>
      </c>
      <c r="D4">
        <v>3.9423076209999999</v>
      </c>
      <c r="E4">
        <f t="shared" si="1"/>
        <v>1.9711538104999999</v>
      </c>
    </row>
    <row r="5" spans="1:7" x14ac:dyDescent="0.35">
      <c r="A5" s="28">
        <v>9.6851629999999993</v>
      </c>
      <c r="B5">
        <v>-3.7341229999999999</v>
      </c>
      <c r="C5">
        <f t="shared" si="0"/>
        <v>-6.874123</v>
      </c>
      <c r="D5">
        <v>6.3553997579999999</v>
      </c>
      <c r="E5">
        <f t="shared" si="1"/>
        <v>3.1776998789999999</v>
      </c>
    </row>
    <row r="6" spans="1:7" x14ac:dyDescent="0.35">
      <c r="A6">
        <v>12.959688999999999</v>
      </c>
      <c r="B6">
        <v>13.06977</v>
      </c>
      <c r="C6">
        <f t="shared" si="0"/>
        <v>9.9297699999999995</v>
      </c>
      <c r="D6">
        <v>5.4654899950000004</v>
      </c>
      <c r="E6">
        <f t="shared" si="1"/>
        <v>2.7327449975000002</v>
      </c>
    </row>
    <row r="7" spans="1:7" x14ac:dyDescent="0.35">
      <c r="A7">
        <v>12.860387599999999</v>
      </c>
      <c r="B7">
        <f>AVERAGE(B2:B6)</f>
        <v>7.8595541999999998</v>
      </c>
      <c r="C7">
        <f t="shared" si="0"/>
        <v>4.7195541999999993</v>
      </c>
      <c r="D7">
        <v>2.85861418</v>
      </c>
      <c r="E7">
        <f t="shared" si="1"/>
        <v>1.42930709</v>
      </c>
    </row>
    <row r="8" spans="1:7" x14ac:dyDescent="0.35">
      <c r="A8">
        <v>5.1155780000000002</v>
      </c>
      <c r="B8">
        <v>1.93324856</v>
      </c>
      <c r="C8">
        <f t="shared" si="0"/>
        <v>-1.2067514400000001</v>
      </c>
      <c r="D8">
        <v>3.8873543129999999</v>
      </c>
      <c r="E8">
        <f t="shared" si="1"/>
        <v>1.9436771564999999</v>
      </c>
    </row>
    <row r="9" spans="1:7" x14ac:dyDescent="0.35">
      <c r="A9">
        <v>6.601083</v>
      </c>
      <c r="B9">
        <v>2.05604107</v>
      </c>
      <c r="C9">
        <f t="shared" si="0"/>
        <v>-1.0839589300000001</v>
      </c>
      <c r="D9">
        <v>2.4440077000000001E-2</v>
      </c>
      <c r="E9">
        <f t="shared" si="1"/>
        <v>1.2220038500000001E-2</v>
      </c>
    </row>
    <row r="10" spans="1:7" x14ac:dyDescent="0.35">
      <c r="A10">
        <v>2.4940880000000001</v>
      </c>
      <c r="B10">
        <v>1.2213640400000001</v>
      </c>
      <c r="C10">
        <f t="shared" si="0"/>
        <v>-1.91863596</v>
      </c>
      <c r="D10">
        <v>1.7625492270000001</v>
      </c>
      <c r="E10">
        <f t="shared" si="1"/>
        <v>0.88127461350000003</v>
      </c>
    </row>
    <row r="11" spans="1:7" x14ac:dyDescent="0.35">
      <c r="A11">
        <v>4.6201410000000003</v>
      </c>
      <c r="B11">
        <v>0.54854192999999996</v>
      </c>
      <c r="C11">
        <f t="shared" si="0"/>
        <v>-2.5914580700000003</v>
      </c>
      <c r="D11">
        <v>0.567432618</v>
      </c>
      <c r="E11">
        <f t="shared" si="1"/>
        <v>0.283716309</v>
      </c>
    </row>
    <row r="12" spans="1:7" x14ac:dyDescent="0.35">
      <c r="A12">
        <v>3.9779209999999998</v>
      </c>
      <c r="B12">
        <v>0.62988986000000002</v>
      </c>
      <c r="C12">
        <f t="shared" si="0"/>
        <v>-2.5101101400000001</v>
      </c>
      <c r="D12">
        <v>1.4794510139999999</v>
      </c>
      <c r="E12">
        <f t="shared" si="1"/>
        <v>0.73972550699999995</v>
      </c>
    </row>
    <row r="13" spans="1:7" x14ac:dyDescent="0.35">
      <c r="A13">
        <v>4.5617621999999995</v>
      </c>
      <c r="B13">
        <f>AVERAGE(B8:B12)</f>
        <v>1.277817092</v>
      </c>
      <c r="C13">
        <f t="shared" si="0"/>
        <v>-1.8621829080000001</v>
      </c>
      <c r="D13">
        <v>2.8935971930000002</v>
      </c>
      <c r="E13">
        <f t="shared" si="1"/>
        <v>1.4467985965000001</v>
      </c>
    </row>
    <row r="14" spans="1:7" x14ac:dyDescent="0.35">
      <c r="A14">
        <v>5.504143</v>
      </c>
      <c r="B14">
        <v>3.2678720000000001</v>
      </c>
      <c r="C14">
        <f t="shared" si="0"/>
        <v>0.12787199999999999</v>
      </c>
      <c r="D14">
        <v>1.5424895199999999</v>
      </c>
      <c r="E14">
        <f t="shared" si="1"/>
        <v>0.77124475999999997</v>
      </c>
    </row>
    <row r="15" spans="1:7" x14ac:dyDescent="0.35">
      <c r="A15">
        <v>7.3124830000000003</v>
      </c>
      <c r="B15">
        <v>6.2246370000000004</v>
      </c>
      <c r="C15">
        <f t="shared" si="0"/>
        <v>3.0846370000000003</v>
      </c>
      <c r="D15">
        <v>-0.36448398799999998</v>
      </c>
      <c r="E15">
        <f t="shared" si="1"/>
        <v>-0.18224199399999999</v>
      </c>
    </row>
    <row r="16" spans="1:7" x14ac:dyDescent="0.35">
      <c r="A16">
        <v>5.7611980000000003</v>
      </c>
      <c r="B16">
        <v>7.3866800000000001</v>
      </c>
      <c r="C16">
        <f t="shared" si="0"/>
        <v>4.2466799999999996</v>
      </c>
      <c r="D16">
        <v>3.5972176180000002</v>
      </c>
      <c r="E16">
        <f t="shared" si="1"/>
        <v>1.7986088090000001</v>
      </c>
    </row>
    <row r="17" spans="1:5" x14ac:dyDescent="0.35">
      <c r="A17">
        <v>2.5058319999999998</v>
      </c>
      <c r="B17">
        <v>1.3612550000000001</v>
      </c>
      <c r="C17">
        <f t="shared" si="0"/>
        <v>-1.778745</v>
      </c>
      <c r="D17">
        <v>2.3840142310000001</v>
      </c>
      <c r="E17">
        <f t="shared" si="1"/>
        <v>1.1920071155</v>
      </c>
    </row>
    <row r="18" spans="1:5" x14ac:dyDescent="0.35">
      <c r="A18">
        <v>10.867152000000001</v>
      </c>
      <c r="B18">
        <v>7.189972</v>
      </c>
      <c r="C18">
        <f t="shared" si="0"/>
        <v>4.0499720000000003</v>
      </c>
      <c r="D18">
        <v>1.025836041</v>
      </c>
      <c r="E18">
        <f t="shared" si="1"/>
        <v>0.51291802050000002</v>
      </c>
    </row>
    <row r="19" spans="1:5" x14ac:dyDescent="0.35">
      <c r="A19">
        <v>6.3901615999999999</v>
      </c>
      <c r="B19">
        <f>AVERAGE(B14:B18)</f>
        <v>5.0860832</v>
      </c>
      <c r="C19">
        <f t="shared" si="0"/>
        <v>1.9460831999999999</v>
      </c>
      <c r="D19">
        <v>2.4419244550000001</v>
      </c>
      <c r="E19">
        <f t="shared" si="1"/>
        <v>1.2209622275000001</v>
      </c>
    </row>
    <row r="20" spans="1:5" x14ac:dyDescent="0.35">
      <c r="A20">
        <v>3.3007928999999998</v>
      </c>
      <c r="B20">
        <v>-1.09105221</v>
      </c>
      <c r="C20">
        <f t="shared" si="0"/>
        <v>-4.2310522099999996</v>
      </c>
      <c r="D20">
        <v>3.8971721700000002</v>
      </c>
      <c r="E20">
        <f t="shared" si="1"/>
        <v>1.9485860850000001</v>
      </c>
    </row>
    <row r="21" spans="1:5" x14ac:dyDescent="0.35">
      <c r="A21">
        <v>3.2279255299999998</v>
      </c>
      <c r="B21">
        <v>3.4050100300000001</v>
      </c>
      <c r="C21">
        <f t="shared" si="0"/>
        <v>0.26501003000000001</v>
      </c>
      <c r="D21">
        <v>1.432837286</v>
      </c>
      <c r="E21">
        <f t="shared" si="1"/>
        <v>0.71641864300000002</v>
      </c>
    </row>
    <row r="22" spans="1:5" x14ac:dyDescent="0.35">
      <c r="A22">
        <v>5.36898081</v>
      </c>
      <c r="B22">
        <v>4.26070993</v>
      </c>
      <c r="C22">
        <f t="shared" si="0"/>
        <v>1.1207099299999999</v>
      </c>
      <c r="D22">
        <v>0.47246276199999998</v>
      </c>
      <c r="E22">
        <f t="shared" si="1"/>
        <v>0.23623138099999999</v>
      </c>
    </row>
    <row r="23" spans="1:5" x14ac:dyDescent="0.35">
      <c r="A23">
        <v>4.7669924300000002</v>
      </c>
      <c r="B23">
        <v>3.6585506799999998</v>
      </c>
      <c r="C23">
        <f t="shared" si="0"/>
        <v>0.51855067999999971</v>
      </c>
      <c r="D23">
        <v>3.785143009</v>
      </c>
      <c r="E23">
        <f t="shared" si="1"/>
        <v>1.8925715045</v>
      </c>
    </row>
    <row r="24" spans="1:5" x14ac:dyDescent="0.35">
      <c r="A24">
        <v>0.91534559000000004</v>
      </c>
      <c r="B24">
        <v>3.9782756099999999</v>
      </c>
      <c r="C24">
        <f t="shared" si="0"/>
        <v>0.83827560999999973</v>
      </c>
      <c r="D24">
        <v>2.3842231549999999</v>
      </c>
      <c r="E24">
        <f t="shared" si="1"/>
        <v>1.1921115775</v>
      </c>
    </row>
    <row r="25" spans="1:5" x14ac:dyDescent="0.35">
      <c r="A25">
        <v>3.5160074520000002</v>
      </c>
      <c r="B25">
        <f>AVERAGE(B20:B24)</f>
        <v>2.8422988079999998</v>
      </c>
      <c r="C25">
        <f t="shared" si="0"/>
        <v>-0.29770119200000034</v>
      </c>
      <c r="D25">
        <v>1.4608649929999999</v>
      </c>
      <c r="E25">
        <f t="shared" si="1"/>
        <v>0.73043249649999997</v>
      </c>
    </row>
    <row r="26" spans="1:5" x14ac:dyDescent="0.35">
      <c r="A26">
        <v>0.91696495</v>
      </c>
      <c r="B26">
        <v>3.6875041</v>
      </c>
      <c r="C26">
        <f t="shared" si="0"/>
        <v>0.54750409999999983</v>
      </c>
      <c r="D26">
        <v>0.477635543</v>
      </c>
      <c r="E26">
        <f t="shared" si="1"/>
        <v>0.2388177715</v>
      </c>
    </row>
    <row r="27" spans="1:5" x14ac:dyDescent="0.35">
      <c r="A27">
        <v>1.39094099</v>
      </c>
      <c r="B27">
        <v>-3.1487772000000001</v>
      </c>
      <c r="C27">
        <f t="shared" si="0"/>
        <v>-6.2887772000000002</v>
      </c>
      <c r="D27">
        <v>0.450132054</v>
      </c>
      <c r="E27">
        <f t="shared" si="1"/>
        <v>0.225066027</v>
      </c>
    </row>
    <row r="28" spans="1:5" x14ac:dyDescent="0.35">
      <c r="A28">
        <v>-4.0926560000000001E-2</v>
      </c>
      <c r="B28">
        <v>4.3406231999999996</v>
      </c>
      <c r="C28">
        <f t="shared" si="0"/>
        <v>1.2006231999999994</v>
      </c>
      <c r="D28">
        <v>3.8777753690000001</v>
      </c>
      <c r="E28">
        <f t="shared" si="1"/>
        <v>1.9388876845</v>
      </c>
    </row>
    <row r="29" spans="1:5" x14ac:dyDescent="0.35">
      <c r="A29">
        <v>-1.34551585</v>
      </c>
      <c r="B29">
        <v>0.5245417</v>
      </c>
      <c r="C29">
        <f t="shared" si="0"/>
        <v>-2.6154583000000002</v>
      </c>
      <c r="D29">
        <v>-1.7123314650000001</v>
      </c>
      <c r="E29">
        <f t="shared" si="1"/>
        <v>-0.85616573250000005</v>
      </c>
    </row>
    <row r="30" spans="1:5" x14ac:dyDescent="0.35">
      <c r="A30">
        <v>7.7543521999999996</v>
      </c>
      <c r="B30">
        <v>2.8235594000000002</v>
      </c>
      <c r="C30">
        <f t="shared" si="0"/>
        <v>-0.31644059999999996</v>
      </c>
      <c r="D30">
        <v>2.550277152</v>
      </c>
      <c r="E30">
        <f t="shared" si="1"/>
        <v>1.275138576</v>
      </c>
    </row>
    <row r="31" spans="1:5" x14ac:dyDescent="0.35">
      <c r="A31">
        <v>1.7351631460000001</v>
      </c>
      <c r="B31">
        <f>AVERAGE(B26:B30)</f>
        <v>1.6454902400000002</v>
      </c>
      <c r="C31">
        <f t="shared" si="0"/>
        <v>-1.4945097599999999</v>
      </c>
      <c r="D31">
        <v>1.115386489</v>
      </c>
      <c r="E31">
        <f t="shared" si="1"/>
        <v>0.55769324450000002</v>
      </c>
    </row>
    <row r="32" spans="1:5" x14ac:dyDescent="0.35">
      <c r="A32">
        <v>1.7392315</v>
      </c>
      <c r="B32">
        <v>5.5308554000000001</v>
      </c>
      <c r="C32">
        <f t="shared" si="0"/>
        <v>2.3908554</v>
      </c>
      <c r="D32">
        <v>2.2570039730000002</v>
      </c>
      <c r="E32">
        <f t="shared" si="1"/>
        <v>1.1285019865000001</v>
      </c>
    </row>
    <row r="33" spans="1:5" x14ac:dyDescent="0.35">
      <c r="A33">
        <v>8.0444516000000004</v>
      </c>
      <c r="B33">
        <v>-9.2077279000000001</v>
      </c>
      <c r="C33">
        <f t="shared" si="0"/>
        <v>-12.347727900000001</v>
      </c>
      <c r="D33">
        <v>3.6310402019999999</v>
      </c>
      <c r="E33">
        <f t="shared" si="1"/>
        <v>1.8155201009999999</v>
      </c>
    </row>
    <row r="34" spans="1:5" x14ac:dyDescent="0.35">
      <c r="A34">
        <v>11.2442183</v>
      </c>
      <c r="B34">
        <v>11.6762251</v>
      </c>
      <c r="C34">
        <f t="shared" si="0"/>
        <v>8.5362250999999993</v>
      </c>
      <c r="D34">
        <v>1.581255455</v>
      </c>
      <c r="E34">
        <f t="shared" si="1"/>
        <v>0.79062772749999999</v>
      </c>
    </row>
    <row r="35" spans="1:5" x14ac:dyDescent="0.35">
      <c r="A35">
        <v>-4.2416384999999996</v>
      </c>
      <c r="B35">
        <v>6.7527524000000003</v>
      </c>
      <c r="C35">
        <f t="shared" si="0"/>
        <v>3.6127524000000002</v>
      </c>
      <c r="D35">
        <v>2.688038395</v>
      </c>
      <c r="E35">
        <f t="shared" si="1"/>
        <v>1.3440191975</v>
      </c>
    </row>
    <row r="36" spans="1:5" x14ac:dyDescent="0.35">
      <c r="A36">
        <v>22.175863499999998</v>
      </c>
      <c r="B36">
        <v>-1.5447576999999999</v>
      </c>
      <c r="C36">
        <f t="shared" si="0"/>
        <v>-4.6847577000000005</v>
      </c>
      <c r="D36">
        <v>1.1176896169999999</v>
      </c>
      <c r="E36">
        <f t="shared" si="1"/>
        <v>0.55884480849999996</v>
      </c>
    </row>
    <row r="37" spans="1:5" x14ac:dyDescent="0.35">
      <c r="A37">
        <v>7.7924252800000007</v>
      </c>
      <c r="B37" s="8">
        <f>AVERAGE(B32:B36)</f>
        <v>2.6414694600000002</v>
      </c>
      <c r="C37">
        <f t="shared" si="0"/>
        <v>-0.49853053999999997</v>
      </c>
      <c r="D37">
        <v>0.297063044</v>
      </c>
      <c r="E37">
        <f t="shared" si="1"/>
        <v>0.148531522</v>
      </c>
    </row>
    <row r="38" spans="1:5" x14ac:dyDescent="0.35">
      <c r="A38">
        <v>15.546195000000001</v>
      </c>
      <c r="B38">
        <v>11.442893</v>
      </c>
      <c r="C38">
        <f t="shared" si="0"/>
        <v>8.3028929999999992</v>
      </c>
      <c r="D38">
        <v>0.98805233999999997</v>
      </c>
      <c r="E38">
        <f t="shared" si="1"/>
        <v>0.49402616999999999</v>
      </c>
    </row>
    <row r="39" spans="1:5" x14ac:dyDescent="0.35">
      <c r="A39">
        <v>8.4053349999999991</v>
      </c>
      <c r="B39">
        <v>9.0194469999999995</v>
      </c>
      <c r="C39">
        <f t="shared" si="0"/>
        <v>5.879446999999999</v>
      </c>
      <c r="D39">
        <v>5.2958007509999998</v>
      </c>
      <c r="E39">
        <f t="shared" si="1"/>
        <v>2.6479003754999999</v>
      </c>
    </row>
    <row r="40" spans="1:5" x14ac:dyDescent="0.35">
      <c r="A40">
        <v>16.238475000000001</v>
      </c>
      <c r="B40">
        <v>11.365467000000001</v>
      </c>
      <c r="C40">
        <f t="shared" si="0"/>
        <v>8.2254670000000001</v>
      </c>
      <c r="D40">
        <v>3.4152288849999999</v>
      </c>
      <c r="E40">
        <f t="shared" si="1"/>
        <v>1.7076144424999999</v>
      </c>
    </row>
    <row r="41" spans="1:5" x14ac:dyDescent="0.35">
      <c r="A41" s="26">
        <v>15.510941000000001</v>
      </c>
      <c r="B41">
        <v>3.7055349999999998</v>
      </c>
      <c r="C41">
        <f t="shared" si="0"/>
        <v>0.56553499999999968</v>
      </c>
      <c r="D41">
        <v>1.3767100350000001</v>
      </c>
      <c r="E41">
        <f t="shared" si="1"/>
        <v>0.68835501750000005</v>
      </c>
    </row>
    <row r="42" spans="1:5" x14ac:dyDescent="0.35">
      <c r="A42">
        <v>11.96096</v>
      </c>
      <c r="B42">
        <v>3.6337169999999999</v>
      </c>
      <c r="C42">
        <f t="shared" si="0"/>
        <v>0.49371699999999974</v>
      </c>
      <c r="D42">
        <v>4.3707920140000001</v>
      </c>
      <c r="E42">
        <f t="shared" si="1"/>
        <v>2.185396007</v>
      </c>
    </row>
    <row r="43" spans="1:5" x14ac:dyDescent="0.35">
      <c r="A43">
        <v>13.5323812</v>
      </c>
      <c r="B43">
        <f>AVERAGE(B38:B42)</f>
        <v>7.8334117999999986</v>
      </c>
      <c r="C43">
        <f t="shared" si="0"/>
        <v>4.693411799999998</v>
      </c>
      <c r="D43">
        <v>2.9878744670000001</v>
      </c>
      <c r="E43">
        <f t="shared" si="1"/>
        <v>1.4939372335000001</v>
      </c>
    </row>
    <row r="44" spans="1:5" x14ac:dyDescent="0.35">
      <c r="A44">
        <v>4.7141950000000001</v>
      </c>
      <c r="B44">
        <v>1.4491948800000001</v>
      </c>
      <c r="C44">
        <f t="shared" si="0"/>
        <v>-1.6908051200000001</v>
      </c>
      <c r="D44">
        <v>5.1174268239999998</v>
      </c>
      <c r="E44">
        <f t="shared" si="1"/>
        <v>2.5587134119999999</v>
      </c>
    </row>
    <row r="45" spans="1:5" x14ac:dyDescent="0.35">
      <c r="A45">
        <v>6.5860070000000004</v>
      </c>
      <c r="B45">
        <v>4.1949248499999996</v>
      </c>
      <c r="C45">
        <f t="shared" si="0"/>
        <v>1.0549248499999995</v>
      </c>
      <c r="D45">
        <v>0.55009757800000003</v>
      </c>
      <c r="E45">
        <f t="shared" si="1"/>
        <v>0.27504878900000002</v>
      </c>
    </row>
    <row r="46" spans="1:5" x14ac:dyDescent="0.35">
      <c r="A46">
        <v>3.523056</v>
      </c>
      <c r="B46">
        <v>4.92769075</v>
      </c>
      <c r="C46">
        <f t="shared" si="0"/>
        <v>1.7876907499999999</v>
      </c>
      <c r="D46">
        <v>-1.204129E-3</v>
      </c>
      <c r="E46">
        <f t="shared" si="1"/>
        <v>-6.0206449999999998E-4</v>
      </c>
    </row>
    <row r="47" spans="1:5" x14ac:dyDescent="0.35">
      <c r="A47">
        <v>5.5249499999999996</v>
      </c>
      <c r="B47">
        <v>-5.6885190000000002E-2</v>
      </c>
      <c r="C47">
        <f t="shared" si="0"/>
        <v>-3.1968851900000002</v>
      </c>
      <c r="D47">
        <v>0.85096400299999997</v>
      </c>
      <c r="E47">
        <f t="shared" si="1"/>
        <v>0.42548200149999998</v>
      </c>
    </row>
    <row r="48" spans="1:5" x14ac:dyDescent="0.35">
      <c r="A48">
        <v>5.9186030000000001</v>
      </c>
      <c r="B48">
        <v>3.0951786299999999</v>
      </c>
      <c r="C48">
        <f t="shared" si="0"/>
        <v>-4.4821370000000194E-2</v>
      </c>
      <c r="D48">
        <v>3.7763602060000001</v>
      </c>
      <c r="E48">
        <f t="shared" si="1"/>
        <v>1.8881801030000001</v>
      </c>
    </row>
    <row r="49" spans="1:5" x14ac:dyDescent="0.35">
      <c r="A49">
        <v>5.2533621999999998</v>
      </c>
      <c r="B49">
        <f>AVERAGE(B44:B48)</f>
        <v>2.7220207840000001</v>
      </c>
      <c r="C49">
        <f t="shared" si="0"/>
        <v>-0.41797921599999999</v>
      </c>
      <c r="D49">
        <v>0.84781342900000001</v>
      </c>
      <c r="E49">
        <f t="shared" si="1"/>
        <v>0.4239067145</v>
      </c>
    </row>
    <row r="50" spans="1:5" x14ac:dyDescent="0.35">
      <c r="A50">
        <v>8.2209850000000007</v>
      </c>
      <c r="B50">
        <v>2.3963160000000001</v>
      </c>
      <c r="C50">
        <f t="shared" si="0"/>
        <v>-0.74368400000000001</v>
      </c>
      <c r="D50">
        <v>1.9969789179999999</v>
      </c>
      <c r="E50">
        <f t="shared" si="1"/>
        <v>0.99848945899999997</v>
      </c>
    </row>
    <row r="51" spans="1:5" x14ac:dyDescent="0.35">
      <c r="A51">
        <v>7.4687039999999998</v>
      </c>
      <c r="B51">
        <v>2.0091190000000001</v>
      </c>
      <c r="C51">
        <f t="shared" si="0"/>
        <v>-1.130881</v>
      </c>
      <c r="D51">
        <v>3.4921183220000001</v>
      </c>
      <c r="E51">
        <f t="shared" si="1"/>
        <v>1.746059161</v>
      </c>
    </row>
    <row r="52" spans="1:5" x14ac:dyDescent="0.35">
      <c r="A52">
        <v>5.782273</v>
      </c>
      <c r="B52">
        <v>8.8104650000000007</v>
      </c>
      <c r="C52">
        <f t="shared" si="0"/>
        <v>5.6704650000000001</v>
      </c>
      <c r="D52">
        <v>1.676297529</v>
      </c>
      <c r="E52">
        <f t="shared" si="1"/>
        <v>0.83814876449999998</v>
      </c>
    </row>
    <row r="53" spans="1:5" x14ac:dyDescent="0.35">
      <c r="A53">
        <v>9.6374189999999995</v>
      </c>
      <c r="B53">
        <v>2.7090040000000002</v>
      </c>
      <c r="C53">
        <f t="shared" si="0"/>
        <v>-0.43099599999999993</v>
      </c>
      <c r="D53">
        <v>2.7650322009999999</v>
      </c>
      <c r="E53">
        <f t="shared" si="1"/>
        <v>1.3825161005</v>
      </c>
    </row>
    <row r="54" spans="1:5" x14ac:dyDescent="0.35">
      <c r="A54">
        <v>3.5332300000000001</v>
      </c>
      <c r="B54">
        <v>11.339592</v>
      </c>
      <c r="C54">
        <f t="shared" si="0"/>
        <v>8.1995919999999991</v>
      </c>
      <c r="D54">
        <v>3.6493429609999999</v>
      </c>
      <c r="E54">
        <f t="shared" si="1"/>
        <v>1.8246714804999999</v>
      </c>
    </row>
    <row r="55" spans="1:5" x14ac:dyDescent="0.35">
      <c r="A55">
        <v>6.9285222000000006</v>
      </c>
      <c r="B55">
        <f>AVERAGE(B50:B54)</f>
        <v>5.4528992000000001</v>
      </c>
      <c r="C55">
        <f t="shared" si="0"/>
        <v>2.3128991999999999</v>
      </c>
      <c r="D55">
        <v>0.92982487400000002</v>
      </c>
      <c r="E55">
        <f t="shared" si="1"/>
        <v>0.46491243700000001</v>
      </c>
    </row>
    <row r="56" spans="1:5" x14ac:dyDescent="0.35">
      <c r="A56">
        <v>5.3899058999999996</v>
      </c>
      <c r="B56">
        <v>-0.38864560999999997</v>
      </c>
      <c r="C56">
        <f t="shared" si="0"/>
        <v>-3.5286456099999999</v>
      </c>
      <c r="D56">
        <v>3.530981309</v>
      </c>
      <c r="E56">
        <f t="shared" si="1"/>
        <v>1.7654906545</v>
      </c>
    </row>
    <row r="57" spans="1:5" x14ac:dyDescent="0.35">
      <c r="A57">
        <v>6.3446102499999997</v>
      </c>
      <c r="B57">
        <v>2.2865468</v>
      </c>
      <c r="C57">
        <f t="shared" si="0"/>
        <v>-0.85345320000000013</v>
      </c>
      <c r="D57">
        <v>4.9849739749999999</v>
      </c>
      <c r="E57">
        <f t="shared" si="1"/>
        <v>2.4924869875</v>
      </c>
    </row>
    <row r="58" spans="1:5" x14ac:dyDescent="0.35">
      <c r="A58">
        <v>2.54699381</v>
      </c>
      <c r="B58">
        <v>5.5493441600000004</v>
      </c>
      <c r="C58">
        <f t="shared" si="0"/>
        <v>2.4093441600000003</v>
      </c>
      <c r="D58">
        <v>2.179491686</v>
      </c>
      <c r="E58">
        <f t="shared" si="1"/>
        <v>1.089745843</v>
      </c>
    </row>
    <row r="59" spans="1:5" x14ac:dyDescent="0.35">
      <c r="A59">
        <v>1.5588930000000001E-2</v>
      </c>
      <c r="B59">
        <v>7.7404381600000001</v>
      </c>
      <c r="C59">
        <f t="shared" si="0"/>
        <v>4.6004381599999995</v>
      </c>
      <c r="D59">
        <v>0.94172988700000004</v>
      </c>
      <c r="E59">
        <f t="shared" si="1"/>
        <v>0.47086494350000002</v>
      </c>
    </row>
    <row r="60" spans="1:5" x14ac:dyDescent="0.35">
      <c r="A60">
        <v>7.8539613099999999</v>
      </c>
      <c r="B60">
        <v>1.7556295</v>
      </c>
      <c r="C60">
        <f t="shared" si="0"/>
        <v>-1.3843705000000002</v>
      </c>
      <c r="D60">
        <v>4.2944808229999998</v>
      </c>
      <c r="E60">
        <f t="shared" si="1"/>
        <v>2.1472404114999999</v>
      </c>
    </row>
    <row r="61" spans="1:5" x14ac:dyDescent="0.35">
      <c r="A61">
        <v>4.4302120399999998</v>
      </c>
      <c r="B61">
        <f>AVERAGE(B56:B60)</f>
        <v>3.3886626020000001</v>
      </c>
      <c r="C61">
        <f t="shared" si="0"/>
        <v>0.24866260200000001</v>
      </c>
      <c r="D61">
        <v>2.5399198869999999</v>
      </c>
      <c r="E61">
        <f t="shared" si="1"/>
        <v>1.2699599435</v>
      </c>
    </row>
    <row r="62" spans="1:5" x14ac:dyDescent="0.35">
      <c r="A62">
        <v>2.27813927</v>
      </c>
      <c r="B62">
        <v>9.7590865999999998</v>
      </c>
      <c r="C62">
        <f t="shared" si="0"/>
        <v>6.6190865999999993</v>
      </c>
      <c r="D62">
        <v>3.2705098239999999</v>
      </c>
      <c r="E62">
        <f t="shared" si="1"/>
        <v>1.6352549119999999</v>
      </c>
    </row>
    <row r="63" spans="1:5" x14ac:dyDescent="0.35">
      <c r="A63">
        <v>6.9689623300000001</v>
      </c>
      <c r="B63">
        <v>3.8635697000000002</v>
      </c>
      <c r="C63">
        <f t="shared" si="0"/>
        <v>0.72356970000000009</v>
      </c>
      <c r="D63">
        <v>3.3926484449999998</v>
      </c>
      <c r="E63">
        <f t="shared" si="1"/>
        <v>1.6963242224999999</v>
      </c>
    </row>
    <row r="64" spans="1:5" x14ac:dyDescent="0.35">
      <c r="A64">
        <v>10.44052632</v>
      </c>
      <c r="B64">
        <v>12.652479599999999</v>
      </c>
      <c r="C64">
        <f t="shared" si="0"/>
        <v>9.5124795999999989</v>
      </c>
      <c r="D64">
        <v>2.8576294930000001</v>
      </c>
      <c r="E64">
        <f t="shared" si="1"/>
        <v>1.4288147465000001</v>
      </c>
    </row>
    <row r="65" spans="1:5" x14ac:dyDescent="0.35">
      <c r="A65">
        <v>0.93593930999999997</v>
      </c>
      <c r="B65">
        <v>4.5008517000000001</v>
      </c>
      <c r="C65">
        <f t="shared" si="0"/>
        <v>1.3608517</v>
      </c>
      <c r="D65">
        <v>2.7104062940000002</v>
      </c>
      <c r="E65">
        <f t="shared" si="1"/>
        <v>1.3552031470000001</v>
      </c>
    </row>
    <row r="66" spans="1:5" x14ac:dyDescent="0.35">
      <c r="A66">
        <v>11.668082739999999</v>
      </c>
      <c r="B66">
        <v>6.9242657000000003</v>
      </c>
      <c r="C66">
        <f t="shared" si="0"/>
        <v>3.7842657000000002</v>
      </c>
      <c r="D66">
        <v>4.2678436880000001</v>
      </c>
      <c r="E66">
        <f t="shared" si="1"/>
        <v>2.1339218440000001</v>
      </c>
    </row>
    <row r="67" spans="1:5" x14ac:dyDescent="0.35">
      <c r="A67">
        <v>6.4583299939999987</v>
      </c>
      <c r="B67">
        <f>AVERAGE(B62:B66)</f>
        <v>7.5400506600000003</v>
      </c>
      <c r="C67">
        <f t="shared" ref="C67:C109" si="2">B67-3.14</f>
        <v>4.4000506599999998</v>
      </c>
      <c r="D67">
        <v>0.92100279799999996</v>
      </c>
      <c r="E67">
        <f t="shared" ref="E67:E109" si="3">D67/2</f>
        <v>0.46050139899999998</v>
      </c>
    </row>
    <row r="68" spans="1:5" x14ac:dyDescent="0.35">
      <c r="A68">
        <v>7.8349162999999997</v>
      </c>
      <c r="B68">
        <v>-0.63351979999999997</v>
      </c>
      <c r="C68">
        <f t="shared" si="2"/>
        <v>-3.7735197999999999</v>
      </c>
      <c r="D68">
        <v>2.5211922929999999</v>
      </c>
      <c r="E68">
        <f t="shared" si="3"/>
        <v>1.2605961465</v>
      </c>
    </row>
    <row r="69" spans="1:5" x14ac:dyDescent="0.35">
      <c r="A69">
        <v>5.9684834999999996</v>
      </c>
      <c r="B69">
        <v>0.409997</v>
      </c>
      <c r="C69">
        <f t="shared" si="2"/>
        <v>-2.730003</v>
      </c>
      <c r="D69">
        <v>0.75196865800000001</v>
      </c>
      <c r="E69">
        <f t="shared" si="3"/>
        <v>0.37598432900000001</v>
      </c>
    </row>
    <row r="70" spans="1:5" x14ac:dyDescent="0.35">
      <c r="A70">
        <v>7.6786080999999999</v>
      </c>
      <c r="B70">
        <v>2.5503469000000001</v>
      </c>
      <c r="C70">
        <f t="shared" si="2"/>
        <v>-0.58965310000000004</v>
      </c>
      <c r="D70">
        <v>2.6429835640000001</v>
      </c>
      <c r="E70">
        <f t="shared" si="3"/>
        <v>1.3214917820000001</v>
      </c>
    </row>
    <row r="71" spans="1:5" x14ac:dyDescent="0.35">
      <c r="A71">
        <v>0.88566149999999999</v>
      </c>
      <c r="B71">
        <v>3.3857903999999999</v>
      </c>
      <c r="C71">
        <f t="shared" si="2"/>
        <v>0.24579039999999974</v>
      </c>
      <c r="D71">
        <v>2.985297326</v>
      </c>
      <c r="E71">
        <f t="shared" si="3"/>
        <v>1.492648663</v>
      </c>
    </row>
    <row r="72" spans="1:5" x14ac:dyDescent="0.35">
      <c r="A72">
        <v>18.7891844</v>
      </c>
      <c r="B72">
        <v>6.0737385000000002</v>
      </c>
      <c r="C72">
        <f t="shared" si="2"/>
        <v>2.9337385</v>
      </c>
      <c r="D72">
        <v>0.316174391</v>
      </c>
      <c r="E72">
        <f t="shared" si="3"/>
        <v>0.1580871955</v>
      </c>
    </row>
    <row r="73" spans="1:5" x14ac:dyDescent="0.35">
      <c r="A73">
        <v>8.2313707600000008</v>
      </c>
      <c r="B73" s="8">
        <f>AVERAGE(B68:B72)</f>
        <v>2.3572706000000001</v>
      </c>
      <c r="C73">
        <f t="shared" si="2"/>
        <v>-0.78272940000000002</v>
      </c>
      <c r="D73">
        <v>-0.17514179799999999</v>
      </c>
      <c r="E73">
        <f t="shared" si="3"/>
        <v>-8.7570898999999994E-2</v>
      </c>
    </row>
    <row r="74" spans="1:5" x14ac:dyDescent="0.35">
      <c r="A74">
        <v>16.317511</v>
      </c>
      <c r="B74">
        <v>6.9074840000000002</v>
      </c>
      <c r="C74">
        <f t="shared" si="2"/>
        <v>3.7674840000000001</v>
      </c>
      <c r="D74">
        <v>3.8386853219999999</v>
      </c>
      <c r="E74">
        <f t="shared" si="3"/>
        <v>1.9193426609999999</v>
      </c>
    </row>
    <row r="75" spans="1:5" x14ac:dyDescent="0.35">
      <c r="A75">
        <v>12.356299999999999</v>
      </c>
      <c r="B75">
        <v>6.9054580000000003</v>
      </c>
      <c r="C75">
        <f t="shared" si="2"/>
        <v>3.7654580000000002</v>
      </c>
      <c r="D75" s="26">
        <v>2.9258828079999999</v>
      </c>
      <c r="E75">
        <f t="shared" si="3"/>
        <v>1.4629414039999999</v>
      </c>
    </row>
    <row r="76" spans="1:5" x14ac:dyDescent="0.35">
      <c r="A76">
        <v>17.744941000000001</v>
      </c>
      <c r="B76">
        <v>10.262040000000001</v>
      </c>
      <c r="C76">
        <f t="shared" si="2"/>
        <v>7.1220400000000001</v>
      </c>
      <c r="D76" s="26">
        <v>2.8504695350000002</v>
      </c>
      <c r="E76">
        <f t="shared" si="3"/>
        <v>1.4252347675000001</v>
      </c>
    </row>
    <row r="77" spans="1:5" x14ac:dyDescent="0.35">
      <c r="A77">
        <v>11.903326</v>
      </c>
      <c r="B77">
        <v>10.931424</v>
      </c>
      <c r="C77">
        <f t="shared" si="2"/>
        <v>7.7914239999999992</v>
      </c>
      <c r="D77">
        <v>0.923063305</v>
      </c>
      <c r="E77">
        <f t="shared" si="3"/>
        <v>0.4615316525</v>
      </c>
    </row>
    <row r="78" spans="1:5" x14ac:dyDescent="0.35">
      <c r="A78">
        <v>11.349866</v>
      </c>
      <c r="B78">
        <v>7.8297220000000003</v>
      </c>
      <c r="C78">
        <f t="shared" si="2"/>
        <v>4.6897219999999997</v>
      </c>
      <c r="D78">
        <v>2.157809769</v>
      </c>
      <c r="E78">
        <f t="shared" si="3"/>
        <v>1.0789048845</v>
      </c>
    </row>
    <row r="79" spans="1:5" x14ac:dyDescent="0.35">
      <c r="A79">
        <v>13.934388799999999</v>
      </c>
      <c r="B79">
        <f>AVERAGE(B74:B78)</f>
        <v>8.5672256000000004</v>
      </c>
      <c r="C79">
        <f t="shared" si="2"/>
        <v>5.4272255999999999</v>
      </c>
      <c r="D79">
        <v>3.4003744930000002</v>
      </c>
      <c r="E79">
        <f t="shared" si="3"/>
        <v>1.7001872465000001</v>
      </c>
    </row>
    <row r="80" spans="1:5" x14ac:dyDescent="0.35">
      <c r="A80">
        <v>6.6578340000000003</v>
      </c>
      <c r="B80">
        <v>3.0064512300000001</v>
      </c>
      <c r="C80">
        <f t="shared" si="2"/>
        <v>-0.13354876999999998</v>
      </c>
      <c r="D80">
        <v>4.8555256980000001</v>
      </c>
      <c r="E80">
        <f t="shared" si="3"/>
        <v>2.4277628490000001</v>
      </c>
    </row>
    <row r="81" spans="1:5" x14ac:dyDescent="0.35">
      <c r="A81">
        <v>4.6618630000000003</v>
      </c>
      <c r="B81">
        <v>2.0860529900000002</v>
      </c>
      <c r="C81">
        <f t="shared" si="2"/>
        <v>-1.0539470099999999</v>
      </c>
      <c r="D81">
        <v>0.95543068799999997</v>
      </c>
      <c r="E81">
        <f t="shared" si="3"/>
        <v>0.47771534399999999</v>
      </c>
    </row>
    <row r="82" spans="1:5" x14ac:dyDescent="0.35">
      <c r="A82">
        <v>4.9101850000000002</v>
      </c>
      <c r="B82">
        <v>3.8187161399999998</v>
      </c>
      <c r="C82">
        <f t="shared" si="2"/>
        <v>0.67871613999999969</v>
      </c>
      <c r="D82">
        <v>1.18508799</v>
      </c>
      <c r="E82">
        <f t="shared" si="3"/>
        <v>0.59254399499999999</v>
      </c>
    </row>
    <row r="83" spans="1:5" x14ac:dyDescent="0.35">
      <c r="A83">
        <v>3.7338840000000002</v>
      </c>
      <c r="B83">
        <v>4.2612307400000002</v>
      </c>
      <c r="C83">
        <f t="shared" si="2"/>
        <v>1.1212307400000001</v>
      </c>
      <c r="D83">
        <v>3.5601853710000002</v>
      </c>
      <c r="E83">
        <f t="shared" si="3"/>
        <v>1.7800926855000001</v>
      </c>
    </row>
    <row r="84" spans="1:5" x14ac:dyDescent="0.35">
      <c r="A84">
        <v>4.1327199999999999</v>
      </c>
      <c r="B84">
        <v>3.2237764699999998</v>
      </c>
      <c r="C84">
        <f t="shared" si="2"/>
        <v>8.3776469999999659E-2</v>
      </c>
      <c r="D84">
        <v>2.7559808619999999</v>
      </c>
      <c r="E84">
        <f t="shared" si="3"/>
        <v>1.377990431</v>
      </c>
    </row>
    <row r="85" spans="1:5" x14ac:dyDescent="0.35">
      <c r="A85">
        <v>4.8192972000000003</v>
      </c>
      <c r="B85">
        <f>AVERAGE(B80:B84)</f>
        <v>3.2792455140000003</v>
      </c>
      <c r="C85">
        <f t="shared" si="2"/>
        <v>0.13924551400000018</v>
      </c>
      <c r="D85">
        <v>1.902057031</v>
      </c>
      <c r="E85">
        <f t="shared" si="3"/>
        <v>0.9510285155</v>
      </c>
    </row>
    <row r="86" spans="1:5" x14ac:dyDescent="0.35">
      <c r="A86">
        <v>8.0411509999999993</v>
      </c>
      <c r="B86">
        <v>5.3040570000000002</v>
      </c>
      <c r="C86">
        <f t="shared" si="2"/>
        <v>2.1640570000000001</v>
      </c>
      <c r="D86">
        <v>1.611030172</v>
      </c>
      <c r="E86">
        <f t="shared" si="3"/>
        <v>0.80551508599999999</v>
      </c>
    </row>
    <row r="87" spans="1:5" x14ac:dyDescent="0.35">
      <c r="A87">
        <v>5.8440050000000001</v>
      </c>
      <c r="B87">
        <v>-0.25244299999999997</v>
      </c>
      <c r="C87">
        <f t="shared" si="2"/>
        <v>-3.3924430000000001</v>
      </c>
      <c r="D87">
        <v>2.3978008929999999</v>
      </c>
      <c r="E87">
        <f t="shared" si="3"/>
        <v>1.1989004464999999</v>
      </c>
    </row>
    <row r="88" spans="1:5" x14ac:dyDescent="0.35">
      <c r="A88">
        <v>4.1038699999999997</v>
      </c>
      <c r="B88">
        <v>6.2537580000000004</v>
      </c>
      <c r="C88">
        <f t="shared" si="2"/>
        <v>3.1137580000000002</v>
      </c>
      <c r="D88">
        <v>0.191148134</v>
      </c>
      <c r="E88">
        <f t="shared" si="3"/>
        <v>9.5574066999999999E-2</v>
      </c>
    </row>
    <row r="89" spans="1:5" x14ac:dyDescent="0.35">
      <c r="A89">
        <v>8.9914860000000001</v>
      </c>
      <c r="B89">
        <v>5.2992949999999999</v>
      </c>
      <c r="C89">
        <f t="shared" si="2"/>
        <v>2.1592949999999997</v>
      </c>
      <c r="D89">
        <v>2.4257152460000002</v>
      </c>
      <c r="E89">
        <f t="shared" si="3"/>
        <v>1.2128576230000001</v>
      </c>
    </row>
    <row r="90" spans="1:5" x14ac:dyDescent="0.35">
      <c r="A90">
        <v>7.4070020000000003</v>
      </c>
      <c r="B90">
        <v>3.7103329999999999</v>
      </c>
      <c r="C90">
        <f t="shared" si="2"/>
        <v>0.57033299999999976</v>
      </c>
      <c r="D90">
        <v>5.5883691369999999</v>
      </c>
      <c r="E90">
        <f t="shared" si="3"/>
        <v>2.7941845685</v>
      </c>
    </row>
    <row r="91" spans="1:5" x14ac:dyDescent="0.35">
      <c r="A91">
        <v>6.8775027999999994</v>
      </c>
      <c r="B91">
        <f>AVERAGE(B86:B90)</f>
        <v>4.0630000000000006</v>
      </c>
      <c r="C91">
        <f t="shared" si="2"/>
        <v>0.92300000000000049</v>
      </c>
      <c r="D91">
        <v>0.21654854300000001</v>
      </c>
      <c r="E91">
        <f t="shared" si="3"/>
        <v>0.1082742715</v>
      </c>
    </row>
    <row r="92" spans="1:5" x14ac:dyDescent="0.35">
      <c r="A92">
        <v>5.6348815200000004</v>
      </c>
      <c r="B92">
        <v>3.3580641400000002</v>
      </c>
      <c r="C92">
        <f t="shared" si="2"/>
        <v>0.21806414000000007</v>
      </c>
      <c r="D92">
        <v>3.8239482709999999</v>
      </c>
      <c r="E92">
        <f t="shared" si="3"/>
        <v>1.9119741354999999</v>
      </c>
    </row>
    <row r="93" spans="1:5" x14ac:dyDescent="0.35">
      <c r="A93">
        <v>4.5809946500000001</v>
      </c>
      <c r="B93">
        <v>9.6241122600000004</v>
      </c>
      <c r="C93">
        <f t="shared" si="2"/>
        <v>6.4841122599999998</v>
      </c>
      <c r="D93">
        <v>1.341512493</v>
      </c>
      <c r="E93">
        <f t="shared" si="3"/>
        <v>0.67075624649999999</v>
      </c>
    </row>
    <row r="94" spans="1:5" x14ac:dyDescent="0.35">
      <c r="A94">
        <v>5.5388591800000002</v>
      </c>
      <c r="B94">
        <v>4.3047243399999999</v>
      </c>
      <c r="C94">
        <f t="shared" si="2"/>
        <v>1.1647243399999998</v>
      </c>
      <c r="D94">
        <v>3.3425516179999999</v>
      </c>
      <c r="E94">
        <f t="shared" si="3"/>
        <v>1.6712758089999999</v>
      </c>
    </row>
    <row r="95" spans="1:5" x14ac:dyDescent="0.35">
      <c r="A95">
        <v>4.6111224100000001</v>
      </c>
      <c r="B95">
        <v>-2.123411E-2</v>
      </c>
      <c r="C95">
        <f t="shared" si="2"/>
        <v>-3.1612341100000001</v>
      </c>
      <c r="D95">
        <v>1.754655013</v>
      </c>
      <c r="E95">
        <f t="shared" si="3"/>
        <v>0.87732750650000002</v>
      </c>
    </row>
    <row r="96" spans="1:5" x14ac:dyDescent="0.35">
      <c r="A96">
        <v>1.9229610500000001</v>
      </c>
      <c r="B96">
        <v>3.3293251800000001</v>
      </c>
      <c r="C96">
        <f t="shared" si="2"/>
        <v>0.18932517999999998</v>
      </c>
      <c r="D96">
        <v>2.4465403270000001</v>
      </c>
      <c r="E96">
        <f t="shared" si="3"/>
        <v>1.2232701635000001</v>
      </c>
    </row>
    <row r="97" spans="1:5" x14ac:dyDescent="0.35">
      <c r="A97">
        <v>4.4577637620000008</v>
      </c>
      <c r="B97">
        <f>AVERAGE(B92:B96)</f>
        <v>4.1189983620000001</v>
      </c>
      <c r="C97">
        <f t="shared" si="2"/>
        <v>0.97899836200000001</v>
      </c>
      <c r="D97">
        <v>1.7980839390000001</v>
      </c>
      <c r="E97">
        <f t="shared" si="3"/>
        <v>0.89904196950000004</v>
      </c>
    </row>
    <row r="98" spans="1:5" x14ac:dyDescent="0.35">
      <c r="A98">
        <v>0.60548119</v>
      </c>
      <c r="B98">
        <v>11.8213773</v>
      </c>
      <c r="C98">
        <f t="shared" si="2"/>
        <v>8.6813772999999994</v>
      </c>
      <c r="D98">
        <v>3.3915917169999998</v>
      </c>
      <c r="E98">
        <f t="shared" si="3"/>
        <v>1.6957958584999999</v>
      </c>
    </row>
    <row r="99" spans="1:5" x14ac:dyDescent="0.35">
      <c r="A99">
        <v>4.5334638399999996</v>
      </c>
      <c r="B99">
        <v>5.6589030999999999</v>
      </c>
      <c r="C99">
        <f t="shared" si="2"/>
        <v>2.5189030999999997</v>
      </c>
      <c r="D99">
        <v>3.285023389</v>
      </c>
      <c r="E99">
        <f t="shared" si="3"/>
        <v>1.6425116945</v>
      </c>
    </row>
    <row r="100" spans="1:5" x14ac:dyDescent="0.35">
      <c r="A100">
        <v>10.9947287</v>
      </c>
      <c r="B100">
        <v>1.4506285000000001</v>
      </c>
      <c r="C100">
        <f t="shared" si="2"/>
        <v>-1.6893715</v>
      </c>
      <c r="D100">
        <v>1.3212141150000001</v>
      </c>
      <c r="E100">
        <f t="shared" si="3"/>
        <v>0.66060705750000004</v>
      </c>
    </row>
    <row r="101" spans="1:5" x14ac:dyDescent="0.35">
      <c r="A101">
        <v>2.1971134000000001</v>
      </c>
      <c r="B101">
        <v>1.0446257999999999</v>
      </c>
      <c r="C101">
        <f t="shared" si="2"/>
        <v>-2.0953742000000002</v>
      </c>
      <c r="D101">
        <v>1.9115402749999999</v>
      </c>
      <c r="E101">
        <f t="shared" si="3"/>
        <v>0.95577013749999995</v>
      </c>
    </row>
    <row r="102" spans="1:5" x14ac:dyDescent="0.35">
      <c r="A102">
        <v>2.5860827199999998</v>
      </c>
      <c r="B102">
        <v>4.5276804000000004</v>
      </c>
      <c r="C102">
        <f t="shared" si="2"/>
        <v>1.3876804000000003</v>
      </c>
      <c r="D102">
        <v>5.3413342339999996</v>
      </c>
      <c r="E102">
        <f t="shared" si="3"/>
        <v>2.6706671169999998</v>
      </c>
    </row>
    <row r="103" spans="1:5" x14ac:dyDescent="0.35">
      <c r="A103">
        <v>4.1833739699999999</v>
      </c>
      <c r="B103">
        <f>AVERAGE(B98:B102)</f>
        <v>4.9006430199999995</v>
      </c>
      <c r="C103">
        <f t="shared" si="2"/>
        <v>1.7606430199999994</v>
      </c>
      <c r="D103">
        <v>3.2722305550000002</v>
      </c>
      <c r="E103">
        <f t="shared" si="3"/>
        <v>1.6361152775000001</v>
      </c>
    </row>
    <row r="104" spans="1:5" x14ac:dyDescent="0.35">
      <c r="A104">
        <v>0.1172904</v>
      </c>
      <c r="B104">
        <v>4.2963702000000001</v>
      </c>
      <c r="C104">
        <f t="shared" si="2"/>
        <v>1.1563702</v>
      </c>
      <c r="D104">
        <v>2.7678803850000002</v>
      </c>
      <c r="E104">
        <f t="shared" si="3"/>
        <v>1.3839401925000001</v>
      </c>
    </row>
    <row r="105" spans="1:5" x14ac:dyDescent="0.35">
      <c r="A105">
        <v>10.008526</v>
      </c>
      <c r="B105">
        <v>-4.1029346999999996</v>
      </c>
      <c r="C105">
        <f t="shared" si="2"/>
        <v>-7.2429346999999993</v>
      </c>
      <c r="D105">
        <v>1.921304439</v>
      </c>
      <c r="E105">
        <f t="shared" si="3"/>
        <v>0.96065221950000002</v>
      </c>
    </row>
    <row r="106" spans="1:5" x14ac:dyDescent="0.35">
      <c r="A106">
        <v>-9.7249806000000003</v>
      </c>
      <c r="B106">
        <v>3.9303067999999999</v>
      </c>
      <c r="C106">
        <f t="shared" si="2"/>
        <v>0.79030679999999975</v>
      </c>
      <c r="D106">
        <v>-1.166232583</v>
      </c>
      <c r="E106">
        <f t="shared" si="3"/>
        <v>-0.58311629149999999</v>
      </c>
    </row>
    <row r="107" spans="1:5" x14ac:dyDescent="0.35">
      <c r="A107">
        <v>14.7677379</v>
      </c>
      <c r="B107">
        <v>12.748599799999999</v>
      </c>
      <c r="C107">
        <f t="shared" si="2"/>
        <v>9.6085997999999986</v>
      </c>
      <c r="D107">
        <v>2.744862183</v>
      </c>
      <c r="E107">
        <f t="shared" si="3"/>
        <v>1.3724310915</v>
      </c>
    </row>
    <row r="108" spans="1:5" x14ac:dyDescent="0.35">
      <c r="A108">
        <v>11.1587421</v>
      </c>
      <c r="B108">
        <v>2.5092569</v>
      </c>
      <c r="C108">
        <f t="shared" si="2"/>
        <v>-0.63074310000000011</v>
      </c>
      <c r="D108">
        <v>0.31298046200000001</v>
      </c>
      <c r="E108">
        <f t="shared" si="3"/>
        <v>0.15649023100000001</v>
      </c>
    </row>
    <row r="109" spans="1:5" x14ac:dyDescent="0.35">
      <c r="A109">
        <v>5.2654631600000004</v>
      </c>
      <c r="B109" s="8">
        <f>AVERAGE(B104:B108)</f>
        <v>3.8763197999999996</v>
      </c>
      <c r="C109">
        <f t="shared" si="2"/>
        <v>0.73631979999999952</v>
      </c>
      <c r="D109">
        <v>2.4698457810000001</v>
      </c>
      <c r="E109">
        <f t="shared" si="3"/>
        <v>1.2349228905</v>
      </c>
    </row>
    <row r="110" spans="1:5" x14ac:dyDescent="0.35">
      <c r="B110">
        <f>AVERAGE(B2:B109)</f>
        <v>4.4140256078888882</v>
      </c>
    </row>
  </sheetData>
  <pageMargins left="0.7" right="0.7" top="0.75" bottom="0.75" header="0.3" footer="0.3"/>
  <pageSetup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39E8E-F39C-47F4-99EC-DD027C878B80}">
  <dimension ref="A1:J66"/>
  <sheetViews>
    <sheetView workbookViewId="0">
      <selection sqref="A1:J1048576"/>
    </sheetView>
  </sheetViews>
  <sheetFormatPr defaultRowHeight="14.5" x14ac:dyDescent="0.35"/>
  <cols>
    <col min="3" max="6" width="36.1796875" style="8" customWidth="1"/>
    <col min="7" max="7" width="37" customWidth="1"/>
    <col min="8" max="8" width="35.81640625" customWidth="1"/>
    <col min="9" max="9" width="35" customWidth="1"/>
    <col min="10" max="10" width="13.54296875" customWidth="1"/>
  </cols>
  <sheetData>
    <row r="1" spans="1:10" x14ac:dyDescent="0.35">
      <c r="A1" t="s">
        <v>150</v>
      </c>
      <c r="B1" t="s">
        <v>162</v>
      </c>
      <c r="C1" s="8" t="s">
        <v>159</v>
      </c>
      <c r="D1" s="8" t="s">
        <v>160</v>
      </c>
      <c r="E1" s="8" t="s">
        <v>161</v>
      </c>
      <c r="F1" s="8" t="s">
        <v>29</v>
      </c>
      <c r="G1" t="s">
        <v>163</v>
      </c>
      <c r="H1" t="s">
        <v>164</v>
      </c>
      <c r="I1" t="s">
        <v>165</v>
      </c>
      <c r="J1" t="s">
        <v>29</v>
      </c>
    </row>
    <row r="2" spans="1:10" x14ac:dyDescent="0.35">
      <c r="A2" t="s">
        <v>151</v>
      </c>
      <c r="B2" t="s">
        <v>24</v>
      </c>
      <c r="C2">
        <v>22.001784000000001</v>
      </c>
      <c r="D2">
        <v>31.056910999999999</v>
      </c>
      <c r="E2">
        <v>16.933622</v>
      </c>
      <c r="G2">
        <v>18.801699200000002</v>
      </c>
      <c r="H2">
        <v>28.3127</v>
      </c>
      <c r="I2">
        <v>31.694938499999999</v>
      </c>
    </row>
    <row r="3" spans="1:10" x14ac:dyDescent="0.35">
      <c r="B3" t="s">
        <v>25</v>
      </c>
      <c r="C3">
        <v>25.811119000000001</v>
      </c>
      <c r="D3">
        <v>22.550288999999999</v>
      </c>
      <c r="E3">
        <v>37.738745999999999</v>
      </c>
      <c r="G3">
        <v>16.639833400000001</v>
      </c>
      <c r="H3">
        <v>17.300286700000001</v>
      </c>
      <c r="I3">
        <v>9.2000261999999999</v>
      </c>
    </row>
    <row r="4" spans="1:10" x14ac:dyDescent="0.35">
      <c r="B4" t="s">
        <v>30</v>
      </c>
      <c r="C4">
        <v>19.755165999999999</v>
      </c>
      <c r="D4">
        <v>17.182182999999998</v>
      </c>
      <c r="E4">
        <v>13.332753</v>
      </c>
      <c r="G4">
        <v>8.4117730999999996</v>
      </c>
      <c r="H4">
        <v>0.90493369999999995</v>
      </c>
      <c r="I4">
        <v>11.539881899999999</v>
      </c>
    </row>
    <row r="5" spans="1:10" x14ac:dyDescent="0.35">
      <c r="B5" t="s">
        <v>26</v>
      </c>
      <c r="C5">
        <v>28.503335</v>
      </c>
      <c r="D5">
        <v>19.066662000000001</v>
      </c>
      <c r="E5">
        <v>13.451663</v>
      </c>
      <c r="G5">
        <v>19.831312700000002</v>
      </c>
      <c r="H5">
        <v>27.4898867</v>
      </c>
      <c r="I5">
        <v>6.8212577999999997</v>
      </c>
    </row>
    <row r="6" spans="1:10" x14ac:dyDescent="0.35">
      <c r="B6" t="s">
        <v>34</v>
      </c>
      <c r="C6">
        <v>11.874339000000001</v>
      </c>
      <c r="D6">
        <v>28.234874999999999</v>
      </c>
      <c r="E6">
        <v>7.1461410000000001</v>
      </c>
      <c r="G6">
        <v>18.3066821</v>
      </c>
      <c r="H6">
        <v>10.4975459</v>
      </c>
      <c r="I6">
        <v>26.819036400000002</v>
      </c>
    </row>
    <row r="7" spans="1:10" x14ac:dyDescent="0.35">
      <c r="B7" t="s">
        <v>42</v>
      </c>
      <c r="C7">
        <v>20.724912</v>
      </c>
      <c r="D7">
        <v>30.199618000000001</v>
      </c>
      <c r="E7">
        <v>23.675384000000001</v>
      </c>
      <c r="G7">
        <v>0.86474070000000003</v>
      </c>
      <c r="H7">
        <v>10.7803927</v>
      </c>
      <c r="I7">
        <v>27.811466899999999</v>
      </c>
    </row>
    <row r="8" spans="1:10" x14ac:dyDescent="0.35">
      <c r="B8" t="s">
        <v>31</v>
      </c>
      <c r="C8">
        <v>17.500401</v>
      </c>
      <c r="D8">
        <v>24.074442000000001</v>
      </c>
      <c r="E8">
        <v>21.511806</v>
      </c>
      <c r="G8">
        <v>13.068106500000001</v>
      </c>
      <c r="H8">
        <v>28.246870300000001</v>
      </c>
      <c r="I8">
        <v>-7.1246945999999998</v>
      </c>
    </row>
    <row r="9" spans="1:10" x14ac:dyDescent="0.35">
      <c r="B9" t="s">
        <v>29</v>
      </c>
      <c r="C9" s="8">
        <f>AVERAGE(C2:C8)</f>
        <v>20.881579428571431</v>
      </c>
      <c r="D9" s="8">
        <f>AVERAGE(D2:D8)</f>
        <v>24.623568571428571</v>
      </c>
      <c r="E9" s="8">
        <f>AVERAGE(E2:E8)</f>
        <v>19.112873571428572</v>
      </c>
      <c r="F9" s="8">
        <f>AVERAGE(C9:E9)</f>
        <v>21.539340523809528</v>
      </c>
      <c r="G9">
        <f>AVERAGE(G2:G8)</f>
        <v>13.703449671428572</v>
      </c>
      <c r="H9" s="8">
        <f>AVERAGE(H2:H8)</f>
        <v>17.647516571428572</v>
      </c>
      <c r="I9" s="8">
        <f>AVERAGE(I2:I8)</f>
        <v>15.251701871428571</v>
      </c>
      <c r="J9" s="8">
        <f>AVERAGE(G9:I9)</f>
        <v>15.534222704761904</v>
      </c>
    </row>
    <row r="10" spans="1:10" x14ac:dyDescent="0.35">
      <c r="A10" t="s">
        <v>152</v>
      </c>
      <c r="B10" t="s">
        <v>24</v>
      </c>
      <c r="C10">
        <v>13.3013794</v>
      </c>
      <c r="D10">
        <v>13.8699908</v>
      </c>
      <c r="E10">
        <v>10.1592603</v>
      </c>
      <c r="G10">
        <v>13.4748033</v>
      </c>
      <c r="H10">
        <v>15.5608211</v>
      </c>
      <c r="I10">
        <v>15.956274499999999</v>
      </c>
    </row>
    <row r="11" spans="1:10" x14ac:dyDescent="0.35">
      <c r="B11" t="s">
        <v>25</v>
      </c>
      <c r="C11">
        <v>8.3237722000000005</v>
      </c>
      <c r="D11">
        <v>11.093889799999999</v>
      </c>
      <c r="E11">
        <v>12.1006357</v>
      </c>
      <c r="G11">
        <v>12.736875899999999</v>
      </c>
      <c r="H11">
        <v>39.366983599999998</v>
      </c>
      <c r="I11">
        <v>13.015783900000001</v>
      </c>
    </row>
    <row r="12" spans="1:10" x14ac:dyDescent="0.35">
      <c r="B12" t="s">
        <v>30</v>
      </c>
      <c r="C12">
        <v>26.619844400000002</v>
      </c>
      <c r="D12">
        <v>10.912594199999999</v>
      </c>
      <c r="E12">
        <v>11.3573468</v>
      </c>
      <c r="G12">
        <v>4.2548309</v>
      </c>
      <c r="H12">
        <v>9.1669295999999996</v>
      </c>
      <c r="I12">
        <v>11.119979799999999</v>
      </c>
    </row>
    <row r="13" spans="1:10" x14ac:dyDescent="0.35">
      <c r="B13" t="s">
        <v>26</v>
      </c>
      <c r="C13">
        <v>15.2322676</v>
      </c>
      <c r="D13">
        <v>11.425432499999999</v>
      </c>
      <c r="E13">
        <v>8.9359569000000008</v>
      </c>
      <c r="G13">
        <v>30.499521699999999</v>
      </c>
      <c r="H13">
        <v>33.397278700000001</v>
      </c>
      <c r="I13">
        <v>11.7565747</v>
      </c>
    </row>
    <row r="14" spans="1:10" x14ac:dyDescent="0.35">
      <c r="B14" t="s">
        <v>34</v>
      </c>
      <c r="C14">
        <v>13.9882521</v>
      </c>
      <c r="D14">
        <v>10.7230103</v>
      </c>
      <c r="E14">
        <v>2.0420788999999999</v>
      </c>
      <c r="G14">
        <v>16.9532205</v>
      </c>
      <c r="H14">
        <v>11.402101200000001</v>
      </c>
      <c r="I14">
        <v>15.507032000000001</v>
      </c>
    </row>
    <row r="15" spans="1:10" x14ac:dyDescent="0.35">
      <c r="B15" t="s">
        <v>42</v>
      </c>
      <c r="C15">
        <v>15.007977800000001</v>
      </c>
      <c r="D15">
        <v>0.37180980000000002</v>
      </c>
      <c r="E15">
        <v>12.0572792</v>
      </c>
      <c r="G15">
        <v>13.573225000000001</v>
      </c>
      <c r="H15">
        <v>10.170592299999999</v>
      </c>
      <c r="I15">
        <v>21.9814568</v>
      </c>
    </row>
    <row r="16" spans="1:10" x14ac:dyDescent="0.35">
      <c r="B16" t="s">
        <v>31</v>
      </c>
      <c r="C16">
        <v>19.8555481</v>
      </c>
      <c r="D16">
        <v>14.574961099999999</v>
      </c>
      <c r="E16">
        <v>16.856718900000001</v>
      </c>
      <c r="G16">
        <v>13.627284</v>
      </c>
      <c r="H16">
        <v>21.553578000000002</v>
      </c>
      <c r="I16">
        <v>28.355256399999998</v>
      </c>
    </row>
    <row r="17" spans="1:10" x14ac:dyDescent="0.35">
      <c r="B17" t="s">
        <v>29</v>
      </c>
      <c r="C17">
        <f>AVERAGE(C10:C16)</f>
        <v>16.047005942857144</v>
      </c>
      <c r="D17">
        <f>AVERAGE(D10:D16)</f>
        <v>10.424526928571428</v>
      </c>
      <c r="E17">
        <f>AVERAGE(E10:E16)</f>
        <v>10.501325242857144</v>
      </c>
      <c r="F17" s="8">
        <f>AVERAGE(C17:E17)</f>
        <v>12.324286038095238</v>
      </c>
      <c r="G17">
        <f>AVERAGE(G10:G16)</f>
        <v>15.017108757142855</v>
      </c>
      <c r="H17">
        <f>AVERAGE(H10:H16)</f>
        <v>20.088326357142858</v>
      </c>
      <c r="I17">
        <f>AVERAGE(I10:I16)</f>
        <v>16.813194014285717</v>
      </c>
      <c r="J17">
        <f>AVERAGE(G17:I17)</f>
        <v>17.306209709523809</v>
      </c>
    </row>
    <row r="18" spans="1:10" x14ac:dyDescent="0.35">
      <c r="A18" t="s">
        <v>153</v>
      </c>
      <c r="B18" t="s">
        <v>24</v>
      </c>
      <c r="C18">
        <v>17.060672100000001</v>
      </c>
      <c r="D18">
        <v>3.4946719000000002</v>
      </c>
      <c r="E18">
        <v>5.4978439000000003</v>
      </c>
      <c r="G18">
        <v>17.3637327</v>
      </c>
      <c r="H18">
        <v>6.5674948999999998</v>
      </c>
      <c r="I18">
        <v>18.0702213</v>
      </c>
    </row>
    <row r="19" spans="1:10" x14ac:dyDescent="0.35">
      <c r="B19" t="s">
        <v>25</v>
      </c>
      <c r="C19">
        <v>4.3906558000000002</v>
      </c>
      <c r="D19">
        <v>17.5130388</v>
      </c>
      <c r="E19">
        <v>13.344531099999999</v>
      </c>
      <c r="G19">
        <v>24.4328276</v>
      </c>
      <c r="H19">
        <v>5.8821010999999999</v>
      </c>
      <c r="I19">
        <v>33.606920899999999</v>
      </c>
    </row>
    <row r="20" spans="1:10" x14ac:dyDescent="0.35">
      <c r="B20" t="s">
        <v>30</v>
      </c>
      <c r="C20">
        <v>17.9450644</v>
      </c>
      <c r="D20">
        <v>18.5702319</v>
      </c>
      <c r="E20">
        <v>17.480242799999999</v>
      </c>
      <c r="G20">
        <v>18.650118500000001</v>
      </c>
      <c r="H20">
        <v>28.8042388</v>
      </c>
      <c r="I20">
        <v>13.678171900000001</v>
      </c>
    </row>
    <row r="21" spans="1:10" x14ac:dyDescent="0.35">
      <c r="B21" t="s">
        <v>26</v>
      </c>
      <c r="C21">
        <v>13.414487299999999</v>
      </c>
      <c r="D21">
        <v>7.6013776000000002</v>
      </c>
      <c r="E21">
        <v>9.9937290000000001</v>
      </c>
      <c r="G21">
        <v>12.8361228</v>
      </c>
      <c r="H21">
        <v>17.110970099999999</v>
      </c>
      <c r="I21">
        <v>16.444813199999999</v>
      </c>
    </row>
    <row r="22" spans="1:10" x14ac:dyDescent="0.35">
      <c r="B22" t="s">
        <v>34</v>
      </c>
      <c r="C22">
        <v>11.771721299999999</v>
      </c>
      <c r="D22">
        <v>19.319979199999999</v>
      </c>
      <c r="E22">
        <v>3.7954213999999999</v>
      </c>
      <c r="G22">
        <v>13.9047687</v>
      </c>
      <c r="H22">
        <v>0.76050790000000001</v>
      </c>
      <c r="I22">
        <v>14.5535002</v>
      </c>
    </row>
    <row r="23" spans="1:10" x14ac:dyDescent="0.35">
      <c r="B23" t="s">
        <v>42</v>
      </c>
      <c r="C23">
        <v>6.7815000999999997</v>
      </c>
      <c r="D23">
        <v>11.874305</v>
      </c>
      <c r="E23">
        <v>15.3399568</v>
      </c>
      <c r="G23">
        <v>34.065319199999998</v>
      </c>
      <c r="H23">
        <v>9.9155134999999994</v>
      </c>
      <c r="I23">
        <v>8.6461261</v>
      </c>
    </row>
    <row r="24" spans="1:10" x14ac:dyDescent="0.35">
      <c r="B24" t="s">
        <v>31</v>
      </c>
      <c r="C24">
        <v>6.9461519000000003</v>
      </c>
      <c r="D24">
        <v>12.270148900000001</v>
      </c>
      <c r="E24">
        <v>6.3203782000000004</v>
      </c>
      <c r="G24">
        <f>AVERAGE(G18:G23)</f>
        <v>20.208814916666668</v>
      </c>
      <c r="H24">
        <f>AVERAGE(H18:H23)</f>
        <v>11.506804383333332</v>
      </c>
      <c r="I24">
        <f>AVERAGE(I18:I23)</f>
        <v>17.499958933333335</v>
      </c>
      <c r="J24">
        <f>AVERAGE(G24:I24)</f>
        <v>16.405192744444445</v>
      </c>
    </row>
    <row r="25" spans="1:10" x14ac:dyDescent="0.35">
      <c r="B25" t="s">
        <v>29</v>
      </c>
      <c r="C25" s="8">
        <f>AVERAGE(C18:C24)</f>
        <v>11.187178985714286</v>
      </c>
      <c r="D25" s="8">
        <f>AVERAGE(D18:D24)</f>
        <v>12.949107614285714</v>
      </c>
      <c r="E25" s="8">
        <f>AVERAGE(E18:E24)</f>
        <v>10.2531576</v>
      </c>
      <c r="F25" s="8">
        <f>AVERAGE(C25:E25)</f>
        <v>11.463148066666667</v>
      </c>
    </row>
    <row r="26" spans="1:10" x14ac:dyDescent="0.35">
      <c r="A26" t="s">
        <v>154</v>
      </c>
      <c r="B26" t="s">
        <v>24</v>
      </c>
      <c r="C26">
        <v>2.8236987</v>
      </c>
      <c r="D26">
        <v>6.9840856000000002</v>
      </c>
      <c r="E26">
        <v>9.6670013000000008</v>
      </c>
      <c r="G26">
        <v>2.5275061999999999</v>
      </c>
      <c r="H26">
        <v>3.4176912000000002</v>
      </c>
      <c r="I26">
        <v>4.7890835000000003</v>
      </c>
    </row>
    <row r="27" spans="1:10" x14ac:dyDescent="0.35">
      <c r="B27" t="s">
        <v>25</v>
      </c>
      <c r="C27">
        <v>11.4226226</v>
      </c>
      <c r="D27">
        <v>5.0188297999999998</v>
      </c>
      <c r="E27">
        <v>9.9411948999999993</v>
      </c>
      <c r="G27">
        <v>1.4714441</v>
      </c>
      <c r="H27">
        <v>12.0086178</v>
      </c>
      <c r="I27">
        <v>4.0486212000000004</v>
      </c>
    </row>
    <row r="28" spans="1:10" x14ac:dyDescent="0.35">
      <c r="B28" t="s">
        <v>30</v>
      </c>
      <c r="C28">
        <v>3.2146176</v>
      </c>
      <c r="D28">
        <v>9.8151054999999996</v>
      </c>
      <c r="E28">
        <v>9.3268632</v>
      </c>
      <c r="G28">
        <v>5.3944558000000002</v>
      </c>
      <c r="H28">
        <v>10.0121821</v>
      </c>
      <c r="I28">
        <v>5.9382143000000003</v>
      </c>
    </row>
    <row r="29" spans="1:10" x14ac:dyDescent="0.35">
      <c r="B29" t="s">
        <v>26</v>
      </c>
      <c r="C29">
        <v>7.6567593</v>
      </c>
      <c r="D29">
        <v>6.5725157999999997</v>
      </c>
      <c r="E29">
        <v>11.6202492</v>
      </c>
      <c r="G29">
        <v>6.9841670000000002</v>
      </c>
      <c r="H29">
        <v>4.0872605999999996</v>
      </c>
      <c r="I29">
        <v>7.1916931000000002</v>
      </c>
    </row>
    <row r="30" spans="1:10" x14ac:dyDescent="0.35">
      <c r="B30" t="s">
        <v>34</v>
      </c>
      <c r="C30">
        <v>6.9248754999999997</v>
      </c>
      <c r="D30">
        <v>6.4968022000000003</v>
      </c>
      <c r="E30">
        <v>9.3272072999999995</v>
      </c>
      <c r="G30">
        <v>10.214835900000001</v>
      </c>
      <c r="H30">
        <v>12.698971</v>
      </c>
      <c r="I30">
        <v>6.5152714999999999</v>
      </c>
    </row>
    <row r="31" spans="1:10" x14ac:dyDescent="0.35">
      <c r="B31" t="s">
        <v>42</v>
      </c>
      <c r="C31">
        <v>4.7884659999999997</v>
      </c>
      <c r="D31">
        <v>11.560166799999999</v>
      </c>
      <c r="E31">
        <v>7.4367058999999998</v>
      </c>
      <c r="G31">
        <v>4.2735795999999997</v>
      </c>
      <c r="H31">
        <v>6.0644995000000002</v>
      </c>
      <c r="I31">
        <v>8.1166865999999995</v>
      </c>
    </row>
    <row r="32" spans="1:10" x14ac:dyDescent="0.35">
      <c r="B32" t="s">
        <v>31</v>
      </c>
      <c r="C32">
        <v>10.914263099999999</v>
      </c>
      <c r="D32">
        <v>4.3045353999999998</v>
      </c>
      <c r="E32">
        <v>5.1098895999999998</v>
      </c>
      <c r="G32">
        <v>-3.5508500999999999</v>
      </c>
      <c r="H32">
        <v>8.0670178000000003</v>
      </c>
      <c r="I32">
        <v>2.5597794</v>
      </c>
    </row>
    <row r="33" spans="1:10" x14ac:dyDescent="0.35">
      <c r="B33" t="s">
        <v>29</v>
      </c>
      <c r="C33" s="8">
        <f>AVERAGE(C26:C32)</f>
        <v>6.8207575428571428</v>
      </c>
      <c r="D33" s="8">
        <f>AVERAGE(D26:D32)</f>
        <v>7.2502915857142849</v>
      </c>
      <c r="E33" s="8">
        <f>AVERAGE(E26:E32)</f>
        <v>8.9184444857142857</v>
      </c>
      <c r="F33" s="8">
        <f>AVERAGE(C33:E33)</f>
        <v>7.6631645380952378</v>
      </c>
      <c r="G33">
        <f>AVERAGE(G26:G32)</f>
        <v>3.9021626428571432</v>
      </c>
      <c r="H33" s="8">
        <f>AVERAGE(H26:H32)</f>
        <v>8.050891428571429</v>
      </c>
      <c r="I33" s="8">
        <f>AVERAGE(I26:I32)</f>
        <v>5.5941928000000001</v>
      </c>
      <c r="J33" s="8">
        <f>AVERAGE(G33:I33)</f>
        <v>5.8490822904761899</v>
      </c>
    </row>
    <row r="34" spans="1:10" x14ac:dyDescent="0.35">
      <c r="A34" t="s">
        <v>155</v>
      </c>
      <c r="B34" t="s">
        <v>24</v>
      </c>
      <c r="C34">
        <v>6.9404377000000004</v>
      </c>
      <c r="D34">
        <v>5.3543196000000002</v>
      </c>
      <c r="E34">
        <v>-5.3358298</v>
      </c>
      <c r="G34">
        <v>8.1606880999999998</v>
      </c>
      <c r="H34">
        <v>10.2069084</v>
      </c>
      <c r="I34">
        <v>7.0618821000000001</v>
      </c>
    </row>
    <row r="35" spans="1:10" x14ac:dyDescent="0.35">
      <c r="B35" t="s">
        <v>25</v>
      </c>
      <c r="C35">
        <v>4.3383566</v>
      </c>
      <c r="D35">
        <v>10.312787500000001</v>
      </c>
      <c r="E35">
        <v>3.1313219999999999</v>
      </c>
      <c r="G35">
        <v>1.1577246999999999</v>
      </c>
      <c r="H35">
        <v>15.0248486</v>
      </c>
      <c r="I35">
        <v>6.1949519000000004</v>
      </c>
    </row>
    <row r="36" spans="1:10" x14ac:dyDescent="0.35">
      <c r="B36" t="s">
        <v>30</v>
      </c>
      <c r="C36">
        <v>-0.23201640000000001</v>
      </c>
      <c r="D36">
        <v>6.6948596</v>
      </c>
      <c r="E36">
        <v>7.0849745999999998</v>
      </c>
      <c r="G36">
        <v>5.2910111000000004</v>
      </c>
      <c r="H36">
        <v>0.1625441</v>
      </c>
      <c r="I36">
        <v>1.5806879</v>
      </c>
    </row>
    <row r="37" spans="1:10" x14ac:dyDescent="0.35">
      <c r="B37" t="s">
        <v>26</v>
      </c>
      <c r="C37">
        <v>8.7856205000000003</v>
      </c>
      <c r="D37">
        <v>0.45401239999999998</v>
      </c>
      <c r="E37">
        <v>1.3272663</v>
      </c>
      <c r="G37">
        <v>5.4195162000000003</v>
      </c>
      <c r="H37">
        <v>1.6892556000000001</v>
      </c>
      <c r="I37">
        <v>0.96786470000000002</v>
      </c>
    </row>
    <row r="38" spans="1:10" x14ac:dyDescent="0.35">
      <c r="B38" t="s">
        <v>34</v>
      </c>
      <c r="C38">
        <v>9.2117778000000001</v>
      </c>
      <c r="D38">
        <v>10.6193411</v>
      </c>
      <c r="E38">
        <v>10.875720899999999</v>
      </c>
      <c r="G38">
        <v>6.2973454000000002</v>
      </c>
      <c r="H38">
        <v>9.1604869999999998</v>
      </c>
      <c r="I38">
        <v>14.9400026</v>
      </c>
    </row>
    <row r="39" spans="1:10" x14ac:dyDescent="0.35">
      <c r="B39" t="s">
        <v>42</v>
      </c>
      <c r="C39">
        <v>10.5801701</v>
      </c>
      <c r="D39">
        <v>7.5011831999999998</v>
      </c>
      <c r="E39">
        <v>13.998593899999999</v>
      </c>
      <c r="G39">
        <v>-1.774194</v>
      </c>
      <c r="H39">
        <v>2.4065905000000001</v>
      </c>
      <c r="I39">
        <v>2.8320185000000002</v>
      </c>
      <c r="J39" s="8"/>
    </row>
    <row r="40" spans="1:10" x14ac:dyDescent="0.35">
      <c r="B40" t="s">
        <v>31</v>
      </c>
      <c r="C40">
        <v>7.2181483999999996</v>
      </c>
      <c r="D40">
        <v>4.4409749999999999</v>
      </c>
      <c r="E40">
        <v>3.7058933999999999</v>
      </c>
      <c r="G40">
        <v>9.2019722999999995</v>
      </c>
      <c r="H40">
        <v>5.6022724999999998</v>
      </c>
      <c r="I40">
        <v>7.3709971999999997</v>
      </c>
    </row>
    <row r="41" spans="1:10" x14ac:dyDescent="0.35">
      <c r="B41" t="s">
        <v>29</v>
      </c>
      <c r="C41" s="8">
        <f>AVERAGE(C34:C40)</f>
        <v>6.6917849571428567</v>
      </c>
      <c r="D41" s="8">
        <f>AVERAGE(D34:D40)</f>
        <v>6.4824969142857141</v>
      </c>
      <c r="E41" s="8">
        <f>AVERAGE(E34:E40)</f>
        <v>4.9697059000000001</v>
      </c>
      <c r="F41" s="8">
        <f>AVERAGE(C41:E41)</f>
        <v>6.0479959238095233</v>
      </c>
      <c r="G41">
        <f>AVERAGE(G34:G40)</f>
        <v>4.8220091142857138</v>
      </c>
      <c r="H41" s="8">
        <f>AVERAGE(H34:H40)</f>
        <v>6.3218438142857147</v>
      </c>
      <c r="I41" s="8">
        <f>AVERAGE(I34:I40)</f>
        <v>5.8497721285714288</v>
      </c>
      <c r="J41" s="8">
        <f>AVERAGE(G41:I41)</f>
        <v>5.6645416857142861</v>
      </c>
    </row>
    <row r="42" spans="1:10" x14ac:dyDescent="0.35">
      <c r="A42" t="s">
        <v>156</v>
      </c>
      <c r="B42" t="s">
        <v>24</v>
      </c>
      <c r="C42">
        <v>13.161250300000001</v>
      </c>
      <c r="D42">
        <v>5.5149721999999999</v>
      </c>
      <c r="E42">
        <v>2.8333037000000001</v>
      </c>
      <c r="G42">
        <v>5.1143194999999997</v>
      </c>
      <c r="H42">
        <v>6.9011800000000001</v>
      </c>
      <c r="I42">
        <v>12.983346900000001</v>
      </c>
    </row>
    <row r="43" spans="1:10" x14ac:dyDescent="0.35">
      <c r="B43" t="s">
        <v>25</v>
      </c>
      <c r="C43">
        <v>2.5424528999999998</v>
      </c>
      <c r="D43">
        <v>10.9829145</v>
      </c>
      <c r="E43">
        <v>5.5575704999999997</v>
      </c>
      <c r="G43">
        <v>4.7479787</v>
      </c>
      <c r="H43">
        <v>0.96681329999999999</v>
      </c>
      <c r="I43">
        <v>9.2823464999999992</v>
      </c>
    </row>
    <row r="44" spans="1:10" x14ac:dyDescent="0.35">
      <c r="B44" t="s">
        <v>30</v>
      </c>
      <c r="C44">
        <v>3.3640476000000001</v>
      </c>
      <c r="D44">
        <v>1.1325491999999999</v>
      </c>
      <c r="E44">
        <v>-1.2410968</v>
      </c>
      <c r="G44">
        <v>5.0333933999999996</v>
      </c>
      <c r="H44">
        <v>5.5042437</v>
      </c>
      <c r="I44">
        <v>2.5068060000000001</v>
      </c>
    </row>
    <row r="45" spans="1:10" x14ac:dyDescent="0.35">
      <c r="B45" t="s">
        <v>26</v>
      </c>
      <c r="C45">
        <v>8.1911877000000004</v>
      </c>
      <c r="D45">
        <v>9.6209168999999992</v>
      </c>
      <c r="E45">
        <v>14.8006981</v>
      </c>
      <c r="G45">
        <v>0.34733550000000002</v>
      </c>
      <c r="H45">
        <v>4.7203711999999998</v>
      </c>
      <c r="I45">
        <v>2.2349366000000002</v>
      </c>
    </row>
    <row r="46" spans="1:10" x14ac:dyDescent="0.35">
      <c r="B46" t="s">
        <v>34</v>
      </c>
      <c r="C46">
        <v>7.7275277999999998</v>
      </c>
      <c r="D46">
        <v>5.4866783000000003</v>
      </c>
      <c r="E46">
        <v>11.5690983</v>
      </c>
      <c r="G46">
        <v>0.30875330000000001</v>
      </c>
      <c r="H46">
        <v>6.7857184999999998</v>
      </c>
      <c r="I46">
        <v>5.0208634999999999</v>
      </c>
    </row>
    <row r="47" spans="1:10" x14ac:dyDescent="0.35">
      <c r="B47" t="s">
        <v>42</v>
      </c>
      <c r="C47">
        <v>-3.9125710000000001E-2</v>
      </c>
      <c r="D47">
        <v>-8.6983085399999993</v>
      </c>
      <c r="E47">
        <v>-2.8430872800000002</v>
      </c>
      <c r="G47">
        <v>9.0208750000000002</v>
      </c>
      <c r="H47">
        <v>7.1653348000000001</v>
      </c>
      <c r="I47">
        <v>5.0084099999999996</v>
      </c>
    </row>
    <row r="48" spans="1:10" x14ac:dyDescent="0.35">
      <c r="B48" t="s">
        <v>31</v>
      </c>
      <c r="C48">
        <v>-4.9462353700000001</v>
      </c>
      <c r="D48">
        <v>0.26041204000000001</v>
      </c>
      <c r="E48">
        <v>-6.8963529000000001</v>
      </c>
      <c r="G48">
        <v>5.4025749999999997E-3</v>
      </c>
      <c r="H48">
        <v>4.6872300840000003</v>
      </c>
      <c r="I48">
        <v>2.4478597010000001</v>
      </c>
    </row>
    <row r="49" spans="1:10" x14ac:dyDescent="0.35">
      <c r="B49" t="s">
        <v>29</v>
      </c>
      <c r="C49">
        <f>AVERAGE(C42:C48)</f>
        <v>4.2858721742857133</v>
      </c>
      <c r="D49">
        <f>AVERAGE(D42:D48)</f>
        <v>3.4714478</v>
      </c>
      <c r="E49">
        <f>AVERAGE(E42:E48)</f>
        <v>3.3971619457142865</v>
      </c>
      <c r="F49" s="8">
        <f>AVERAGE(C49:E49)</f>
        <v>3.7181606400000002</v>
      </c>
      <c r="G49">
        <f>AVERAGE(G42:G48)</f>
        <v>3.5111511392857144</v>
      </c>
      <c r="H49">
        <f>AVERAGE(H42:H48)</f>
        <v>5.247270226285714</v>
      </c>
      <c r="I49">
        <f>AVERAGE(I42:I48)</f>
        <v>5.6406527429999995</v>
      </c>
      <c r="J49">
        <f>AVERAGE(G49:I49)</f>
        <v>4.7996913695238099</v>
      </c>
    </row>
    <row r="50" spans="1:10" x14ac:dyDescent="0.35">
      <c r="A50" t="s">
        <v>157</v>
      </c>
      <c r="B50" t="s">
        <v>24</v>
      </c>
      <c r="C50">
        <v>-1.7342292699999999</v>
      </c>
      <c r="D50">
        <v>-5.1906461899999998</v>
      </c>
      <c r="E50">
        <v>-5.4775975099999998</v>
      </c>
      <c r="G50">
        <v>0.66606847400000002</v>
      </c>
      <c r="H50">
        <v>2.2470838739999999</v>
      </c>
      <c r="I50">
        <v>1.4215430339999999</v>
      </c>
    </row>
    <row r="51" spans="1:10" x14ac:dyDescent="0.35">
      <c r="B51" t="s">
        <v>25</v>
      </c>
      <c r="C51">
        <v>1.4720159100000001</v>
      </c>
      <c r="D51">
        <v>-0.70210293999999995</v>
      </c>
      <c r="E51">
        <v>-1.64724743</v>
      </c>
      <c r="G51">
        <v>6.9653865750000001</v>
      </c>
      <c r="H51">
        <v>4.3653775230000003</v>
      </c>
      <c r="I51">
        <v>-3.056236782</v>
      </c>
    </row>
    <row r="52" spans="1:10" x14ac:dyDescent="0.35">
      <c r="B52" t="s">
        <v>30</v>
      </c>
      <c r="C52">
        <v>-8.8582495699999999</v>
      </c>
      <c r="D52">
        <v>5.1719254000000001</v>
      </c>
      <c r="E52">
        <v>-9.3752438199999997</v>
      </c>
      <c r="G52">
        <v>0.26934626</v>
      </c>
      <c r="H52">
        <v>0.45940903</v>
      </c>
      <c r="I52">
        <v>2.380446402</v>
      </c>
    </row>
    <row r="53" spans="1:10" x14ac:dyDescent="0.35">
      <c r="B53" t="s">
        <v>26</v>
      </c>
      <c r="C53">
        <v>-8.4083481800000008</v>
      </c>
      <c r="D53">
        <v>-8.0433135900000003</v>
      </c>
      <c r="E53">
        <v>0.71412807</v>
      </c>
      <c r="G53">
        <v>1.7299337560000001</v>
      </c>
      <c r="H53">
        <v>5.8796881069999998</v>
      </c>
      <c r="I53">
        <v>1.3470302059999999</v>
      </c>
    </row>
    <row r="54" spans="1:10" x14ac:dyDescent="0.35">
      <c r="B54" t="s">
        <v>34</v>
      </c>
      <c r="C54">
        <v>-4.2439504699999997</v>
      </c>
      <c r="D54">
        <v>3.9646788599999998</v>
      </c>
      <c r="E54">
        <v>-2.6169541700000001</v>
      </c>
      <c r="G54">
        <v>5.2670053149999996</v>
      </c>
      <c r="H54">
        <v>2.785100167</v>
      </c>
      <c r="I54">
        <v>-3.277315706</v>
      </c>
    </row>
    <row r="55" spans="1:10" x14ac:dyDescent="0.35">
      <c r="B55" t="s">
        <v>42</v>
      </c>
      <c r="C55">
        <v>-1.82437644</v>
      </c>
      <c r="D55">
        <v>0.59455391999999996</v>
      </c>
      <c r="E55">
        <v>-3.2153467500000001</v>
      </c>
      <c r="G55">
        <v>3.0439024629999998</v>
      </c>
      <c r="H55">
        <v>1.7474300229999999</v>
      </c>
      <c r="I55">
        <v>4.1481301400000001</v>
      </c>
    </row>
    <row r="56" spans="1:10" x14ac:dyDescent="0.35">
      <c r="B56" t="s">
        <v>31</v>
      </c>
      <c r="C56">
        <v>-7.4722544299999996</v>
      </c>
      <c r="D56">
        <v>-4.5878590399999997</v>
      </c>
      <c r="E56">
        <v>-15.00491253</v>
      </c>
      <c r="G56">
        <v>-0.163091404</v>
      </c>
      <c r="H56">
        <v>0.83691315499999996</v>
      </c>
      <c r="I56">
        <v>3.4778459869999998</v>
      </c>
    </row>
    <row r="57" spans="1:10" x14ac:dyDescent="0.35">
      <c r="B57" t="s">
        <v>29</v>
      </c>
      <c r="C57" s="8">
        <f>AVERAGE(C50:C56)</f>
        <v>-4.4384846357142864</v>
      </c>
      <c r="D57" s="8">
        <f>AVERAGE(D50:D56)</f>
        <v>-1.2561090828571426</v>
      </c>
      <c r="E57" s="8">
        <f>AVERAGE(E50:E56)</f>
        <v>-5.2318820200000005</v>
      </c>
      <c r="F57" s="8">
        <f>AVERAGE(C57:E57)</f>
        <v>-3.6421585795238101</v>
      </c>
      <c r="G57">
        <f>AVERAGE(G50:G56)</f>
        <v>2.5397930627142853</v>
      </c>
      <c r="H57" s="8">
        <f>AVERAGE(H50:H56)</f>
        <v>2.6172859827142858</v>
      </c>
      <c r="I57" s="8">
        <f>AVERAGE(I50:I56)</f>
        <v>0.92020618300000001</v>
      </c>
      <c r="J57" s="8">
        <f>AVERAGE(G57:I57)</f>
        <v>2.0257617428095238</v>
      </c>
    </row>
    <row r="58" spans="1:10" x14ac:dyDescent="0.35">
      <c r="A58" t="s">
        <v>158</v>
      </c>
      <c r="B58" t="s">
        <v>24</v>
      </c>
      <c r="C58">
        <v>-8.1405488100000003</v>
      </c>
      <c r="D58">
        <v>-5.5110818799999999</v>
      </c>
      <c r="E58">
        <v>-0.68516299999999997</v>
      </c>
      <c r="G58">
        <v>1.3735497299999999</v>
      </c>
      <c r="H58">
        <v>2.5827992009999998</v>
      </c>
      <c r="I58">
        <v>1.786180731</v>
      </c>
    </row>
    <row r="59" spans="1:10" x14ac:dyDescent="0.35">
      <c r="B59" t="s">
        <v>25</v>
      </c>
      <c r="C59">
        <v>-1.7204484499999999</v>
      </c>
      <c r="D59">
        <v>-4.2160513699999997</v>
      </c>
      <c r="E59">
        <v>-3.0216735699999999</v>
      </c>
      <c r="G59">
        <v>1.8219950279999999</v>
      </c>
      <c r="H59">
        <v>4.1202111730000004</v>
      </c>
      <c r="I59">
        <v>3.104241976</v>
      </c>
    </row>
    <row r="60" spans="1:10" x14ac:dyDescent="0.35">
      <c r="B60" t="s">
        <v>30</v>
      </c>
      <c r="C60">
        <v>-5.1203137700000001</v>
      </c>
      <c r="D60">
        <v>-2.3566008699999998</v>
      </c>
      <c r="E60">
        <v>0.84181865</v>
      </c>
      <c r="F60"/>
      <c r="G60">
        <v>2.6467859319999998</v>
      </c>
      <c r="H60">
        <v>-1.0255019350000001</v>
      </c>
      <c r="I60">
        <v>2.558545047</v>
      </c>
    </row>
    <row r="61" spans="1:10" x14ac:dyDescent="0.35">
      <c r="B61" t="s">
        <v>26</v>
      </c>
      <c r="C61">
        <v>2.2588084899999998</v>
      </c>
      <c r="D61">
        <v>0.31319681999999999</v>
      </c>
      <c r="E61">
        <v>-11.26439581</v>
      </c>
      <c r="F61"/>
      <c r="G61">
        <v>1.0398190389999999</v>
      </c>
      <c r="H61">
        <v>-1.8905578999999999</v>
      </c>
      <c r="I61">
        <v>3.4990878159999999</v>
      </c>
    </row>
    <row r="62" spans="1:10" x14ac:dyDescent="0.35">
      <c r="B62" t="s">
        <v>34</v>
      </c>
      <c r="C62">
        <v>-1.7360782400000001</v>
      </c>
      <c r="D62">
        <v>-4.7147640900000001</v>
      </c>
      <c r="E62">
        <v>-5.68579612</v>
      </c>
      <c r="F62"/>
      <c r="G62">
        <v>-0.249520991</v>
      </c>
      <c r="H62">
        <v>3.2110055100000001</v>
      </c>
      <c r="I62">
        <v>0.15744391199999999</v>
      </c>
    </row>
    <row r="63" spans="1:10" x14ac:dyDescent="0.35">
      <c r="B63" t="s">
        <v>42</v>
      </c>
      <c r="C63">
        <v>-8.2794719299999997</v>
      </c>
      <c r="D63">
        <v>-1.91958132</v>
      </c>
      <c r="E63">
        <v>-3.4221670799999999</v>
      </c>
      <c r="F63"/>
      <c r="G63">
        <v>0.411099188</v>
      </c>
      <c r="H63">
        <v>-1.6675673790000001</v>
      </c>
      <c r="I63">
        <v>3.6894262420000001</v>
      </c>
    </row>
    <row r="64" spans="1:10" x14ac:dyDescent="0.35">
      <c r="B64" t="s">
        <v>31</v>
      </c>
      <c r="C64">
        <v>-0.99601138</v>
      </c>
      <c r="D64">
        <v>-2.4784096400000002</v>
      </c>
      <c r="E64">
        <v>-8.1916779599999998</v>
      </c>
      <c r="F64"/>
      <c r="G64">
        <v>2.5368507390000001</v>
      </c>
      <c r="H64">
        <v>1.127757812</v>
      </c>
      <c r="I64">
        <v>4.3981761239999999</v>
      </c>
    </row>
    <row r="65" spans="2:10" x14ac:dyDescent="0.35">
      <c r="B65" t="s">
        <v>29</v>
      </c>
      <c r="C65" s="8">
        <f>AVERAGE(C58:C64)</f>
        <v>-3.390580584285714</v>
      </c>
      <c r="D65" s="8">
        <f>AVERAGE(D58:D64)</f>
        <v>-2.9833274785714283</v>
      </c>
      <c r="E65">
        <f>AVERAGE(E58:E64)</f>
        <v>-4.4898649842857141</v>
      </c>
      <c r="F65" s="8">
        <f>AVERAGE(C65:E65)</f>
        <v>-3.6212576823809521</v>
      </c>
      <c r="G65">
        <f>AVERAGE(G58:G64)</f>
        <v>1.3686540949999999</v>
      </c>
      <c r="H65" s="8">
        <f>AVERAGE(H58:H64)</f>
        <v>0.9225923545714283</v>
      </c>
      <c r="I65">
        <f>AVERAGE(I58:I64)</f>
        <v>2.7418716925714284</v>
      </c>
      <c r="J65" s="8">
        <f>AVERAGE(G65:I65)</f>
        <v>1.6777060473809522</v>
      </c>
    </row>
    <row r="66" spans="2:10" x14ac:dyDescent="0.35">
      <c r="E66"/>
      <c r="F66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B7FAD-9EF7-437C-96B5-397941132A68}">
  <dimension ref="A1:C190"/>
  <sheetViews>
    <sheetView workbookViewId="0">
      <selection activeCell="L32" sqref="L32"/>
    </sheetView>
  </sheetViews>
  <sheetFormatPr defaultRowHeight="14.5" x14ac:dyDescent="0.35"/>
  <cols>
    <col min="1" max="2" width="27" customWidth="1"/>
  </cols>
  <sheetData>
    <row r="1" spans="1:3" x14ac:dyDescent="0.35">
      <c r="A1" t="s">
        <v>166</v>
      </c>
      <c r="B1" t="s">
        <v>167</v>
      </c>
    </row>
    <row r="2" spans="1:3" x14ac:dyDescent="0.35">
      <c r="A2">
        <v>22.001784000000001</v>
      </c>
      <c r="B2">
        <v>9.4008496000000008</v>
      </c>
      <c r="C2">
        <f>B2*0.5</f>
        <v>4.7004248000000004</v>
      </c>
    </row>
    <row r="3" spans="1:3" x14ac:dyDescent="0.35">
      <c r="A3">
        <v>25.811119000000001</v>
      </c>
      <c r="B3">
        <v>8.3199167000000003</v>
      </c>
      <c r="C3">
        <f t="shared" ref="C3:C66" si="0">B3*0.5</f>
        <v>4.1599583500000001</v>
      </c>
    </row>
    <row r="4" spans="1:3" x14ac:dyDescent="0.35">
      <c r="A4">
        <v>19.755165999999999</v>
      </c>
      <c r="B4">
        <v>4.2058865499999998</v>
      </c>
      <c r="C4">
        <f t="shared" si="0"/>
        <v>2.1029432749999999</v>
      </c>
    </row>
    <row r="5" spans="1:3" x14ac:dyDescent="0.35">
      <c r="A5">
        <v>28.503335</v>
      </c>
      <c r="B5">
        <v>9.9156563500000008</v>
      </c>
      <c r="C5">
        <f t="shared" si="0"/>
        <v>4.9578281750000004</v>
      </c>
    </row>
    <row r="6" spans="1:3" x14ac:dyDescent="0.35">
      <c r="A6">
        <v>11.874339000000001</v>
      </c>
      <c r="B6">
        <v>9.1533410499999999</v>
      </c>
      <c r="C6">
        <f t="shared" si="0"/>
        <v>4.5766705249999999</v>
      </c>
    </row>
    <row r="7" spans="1:3" x14ac:dyDescent="0.35">
      <c r="A7">
        <v>20.724912</v>
      </c>
      <c r="B7">
        <v>0.43237035000000001</v>
      </c>
      <c r="C7">
        <f t="shared" si="0"/>
        <v>0.21618517500000001</v>
      </c>
    </row>
    <row r="8" spans="1:3" x14ac:dyDescent="0.35">
      <c r="A8">
        <v>17.500401</v>
      </c>
      <c r="B8">
        <v>6.5340532500000004</v>
      </c>
      <c r="C8">
        <f t="shared" si="0"/>
        <v>3.2670266250000002</v>
      </c>
    </row>
    <row r="9" spans="1:3" x14ac:dyDescent="0.35">
      <c r="A9">
        <v>20.881579428571431</v>
      </c>
      <c r="B9">
        <v>6.8517248357142861</v>
      </c>
      <c r="C9">
        <f t="shared" si="0"/>
        <v>3.4258624178571431</v>
      </c>
    </row>
    <row r="10" spans="1:3" x14ac:dyDescent="0.35">
      <c r="A10">
        <v>13.3013794</v>
      </c>
      <c r="B10">
        <v>-6.7374016499999998</v>
      </c>
      <c r="C10">
        <f t="shared" si="0"/>
        <v>-3.3687008249999999</v>
      </c>
    </row>
    <row r="11" spans="1:3" x14ac:dyDescent="0.35">
      <c r="A11">
        <v>8.3237722000000005</v>
      </c>
      <c r="B11">
        <v>6.3684379499999997</v>
      </c>
      <c r="C11">
        <f t="shared" si="0"/>
        <v>3.1842189749999998</v>
      </c>
    </row>
    <row r="12" spans="1:3" x14ac:dyDescent="0.35">
      <c r="A12">
        <v>26.619844400000002</v>
      </c>
      <c r="B12">
        <v>2.12741545</v>
      </c>
      <c r="C12">
        <f t="shared" si="0"/>
        <v>1.063707725</v>
      </c>
    </row>
    <row r="13" spans="1:3" x14ac:dyDescent="0.35">
      <c r="A13">
        <v>15.2322676</v>
      </c>
      <c r="B13">
        <v>15.249760849999999</v>
      </c>
      <c r="C13">
        <f t="shared" si="0"/>
        <v>7.6248804249999997</v>
      </c>
    </row>
    <row r="14" spans="1:3" x14ac:dyDescent="0.35">
      <c r="A14">
        <v>13.9882521</v>
      </c>
      <c r="B14">
        <v>8.4766102500000002</v>
      </c>
      <c r="C14">
        <f t="shared" si="0"/>
        <v>4.2383051250000001</v>
      </c>
    </row>
    <row r="15" spans="1:3" x14ac:dyDescent="0.35">
      <c r="A15">
        <v>15.007977800000001</v>
      </c>
      <c r="B15">
        <v>6.7866125000000004</v>
      </c>
      <c r="C15">
        <f t="shared" si="0"/>
        <v>3.3933062500000002</v>
      </c>
    </row>
    <row r="16" spans="1:3" x14ac:dyDescent="0.35">
      <c r="A16">
        <v>19.8555481</v>
      </c>
      <c r="B16">
        <v>6.8136419999999998</v>
      </c>
      <c r="C16">
        <f t="shared" si="0"/>
        <v>3.4068209999999999</v>
      </c>
    </row>
    <row r="17" spans="1:3" x14ac:dyDescent="0.35">
      <c r="A17">
        <v>16.047005942857144</v>
      </c>
      <c r="B17">
        <v>7.5085543785714277</v>
      </c>
      <c r="C17">
        <f t="shared" si="0"/>
        <v>3.7542771892857139</v>
      </c>
    </row>
    <row r="18" spans="1:3" x14ac:dyDescent="0.35">
      <c r="A18">
        <v>17.060672100000001</v>
      </c>
      <c r="B18">
        <v>8.68186635</v>
      </c>
      <c r="C18">
        <f t="shared" si="0"/>
        <v>4.340933175</v>
      </c>
    </row>
    <row r="19" spans="1:3" x14ac:dyDescent="0.35">
      <c r="A19">
        <v>4.3906558000000002</v>
      </c>
      <c r="B19">
        <v>12.2164138</v>
      </c>
      <c r="C19">
        <f t="shared" si="0"/>
        <v>6.1082068999999999</v>
      </c>
    </row>
    <row r="20" spans="1:3" x14ac:dyDescent="0.35">
      <c r="A20">
        <v>17.9450644</v>
      </c>
      <c r="B20">
        <v>9.3250592500000007</v>
      </c>
      <c r="C20">
        <f t="shared" si="0"/>
        <v>4.6625296250000003</v>
      </c>
    </row>
    <row r="21" spans="1:3" x14ac:dyDescent="0.35">
      <c r="A21">
        <v>13.414487299999999</v>
      </c>
      <c r="B21">
        <v>-6.4180614</v>
      </c>
      <c r="C21">
        <f t="shared" si="0"/>
        <v>-3.2090307</v>
      </c>
    </row>
    <row r="22" spans="1:3" x14ac:dyDescent="0.35">
      <c r="A22">
        <v>11.771721299999999</v>
      </c>
      <c r="B22">
        <v>6.95238435</v>
      </c>
      <c r="C22">
        <f t="shared" si="0"/>
        <v>3.476192175</v>
      </c>
    </row>
    <row r="23" spans="1:3" x14ac:dyDescent="0.35">
      <c r="A23">
        <v>6.7815000999999997</v>
      </c>
      <c r="B23">
        <v>17.032659599999999</v>
      </c>
      <c r="C23">
        <f t="shared" si="0"/>
        <v>8.5163297999999994</v>
      </c>
    </row>
    <row r="24" spans="1:3" x14ac:dyDescent="0.35">
      <c r="A24">
        <v>6.9461519000000003</v>
      </c>
      <c r="B24">
        <v>10.104407458333334</v>
      </c>
      <c r="C24">
        <f t="shared" si="0"/>
        <v>5.052203729166667</v>
      </c>
    </row>
    <row r="25" spans="1:3" x14ac:dyDescent="0.35">
      <c r="A25">
        <v>2.8236987</v>
      </c>
      <c r="B25">
        <v>1.2637531</v>
      </c>
      <c r="C25">
        <f t="shared" si="0"/>
        <v>0.63187654999999998</v>
      </c>
    </row>
    <row r="26" spans="1:3" x14ac:dyDescent="0.35">
      <c r="A26">
        <v>11.4226226</v>
      </c>
      <c r="B26">
        <v>0.73572205000000002</v>
      </c>
      <c r="C26">
        <f t="shared" si="0"/>
        <v>0.36786102500000001</v>
      </c>
    </row>
    <row r="27" spans="1:3" x14ac:dyDescent="0.35">
      <c r="A27">
        <v>3.2146176</v>
      </c>
      <c r="B27">
        <v>2.6972279000000001</v>
      </c>
      <c r="C27">
        <f t="shared" si="0"/>
        <v>1.3486139500000001</v>
      </c>
    </row>
    <row r="28" spans="1:3" x14ac:dyDescent="0.35">
      <c r="A28">
        <v>7.6567593</v>
      </c>
      <c r="B28">
        <v>3.4920835000000001</v>
      </c>
      <c r="C28">
        <f t="shared" si="0"/>
        <v>1.7460417500000001</v>
      </c>
    </row>
    <row r="29" spans="1:3" x14ac:dyDescent="0.35">
      <c r="A29">
        <v>6.9248754999999997</v>
      </c>
      <c r="B29">
        <v>5.1074179500000003</v>
      </c>
      <c r="C29">
        <f t="shared" si="0"/>
        <v>2.5537089750000002</v>
      </c>
    </row>
    <row r="30" spans="1:3" x14ac:dyDescent="0.35">
      <c r="A30">
        <v>4.7884659999999997</v>
      </c>
      <c r="B30">
        <v>2.1367897999999999</v>
      </c>
      <c r="C30">
        <f t="shared" si="0"/>
        <v>1.0683948999999999</v>
      </c>
    </row>
    <row r="31" spans="1:3" x14ac:dyDescent="0.35">
      <c r="A31">
        <v>10.914263099999999</v>
      </c>
      <c r="B31">
        <v>-1.7754250499999999</v>
      </c>
      <c r="C31">
        <f t="shared" si="0"/>
        <v>-0.88771252499999997</v>
      </c>
    </row>
    <row r="32" spans="1:3" x14ac:dyDescent="0.35">
      <c r="A32">
        <v>6.8207575428571428</v>
      </c>
      <c r="B32">
        <v>1.9510813214285716</v>
      </c>
      <c r="C32">
        <f t="shared" si="0"/>
        <v>0.9755406607142858</v>
      </c>
    </row>
    <row r="33" spans="1:3" x14ac:dyDescent="0.35">
      <c r="A33">
        <v>6.9404377000000004</v>
      </c>
      <c r="B33">
        <v>-4.0803440499999999</v>
      </c>
      <c r="C33">
        <f t="shared" si="0"/>
        <v>-2.0401720249999999</v>
      </c>
    </row>
    <row r="34" spans="1:3" x14ac:dyDescent="0.35">
      <c r="A34">
        <v>4.3383566</v>
      </c>
      <c r="B34">
        <v>0.57886234999999997</v>
      </c>
      <c r="C34">
        <f t="shared" si="0"/>
        <v>0.28943117499999998</v>
      </c>
    </row>
    <row r="35" spans="1:3" x14ac:dyDescent="0.35">
      <c r="A35">
        <v>-0.23201640000000001</v>
      </c>
      <c r="B35">
        <v>2.6455055500000002</v>
      </c>
      <c r="C35">
        <f t="shared" si="0"/>
        <v>1.3227527750000001</v>
      </c>
    </row>
    <row r="36" spans="1:3" x14ac:dyDescent="0.35">
      <c r="A36">
        <v>8.7856205000000003</v>
      </c>
      <c r="B36">
        <v>-2.7097581000000002</v>
      </c>
      <c r="C36">
        <f t="shared" si="0"/>
        <v>-1.3548790500000001</v>
      </c>
    </row>
    <row r="37" spans="1:3" x14ac:dyDescent="0.35">
      <c r="A37">
        <v>9.2117778000000001</v>
      </c>
      <c r="B37">
        <v>3.1486727000000001</v>
      </c>
      <c r="C37">
        <f t="shared" si="0"/>
        <v>1.5743363500000001</v>
      </c>
    </row>
    <row r="38" spans="1:3" x14ac:dyDescent="0.35">
      <c r="A38">
        <v>10.5801701</v>
      </c>
      <c r="B38">
        <v>-0.88709700000000002</v>
      </c>
      <c r="C38">
        <f t="shared" si="0"/>
        <v>-0.44354850000000001</v>
      </c>
    </row>
    <row r="39" spans="1:3" x14ac:dyDescent="0.35">
      <c r="A39">
        <v>7.2181483999999996</v>
      </c>
      <c r="B39">
        <v>4.6009861499999998</v>
      </c>
      <c r="C39">
        <f t="shared" si="0"/>
        <v>2.3004930749999999</v>
      </c>
    </row>
    <row r="40" spans="1:3" x14ac:dyDescent="0.35">
      <c r="A40">
        <v>6.6917849571428567</v>
      </c>
      <c r="B40">
        <v>2.4110045571428569</v>
      </c>
      <c r="C40">
        <f t="shared" si="0"/>
        <v>1.2055022785714284</v>
      </c>
    </row>
    <row r="41" spans="1:3" x14ac:dyDescent="0.35">
      <c r="A41">
        <v>13.161250300000001</v>
      </c>
      <c r="B41">
        <v>2.5571597499999998</v>
      </c>
      <c r="C41">
        <f t="shared" si="0"/>
        <v>1.2785798749999999</v>
      </c>
    </row>
    <row r="42" spans="1:3" x14ac:dyDescent="0.35">
      <c r="A42">
        <v>2.5424528999999998</v>
      </c>
      <c r="B42">
        <v>2.37398935</v>
      </c>
      <c r="C42">
        <f t="shared" si="0"/>
        <v>1.186994675</v>
      </c>
    </row>
    <row r="43" spans="1:3" x14ac:dyDescent="0.35">
      <c r="A43">
        <v>3.3640476000000001</v>
      </c>
      <c r="B43">
        <v>2.5166966999999998</v>
      </c>
      <c r="C43">
        <f t="shared" si="0"/>
        <v>1.2583483499999999</v>
      </c>
    </row>
    <row r="44" spans="1:3" x14ac:dyDescent="0.35">
      <c r="A44">
        <v>8.1911877000000004</v>
      </c>
      <c r="B44">
        <v>0.17366775000000001</v>
      </c>
      <c r="C44">
        <f t="shared" si="0"/>
        <v>8.6833875000000005E-2</v>
      </c>
    </row>
    <row r="45" spans="1:3" x14ac:dyDescent="0.35">
      <c r="A45">
        <v>7.7275277999999998</v>
      </c>
      <c r="B45">
        <v>0.15437665</v>
      </c>
      <c r="C45">
        <f t="shared" si="0"/>
        <v>7.7188325000000002E-2</v>
      </c>
    </row>
    <row r="46" spans="1:3" x14ac:dyDescent="0.35">
      <c r="A46">
        <v>-3.9125710000000001E-2</v>
      </c>
      <c r="B46">
        <v>4.5104375000000001</v>
      </c>
      <c r="C46">
        <f t="shared" si="0"/>
        <v>2.25521875</v>
      </c>
    </row>
    <row r="47" spans="1:3" x14ac:dyDescent="0.35">
      <c r="A47">
        <v>-4.9462353700000001</v>
      </c>
      <c r="B47">
        <v>2.7012874999999999E-3</v>
      </c>
      <c r="C47">
        <f t="shared" si="0"/>
        <v>1.3506437499999999E-3</v>
      </c>
    </row>
    <row r="48" spans="1:3" x14ac:dyDescent="0.35">
      <c r="A48">
        <v>4.2858721742857133</v>
      </c>
      <c r="B48">
        <v>-1.755575569642855</v>
      </c>
      <c r="C48">
        <f t="shared" si="0"/>
        <v>-0.8777877848214275</v>
      </c>
    </row>
    <row r="49" spans="1:3" x14ac:dyDescent="0.35">
      <c r="A49">
        <v>-1.7342292699999999</v>
      </c>
      <c r="B49">
        <v>0.33303423700000001</v>
      </c>
      <c r="C49">
        <f t="shared" si="0"/>
        <v>0.16651711850000001</v>
      </c>
    </row>
    <row r="50" spans="1:3" x14ac:dyDescent="0.35">
      <c r="A50">
        <v>1.4720159100000001</v>
      </c>
      <c r="B50">
        <v>3.4826932875000001</v>
      </c>
      <c r="C50">
        <f t="shared" si="0"/>
        <v>1.74134664375</v>
      </c>
    </row>
    <row r="51" spans="1:3" x14ac:dyDescent="0.35">
      <c r="A51">
        <v>-8.8582495699999999</v>
      </c>
      <c r="B51">
        <v>0.13467313</v>
      </c>
      <c r="C51">
        <f t="shared" si="0"/>
        <v>6.7336565000000001E-2</v>
      </c>
    </row>
    <row r="52" spans="1:3" x14ac:dyDescent="0.35">
      <c r="A52">
        <v>-8.4083481800000008</v>
      </c>
      <c r="B52">
        <v>0.86496687800000005</v>
      </c>
      <c r="C52">
        <f t="shared" si="0"/>
        <v>0.43248343900000003</v>
      </c>
    </row>
    <row r="53" spans="1:3" x14ac:dyDescent="0.35">
      <c r="A53">
        <v>-4.2439504699999997</v>
      </c>
      <c r="B53">
        <v>2.6335026574999998</v>
      </c>
      <c r="C53">
        <f t="shared" si="0"/>
        <v>1.3167513287499999</v>
      </c>
    </row>
    <row r="54" spans="1:3" x14ac:dyDescent="0.35">
      <c r="A54">
        <v>-1.82437644</v>
      </c>
      <c r="B54">
        <v>1.5219512314999999</v>
      </c>
      <c r="C54">
        <f t="shared" si="0"/>
        <v>0.76097561574999995</v>
      </c>
    </row>
    <row r="55" spans="1:3" x14ac:dyDescent="0.35">
      <c r="A55">
        <v>-7.4722544299999996</v>
      </c>
      <c r="B55">
        <v>-8.1545701999999998E-2</v>
      </c>
      <c r="C55">
        <f t="shared" si="0"/>
        <v>-4.0772850999999999E-2</v>
      </c>
    </row>
    <row r="56" spans="1:3" x14ac:dyDescent="0.35">
      <c r="A56">
        <v>-4.4384846357142864</v>
      </c>
      <c r="B56">
        <v>-1.2698965313571451</v>
      </c>
      <c r="C56">
        <f t="shared" si="0"/>
        <v>-0.63494826567857254</v>
      </c>
    </row>
    <row r="57" spans="1:3" x14ac:dyDescent="0.35">
      <c r="A57">
        <v>-8.1405488100000003</v>
      </c>
      <c r="B57">
        <v>0.68677486499999996</v>
      </c>
      <c r="C57">
        <f t="shared" si="0"/>
        <v>0.34338743249999998</v>
      </c>
    </row>
    <row r="58" spans="1:3" x14ac:dyDescent="0.35">
      <c r="A58">
        <v>-1.7204484499999999</v>
      </c>
      <c r="B58">
        <v>0.91099751399999995</v>
      </c>
      <c r="C58">
        <f t="shared" si="0"/>
        <v>0.45549875699999998</v>
      </c>
    </row>
    <row r="59" spans="1:3" x14ac:dyDescent="0.35">
      <c r="A59">
        <v>-5.1203137700000001</v>
      </c>
      <c r="B59">
        <v>1.3233929659999999</v>
      </c>
      <c r="C59">
        <f t="shared" si="0"/>
        <v>0.66169648299999995</v>
      </c>
    </row>
    <row r="60" spans="1:3" x14ac:dyDescent="0.35">
      <c r="A60">
        <v>2.2588084899999998</v>
      </c>
      <c r="B60">
        <v>0.51990951949999997</v>
      </c>
      <c r="C60">
        <f t="shared" si="0"/>
        <v>0.25995475974999999</v>
      </c>
    </row>
    <row r="61" spans="1:3" x14ac:dyDescent="0.35">
      <c r="A61">
        <v>-1.7360782400000001</v>
      </c>
      <c r="B61">
        <v>-0.1247604955</v>
      </c>
      <c r="C61">
        <f t="shared" si="0"/>
        <v>-6.2380247749999999E-2</v>
      </c>
    </row>
    <row r="62" spans="1:3" x14ac:dyDescent="0.35">
      <c r="A62">
        <v>-8.2794719299999997</v>
      </c>
      <c r="B62">
        <v>0.205549594</v>
      </c>
      <c r="C62">
        <f t="shared" si="0"/>
        <v>0.102774797</v>
      </c>
    </row>
    <row r="63" spans="1:3" x14ac:dyDescent="0.35">
      <c r="A63">
        <v>-0.99601138</v>
      </c>
      <c r="B63">
        <v>1.2684253695000001</v>
      </c>
      <c r="C63">
        <f t="shared" si="0"/>
        <v>0.63421268475000003</v>
      </c>
    </row>
    <row r="64" spans="1:3" x14ac:dyDescent="0.35">
      <c r="A64">
        <v>-3.390580584285714</v>
      </c>
      <c r="B64">
        <v>-0.68432704749999995</v>
      </c>
      <c r="C64">
        <f t="shared" si="0"/>
        <v>-0.34216352374999998</v>
      </c>
    </row>
    <row r="65" spans="1:3" x14ac:dyDescent="0.35">
      <c r="A65">
        <v>31.056910999999999</v>
      </c>
      <c r="B65">
        <v>14.15635</v>
      </c>
      <c r="C65">
        <f t="shared" si="0"/>
        <v>7.0781749999999999</v>
      </c>
    </row>
    <row r="66" spans="1:3" x14ac:dyDescent="0.35">
      <c r="A66">
        <v>22.550288999999999</v>
      </c>
      <c r="B66">
        <v>8.6501433500000005</v>
      </c>
      <c r="C66">
        <f t="shared" si="0"/>
        <v>4.3250716750000002</v>
      </c>
    </row>
    <row r="67" spans="1:3" x14ac:dyDescent="0.35">
      <c r="A67">
        <v>17.182182999999998</v>
      </c>
      <c r="B67">
        <v>0.45246684999999998</v>
      </c>
      <c r="C67">
        <f t="shared" ref="C67:C130" si="1">B67*0.5</f>
        <v>0.22623342499999999</v>
      </c>
    </row>
    <row r="68" spans="1:3" x14ac:dyDescent="0.35">
      <c r="A68">
        <v>19.066662000000001</v>
      </c>
      <c r="B68">
        <v>13.74494335</v>
      </c>
      <c r="C68">
        <f t="shared" si="1"/>
        <v>6.8724716749999999</v>
      </c>
    </row>
    <row r="69" spans="1:3" x14ac:dyDescent="0.35">
      <c r="A69">
        <v>28.234874999999999</v>
      </c>
      <c r="B69">
        <v>5.2487729500000002</v>
      </c>
      <c r="C69">
        <f t="shared" si="1"/>
        <v>2.6243864750000001</v>
      </c>
    </row>
    <row r="70" spans="1:3" x14ac:dyDescent="0.35">
      <c r="A70">
        <v>30.199618000000001</v>
      </c>
      <c r="B70">
        <v>5.3901963500000001</v>
      </c>
      <c r="C70">
        <f t="shared" si="1"/>
        <v>2.695098175</v>
      </c>
    </row>
    <row r="71" spans="1:3" x14ac:dyDescent="0.35">
      <c r="A71">
        <v>24.074442000000001</v>
      </c>
      <c r="B71">
        <v>14.123435150000001</v>
      </c>
      <c r="C71">
        <f t="shared" si="1"/>
        <v>7.0617175750000003</v>
      </c>
    </row>
    <row r="72" spans="1:3" x14ac:dyDescent="0.35">
      <c r="A72">
        <v>24.623568571428571</v>
      </c>
      <c r="B72">
        <v>8.8237582857142858</v>
      </c>
      <c r="C72">
        <f t="shared" si="1"/>
        <v>4.4118791428571429</v>
      </c>
    </row>
    <row r="73" spans="1:3" x14ac:dyDescent="0.35">
      <c r="A73">
        <v>13.8699908</v>
      </c>
      <c r="B73">
        <v>7.78041055</v>
      </c>
      <c r="C73">
        <f t="shared" si="1"/>
        <v>3.890205275</v>
      </c>
    </row>
    <row r="74" spans="1:3" x14ac:dyDescent="0.35">
      <c r="A74">
        <v>11.093889799999999</v>
      </c>
      <c r="B74">
        <v>19.683491799999999</v>
      </c>
      <c r="C74">
        <f t="shared" si="1"/>
        <v>9.8417458999999994</v>
      </c>
    </row>
    <row r="75" spans="1:3" x14ac:dyDescent="0.35">
      <c r="A75">
        <v>10.912594199999999</v>
      </c>
      <c r="B75">
        <v>-4.5834647999999998</v>
      </c>
      <c r="C75">
        <f t="shared" si="1"/>
        <v>-2.2917323999999999</v>
      </c>
    </row>
    <row r="76" spans="1:3" x14ac:dyDescent="0.35">
      <c r="A76">
        <v>11.425432499999999</v>
      </c>
      <c r="B76">
        <v>16.698639350000001</v>
      </c>
      <c r="C76">
        <f t="shared" si="1"/>
        <v>8.3493196750000003</v>
      </c>
    </row>
    <row r="77" spans="1:3" x14ac:dyDescent="0.35">
      <c r="A77">
        <v>10.7230103</v>
      </c>
      <c r="B77">
        <v>5.7010506000000003</v>
      </c>
      <c r="C77">
        <f t="shared" si="1"/>
        <v>2.8505253000000002</v>
      </c>
    </row>
    <row r="78" spans="1:3" x14ac:dyDescent="0.35">
      <c r="A78">
        <v>0.37180980000000002</v>
      </c>
      <c r="B78">
        <v>5.0852961499999996</v>
      </c>
      <c r="C78">
        <f t="shared" si="1"/>
        <v>2.5426480749999998</v>
      </c>
    </row>
    <row r="79" spans="1:3" x14ac:dyDescent="0.35">
      <c r="A79">
        <v>14.574961099999999</v>
      </c>
      <c r="B79">
        <v>10.776789000000001</v>
      </c>
      <c r="C79">
        <f t="shared" si="1"/>
        <v>5.3883945000000004</v>
      </c>
    </row>
    <row r="80" spans="1:3" x14ac:dyDescent="0.35">
      <c r="A80">
        <v>10.424526928571428</v>
      </c>
      <c r="B80">
        <v>10.044163178571429</v>
      </c>
      <c r="C80">
        <f t="shared" si="1"/>
        <v>5.0220815892857145</v>
      </c>
    </row>
    <row r="81" spans="1:3" x14ac:dyDescent="0.35">
      <c r="A81">
        <v>3.4946719000000002</v>
      </c>
      <c r="B81">
        <v>3.2837474499999999</v>
      </c>
      <c r="C81">
        <f t="shared" si="1"/>
        <v>1.641873725</v>
      </c>
    </row>
    <row r="82" spans="1:3" x14ac:dyDescent="0.35">
      <c r="A82">
        <v>17.5130388</v>
      </c>
      <c r="B82">
        <v>2.9410505499999999</v>
      </c>
      <c r="C82">
        <f t="shared" si="1"/>
        <v>1.470525275</v>
      </c>
    </row>
    <row r="83" spans="1:3" x14ac:dyDescent="0.35">
      <c r="A83">
        <v>18.5702319</v>
      </c>
      <c r="B83">
        <v>14.4021194</v>
      </c>
      <c r="C83">
        <f t="shared" si="1"/>
        <v>7.2010597000000001</v>
      </c>
    </row>
    <row r="84" spans="1:3" x14ac:dyDescent="0.35">
      <c r="A84">
        <v>7.6013776000000002</v>
      </c>
      <c r="B84">
        <v>8.5554850499999997</v>
      </c>
      <c r="C84">
        <f t="shared" si="1"/>
        <v>4.2777425249999999</v>
      </c>
    </row>
    <row r="85" spans="1:3" x14ac:dyDescent="0.35">
      <c r="A85">
        <v>19.319979199999999</v>
      </c>
      <c r="B85">
        <v>0.38025395000000001</v>
      </c>
      <c r="C85">
        <f t="shared" si="1"/>
        <v>0.190126975</v>
      </c>
    </row>
    <row r="86" spans="1:3" x14ac:dyDescent="0.35">
      <c r="A86">
        <v>11.874305</v>
      </c>
      <c r="B86">
        <v>4.9577567499999997</v>
      </c>
      <c r="C86">
        <f t="shared" si="1"/>
        <v>2.4788783749999999</v>
      </c>
    </row>
    <row r="87" spans="1:3" x14ac:dyDescent="0.35">
      <c r="A87">
        <v>12.270148900000001</v>
      </c>
      <c r="B87">
        <v>-5.75340219166665</v>
      </c>
      <c r="C87">
        <f t="shared" si="1"/>
        <v>-2.876701095833325</v>
      </c>
    </row>
    <row r="88" spans="1:3" x14ac:dyDescent="0.35">
      <c r="A88">
        <v>6.9840856000000002</v>
      </c>
      <c r="B88">
        <v>1.7088456000000001</v>
      </c>
      <c r="C88">
        <f t="shared" si="1"/>
        <v>0.85442280000000004</v>
      </c>
    </row>
    <row r="89" spans="1:3" x14ac:dyDescent="0.35">
      <c r="A89">
        <v>5.0188297999999998</v>
      </c>
      <c r="B89">
        <v>6.0043088999999998</v>
      </c>
      <c r="C89">
        <f t="shared" si="1"/>
        <v>3.0021544499999999</v>
      </c>
    </row>
    <row r="90" spans="1:3" x14ac:dyDescent="0.35">
      <c r="A90">
        <v>9.8151054999999996</v>
      </c>
      <c r="B90">
        <v>5.0060910500000002</v>
      </c>
      <c r="C90">
        <f t="shared" si="1"/>
        <v>2.5030455250000001</v>
      </c>
    </row>
    <row r="91" spans="1:3" x14ac:dyDescent="0.35">
      <c r="A91">
        <v>6.5725157999999997</v>
      </c>
      <c r="B91">
        <v>2.0436302999999998</v>
      </c>
      <c r="C91">
        <f t="shared" si="1"/>
        <v>1.0218151499999999</v>
      </c>
    </row>
    <row r="92" spans="1:3" x14ac:dyDescent="0.35">
      <c r="A92">
        <v>6.4968022000000003</v>
      </c>
      <c r="B92">
        <v>6.3494855000000001</v>
      </c>
      <c r="C92">
        <f t="shared" si="1"/>
        <v>3.1747427500000001</v>
      </c>
    </row>
    <row r="93" spans="1:3" x14ac:dyDescent="0.35">
      <c r="A93">
        <v>11.560166799999999</v>
      </c>
      <c r="B93">
        <v>3.0322497500000001</v>
      </c>
      <c r="C93">
        <f t="shared" si="1"/>
        <v>1.516124875</v>
      </c>
    </row>
    <row r="94" spans="1:3" x14ac:dyDescent="0.35">
      <c r="A94">
        <v>4.3045353999999998</v>
      </c>
      <c r="B94">
        <v>4.0335089000000002</v>
      </c>
      <c r="C94">
        <f t="shared" si="1"/>
        <v>2.0167544500000001</v>
      </c>
    </row>
    <row r="95" spans="1:3" x14ac:dyDescent="0.35">
      <c r="A95">
        <v>7.2502915857142849</v>
      </c>
      <c r="B95">
        <v>4.0254457142857145</v>
      </c>
      <c r="C95">
        <f t="shared" si="1"/>
        <v>2.0127228571428573</v>
      </c>
    </row>
    <row r="96" spans="1:3" x14ac:dyDescent="0.35">
      <c r="A96">
        <v>5.3543196000000002</v>
      </c>
      <c r="B96">
        <v>5.1034541999999998</v>
      </c>
      <c r="C96">
        <f t="shared" si="1"/>
        <v>2.5517270999999999</v>
      </c>
    </row>
    <row r="97" spans="1:3" x14ac:dyDescent="0.35">
      <c r="A97">
        <v>10.312787500000001</v>
      </c>
      <c r="B97">
        <v>7.5124243000000002</v>
      </c>
      <c r="C97">
        <f t="shared" si="1"/>
        <v>3.7562121500000001</v>
      </c>
    </row>
    <row r="98" spans="1:3" x14ac:dyDescent="0.35">
      <c r="A98">
        <v>6.6948596</v>
      </c>
      <c r="B98">
        <v>8.1272049999999998E-2</v>
      </c>
      <c r="C98">
        <f t="shared" si="1"/>
        <v>4.0636024999999999E-2</v>
      </c>
    </row>
    <row r="99" spans="1:3" x14ac:dyDescent="0.35">
      <c r="A99">
        <v>0.45401239999999998</v>
      </c>
      <c r="B99">
        <v>-0.84462780000000004</v>
      </c>
      <c r="C99">
        <f t="shared" si="1"/>
        <v>-0.42231390000000002</v>
      </c>
    </row>
    <row r="100" spans="1:3" x14ac:dyDescent="0.35">
      <c r="A100">
        <v>10.6193411</v>
      </c>
      <c r="B100">
        <v>4.5802434999999999</v>
      </c>
      <c r="C100">
        <f t="shared" si="1"/>
        <v>2.29012175</v>
      </c>
    </row>
    <row r="101" spans="1:3" x14ac:dyDescent="0.35">
      <c r="A101">
        <v>7.5011831999999998</v>
      </c>
      <c r="B101">
        <v>1.20329525</v>
      </c>
      <c r="C101">
        <f t="shared" si="1"/>
        <v>0.60164762500000002</v>
      </c>
    </row>
    <row r="102" spans="1:3" x14ac:dyDescent="0.35">
      <c r="A102">
        <v>4.4409749999999999</v>
      </c>
      <c r="B102">
        <v>2.8011362499999999</v>
      </c>
      <c r="C102">
        <f t="shared" si="1"/>
        <v>1.4005681249999999</v>
      </c>
    </row>
    <row r="103" spans="1:3" x14ac:dyDescent="0.35">
      <c r="A103">
        <v>6.4824969142857141</v>
      </c>
      <c r="B103">
        <v>3.1609219071428574</v>
      </c>
      <c r="C103">
        <f t="shared" si="1"/>
        <v>1.5804609535714287</v>
      </c>
    </row>
    <row r="104" spans="1:3" x14ac:dyDescent="0.35">
      <c r="A104">
        <v>5.5149721999999999</v>
      </c>
      <c r="B104">
        <v>3.45059</v>
      </c>
      <c r="C104">
        <f t="shared" si="1"/>
        <v>1.725295</v>
      </c>
    </row>
    <row r="105" spans="1:3" x14ac:dyDescent="0.35">
      <c r="A105">
        <v>10.9829145</v>
      </c>
      <c r="B105">
        <v>0.48340664999999999</v>
      </c>
      <c r="C105">
        <f t="shared" si="1"/>
        <v>0.241703325</v>
      </c>
    </row>
    <row r="106" spans="1:3" x14ac:dyDescent="0.35">
      <c r="A106">
        <v>1.1325491999999999</v>
      </c>
      <c r="B106">
        <v>2.75212185</v>
      </c>
      <c r="C106">
        <f t="shared" si="1"/>
        <v>1.376060925</v>
      </c>
    </row>
    <row r="107" spans="1:3" x14ac:dyDescent="0.35">
      <c r="A107">
        <v>9.6209168999999992</v>
      </c>
      <c r="B107">
        <v>2.3601855999999999</v>
      </c>
      <c r="C107">
        <f t="shared" si="1"/>
        <v>1.1800927999999999</v>
      </c>
    </row>
    <row r="108" spans="1:3" x14ac:dyDescent="0.35">
      <c r="A108">
        <v>5.4866783000000003</v>
      </c>
      <c r="B108">
        <v>3.3928592499999999</v>
      </c>
      <c r="C108">
        <f t="shared" si="1"/>
        <v>1.6964296249999999</v>
      </c>
    </row>
    <row r="109" spans="1:3" x14ac:dyDescent="0.35">
      <c r="A109">
        <v>-8.6983085399999993</v>
      </c>
      <c r="B109">
        <v>3.5826674000000001</v>
      </c>
      <c r="C109">
        <f t="shared" si="1"/>
        <v>1.7913337</v>
      </c>
    </row>
    <row r="110" spans="1:3" x14ac:dyDescent="0.35">
      <c r="A110">
        <v>0.26041204000000001</v>
      </c>
      <c r="B110">
        <v>2.3436150420000001</v>
      </c>
      <c r="C110">
        <f t="shared" si="1"/>
        <v>1.1718075210000001</v>
      </c>
    </row>
    <row r="111" spans="1:3" x14ac:dyDescent="0.35">
      <c r="A111">
        <v>3.4714478</v>
      </c>
      <c r="B111">
        <v>2.623635113142857</v>
      </c>
      <c r="C111">
        <f t="shared" si="1"/>
        <v>1.3118175565714285</v>
      </c>
    </row>
    <row r="112" spans="1:3" x14ac:dyDescent="0.35">
      <c r="A112">
        <v>-5.1906461899999998</v>
      </c>
      <c r="B112">
        <v>1.1235419369999999</v>
      </c>
      <c r="C112">
        <f t="shared" si="1"/>
        <v>0.56177096849999997</v>
      </c>
    </row>
    <row r="113" spans="1:3" x14ac:dyDescent="0.35">
      <c r="A113">
        <v>-0.70210293999999995</v>
      </c>
      <c r="B113">
        <v>2.1826887615000001</v>
      </c>
      <c r="C113">
        <f t="shared" si="1"/>
        <v>1.0913443807500001</v>
      </c>
    </row>
    <row r="114" spans="1:3" x14ac:dyDescent="0.35">
      <c r="A114">
        <v>5.1719254000000001</v>
      </c>
      <c r="B114">
        <v>0.229704515</v>
      </c>
      <c r="C114">
        <f t="shared" si="1"/>
        <v>0.1148522575</v>
      </c>
    </row>
    <row r="115" spans="1:3" x14ac:dyDescent="0.35">
      <c r="A115">
        <v>-8.0433135900000003</v>
      </c>
      <c r="B115">
        <v>2.9398440534999999</v>
      </c>
      <c r="C115">
        <f t="shared" si="1"/>
        <v>1.4699220267499999</v>
      </c>
    </row>
    <row r="116" spans="1:3" x14ac:dyDescent="0.35">
      <c r="A116">
        <v>3.9646788599999998</v>
      </c>
      <c r="B116">
        <v>-1.3925500835</v>
      </c>
      <c r="C116">
        <f t="shared" si="1"/>
        <v>-0.69627504174999999</v>
      </c>
    </row>
    <row r="117" spans="1:3" x14ac:dyDescent="0.35">
      <c r="A117">
        <v>0.59455391999999996</v>
      </c>
      <c r="B117">
        <v>0.87371501149999997</v>
      </c>
      <c r="C117">
        <f t="shared" si="1"/>
        <v>0.43685750574999999</v>
      </c>
    </row>
    <row r="118" spans="1:3" x14ac:dyDescent="0.35">
      <c r="A118">
        <v>-4.5878590399999997</v>
      </c>
      <c r="B118">
        <v>0.41845657749999998</v>
      </c>
      <c r="C118">
        <f t="shared" si="1"/>
        <v>0.20922828874999999</v>
      </c>
    </row>
    <row r="119" spans="1:3" x14ac:dyDescent="0.35">
      <c r="A119">
        <v>-1.2561090828571426</v>
      </c>
      <c r="B119">
        <v>1.3086429913571429</v>
      </c>
      <c r="C119">
        <f t="shared" si="1"/>
        <v>0.65432149567857145</v>
      </c>
    </row>
    <row r="120" spans="1:3" x14ac:dyDescent="0.35">
      <c r="A120">
        <v>-5.5110818799999999</v>
      </c>
      <c r="B120">
        <v>1.2913996004999999</v>
      </c>
      <c r="C120">
        <f t="shared" si="1"/>
        <v>0.64569980024999996</v>
      </c>
    </row>
    <row r="121" spans="1:3" x14ac:dyDescent="0.35">
      <c r="A121">
        <v>-4.2160513699999997</v>
      </c>
      <c r="B121">
        <v>2.0601055865000002</v>
      </c>
      <c r="C121">
        <f t="shared" si="1"/>
        <v>1.0300527932500001</v>
      </c>
    </row>
    <row r="122" spans="1:3" x14ac:dyDescent="0.35">
      <c r="A122">
        <v>-2.3566008699999998</v>
      </c>
      <c r="B122">
        <v>-0.51275096750000004</v>
      </c>
      <c r="C122">
        <f t="shared" si="1"/>
        <v>-0.25637548375000002</v>
      </c>
    </row>
    <row r="123" spans="1:3" x14ac:dyDescent="0.35">
      <c r="A123">
        <v>0.31319681999999999</v>
      </c>
      <c r="B123">
        <v>-0.94527894999999995</v>
      </c>
      <c r="C123">
        <f t="shared" si="1"/>
        <v>-0.47263947499999998</v>
      </c>
    </row>
    <row r="124" spans="1:3" x14ac:dyDescent="0.35">
      <c r="A124">
        <v>-4.7147640900000001</v>
      </c>
      <c r="B124">
        <v>1.6055027550000001</v>
      </c>
      <c r="C124">
        <f t="shared" si="1"/>
        <v>0.80275137750000003</v>
      </c>
    </row>
    <row r="125" spans="1:3" x14ac:dyDescent="0.35">
      <c r="A125">
        <v>-1.91958132</v>
      </c>
      <c r="B125">
        <v>-0.83378368950000004</v>
      </c>
      <c r="C125">
        <f t="shared" si="1"/>
        <v>-0.41689184475000002</v>
      </c>
    </row>
    <row r="126" spans="1:3" x14ac:dyDescent="0.35">
      <c r="A126">
        <v>-2.4784096400000002</v>
      </c>
      <c r="B126">
        <v>0.56387890600000001</v>
      </c>
      <c r="C126">
        <f t="shared" si="1"/>
        <v>0.28193945300000001</v>
      </c>
    </row>
    <row r="127" spans="1:3" x14ac:dyDescent="0.35">
      <c r="A127">
        <v>-2.9833274785714283</v>
      </c>
      <c r="B127">
        <v>0.46129617728571415</v>
      </c>
      <c r="C127">
        <f t="shared" si="1"/>
        <v>0.23064808864285707</v>
      </c>
    </row>
    <row r="128" spans="1:3" x14ac:dyDescent="0.35">
      <c r="A128">
        <v>16.933622</v>
      </c>
      <c r="B128">
        <v>15.84746925</v>
      </c>
      <c r="C128">
        <f t="shared" si="1"/>
        <v>7.9237346249999998</v>
      </c>
    </row>
    <row r="129" spans="1:3" x14ac:dyDescent="0.35">
      <c r="A129">
        <v>37.738745999999999</v>
      </c>
      <c r="B129">
        <v>4.6000131</v>
      </c>
      <c r="C129">
        <f t="shared" si="1"/>
        <v>2.30000655</v>
      </c>
    </row>
    <row r="130" spans="1:3" x14ac:dyDescent="0.35">
      <c r="A130">
        <v>13.332753</v>
      </c>
      <c r="B130">
        <v>5.7699409499999996</v>
      </c>
      <c r="C130">
        <f t="shared" si="1"/>
        <v>2.8849704749999998</v>
      </c>
    </row>
    <row r="131" spans="1:3" x14ac:dyDescent="0.35">
      <c r="A131">
        <v>13.451663</v>
      </c>
      <c r="B131">
        <v>-3.4106288999999999</v>
      </c>
      <c r="C131">
        <f t="shared" ref="C131:C190" si="2">B131*0.5</f>
        <v>-1.7053144499999999</v>
      </c>
    </row>
    <row r="132" spans="1:3" x14ac:dyDescent="0.35">
      <c r="A132">
        <v>7.1461410000000001</v>
      </c>
      <c r="B132">
        <v>13.409518200000001</v>
      </c>
      <c r="C132">
        <f t="shared" si="2"/>
        <v>6.7047591000000004</v>
      </c>
    </row>
    <row r="133" spans="1:3" x14ac:dyDescent="0.35">
      <c r="A133">
        <v>23.675384000000001</v>
      </c>
      <c r="B133">
        <v>13.90573345</v>
      </c>
      <c r="C133">
        <f t="shared" si="2"/>
        <v>6.9528667249999998</v>
      </c>
    </row>
    <row r="134" spans="1:3" x14ac:dyDescent="0.35">
      <c r="A134">
        <v>21.511806</v>
      </c>
      <c r="B134">
        <v>-3.5623472999999999</v>
      </c>
      <c r="C134">
        <f t="shared" si="2"/>
        <v>-1.7811736499999999</v>
      </c>
    </row>
    <row r="135" spans="1:3" x14ac:dyDescent="0.35">
      <c r="A135">
        <v>19.112873571428572</v>
      </c>
      <c r="B135">
        <v>7.6258509357142854</v>
      </c>
      <c r="C135">
        <f t="shared" si="2"/>
        <v>3.8129254678571427</v>
      </c>
    </row>
    <row r="136" spans="1:3" x14ac:dyDescent="0.35">
      <c r="A136">
        <v>10.1592603</v>
      </c>
      <c r="B136">
        <v>7.9781372499999996</v>
      </c>
      <c r="C136">
        <f t="shared" si="2"/>
        <v>3.9890686249999998</v>
      </c>
    </row>
    <row r="137" spans="1:3" x14ac:dyDescent="0.35">
      <c r="A137">
        <v>12.1006357</v>
      </c>
      <c r="B137">
        <v>6.5078919500000003</v>
      </c>
      <c r="C137">
        <f t="shared" si="2"/>
        <v>3.2539459750000002</v>
      </c>
    </row>
    <row r="138" spans="1:3" x14ac:dyDescent="0.35">
      <c r="A138">
        <v>11.3573468</v>
      </c>
      <c r="B138">
        <v>5.5599898999999997</v>
      </c>
      <c r="C138">
        <f t="shared" si="2"/>
        <v>2.7799949499999999</v>
      </c>
    </row>
    <row r="139" spans="1:3" x14ac:dyDescent="0.35">
      <c r="A139">
        <v>8.9359569000000008</v>
      </c>
      <c r="B139">
        <v>5.8782873499999999</v>
      </c>
      <c r="C139">
        <f t="shared" si="2"/>
        <v>2.939143675</v>
      </c>
    </row>
    <row r="140" spans="1:3" x14ac:dyDescent="0.35">
      <c r="A140">
        <v>2.0420788999999999</v>
      </c>
      <c r="B140">
        <v>7.7535160000000003</v>
      </c>
      <c r="C140">
        <f t="shared" si="2"/>
        <v>3.8767580000000001</v>
      </c>
    </row>
    <row r="141" spans="1:3" x14ac:dyDescent="0.35">
      <c r="A141">
        <v>12.0572792</v>
      </c>
      <c r="B141">
        <v>-10.9907284</v>
      </c>
      <c r="C141">
        <f t="shared" si="2"/>
        <v>-5.4953642</v>
      </c>
    </row>
    <row r="142" spans="1:3" x14ac:dyDescent="0.35">
      <c r="A142">
        <v>16.856718900000001</v>
      </c>
      <c r="B142">
        <v>14.177628199999999</v>
      </c>
      <c r="C142">
        <f t="shared" si="2"/>
        <v>7.0888140999999996</v>
      </c>
    </row>
    <row r="143" spans="1:3" x14ac:dyDescent="0.35">
      <c r="A143">
        <v>10.501325242857144</v>
      </c>
      <c r="B143">
        <v>8.4065970071428584</v>
      </c>
      <c r="C143">
        <f t="shared" si="2"/>
        <v>4.2032985035714292</v>
      </c>
    </row>
    <row r="144" spans="1:3" x14ac:dyDescent="0.35">
      <c r="A144">
        <v>5.4978439000000003</v>
      </c>
      <c r="B144">
        <v>9.03511065</v>
      </c>
      <c r="C144">
        <f t="shared" si="2"/>
        <v>4.517555325</v>
      </c>
    </row>
    <row r="145" spans="1:3" x14ac:dyDescent="0.35">
      <c r="A145">
        <v>13.344531099999999</v>
      </c>
      <c r="B145">
        <v>16.803460449999999</v>
      </c>
      <c r="C145">
        <f t="shared" si="2"/>
        <v>8.4017302249999997</v>
      </c>
    </row>
    <row r="146" spans="1:3" x14ac:dyDescent="0.35">
      <c r="A146">
        <v>17.480242799999999</v>
      </c>
      <c r="B146">
        <v>6.8390859500000003</v>
      </c>
      <c r="C146">
        <f t="shared" si="2"/>
        <v>3.4195429750000002</v>
      </c>
    </row>
    <row r="147" spans="1:3" x14ac:dyDescent="0.35">
      <c r="A147">
        <v>9.9937290000000001</v>
      </c>
      <c r="B147">
        <v>8.2224065999999993</v>
      </c>
      <c r="C147">
        <f t="shared" si="2"/>
        <v>4.1112032999999997</v>
      </c>
    </row>
    <row r="148" spans="1:3" x14ac:dyDescent="0.35">
      <c r="A148">
        <v>3.7954213999999999</v>
      </c>
      <c r="B148">
        <v>7.2767501000000001</v>
      </c>
      <c r="C148">
        <f t="shared" si="2"/>
        <v>3.6383750500000001</v>
      </c>
    </row>
    <row r="149" spans="1:3" x14ac:dyDescent="0.35">
      <c r="A149">
        <v>15.3399568</v>
      </c>
      <c r="B149">
        <v>4.32306305</v>
      </c>
      <c r="C149">
        <f t="shared" si="2"/>
        <v>2.161531525</v>
      </c>
    </row>
    <row r="150" spans="1:3" x14ac:dyDescent="0.35">
      <c r="A150">
        <v>6.3203782000000004</v>
      </c>
      <c r="B150">
        <v>8.7499794666666677</v>
      </c>
      <c r="C150">
        <f t="shared" si="2"/>
        <v>4.3749897333333339</v>
      </c>
    </row>
    <row r="151" spans="1:3" x14ac:dyDescent="0.35">
      <c r="A151">
        <v>9.6670013000000008</v>
      </c>
      <c r="B151">
        <v>2.3945417500000001</v>
      </c>
      <c r="C151">
        <f t="shared" si="2"/>
        <v>1.1972708750000001</v>
      </c>
    </row>
    <row r="152" spans="1:3" x14ac:dyDescent="0.35">
      <c r="A152">
        <v>9.9411948999999993</v>
      </c>
      <c r="B152">
        <v>2.0243106000000002</v>
      </c>
      <c r="C152">
        <f t="shared" si="2"/>
        <v>1.0121553000000001</v>
      </c>
    </row>
    <row r="153" spans="1:3" x14ac:dyDescent="0.35">
      <c r="A153">
        <v>9.3268632</v>
      </c>
      <c r="B153">
        <v>2.9691071500000001</v>
      </c>
      <c r="C153">
        <f t="shared" si="2"/>
        <v>1.4845535750000001</v>
      </c>
    </row>
    <row r="154" spans="1:3" x14ac:dyDescent="0.35">
      <c r="A154">
        <v>11.6202492</v>
      </c>
      <c r="B154">
        <v>3.5958465500000001</v>
      </c>
      <c r="C154">
        <f t="shared" si="2"/>
        <v>1.797923275</v>
      </c>
    </row>
    <row r="155" spans="1:3" x14ac:dyDescent="0.35">
      <c r="A155">
        <v>9.3272072999999995</v>
      </c>
      <c r="B155">
        <v>3.2576357499999999</v>
      </c>
      <c r="C155">
        <f t="shared" si="2"/>
        <v>1.628817875</v>
      </c>
    </row>
    <row r="156" spans="1:3" x14ac:dyDescent="0.35">
      <c r="A156">
        <v>7.4367058999999998</v>
      </c>
      <c r="B156">
        <v>4.0583432999999998</v>
      </c>
      <c r="C156">
        <f t="shared" si="2"/>
        <v>2.0291716499999999</v>
      </c>
    </row>
    <row r="157" spans="1:3" x14ac:dyDescent="0.35">
      <c r="A157">
        <v>5.1098895999999998</v>
      </c>
      <c r="B157">
        <v>1.2798897</v>
      </c>
      <c r="C157">
        <f t="shared" si="2"/>
        <v>0.63994485000000001</v>
      </c>
    </row>
    <row r="158" spans="1:3" x14ac:dyDescent="0.35">
      <c r="A158">
        <v>8.9184444857142857</v>
      </c>
      <c r="B158">
        <v>2.7970964</v>
      </c>
      <c r="C158">
        <f t="shared" si="2"/>
        <v>1.3985482</v>
      </c>
    </row>
    <row r="159" spans="1:3" x14ac:dyDescent="0.35">
      <c r="A159">
        <v>-5.3358298</v>
      </c>
      <c r="B159">
        <v>3.53094105</v>
      </c>
      <c r="C159">
        <f t="shared" si="2"/>
        <v>1.765470525</v>
      </c>
    </row>
    <row r="160" spans="1:3" x14ac:dyDescent="0.35">
      <c r="A160">
        <v>3.1313219999999999</v>
      </c>
      <c r="B160">
        <v>3.0974759500000002</v>
      </c>
      <c r="C160">
        <f t="shared" si="2"/>
        <v>1.5487379750000001</v>
      </c>
    </row>
    <row r="161" spans="1:3" x14ac:dyDescent="0.35">
      <c r="A161">
        <v>7.0849745999999998</v>
      </c>
      <c r="B161">
        <v>0.79034395000000002</v>
      </c>
      <c r="C161">
        <f t="shared" si="2"/>
        <v>0.39517197500000001</v>
      </c>
    </row>
    <row r="162" spans="1:3" x14ac:dyDescent="0.35">
      <c r="A162">
        <v>1.3272663</v>
      </c>
      <c r="B162">
        <v>0.48393235000000001</v>
      </c>
      <c r="C162">
        <f t="shared" si="2"/>
        <v>0.24196617500000001</v>
      </c>
    </row>
    <row r="163" spans="1:3" x14ac:dyDescent="0.35">
      <c r="A163">
        <v>10.875720899999999</v>
      </c>
      <c r="B163">
        <v>7.4700012999999998</v>
      </c>
      <c r="C163">
        <f t="shared" si="2"/>
        <v>3.7350006499999999</v>
      </c>
    </row>
    <row r="164" spans="1:3" x14ac:dyDescent="0.35">
      <c r="A164">
        <v>13.998593899999999</v>
      </c>
      <c r="B164">
        <v>1.4160092500000001</v>
      </c>
      <c r="C164">
        <f t="shared" si="2"/>
        <v>0.70800462500000005</v>
      </c>
    </row>
    <row r="165" spans="1:3" x14ac:dyDescent="0.35">
      <c r="A165">
        <v>3.7058933999999999</v>
      </c>
      <c r="B165">
        <v>3.6854985999999998</v>
      </c>
      <c r="C165">
        <f t="shared" si="2"/>
        <v>1.8427492999999999</v>
      </c>
    </row>
    <row r="166" spans="1:3" x14ac:dyDescent="0.35">
      <c r="A166">
        <v>4.9697059000000001</v>
      </c>
      <c r="B166">
        <v>2.9248860642857144</v>
      </c>
      <c r="C166">
        <f t="shared" si="2"/>
        <v>1.4624430321428572</v>
      </c>
    </row>
    <row r="167" spans="1:3" x14ac:dyDescent="0.35">
      <c r="A167">
        <v>2.8333037000000001</v>
      </c>
      <c r="B167">
        <v>6.4916734500000004</v>
      </c>
      <c r="C167">
        <f t="shared" si="2"/>
        <v>3.2458367250000002</v>
      </c>
    </row>
    <row r="168" spans="1:3" x14ac:dyDescent="0.35">
      <c r="A168">
        <v>5.5575704999999997</v>
      </c>
      <c r="B168">
        <v>4.6411732499999996</v>
      </c>
      <c r="C168">
        <f t="shared" si="2"/>
        <v>2.3205866249999998</v>
      </c>
    </row>
    <row r="169" spans="1:3" x14ac:dyDescent="0.35">
      <c r="A169">
        <v>-1.2410968</v>
      </c>
      <c r="B169">
        <v>1.253403</v>
      </c>
      <c r="C169">
        <f t="shared" si="2"/>
        <v>0.62670150000000002</v>
      </c>
    </row>
    <row r="170" spans="1:3" x14ac:dyDescent="0.35">
      <c r="A170">
        <v>14.8006981</v>
      </c>
      <c r="B170">
        <v>1.1174683000000001</v>
      </c>
      <c r="C170">
        <f t="shared" si="2"/>
        <v>0.55873415000000004</v>
      </c>
    </row>
    <row r="171" spans="1:3" x14ac:dyDescent="0.35">
      <c r="A171">
        <v>11.5690983</v>
      </c>
      <c r="B171">
        <v>2.51043175</v>
      </c>
      <c r="C171">
        <f t="shared" si="2"/>
        <v>1.255215875</v>
      </c>
    </row>
    <row r="172" spans="1:3" x14ac:dyDescent="0.35">
      <c r="A172">
        <v>-2.8430872800000002</v>
      </c>
      <c r="B172">
        <v>2.5042049999999998</v>
      </c>
      <c r="C172">
        <f t="shared" si="2"/>
        <v>1.2521024999999999</v>
      </c>
    </row>
    <row r="173" spans="1:3" x14ac:dyDescent="0.35">
      <c r="A173">
        <v>-6.8963529000000001</v>
      </c>
      <c r="B173">
        <v>1.2239298505</v>
      </c>
      <c r="C173">
        <f t="shared" si="2"/>
        <v>0.61196492525000001</v>
      </c>
    </row>
    <row r="174" spans="1:3" x14ac:dyDescent="0.35">
      <c r="A174">
        <v>3.3971619457142865</v>
      </c>
      <c r="B174">
        <v>2.8203263714999998</v>
      </c>
      <c r="C174">
        <f t="shared" si="2"/>
        <v>1.4101631857499999</v>
      </c>
    </row>
    <row r="175" spans="1:3" x14ac:dyDescent="0.35">
      <c r="A175">
        <v>-5.4775975099999998</v>
      </c>
      <c r="B175">
        <v>0.71077151699999996</v>
      </c>
      <c r="C175">
        <f t="shared" si="2"/>
        <v>0.35538575849999998</v>
      </c>
    </row>
    <row r="176" spans="1:3" x14ac:dyDescent="0.35">
      <c r="A176">
        <v>-1.64724743</v>
      </c>
      <c r="B176">
        <v>-1.528118391</v>
      </c>
      <c r="C176">
        <f t="shared" si="2"/>
        <v>-0.76405919550000001</v>
      </c>
    </row>
    <row r="177" spans="1:3" x14ac:dyDescent="0.35">
      <c r="A177">
        <v>-9.3752438199999997</v>
      </c>
      <c r="B177">
        <v>1.190223201</v>
      </c>
      <c r="C177">
        <f t="shared" si="2"/>
        <v>0.5951116005</v>
      </c>
    </row>
    <row r="178" spans="1:3" x14ac:dyDescent="0.35">
      <c r="A178">
        <v>0.71412807</v>
      </c>
      <c r="B178">
        <v>0.67351510299999995</v>
      </c>
      <c r="C178">
        <f t="shared" si="2"/>
        <v>0.33675755149999997</v>
      </c>
    </row>
    <row r="179" spans="1:3" x14ac:dyDescent="0.35">
      <c r="A179">
        <v>-2.6169541700000001</v>
      </c>
      <c r="B179">
        <v>-1.638657853</v>
      </c>
      <c r="C179">
        <f t="shared" si="2"/>
        <v>-0.8193289265</v>
      </c>
    </row>
    <row r="180" spans="1:3" x14ac:dyDescent="0.35">
      <c r="A180">
        <v>-3.2153467500000001</v>
      </c>
      <c r="B180">
        <v>2.0740650700000001</v>
      </c>
      <c r="C180">
        <f t="shared" si="2"/>
        <v>1.037032535</v>
      </c>
    </row>
    <row r="181" spans="1:3" x14ac:dyDescent="0.35">
      <c r="A181">
        <v>-15.00491253</v>
      </c>
      <c r="B181">
        <v>1.7389229934999999</v>
      </c>
      <c r="C181">
        <f t="shared" si="2"/>
        <v>0.86946149674999995</v>
      </c>
    </row>
    <row r="182" spans="1:3" x14ac:dyDescent="0.35">
      <c r="A182">
        <v>-5.2318820200000005</v>
      </c>
      <c r="B182">
        <v>0.46010309150000001</v>
      </c>
      <c r="C182">
        <f t="shared" si="2"/>
        <v>0.23005154575</v>
      </c>
    </row>
    <row r="183" spans="1:3" x14ac:dyDescent="0.35">
      <c r="A183">
        <v>-0.68516299999999997</v>
      </c>
      <c r="B183">
        <v>0.89309036549999998</v>
      </c>
      <c r="C183">
        <f t="shared" si="2"/>
        <v>0.44654518274999999</v>
      </c>
    </row>
    <row r="184" spans="1:3" x14ac:dyDescent="0.35">
      <c r="A184">
        <v>-3.0216735699999999</v>
      </c>
      <c r="B184">
        <v>1.552120988</v>
      </c>
      <c r="C184">
        <f t="shared" si="2"/>
        <v>0.77606049399999999</v>
      </c>
    </row>
    <row r="185" spans="1:3" x14ac:dyDescent="0.35">
      <c r="A185">
        <v>0.84181865</v>
      </c>
      <c r="B185">
        <v>1.2792725235</v>
      </c>
      <c r="C185">
        <f t="shared" si="2"/>
        <v>0.63963626174999999</v>
      </c>
    </row>
    <row r="186" spans="1:3" x14ac:dyDescent="0.35">
      <c r="A186">
        <v>-11.26439581</v>
      </c>
      <c r="B186">
        <v>1.7495439079999999</v>
      </c>
      <c r="C186">
        <f t="shared" si="2"/>
        <v>0.87477195399999996</v>
      </c>
    </row>
    <row r="187" spans="1:3" x14ac:dyDescent="0.35">
      <c r="A187">
        <v>-5.68579612</v>
      </c>
      <c r="B187">
        <v>7.8721955999999996E-2</v>
      </c>
      <c r="C187">
        <f t="shared" si="2"/>
        <v>3.9360977999999998E-2</v>
      </c>
    </row>
    <row r="188" spans="1:3" x14ac:dyDescent="0.35">
      <c r="A188">
        <v>-3.4221670799999999</v>
      </c>
      <c r="B188">
        <v>1.8447131210000001</v>
      </c>
      <c r="C188">
        <f t="shared" si="2"/>
        <v>0.92235656050000003</v>
      </c>
    </row>
    <row r="189" spans="1:3" x14ac:dyDescent="0.35">
      <c r="A189">
        <v>-8.1916779599999998</v>
      </c>
      <c r="B189">
        <v>2.199088062</v>
      </c>
      <c r="C189">
        <f t="shared" si="2"/>
        <v>1.099544031</v>
      </c>
    </row>
    <row r="190" spans="1:3" x14ac:dyDescent="0.35">
      <c r="A190">
        <v>-4.4898649842857141</v>
      </c>
      <c r="B190">
        <v>1.3709358462857142</v>
      </c>
      <c r="C190">
        <f t="shared" si="2"/>
        <v>0.68546792314285709</v>
      </c>
    </row>
  </sheetData>
  <autoFilter ref="A1:A193" xr:uid="{156B7FAD-9EF7-437C-96B5-397941132A68}"/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0BC91-2E71-4747-AE6F-AC05499268C6}">
  <dimension ref="A1:J66"/>
  <sheetViews>
    <sheetView topLeftCell="E45" workbookViewId="0">
      <selection activeCell="K63" sqref="A1:XFD1048576"/>
    </sheetView>
  </sheetViews>
  <sheetFormatPr defaultRowHeight="14.5" x14ac:dyDescent="0.35"/>
  <cols>
    <col min="3" max="6" width="36.1796875" style="8" customWidth="1"/>
    <col min="7" max="7" width="37" customWidth="1"/>
    <col min="8" max="8" width="35.81640625" customWidth="1"/>
    <col min="9" max="9" width="35" customWidth="1"/>
    <col min="10" max="10" width="13.54296875" customWidth="1"/>
  </cols>
  <sheetData>
    <row r="1" spans="1:10" x14ac:dyDescent="0.35">
      <c r="A1" t="s">
        <v>150</v>
      </c>
      <c r="B1" t="s">
        <v>162</v>
      </c>
      <c r="C1" s="8" t="s">
        <v>159</v>
      </c>
      <c r="D1" s="8" t="s">
        <v>160</v>
      </c>
      <c r="E1" s="8" t="s">
        <v>161</v>
      </c>
      <c r="F1" s="8" t="s">
        <v>29</v>
      </c>
      <c r="G1" t="s">
        <v>163</v>
      </c>
      <c r="H1" t="s">
        <v>164</v>
      </c>
      <c r="I1" t="s">
        <v>165</v>
      </c>
      <c r="J1" t="s">
        <v>29</v>
      </c>
    </row>
    <row r="2" spans="1:10" x14ac:dyDescent="0.35">
      <c r="A2" t="s">
        <v>151</v>
      </c>
      <c r="B2" t="s">
        <v>24</v>
      </c>
      <c r="C2">
        <v>23.681369100000001</v>
      </c>
      <c r="D2">
        <v>32.420745799999999</v>
      </c>
      <c r="E2">
        <v>12.654248900000001</v>
      </c>
      <c r="G2">
        <v>14.878524000000001</v>
      </c>
      <c r="H2">
        <v>13.8563376</v>
      </c>
      <c r="I2">
        <v>9.4541544000000002</v>
      </c>
    </row>
    <row r="3" spans="1:10" x14ac:dyDescent="0.35">
      <c r="B3" t="s">
        <v>25</v>
      </c>
      <c r="C3">
        <v>31.4943308</v>
      </c>
      <c r="D3">
        <v>19.281323</v>
      </c>
      <c r="E3">
        <v>19.194888800000001</v>
      </c>
      <c r="G3">
        <v>4.1835681999999998</v>
      </c>
      <c r="H3">
        <v>13.778153</v>
      </c>
      <c r="I3">
        <v>8.9080607999999994</v>
      </c>
    </row>
    <row r="4" spans="1:10" x14ac:dyDescent="0.35">
      <c r="B4" t="s">
        <v>30</v>
      </c>
      <c r="C4">
        <v>13.1519037</v>
      </c>
      <c r="D4">
        <v>29.7393228</v>
      </c>
      <c r="E4">
        <v>28.8098536</v>
      </c>
      <c r="G4">
        <v>8.1806754000000002</v>
      </c>
      <c r="H4">
        <v>10.6426783</v>
      </c>
      <c r="I4">
        <v>7.1314285000000002</v>
      </c>
    </row>
    <row r="5" spans="1:10" x14ac:dyDescent="0.35">
      <c r="B5" t="s">
        <v>26</v>
      </c>
      <c r="C5">
        <v>14.811869700000001</v>
      </c>
      <c r="D5">
        <v>15.340328599999999</v>
      </c>
      <c r="E5">
        <v>18.837342499999998</v>
      </c>
      <c r="G5">
        <v>5.1574916000000002</v>
      </c>
      <c r="H5">
        <v>15.149271499999999</v>
      </c>
      <c r="I5">
        <v>7.8178291</v>
      </c>
    </row>
    <row r="6" spans="1:10" x14ac:dyDescent="0.35">
      <c r="B6" t="s">
        <v>34</v>
      </c>
      <c r="C6">
        <v>19.231810100000001</v>
      </c>
      <c r="D6">
        <v>17.289480999999999</v>
      </c>
      <c r="E6">
        <v>11.1540465</v>
      </c>
      <c r="G6">
        <v>11.9681408</v>
      </c>
      <c r="H6">
        <v>6.3240626999999998</v>
      </c>
      <c r="I6">
        <v>10.644425099999999</v>
      </c>
    </row>
    <row r="7" spans="1:10" x14ac:dyDescent="0.35">
      <c r="B7" t="s">
        <v>42</v>
      </c>
      <c r="C7">
        <v>23.500853299999999</v>
      </c>
      <c r="D7">
        <v>22.655048000000001</v>
      </c>
      <c r="E7">
        <v>20.5085671</v>
      </c>
      <c r="G7">
        <v>10.5978514</v>
      </c>
      <c r="H7">
        <v>13.289979300000001</v>
      </c>
      <c r="I7">
        <v>18.0903277</v>
      </c>
    </row>
    <row r="8" spans="1:10" x14ac:dyDescent="0.35">
      <c r="B8" t="s">
        <v>31</v>
      </c>
      <c r="C8">
        <v>18.347553399999999</v>
      </c>
      <c r="D8">
        <v>22.2401786</v>
      </c>
      <c r="E8">
        <v>25.406085099999999</v>
      </c>
      <c r="G8">
        <v>4.3382925999999999</v>
      </c>
      <c r="H8">
        <v>12.700926300000001</v>
      </c>
      <c r="I8">
        <v>7.0656061000000001</v>
      </c>
    </row>
    <row r="9" spans="1:10" x14ac:dyDescent="0.35">
      <c r="B9" t="s">
        <v>29</v>
      </c>
      <c r="C9" s="8">
        <f>AVERAGE(C2:C8)</f>
        <v>20.602812871428572</v>
      </c>
      <c r="D9" s="8">
        <f>AVERAGE(D2:D8)</f>
        <v>22.709489685714285</v>
      </c>
      <c r="E9" s="8">
        <f>AVERAGE(E2:E8)</f>
        <v>19.509290357142852</v>
      </c>
      <c r="F9" s="8">
        <f>AVERAGE(C9:E9)</f>
        <v>20.940530971428569</v>
      </c>
      <c r="G9">
        <f>AVERAGE(G2:G8)</f>
        <v>8.4720777142857155</v>
      </c>
      <c r="H9" s="8">
        <f>AVERAGE(H2:H8)</f>
        <v>12.248772671428572</v>
      </c>
      <c r="I9" s="8">
        <f>AVERAGE(I2:I8)</f>
        <v>9.8731188142857143</v>
      </c>
      <c r="J9" s="8"/>
    </row>
    <row r="10" spans="1:10" x14ac:dyDescent="0.35">
      <c r="A10" t="s">
        <v>152</v>
      </c>
      <c r="B10" t="s">
        <v>24</v>
      </c>
      <c r="C10">
        <v>22.626469100000001</v>
      </c>
      <c r="D10">
        <v>19.852056099999999</v>
      </c>
      <c r="E10">
        <v>11.9212889</v>
      </c>
      <c r="G10">
        <v>14.1215742</v>
      </c>
      <c r="H10" s="8">
        <v>14.6344049</v>
      </c>
      <c r="I10" s="8">
        <v>18.8662679</v>
      </c>
    </row>
    <row r="11" spans="1:10" x14ac:dyDescent="0.35">
      <c r="B11" t="s">
        <v>25</v>
      </c>
      <c r="C11">
        <v>26.228796500000001</v>
      </c>
      <c r="D11">
        <v>35.486950499999999</v>
      </c>
      <c r="E11">
        <v>14.092021000000001</v>
      </c>
      <c r="G11">
        <v>8.1498940999999991</v>
      </c>
      <c r="H11">
        <v>7.8495299000000003</v>
      </c>
      <c r="I11">
        <v>4.8347519999999999</v>
      </c>
    </row>
    <row r="12" spans="1:10" x14ac:dyDescent="0.35">
      <c r="B12" t="s">
        <v>30</v>
      </c>
      <c r="C12">
        <v>0.59543509999999999</v>
      </c>
      <c r="D12">
        <v>11.035902</v>
      </c>
      <c r="E12">
        <v>23.375541999999999</v>
      </c>
      <c r="G12">
        <v>20.7357944</v>
      </c>
      <c r="H12">
        <v>9.5799222000000004</v>
      </c>
      <c r="I12">
        <v>9.2285119000000009</v>
      </c>
    </row>
    <row r="13" spans="1:10" x14ac:dyDescent="0.35">
      <c r="B13" t="s">
        <v>26</v>
      </c>
      <c r="C13">
        <v>20.8913464</v>
      </c>
      <c r="D13">
        <v>11.438124800000001</v>
      </c>
      <c r="E13">
        <v>39.363505699999997</v>
      </c>
      <c r="G13">
        <v>11.6044977</v>
      </c>
      <c r="H13">
        <v>14.517332100000001</v>
      </c>
      <c r="I13">
        <v>6.1406188000000004</v>
      </c>
    </row>
    <row r="14" spans="1:10" x14ac:dyDescent="0.35">
      <c r="B14" t="s">
        <v>34</v>
      </c>
      <c r="C14">
        <v>21.3860229</v>
      </c>
      <c r="D14">
        <v>17.727416399999999</v>
      </c>
      <c r="E14">
        <v>20.626085</v>
      </c>
      <c r="G14">
        <v>8.4666748999999992</v>
      </c>
      <c r="H14">
        <v>7.5026327000000004</v>
      </c>
      <c r="I14">
        <v>11.811908499999999</v>
      </c>
    </row>
    <row r="15" spans="1:10" x14ac:dyDescent="0.35">
      <c r="B15" t="s">
        <v>42</v>
      </c>
      <c r="C15">
        <v>38.208329499999998</v>
      </c>
      <c r="D15">
        <v>14.132024299999999</v>
      </c>
      <c r="E15">
        <v>33.407993500000003</v>
      </c>
      <c r="G15">
        <v>14.082305399999999</v>
      </c>
      <c r="H15">
        <v>13.2659915</v>
      </c>
      <c r="I15">
        <v>6.1921156999999996</v>
      </c>
    </row>
    <row r="16" spans="1:10" x14ac:dyDescent="0.35">
      <c r="B16" t="s">
        <v>31</v>
      </c>
      <c r="C16">
        <v>29.253450600000001</v>
      </c>
      <c r="D16">
        <v>4.9206297000000001</v>
      </c>
      <c r="E16">
        <v>20.0453008</v>
      </c>
      <c r="G16">
        <v>5.6228347000000003</v>
      </c>
      <c r="H16">
        <v>10.634988699999999</v>
      </c>
      <c r="I16">
        <v>17.260366699999999</v>
      </c>
    </row>
    <row r="17" spans="1:9" x14ac:dyDescent="0.35">
      <c r="B17" t="s">
        <v>29</v>
      </c>
      <c r="C17" s="8">
        <f>AVERAGE(C10:C16)</f>
        <v>22.741407157142856</v>
      </c>
      <c r="D17" s="8">
        <f>AVERAGE(D10:D16)</f>
        <v>16.370443399999999</v>
      </c>
      <c r="E17" s="8">
        <f>AVERAGE(E10:E16)</f>
        <v>23.261676700000002</v>
      </c>
      <c r="F17" s="8">
        <f>AVERAGE(C17:E17)</f>
        <v>20.791175752380955</v>
      </c>
      <c r="G17">
        <f>AVERAGE(G10:G16)</f>
        <v>11.826225057142855</v>
      </c>
      <c r="H17" s="8">
        <f>AVERAGE(H10:H16)</f>
        <v>11.140686000000001</v>
      </c>
      <c r="I17" s="8">
        <f>AVERAGE(I10:I16)</f>
        <v>10.619220214285715</v>
      </c>
    </row>
    <row r="18" spans="1:9" x14ac:dyDescent="0.35">
      <c r="A18" t="s">
        <v>153</v>
      </c>
      <c r="B18" t="s">
        <v>24</v>
      </c>
      <c r="C18">
        <v>26.2186159</v>
      </c>
      <c r="D18">
        <v>25.226702800000002</v>
      </c>
      <c r="E18">
        <v>9.7935444</v>
      </c>
      <c r="G18">
        <v>5.1951352999999996</v>
      </c>
      <c r="H18">
        <v>7.8180582999999997</v>
      </c>
      <c r="I18">
        <v>5.4530893999999996</v>
      </c>
    </row>
    <row r="19" spans="1:9" x14ac:dyDescent="0.35">
      <c r="B19" t="s">
        <v>25</v>
      </c>
      <c r="C19">
        <v>24.0700334</v>
      </c>
      <c r="D19">
        <v>26.593976600000001</v>
      </c>
      <c r="E19">
        <v>10.2122926</v>
      </c>
      <c r="G19">
        <v>11.0054984</v>
      </c>
      <c r="H19">
        <v>8.9946193000000001</v>
      </c>
      <c r="I19">
        <v>16.4016728</v>
      </c>
    </row>
    <row r="20" spans="1:9" x14ac:dyDescent="0.35">
      <c r="B20" t="s">
        <v>30</v>
      </c>
      <c r="C20">
        <v>30.0802081</v>
      </c>
      <c r="D20">
        <v>28.746101500000002</v>
      </c>
      <c r="E20">
        <v>16.673328699999999</v>
      </c>
      <c r="G20">
        <v>15.924216100000001</v>
      </c>
      <c r="H20">
        <v>15.460505700000001</v>
      </c>
      <c r="I20">
        <v>14.2932402</v>
      </c>
    </row>
    <row r="21" spans="1:9" x14ac:dyDescent="0.35">
      <c r="B21" t="s">
        <v>26</v>
      </c>
      <c r="C21">
        <v>22.366035499999999</v>
      </c>
      <c r="D21">
        <v>10.988408700000001</v>
      </c>
      <c r="E21">
        <v>28.220008400000001</v>
      </c>
      <c r="G21">
        <v>11.328996099999999</v>
      </c>
      <c r="H21">
        <v>13.359185</v>
      </c>
      <c r="I21">
        <v>8.5726533000000007</v>
      </c>
    </row>
    <row r="22" spans="1:9" x14ac:dyDescent="0.35">
      <c r="B22" t="s">
        <v>34</v>
      </c>
      <c r="C22">
        <v>14.479575199999999</v>
      </c>
      <c r="D22">
        <v>20.3049763</v>
      </c>
      <c r="E22">
        <v>26.3415584</v>
      </c>
      <c r="G22">
        <v>-0.31869629999999999</v>
      </c>
      <c r="H22">
        <v>4.6120158</v>
      </c>
      <c r="I22">
        <v>13.7558886</v>
      </c>
    </row>
    <row r="23" spans="1:9" x14ac:dyDescent="0.35">
      <c r="B23" t="s">
        <v>42</v>
      </c>
      <c r="C23">
        <v>34.293985599999999</v>
      </c>
      <c r="D23">
        <v>24.9508741</v>
      </c>
      <c r="E23">
        <v>21.6913394</v>
      </c>
      <c r="G23">
        <v>14.0891705</v>
      </c>
      <c r="H23">
        <v>21.403340199999999</v>
      </c>
      <c r="I23">
        <v>12.051354099999999</v>
      </c>
    </row>
    <row r="24" spans="1:9" x14ac:dyDescent="0.35">
      <c r="B24" t="s">
        <v>31</v>
      </c>
      <c r="C24">
        <v>5.4647978000000004</v>
      </c>
      <c r="D24">
        <v>23.423270299999999</v>
      </c>
      <c r="E24">
        <v>5.7482275999999999</v>
      </c>
      <c r="G24">
        <v>-3.2393594000000001</v>
      </c>
      <c r="H24">
        <v>3.1442503999999998</v>
      </c>
      <c r="I24">
        <v>6.1020719999999997</v>
      </c>
    </row>
    <row r="25" spans="1:9" x14ac:dyDescent="0.35">
      <c r="B25" t="s">
        <v>29</v>
      </c>
      <c r="C25" s="8">
        <f>AVERAGE(C18:C24)</f>
        <v>22.424750214285716</v>
      </c>
      <c r="D25" s="8">
        <f>AVERAGE(D18:D24)</f>
        <v>22.890615757142857</v>
      </c>
      <c r="E25" s="8">
        <f>AVERAGE(E18:E24)</f>
        <v>16.954328499999999</v>
      </c>
      <c r="F25" s="8">
        <f>AVERAGE(C25:E25)</f>
        <v>20.756564823809526</v>
      </c>
      <c r="G25">
        <f>AVERAGE(G18:G24)</f>
        <v>7.7121372428571435</v>
      </c>
      <c r="H25" s="8">
        <f>AVERAGE(H18:H24)</f>
        <v>10.684567814285714</v>
      </c>
      <c r="I25" s="8">
        <f>AVERAGE(I18:I24)</f>
        <v>10.947138628571427</v>
      </c>
    </row>
    <row r="26" spans="1:9" x14ac:dyDescent="0.35">
      <c r="A26" t="s">
        <v>154</v>
      </c>
      <c r="B26" t="s">
        <v>24</v>
      </c>
      <c r="C26">
        <v>-0.36199890000000001</v>
      </c>
      <c r="D26">
        <v>22.194243499999999</v>
      </c>
      <c r="E26">
        <v>14.341976799999999</v>
      </c>
      <c r="G26">
        <v>-4.0116059000000002</v>
      </c>
      <c r="H26">
        <v>9.1602443999999998</v>
      </c>
      <c r="I26">
        <v>-8.0050807000000006</v>
      </c>
    </row>
    <row r="27" spans="1:9" x14ac:dyDescent="0.35">
      <c r="B27" t="s">
        <v>25</v>
      </c>
      <c r="C27">
        <v>6.4185751</v>
      </c>
      <c r="D27">
        <v>8.5499002999999991</v>
      </c>
      <c r="E27">
        <v>21.008811000000001</v>
      </c>
      <c r="G27">
        <v>10.2724349</v>
      </c>
      <c r="H27">
        <v>-0.93575509999999995</v>
      </c>
      <c r="I27">
        <v>2.7578705999999999</v>
      </c>
    </row>
    <row r="28" spans="1:9" x14ac:dyDescent="0.35">
      <c r="B28" t="s">
        <v>30</v>
      </c>
      <c r="C28">
        <v>15.8284445</v>
      </c>
      <c r="D28">
        <v>2.0301252999999999</v>
      </c>
      <c r="E28">
        <v>10.8613435</v>
      </c>
      <c r="G28">
        <v>8.7778221999999992</v>
      </c>
      <c r="H28">
        <v>0.5552184</v>
      </c>
      <c r="I28">
        <v>-1.7530692000000001</v>
      </c>
    </row>
    <row r="29" spans="1:9" x14ac:dyDescent="0.35">
      <c r="B29" t="s">
        <v>26</v>
      </c>
      <c r="C29">
        <v>21.2488986</v>
      </c>
      <c r="D29">
        <v>8.3468912999999993</v>
      </c>
      <c r="E29">
        <v>15.8074108</v>
      </c>
      <c r="G29">
        <v>0.53687410000000002</v>
      </c>
      <c r="H29">
        <v>2.9129965000000002</v>
      </c>
      <c r="I29">
        <v>6.6629369000000001</v>
      </c>
    </row>
    <row r="30" spans="1:9" x14ac:dyDescent="0.35">
      <c r="B30" t="s">
        <v>34</v>
      </c>
      <c r="C30">
        <v>10.6847736</v>
      </c>
      <c r="D30">
        <v>16.969913300000002</v>
      </c>
      <c r="E30">
        <v>0.7195473</v>
      </c>
      <c r="G30">
        <v>-4.3949581999999996</v>
      </c>
      <c r="H30">
        <v>14.0170294</v>
      </c>
      <c r="I30">
        <v>4.7387028999999998</v>
      </c>
    </row>
    <row r="31" spans="1:9" x14ac:dyDescent="0.35">
      <c r="B31" t="s">
        <v>42</v>
      </c>
      <c r="C31">
        <v>25.657816499999999</v>
      </c>
      <c r="D31">
        <v>17.0176415</v>
      </c>
      <c r="E31">
        <v>19.6196096</v>
      </c>
      <c r="G31">
        <v>-4.6162581999999999</v>
      </c>
      <c r="H31">
        <v>6.1609904000000002</v>
      </c>
      <c r="I31">
        <v>9.2329986999999996</v>
      </c>
    </row>
    <row r="32" spans="1:9" x14ac:dyDescent="0.35">
      <c r="B32" t="s">
        <v>31</v>
      </c>
      <c r="C32" s="8">
        <v>11.354722499999999</v>
      </c>
      <c r="D32" s="8">
        <v>13.538137499999999</v>
      </c>
      <c r="E32" s="8">
        <v>10.8160542</v>
      </c>
      <c r="G32">
        <v>12.225101799999999</v>
      </c>
      <c r="H32">
        <v>1.3253902</v>
      </c>
      <c r="I32">
        <v>1.0476605999999999</v>
      </c>
    </row>
    <row r="33" spans="1:10" x14ac:dyDescent="0.35">
      <c r="B33" t="s">
        <v>29</v>
      </c>
      <c r="C33" s="8">
        <f>AVERAGE(C26:C32)</f>
        <v>12.97589027142857</v>
      </c>
      <c r="D33" s="8">
        <f>AVERAGE(D26:D32)</f>
        <v>12.663836099999999</v>
      </c>
      <c r="E33" s="8">
        <f>AVERAGE(E26:E32)</f>
        <v>13.310679028571428</v>
      </c>
      <c r="F33" s="8">
        <f>AVERAGE(C33:E33)</f>
        <v>12.983468466666665</v>
      </c>
      <c r="G33">
        <f>AVERAGE(G26:G32)</f>
        <v>2.6842015285714287</v>
      </c>
      <c r="H33" s="8">
        <f>AVERAGE(H26:H32)</f>
        <v>4.7423020285714284</v>
      </c>
      <c r="I33" s="8">
        <f>AVERAGE(I26:I32)</f>
        <v>2.0974314000000001</v>
      </c>
      <c r="J33" s="8"/>
    </row>
    <row r="34" spans="1:10" x14ac:dyDescent="0.35">
      <c r="A34" t="s">
        <v>155</v>
      </c>
      <c r="B34" t="s">
        <v>24</v>
      </c>
      <c r="C34">
        <v>8.4468247000000005</v>
      </c>
      <c r="D34">
        <v>5.5405927999999998</v>
      </c>
      <c r="E34">
        <v>26.030294600000001</v>
      </c>
      <c r="G34">
        <v>7.9562822000000004</v>
      </c>
      <c r="H34">
        <v>-2.3483198999999999</v>
      </c>
      <c r="I34">
        <v>3.7405073</v>
      </c>
    </row>
    <row r="35" spans="1:10" x14ac:dyDescent="0.35">
      <c r="B35" t="s">
        <v>25</v>
      </c>
      <c r="C35">
        <v>4.9998619</v>
      </c>
      <c r="D35">
        <v>8.0525727000000007</v>
      </c>
      <c r="E35">
        <v>13.458318200000001</v>
      </c>
      <c r="G35">
        <v>-1.8053944</v>
      </c>
      <c r="H35">
        <v>5.4304772999999997</v>
      </c>
      <c r="I35">
        <v>0.89719870000000002</v>
      </c>
    </row>
    <row r="36" spans="1:10" x14ac:dyDescent="0.35">
      <c r="B36" t="s">
        <v>30</v>
      </c>
      <c r="C36">
        <v>21.689336099999998</v>
      </c>
      <c r="D36">
        <v>4.0531389000000004</v>
      </c>
      <c r="E36">
        <v>6.1616266</v>
      </c>
      <c r="G36">
        <v>7.2654946000000002</v>
      </c>
      <c r="H36">
        <v>-0.21389040000000001</v>
      </c>
      <c r="I36">
        <v>4.2322753000000004</v>
      </c>
    </row>
    <row r="37" spans="1:10" x14ac:dyDescent="0.35">
      <c r="B37" t="s">
        <v>26</v>
      </c>
      <c r="C37">
        <v>8.9985095000000008</v>
      </c>
      <c r="D37">
        <v>8.2894704000000008</v>
      </c>
      <c r="E37">
        <v>1.9700947</v>
      </c>
      <c r="G37">
        <v>4.2009404000000004</v>
      </c>
      <c r="H37">
        <v>6.2798020000000001</v>
      </c>
      <c r="I37">
        <v>4.8876273000000001</v>
      </c>
    </row>
    <row r="38" spans="1:10" x14ac:dyDescent="0.35">
      <c r="B38" t="s">
        <v>34</v>
      </c>
      <c r="C38">
        <v>20.3529041</v>
      </c>
      <c r="D38">
        <v>17.294892900000001</v>
      </c>
      <c r="E38">
        <v>18.795562199999999</v>
      </c>
      <c r="G38">
        <v>4.8957300000000004</v>
      </c>
      <c r="H38">
        <v>8.7380343000000007</v>
      </c>
      <c r="I38">
        <v>-6.3326851</v>
      </c>
    </row>
    <row r="39" spans="1:10" x14ac:dyDescent="0.35">
      <c r="B39" t="s">
        <v>42</v>
      </c>
      <c r="C39">
        <v>5.7932009000000004</v>
      </c>
      <c r="D39">
        <v>0.67967</v>
      </c>
      <c r="E39">
        <v>5.5758255999999999</v>
      </c>
      <c r="G39">
        <v>-1.9918454999999999</v>
      </c>
      <c r="H39">
        <v>4.5168261999999997</v>
      </c>
      <c r="I39">
        <v>-0.1929582</v>
      </c>
      <c r="J39" s="8"/>
    </row>
    <row r="40" spans="1:10" x14ac:dyDescent="0.35">
      <c r="B40" t="s">
        <v>31</v>
      </c>
      <c r="C40">
        <v>10.251410699999999</v>
      </c>
      <c r="D40">
        <v>26.912613400000001</v>
      </c>
      <c r="E40">
        <v>8.1472916000000009</v>
      </c>
      <c r="G40">
        <v>12.0307397</v>
      </c>
      <c r="H40">
        <v>13.3111677</v>
      </c>
      <c r="I40">
        <v>8.4477463999999998</v>
      </c>
    </row>
    <row r="41" spans="1:10" x14ac:dyDescent="0.35">
      <c r="B41" t="s">
        <v>29</v>
      </c>
      <c r="C41" s="8">
        <f>AVERAGE(C34:C40)</f>
        <v>11.504578271428571</v>
      </c>
      <c r="D41" s="8">
        <f>AVERAGE(D34:D40)</f>
        <v>10.117564442857145</v>
      </c>
      <c r="E41" s="8">
        <f>AVERAGE(E34:E40)</f>
        <v>11.448430499999999</v>
      </c>
      <c r="F41" s="8">
        <f>AVERAGE(C41:E41)</f>
        <v>11.023524404761906</v>
      </c>
      <c r="G41">
        <f>AVERAGE(G34:G40)</f>
        <v>4.6502781428571422</v>
      </c>
      <c r="H41" s="8">
        <f>AVERAGE(H34:H40)</f>
        <v>5.1020138857142863</v>
      </c>
      <c r="I41" s="8">
        <f>AVERAGE(I34:I40)</f>
        <v>2.2399588142857141</v>
      </c>
      <c r="J41" s="8"/>
    </row>
    <row r="42" spans="1:10" x14ac:dyDescent="0.35">
      <c r="A42" t="s">
        <v>156</v>
      </c>
      <c r="B42" t="s">
        <v>24</v>
      </c>
      <c r="C42">
        <v>20.541951699999998</v>
      </c>
      <c r="D42">
        <v>29.588472500000002</v>
      </c>
      <c r="E42">
        <v>4.2448835999999996</v>
      </c>
      <c r="G42">
        <v>-1.4171254</v>
      </c>
      <c r="H42">
        <v>2.7616974000000001</v>
      </c>
      <c r="I42">
        <v>9.9280179000000004</v>
      </c>
    </row>
    <row r="43" spans="1:10" x14ac:dyDescent="0.35">
      <c r="B43" t="s">
        <v>25</v>
      </c>
      <c r="C43">
        <v>9.8311209999999996</v>
      </c>
      <c r="D43">
        <v>6.0055420000000002</v>
      </c>
      <c r="E43">
        <v>8.8568636000000005</v>
      </c>
      <c r="G43">
        <v>-0.62329809999999997</v>
      </c>
      <c r="H43">
        <v>6.4709567000000003</v>
      </c>
      <c r="I43">
        <v>6.8160913000000001</v>
      </c>
    </row>
    <row r="44" spans="1:10" x14ac:dyDescent="0.35">
      <c r="B44" t="s">
        <v>30</v>
      </c>
      <c r="C44">
        <v>11.211678300000001</v>
      </c>
      <c r="D44">
        <v>12.3707587</v>
      </c>
      <c r="E44">
        <v>11.438765399999999</v>
      </c>
      <c r="G44">
        <v>6.4441240000000004</v>
      </c>
      <c r="H44">
        <v>6.0190671</v>
      </c>
      <c r="I44">
        <v>2.4613814999999999</v>
      </c>
    </row>
    <row r="45" spans="1:10" x14ac:dyDescent="0.35">
      <c r="B45" t="s">
        <v>26</v>
      </c>
      <c r="C45">
        <v>25.4233251</v>
      </c>
      <c r="D45">
        <v>14.692411399999999</v>
      </c>
      <c r="E45">
        <v>16.1149767</v>
      </c>
      <c r="G45">
        <v>4.2356955000000003</v>
      </c>
      <c r="H45">
        <v>-3.0593889999999999</v>
      </c>
      <c r="I45">
        <v>6.1478181999999997</v>
      </c>
    </row>
    <row r="46" spans="1:10" x14ac:dyDescent="0.35">
      <c r="B46" t="s">
        <v>34</v>
      </c>
      <c r="C46">
        <v>4.7182018000000001</v>
      </c>
      <c r="D46">
        <v>22.4495212</v>
      </c>
      <c r="E46">
        <v>12.533311599999999</v>
      </c>
      <c r="G46">
        <v>12.4709874</v>
      </c>
      <c r="H46">
        <v>1.6443918</v>
      </c>
      <c r="I46">
        <v>-2.0676439000000002</v>
      </c>
    </row>
    <row r="47" spans="1:10" x14ac:dyDescent="0.35">
      <c r="B47" t="s">
        <v>42</v>
      </c>
      <c r="C47">
        <v>-3.3212168000000002</v>
      </c>
      <c r="D47">
        <v>-5.5209799000000004</v>
      </c>
      <c r="E47">
        <v>-4.4032666000000003</v>
      </c>
      <c r="G47">
        <v>4.0053622000000004</v>
      </c>
      <c r="H47">
        <v>4.0389809999999997</v>
      </c>
      <c r="I47">
        <v>-4.5721819000000004</v>
      </c>
    </row>
    <row r="48" spans="1:10" x14ac:dyDescent="0.35">
      <c r="B48" t="s">
        <v>31</v>
      </c>
      <c r="C48">
        <v>-6.0477075999999999</v>
      </c>
      <c r="D48">
        <v>-4.5771360999999997</v>
      </c>
      <c r="E48">
        <v>-3.6834145</v>
      </c>
      <c r="G48">
        <v>3.6049164</v>
      </c>
      <c r="H48">
        <v>11.170775900000001</v>
      </c>
      <c r="I48">
        <v>-2.6671423000000001</v>
      </c>
    </row>
    <row r="49" spans="1:10" x14ac:dyDescent="0.35">
      <c r="B49" t="s">
        <v>29</v>
      </c>
      <c r="C49" s="8">
        <f>AVERAGE(C42:C48)</f>
        <v>8.9081933571428564</v>
      </c>
      <c r="D49" s="8">
        <f>AVERAGE(D42:D48)</f>
        <v>10.715512828571425</v>
      </c>
      <c r="E49" s="8">
        <f>AVERAGE(E42:E48)</f>
        <v>6.443159971428571</v>
      </c>
      <c r="F49" s="8">
        <f>AVERAGE(C49:E49)</f>
        <v>8.6889553857142854</v>
      </c>
      <c r="G49">
        <f>AVERAGE(G42:G48)</f>
        <v>4.102951714285715</v>
      </c>
      <c r="H49" s="8">
        <f>AVERAGE(H42:H48)</f>
        <v>4.1494972714285723</v>
      </c>
      <c r="I49" s="8">
        <f>AVERAGE(I42:I48)</f>
        <v>2.2923343999999992</v>
      </c>
    </row>
    <row r="50" spans="1:10" x14ac:dyDescent="0.35">
      <c r="A50" t="s">
        <v>157</v>
      </c>
      <c r="B50" t="s">
        <v>24</v>
      </c>
      <c r="C50">
        <v>-7.4657419000000003</v>
      </c>
      <c r="D50">
        <v>-7.1468936999999997</v>
      </c>
      <c r="E50">
        <v>-2.1229836999999998</v>
      </c>
      <c r="G50">
        <v>14.175763699999999</v>
      </c>
      <c r="H50">
        <v>2.5624889</v>
      </c>
      <c r="I50">
        <v>11.8722587</v>
      </c>
    </row>
    <row r="51" spans="1:10" x14ac:dyDescent="0.35">
      <c r="B51" t="s">
        <v>25</v>
      </c>
      <c r="C51">
        <v>0.20519499999999999</v>
      </c>
      <c r="D51">
        <v>-1.5318206000000001</v>
      </c>
      <c r="E51">
        <v>-6.5837669999999999</v>
      </c>
      <c r="G51">
        <v>8.7649760000000008</v>
      </c>
      <c r="H51">
        <v>0.66952630000000002</v>
      </c>
      <c r="I51">
        <v>4.8031929</v>
      </c>
    </row>
    <row r="52" spans="1:10" x14ac:dyDescent="0.35">
      <c r="B52" t="s">
        <v>30</v>
      </c>
      <c r="C52">
        <v>-9.8546963999999999</v>
      </c>
      <c r="D52">
        <v>-2.7605227000000001</v>
      </c>
      <c r="E52">
        <v>-0.56192330000000001</v>
      </c>
      <c r="G52">
        <v>15.860508599999999</v>
      </c>
      <c r="H52">
        <v>3.2462637999999999</v>
      </c>
      <c r="I52">
        <v>9.7663449999999994</v>
      </c>
    </row>
    <row r="53" spans="1:10" x14ac:dyDescent="0.35">
      <c r="B53" t="s">
        <v>26</v>
      </c>
      <c r="C53">
        <v>-4.2049370000000001</v>
      </c>
      <c r="D53">
        <v>-6.7110206000000003</v>
      </c>
      <c r="E53">
        <v>-2.8351353000000001</v>
      </c>
      <c r="G53">
        <v>7.1465873999999996</v>
      </c>
      <c r="H53">
        <v>1.5234333</v>
      </c>
      <c r="I53">
        <v>7.7747723999999998</v>
      </c>
    </row>
    <row r="54" spans="1:10" x14ac:dyDescent="0.35">
      <c r="B54" t="s">
        <v>34</v>
      </c>
      <c r="C54">
        <v>-3.6313428999999999</v>
      </c>
      <c r="D54">
        <v>-2.6337473</v>
      </c>
      <c r="E54">
        <v>-4.2169045000000001</v>
      </c>
      <c r="G54">
        <v>11.1465295</v>
      </c>
      <c r="H54">
        <v>6.6532016</v>
      </c>
      <c r="I54">
        <v>10.754395199999999</v>
      </c>
    </row>
    <row r="55" spans="1:10" x14ac:dyDescent="0.35">
      <c r="B55" t="s">
        <v>42</v>
      </c>
      <c r="C55">
        <v>-4.5438371000000002</v>
      </c>
      <c r="D55">
        <v>-1.8067108999999999</v>
      </c>
      <c r="E55">
        <v>-4.9610640999999998</v>
      </c>
      <c r="G55">
        <v>10.0425346</v>
      </c>
      <c r="H55">
        <v>4.7454352000000002</v>
      </c>
      <c r="I55">
        <v>-0.70179369999999996</v>
      </c>
    </row>
    <row r="56" spans="1:10" x14ac:dyDescent="0.35">
      <c r="B56" t="s">
        <v>31</v>
      </c>
      <c r="C56">
        <v>-1.2368851999999999</v>
      </c>
      <c r="D56">
        <v>-3.4694418499999999</v>
      </c>
      <c r="E56">
        <v>-2.3752627500000001</v>
      </c>
      <c r="G56">
        <v>4.4374418999999996</v>
      </c>
      <c r="H56">
        <v>3.3841695999999999</v>
      </c>
      <c r="I56">
        <v>6.5842397999999998</v>
      </c>
    </row>
    <row r="57" spans="1:10" x14ac:dyDescent="0.35">
      <c r="B57" t="s">
        <v>29</v>
      </c>
      <c r="C57" s="8">
        <f>AVERAGE(C50:C56)</f>
        <v>-4.3903207857142856</v>
      </c>
      <c r="D57" s="8">
        <f>AVERAGE(D50:D56)</f>
        <v>-3.7228796642857138</v>
      </c>
      <c r="E57" s="8">
        <f>AVERAGE(E50:E56)</f>
        <v>-3.3795772357142861</v>
      </c>
      <c r="F57" s="8">
        <f>AVERAGE(C57:E57)</f>
        <v>-3.8309258952380953</v>
      </c>
      <c r="G57">
        <f>AVERAGE(G50:G56)</f>
        <v>10.224905957142855</v>
      </c>
      <c r="H57" s="8">
        <f>AVERAGE(H50:H56)</f>
        <v>3.2549312428571429</v>
      </c>
      <c r="I57" s="8">
        <f>AVERAGE(I50:I56)</f>
        <v>7.2647728999999979</v>
      </c>
      <c r="J57" s="8"/>
    </row>
    <row r="58" spans="1:10" x14ac:dyDescent="0.35">
      <c r="A58" t="s">
        <v>158</v>
      </c>
      <c r="B58" t="s">
        <v>24</v>
      </c>
      <c r="C58">
        <v>-2.1575764999999998</v>
      </c>
      <c r="D58">
        <v>-2.2793874500000002</v>
      </c>
      <c r="E58">
        <v>0.22475845</v>
      </c>
      <c r="G58">
        <v>12.6596975</v>
      </c>
      <c r="H58">
        <v>5.7820014999999998</v>
      </c>
      <c r="I58">
        <v>4.9993470000000002</v>
      </c>
    </row>
    <row r="59" spans="1:10" x14ac:dyDescent="0.35">
      <c r="B59" t="s">
        <v>25</v>
      </c>
      <c r="C59">
        <v>-3.4017525499999999</v>
      </c>
      <c r="D59">
        <v>-2.0425813499999999</v>
      </c>
      <c r="E59">
        <v>-3.2443284499999998</v>
      </c>
      <c r="G59">
        <v>7.2449234999999996</v>
      </c>
      <c r="H59">
        <v>5.1659891</v>
      </c>
      <c r="I59">
        <v>4.0045507000000002</v>
      </c>
    </row>
    <row r="60" spans="1:10" x14ac:dyDescent="0.35">
      <c r="B60" t="s">
        <v>30</v>
      </c>
      <c r="C60">
        <v>-2.5507007499999999</v>
      </c>
      <c r="D60">
        <v>-3.9809041500000002</v>
      </c>
      <c r="E60">
        <v>-2.2337473000000001</v>
      </c>
      <c r="F60"/>
      <c r="G60">
        <v>5.8505285000000002</v>
      </c>
      <c r="H60">
        <v>9.1194666000000009</v>
      </c>
      <c r="I60">
        <v>0.58653900000000003</v>
      </c>
    </row>
    <row r="61" spans="1:10" x14ac:dyDescent="0.35">
      <c r="B61" t="s">
        <v>26</v>
      </c>
      <c r="C61">
        <v>-4.2133703499999999</v>
      </c>
      <c r="D61">
        <v>-4.09874385</v>
      </c>
      <c r="E61">
        <v>-1.4507322</v>
      </c>
      <c r="F61"/>
      <c r="G61">
        <v>9.5645361999999992</v>
      </c>
      <c r="H61">
        <v>12.33</v>
      </c>
      <c r="I61">
        <v>10.3113987</v>
      </c>
    </row>
    <row r="62" spans="1:10" x14ac:dyDescent="0.35">
      <c r="B62" t="s">
        <v>34</v>
      </c>
      <c r="C62">
        <v>-2.9171304999999998</v>
      </c>
      <c r="D62">
        <v>-1.7899675500000001</v>
      </c>
      <c r="E62">
        <v>-1.7549181</v>
      </c>
      <c r="F62"/>
      <c r="G62">
        <v>14.2439833</v>
      </c>
      <c r="H62">
        <v>4.9814913000000001</v>
      </c>
      <c r="I62">
        <v>0.33864860000000002</v>
      </c>
    </row>
    <row r="63" spans="1:10" x14ac:dyDescent="0.35">
      <c r="B63" t="s">
        <v>42</v>
      </c>
      <c r="C63">
        <v>-2.34634695</v>
      </c>
      <c r="D63">
        <v>-2.19174165</v>
      </c>
      <c r="E63">
        <v>-3.9083721499999999</v>
      </c>
      <c r="F63"/>
      <c r="G63">
        <v>-0.63448230000000005</v>
      </c>
      <c r="H63">
        <v>13.997794799999999</v>
      </c>
      <c r="I63">
        <v>3.7465768000000002</v>
      </c>
    </row>
    <row r="64" spans="1:10" x14ac:dyDescent="0.35">
      <c r="B64" t="s">
        <v>31</v>
      </c>
      <c r="C64">
        <v>-3.7393011</v>
      </c>
      <c r="D64">
        <v>-2.7205895500000001</v>
      </c>
      <c r="E64">
        <v>-3.6620127500000001</v>
      </c>
      <c r="F64"/>
      <c r="G64">
        <v>4.5105846999999999</v>
      </c>
      <c r="H64">
        <v>7.7587384999999998</v>
      </c>
      <c r="I64">
        <v>8.5933113999999993</v>
      </c>
    </row>
    <row r="65" spans="2:10" x14ac:dyDescent="0.35">
      <c r="B65" t="s">
        <v>29</v>
      </c>
      <c r="C65" s="8">
        <f>AVERAGE(C58:C64)</f>
        <v>-3.0465969571428571</v>
      </c>
      <c r="D65" s="8">
        <f>AVERAGE(D58:D64)</f>
        <v>-2.7291307928571427</v>
      </c>
      <c r="E65">
        <f>AVERAGE(E58:E64)</f>
        <v>-2.2899074999999995</v>
      </c>
      <c r="F65" s="8">
        <f>AVERAGE(C65:E65)</f>
        <v>-2.6885450833333331</v>
      </c>
      <c r="G65">
        <f>AVERAGE(G58:G64)</f>
        <v>7.634253057142856</v>
      </c>
      <c r="H65" s="8">
        <f>AVERAGE(H58:H64)</f>
        <v>8.447925971428571</v>
      </c>
      <c r="I65">
        <f>AVERAGE(I58:I64)</f>
        <v>4.654338885714286</v>
      </c>
      <c r="J65" s="8"/>
    </row>
    <row r="66" spans="2:10" x14ac:dyDescent="0.35">
      <c r="E66"/>
      <c r="F66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3D29-136D-4994-B7F0-23AF97DF8D39}">
  <dimension ref="A1:H193"/>
  <sheetViews>
    <sheetView workbookViewId="0">
      <selection activeCell="E2" sqref="E2"/>
    </sheetView>
  </sheetViews>
  <sheetFormatPr defaultRowHeight="14.5" x14ac:dyDescent="0.35"/>
  <cols>
    <col min="1" max="4" width="36.1796875" style="8" customWidth="1"/>
    <col min="5" max="5" width="37" customWidth="1"/>
    <col min="6" max="6" width="35.81640625" customWidth="1"/>
    <col min="7" max="7" width="35" customWidth="1"/>
    <col min="8" max="8" width="13.54296875" customWidth="1"/>
  </cols>
  <sheetData>
    <row r="1" spans="1:8" x14ac:dyDescent="0.35">
      <c r="A1" s="8" t="s">
        <v>159</v>
      </c>
      <c r="B1" s="8" t="s">
        <v>160</v>
      </c>
      <c r="C1" s="8" t="s">
        <v>161</v>
      </c>
      <c r="E1" t="s">
        <v>163</v>
      </c>
      <c r="F1" t="s">
        <v>164</v>
      </c>
      <c r="G1" t="s">
        <v>165</v>
      </c>
    </row>
    <row r="2" spans="1:8" x14ac:dyDescent="0.35">
      <c r="A2">
        <v>23.681369100000001</v>
      </c>
      <c r="B2">
        <v>14.878524000000001</v>
      </c>
      <c r="C2" s="8">
        <f>A2-10</f>
        <v>13.681369100000001</v>
      </c>
      <c r="D2" s="8">
        <f>B2-5</f>
        <v>9.8785240000000005</v>
      </c>
    </row>
    <row r="3" spans="1:8" x14ac:dyDescent="0.35">
      <c r="A3">
        <v>31.4943308</v>
      </c>
      <c r="B3">
        <v>4.1835681999999998</v>
      </c>
      <c r="C3" s="8">
        <f t="shared" ref="C3:C66" si="0">A3-10</f>
        <v>21.4943308</v>
      </c>
      <c r="D3" s="8">
        <f t="shared" ref="D3:D66" si="1">B3-5</f>
        <v>-0.81643180000000015</v>
      </c>
    </row>
    <row r="4" spans="1:8" x14ac:dyDescent="0.35">
      <c r="A4">
        <v>13.1519037</v>
      </c>
      <c r="B4">
        <v>8.1806754000000002</v>
      </c>
      <c r="C4" s="8">
        <f t="shared" si="0"/>
        <v>3.1519037000000001</v>
      </c>
      <c r="D4" s="8">
        <f t="shared" si="1"/>
        <v>3.1806754000000002</v>
      </c>
    </row>
    <row r="5" spans="1:8" x14ac:dyDescent="0.35">
      <c r="A5">
        <v>14.811869700000001</v>
      </c>
      <c r="B5">
        <v>5.1574916000000002</v>
      </c>
      <c r="C5" s="8">
        <f t="shared" si="0"/>
        <v>4.8118697000000008</v>
      </c>
      <c r="D5" s="8">
        <f t="shared" si="1"/>
        <v>0.15749160000000018</v>
      </c>
    </row>
    <row r="6" spans="1:8" x14ac:dyDescent="0.35">
      <c r="A6">
        <v>19.231810100000001</v>
      </c>
      <c r="B6">
        <v>11.9681408</v>
      </c>
      <c r="C6" s="8">
        <f t="shared" si="0"/>
        <v>9.2318101000000006</v>
      </c>
      <c r="D6" s="8">
        <f t="shared" si="1"/>
        <v>6.9681408000000005</v>
      </c>
    </row>
    <row r="7" spans="1:8" x14ac:dyDescent="0.35">
      <c r="A7">
        <v>23.500853299999999</v>
      </c>
      <c r="B7">
        <v>10.5978514</v>
      </c>
      <c r="C7" s="8">
        <f t="shared" si="0"/>
        <v>13.500853299999999</v>
      </c>
      <c r="D7" s="8">
        <f t="shared" si="1"/>
        <v>5.5978513999999997</v>
      </c>
    </row>
    <row r="8" spans="1:8" x14ac:dyDescent="0.35">
      <c r="A8">
        <v>18.347553399999999</v>
      </c>
      <c r="B8">
        <v>4.3382925999999999</v>
      </c>
      <c r="C8" s="8">
        <f t="shared" si="0"/>
        <v>8.3475533999999989</v>
      </c>
      <c r="D8" s="8">
        <f t="shared" si="1"/>
        <v>-0.66170740000000006</v>
      </c>
    </row>
    <row r="9" spans="1:8" x14ac:dyDescent="0.35">
      <c r="A9" s="8">
        <v>20.602812871428572</v>
      </c>
      <c r="B9">
        <v>8.4720777142857155</v>
      </c>
      <c r="C9" s="8">
        <f t="shared" si="0"/>
        <v>10.602812871428572</v>
      </c>
      <c r="D9" s="8">
        <f t="shared" si="1"/>
        <v>3.4720777142857155</v>
      </c>
      <c r="H9" s="8"/>
    </row>
    <row r="10" spans="1:8" x14ac:dyDescent="0.35">
      <c r="A10">
        <v>22.626469100000001</v>
      </c>
      <c r="B10">
        <v>14.1215742</v>
      </c>
      <c r="C10" s="8">
        <f t="shared" si="0"/>
        <v>12.626469100000001</v>
      </c>
      <c r="D10" s="8">
        <f t="shared" si="1"/>
        <v>9.1215741999999995</v>
      </c>
    </row>
    <row r="11" spans="1:8" x14ac:dyDescent="0.35">
      <c r="A11">
        <v>26.228796500000001</v>
      </c>
      <c r="B11">
        <v>8.1498940999999991</v>
      </c>
      <c r="C11" s="8">
        <f t="shared" si="0"/>
        <v>16.228796500000001</v>
      </c>
      <c r="D11" s="8">
        <f t="shared" si="1"/>
        <v>3.1498940999999991</v>
      </c>
    </row>
    <row r="12" spans="1:8" x14ac:dyDescent="0.35">
      <c r="A12">
        <v>0.59543509999999999</v>
      </c>
      <c r="B12">
        <v>20.7357944</v>
      </c>
      <c r="C12" s="8">
        <f t="shared" si="0"/>
        <v>-9.4045649000000004</v>
      </c>
      <c r="D12" s="8">
        <f t="shared" si="1"/>
        <v>15.7357944</v>
      </c>
    </row>
    <row r="13" spans="1:8" x14ac:dyDescent="0.35">
      <c r="A13">
        <v>20.8913464</v>
      </c>
      <c r="B13">
        <v>11.6044977</v>
      </c>
      <c r="C13" s="8">
        <f t="shared" si="0"/>
        <v>10.8913464</v>
      </c>
      <c r="D13" s="8">
        <f t="shared" si="1"/>
        <v>6.6044976999999996</v>
      </c>
    </row>
    <row r="14" spans="1:8" x14ac:dyDescent="0.35">
      <c r="A14">
        <v>21.3860229</v>
      </c>
      <c r="B14">
        <v>8.4666748999999992</v>
      </c>
      <c r="C14" s="8">
        <f t="shared" si="0"/>
        <v>11.3860229</v>
      </c>
      <c r="D14" s="8">
        <f t="shared" si="1"/>
        <v>3.4666748999999992</v>
      </c>
    </row>
    <row r="15" spans="1:8" x14ac:dyDescent="0.35">
      <c r="A15">
        <v>38.208329499999998</v>
      </c>
      <c r="B15">
        <v>14.082305399999999</v>
      </c>
      <c r="C15" s="8">
        <f t="shared" si="0"/>
        <v>28.208329499999998</v>
      </c>
      <c r="D15" s="8">
        <f t="shared" si="1"/>
        <v>9.0823053999999992</v>
      </c>
    </row>
    <row r="16" spans="1:8" x14ac:dyDescent="0.35">
      <c r="A16">
        <v>29.253450600000001</v>
      </c>
      <c r="B16">
        <v>5.6228347000000003</v>
      </c>
      <c r="C16" s="8">
        <f t="shared" si="0"/>
        <v>19.253450600000001</v>
      </c>
      <c r="D16" s="8">
        <f t="shared" si="1"/>
        <v>0.6228347000000003</v>
      </c>
    </row>
    <row r="17" spans="1:4" x14ac:dyDescent="0.35">
      <c r="A17" s="8">
        <v>22.741407157142856</v>
      </c>
      <c r="B17">
        <v>11.826225057142855</v>
      </c>
      <c r="C17" s="8">
        <f t="shared" si="0"/>
        <v>12.741407157142856</v>
      </c>
      <c r="D17" s="8">
        <f t="shared" si="1"/>
        <v>6.8262250571428549</v>
      </c>
    </row>
    <row r="18" spans="1:4" x14ac:dyDescent="0.35">
      <c r="A18">
        <v>26.2186159</v>
      </c>
      <c r="B18">
        <v>5.1951352999999996</v>
      </c>
      <c r="C18" s="8">
        <f t="shared" si="0"/>
        <v>16.2186159</v>
      </c>
      <c r="D18" s="8">
        <f t="shared" si="1"/>
        <v>0.19513529999999957</v>
      </c>
    </row>
    <row r="19" spans="1:4" x14ac:dyDescent="0.35">
      <c r="A19">
        <v>24.0700334</v>
      </c>
      <c r="B19">
        <v>11.0054984</v>
      </c>
      <c r="C19" s="8">
        <f t="shared" si="0"/>
        <v>14.0700334</v>
      </c>
      <c r="D19" s="8">
        <f t="shared" si="1"/>
        <v>6.0054984000000005</v>
      </c>
    </row>
    <row r="20" spans="1:4" x14ac:dyDescent="0.35">
      <c r="A20">
        <v>30.0802081</v>
      </c>
      <c r="B20">
        <v>15.924216100000001</v>
      </c>
      <c r="C20" s="8">
        <f t="shared" si="0"/>
        <v>20.0802081</v>
      </c>
      <c r="D20" s="8">
        <f t="shared" si="1"/>
        <v>10.924216100000001</v>
      </c>
    </row>
    <row r="21" spans="1:4" x14ac:dyDescent="0.35">
      <c r="A21">
        <v>22.366035499999999</v>
      </c>
      <c r="B21">
        <v>11.328996099999999</v>
      </c>
      <c r="C21" s="8">
        <f t="shared" si="0"/>
        <v>12.366035499999999</v>
      </c>
      <c r="D21" s="8">
        <f t="shared" si="1"/>
        <v>6.3289960999999995</v>
      </c>
    </row>
    <row r="22" spans="1:4" x14ac:dyDescent="0.35">
      <c r="A22">
        <v>14.479575199999999</v>
      </c>
      <c r="B22">
        <v>-0.31869629999999999</v>
      </c>
      <c r="C22" s="8">
        <f t="shared" si="0"/>
        <v>4.4795751999999993</v>
      </c>
      <c r="D22" s="8">
        <f t="shared" si="1"/>
        <v>-5.3186963</v>
      </c>
    </row>
    <row r="23" spans="1:4" x14ac:dyDescent="0.35">
      <c r="A23">
        <v>34.293985599999999</v>
      </c>
      <c r="B23">
        <v>14.0891705</v>
      </c>
      <c r="C23" s="8">
        <f t="shared" si="0"/>
        <v>24.293985599999999</v>
      </c>
      <c r="D23" s="8">
        <f t="shared" si="1"/>
        <v>9.0891704999999998</v>
      </c>
    </row>
    <row r="24" spans="1:4" x14ac:dyDescent="0.35">
      <c r="A24">
        <v>5.4647978000000004</v>
      </c>
      <c r="B24">
        <v>-3.2393594000000001</v>
      </c>
      <c r="C24" s="8">
        <f t="shared" si="0"/>
        <v>-4.5352021999999996</v>
      </c>
      <c r="D24" s="8">
        <f t="shared" si="1"/>
        <v>-8.2393593999999997</v>
      </c>
    </row>
    <row r="25" spans="1:4" x14ac:dyDescent="0.35">
      <c r="A25" s="8">
        <v>22.424750214285716</v>
      </c>
      <c r="B25">
        <v>7.7121372428571435</v>
      </c>
      <c r="C25" s="8">
        <f t="shared" si="0"/>
        <v>12.424750214285716</v>
      </c>
      <c r="D25" s="8">
        <f t="shared" si="1"/>
        <v>2.7121372428571435</v>
      </c>
    </row>
    <row r="26" spans="1:4" x14ac:dyDescent="0.35">
      <c r="A26">
        <v>-0.36199890000000001</v>
      </c>
      <c r="B26">
        <v>-4.0116059000000002</v>
      </c>
      <c r="C26" s="8">
        <f t="shared" si="0"/>
        <v>-10.3619989</v>
      </c>
      <c r="D26" s="8">
        <f t="shared" si="1"/>
        <v>-9.0116058999999993</v>
      </c>
    </row>
    <row r="27" spans="1:4" x14ac:dyDescent="0.35">
      <c r="A27">
        <v>6.4185751</v>
      </c>
      <c r="B27">
        <v>10.2724349</v>
      </c>
      <c r="C27" s="8">
        <f t="shared" si="0"/>
        <v>-3.5814249</v>
      </c>
      <c r="D27" s="8">
        <f t="shared" si="1"/>
        <v>5.2724349000000004</v>
      </c>
    </row>
    <row r="28" spans="1:4" x14ac:dyDescent="0.35">
      <c r="A28">
        <v>15.8284445</v>
      </c>
      <c r="B28">
        <v>8.7778221999999992</v>
      </c>
      <c r="C28" s="8">
        <f t="shared" si="0"/>
        <v>5.8284444999999998</v>
      </c>
      <c r="D28" s="8">
        <f t="shared" si="1"/>
        <v>3.7778221999999992</v>
      </c>
    </row>
    <row r="29" spans="1:4" x14ac:dyDescent="0.35">
      <c r="A29">
        <v>21.2488986</v>
      </c>
      <c r="B29">
        <v>0.53687410000000002</v>
      </c>
      <c r="C29" s="8">
        <f t="shared" si="0"/>
        <v>11.2488986</v>
      </c>
      <c r="D29" s="8">
        <f t="shared" si="1"/>
        <v>-4.4631258999999996</v>
      </c>
    </row>
    <row r="30" spans="1:4" x14ac:dyDescent="0.35">
      <c r="A30">
        <v>10.6847736</v>
      </c>
      <c r="B30">
        <v>-4.3949581999999996</v>
      </c>
      <c r="C30" s="8">
        <f t="shared" si="0"/>
        <v>0.68477359999999976</v>
      </c>
      <c r="D30" s="8">
        <f t="shared" si="1"/>
        <v>-9.3949581999999996</v>
      </c>
    </row>
    <row r="31" spans="1:4" x14ac:dyDescent="0.35">
      <c r="A31">
        <v>25.657816499999999</v>
      </c>
      <c r="B31">
        <v>-4.6162581999999999</v>
      </c>
      <c r="C31" s="8">
        <f t="shared" si="0"/>
        <v>15.657816499999999</v>
      </c>
      <c r="D31" s="8">
        <f t="shared" si="1"/>
        <v>-9.6162582000000008</v>
      </c>
    </row>
    <row r="32" spans="1:4" x14ac:dyDescent="0.35">
      <c r="A32" s="8">
        <v>11.354722499999999</v>
      </c>
      <c r="B32">
        <v>12.225101799999999</v>
      </c>
      <c r="C32" s="8">
        <f t="shared" si="0"/>
        <v>1.3547224999999994</v>
      </c>
      <c r="D32" s="8">
        <f t="shared" si="1"/>
        <v>7.2251017999999991</v>
      </c>
    </row>
    <row r="33" spans="1:8" x14ac:dyDescent="0.35">
      <c r="A33" s="8">
        <v>12.97589027142857</v>
      </c>
      <c r="B33">
        <v>2.6842015285714287</v>
      </c>
      <c r="C33" s="8">
        <f t="shared" si="0"/>
        <v>2.97589027142857</v>
      </c>
      <c r="D33" s="8">
        <f t="shared" si="1"/>
        <v>-2.3157984714285713</v>
      </c>
      <c r="H33" s="8"/>
    </row>
    <row r="34" spans="1:8" x14ac:dyDescent="0.35">
      <c r="A34">
        <v>8.4468247000000005</v>
      </c>
      <c r="B34">
        <v>7.9562822000000004</v>
      </c>
      <c r="C34" s="8">
        <f t="shared" si="0"/>
        <v>-1.5531752999999995</v>
      </c>
      <c r="D34" s="8">
        <f t="shared" si="1"/>
        <v>2.9562822000000004</v>
      </c>
    </row>
    <row r="35" spans="1:8" x14ac:dyDescent="0.35">
      <c r="A35">
        <v>4.9998619</v>
      </c>
      <c r="B35">
        <v>-1.8053944</v>
      </c>
      <c r="C35" s="8">
        <f t="shared" si="0"/>
        <v>-5.0001381</v>
      </c>
      <c r="D35" s="8">
        <f t="shared" si="1"/>
        <v>-6.8053944</v>
      </c>
    </row>
    <row r="36" spans="1:8" x14ac:dyDescent="0.35">
      <c r="A36">
        <v>21.689336099999998</v>
      </c>
      <c r="B36">
        <v>7.2654946000000002</v>
      </c>
      <c r="C36" s="8">
        <f t="shared" si="0"/>
        <v>11.689336099999998</v>
      </c>
      <c r="D36" s="8">
        <f t="shared" si="1"/>
        <v>2.2654946000000002</v>
      </c>
    </row>
    <row r="37" spans="1:8" x14ac:dyDescent="0.35">
      <c r="A37">
        <v>8.9985095000000008</v>
      </c>
      <c r="B37">
        <v>4.2009404000000004</v>
      </c>
      <c r="C37" s="8">
        <f t="shared" si="0"/>
        <v>-1.0014904999999992</v>
      </c>
      <c r="D37" s="8">
        <f t="shared" si="1"/>
        <v>-0.79905959999999965</v>
      </c>
    </row>
    <row r="38" spans="1:8" x14ac:dyDescent="0.35">
      <c r="A38">
        <v>20.3529041</v>
      </c>
      <c r="B38">
        <v>4.8957300000000004</v>
      </c>
      <c r="C38" s="8">
        <f t="shared" si="0"/>
        <v>10.3529041</v>
      </c>
      <c r="D38" s="8">
        <f t="shared" si="1"/>
        <v>-0.10426999999999964</v>
      </c>
    </row>
    <row r="39" spans="1:8" x14ac:dyDescent="0.35">
      <c r="A39">
        <v>5.7932009000000004</v>
      </c>
      <c r="B39">
        <v>-1.9918454999999999</v>
      </c>
      <c r="C39" s="8">
        <f t="shared" si="0"/>
        <v>-4.2067990999999996</v>
      </c>
      <c r="D39" s="8">
        <f t="shared" si="1"/>
        <v>-6.9918455000000002</v>
      </c>
      <c r="H39" s="8"/>
    </row>
    <row r="40" spans="1:8" x14ac:dyDescent="0.35">
      <c r="A40">
        <v>10.251410699999999</v>
      </c>
      <c r="B40">
        <v>12.0307397</v>
      </c>
      <c r="C40" s="8">
        <f t="shared" si="0"/>
        <v>0.25141069999999921</v>
      </c>
      <c r="D40" s="8">
        <f t="shared" si="1"/>
        <v>7.0307396999999998</v>
      </c>
    </row>
    <row r="41" spans="1:8" x14ac:dyDescent="0.35">
      <c r="A41" s="8">
        <v>11.504578271428571</v>
      </c>
      <c r="B41">
        <v>4.6502781428571422</v>
      </c>
      <c r="C41" s="8">
        <f t="shared" si="0"/>
        <v>1.5045782714285707</v>
      </c>
      <c r="D41" s="8">
        <f t="shared" si="1"/>
        <v>-0.34972185714285775</v>
      </c>
      <c r="H41" s="8"/>
    </row>
    <row r="42" spans="1:8" x14ac:dyDescent="0.35">
      <c r="A42">
        <v>20.541951699999998</v>
      </c>
      <c r="B42">
        <v>-1.4171254</v>
      </c>
      <c r="C42" s="8">
        <f t="shared" si="0"/>
        <v>10.541951699999998</v>
      </c>
      <c r="D42" s="8">
        <f t="shared" si="1"/>
        <v>-6.4171253999999998</v>
      </c>
    </row>
    <row r="43" spans="1:8" x14ac:dyDescent="0.35">
      <c r="A43">
        <v>9.8311209999999996</v>
      </c>
      <c r="B43">
        <v>-0.62329809999999997</v>
      </c>
      <c r="C43" s="8">
        <f t="shared" si="0"/>
        <v>-0.16887900000000045</v>
      </c>
      <c r="D43" s="8">
        <f t="shared" si="1"/>
        <v>-5.6232980999999995</v>
      </c>
    </row>
    <row r="44" spans="1:8" x14ac:dyDescent="0.35">
      <c r="A44">
        <v>11.211678300000001</v>
      </c>
      <c r="B44">
        <v>6.4441240000000004</v>
      </c>
      <c r="C44" s="8">
        <f t="shared" si="0"/>
        <v>1.2116783000000009</v>
      </c>
      <c r="D44" s="8">
        <f t="shared" si="1"/>
        <v>1.4441240000000004</v>
      </c>
    </row>
    <row r="45" spans="1:8" x14ac:dyDescent="0.35">
      <c r="A45">
        <v>25.4233251</v>
      </c>
      <c r="B45">
        <v>4.2356955000000003</v>
      </c>
      <c r="C45" s="8">
        <f t="shared" si="0"/>
        <v>15.4233251</v>
      </c>
      <c r="D45" s="8">
        <f t="shared" si="1"/>
        <v>-0.76430449999999972</v>
      </c>
    </row>
    <row r="46" spans="1:8" x14ac:dyDescent="0.35">
      <c r="A46">
        <v>4.7182018000000001</v>
      </c>
      <c r="B46">
        <v>12.4709874</v>
      </c>
      <c r="C46" s="8">
        <f t="shared" si="0"/>
        <v>-5.2817981999999999</v>
      </c>
      <c r="D46" s="8">
        <f t="shared" si="1"/>
        <v>7.4709874000000003</v>
      </c>
    </row>
    <row r="47" spans="1:8" x14ac:dyDescent="0.35">
      <c r="A47">
        <v>-3.3212168000000002</v>
      </c>
      <c r="B47">
        <v>4.0053622000000004</v>
      </c>
      <c r="C47" s="8">
        <f t="shared" si="0"/>
        <v>-13.3212168</v>
      </c>
      <c r="D47" s="8">
        <f t="shared" si="1"/>
        <v>-0.99463779999999957</v>
      </c>
    </row>
    <row r="48" spans="1:8" x14ac:dyDescent="0.35">
      <c r="A48">
        <v>-6.0477075999999999</v>
      </c>
      <c r="B48">
        <v>3.6049164</v>
      </c>
      <c r="C48" s="8">
        <f t="shared" si="0"/>
        <v>-16.047707599999999</v>
      </c>
      <c r="D48" s="8">
        <f t="shared" si="1"/>
        <v>-1.3950836</v>
      </c>
    </row>
    <row r="49" spans="1:8" x14ac:dyDescent="0.35">
      <c r="A49" s="8">
        <v>8.9081933571428564</v>
      </c>
      <c r="B49">
        <v>4.102951714285715</v>
      </c>
      <c r="C49" s="8">
        <f t="shared" si="0"/>
        <v>-1.0918066428571436</v>
      </c>
      <c r="D49" s="8">
        <f t="shared" si="1"/>
        <v>-0.89704828571428497</v>
      </c>
    </row>
    <row r="50" spans="1:8" x14ac:dyDescent="0.35">
      <c r="A50">
        <v>-7.4657419000000003</v>
      </c>
      <c r="B50">
        <v>14.175763699999999</v>
      </c>
      <c r="C50" s="8">
        <f t="shared" si="0"/>
        <v>-17.465741900000001</v>
      </c>
      <c r="D50" s="8">
        <f t="shared" si="1"/>
        <v>9.1757636999999992</v>
      </c>
    </row>
    <row r="51" spans="1:8" x14ac:dyDescent="0.35">
      <c r="A51">
        <v>0.20519499999999999</v>
      </c>
      <c r="B51">
        <v>8.7649760000000008</v>
      </c>
      <c r="C51" s="8">
        <f t="shared" si="0"/>
        <v>-9.7948050000000002</v>
      </c>
      <c r="D51" s="8">
        <f t="shared" si="1"/>
        <v>3.7649760000000008</v>
      </c>
    </row>
    <row r="52" spans="1:8" x14ac:dyDescent="0.35">
      <c r="A52">
        <v>-9.8546963999999999</v>
      </c>
      <c r="B52">
        <v>15.860508599999999</v>
      </c>
      <c r="C52" s="8">
        <f t="shared" si="0"/>
        <v>-19.854696400000002</v>
      </c>
      <c r="D52" s="8">
        <f t="shared" si="1"/>
        <v>10.860508599999999</v>
      </c>
    </row>
    <row r="53" spans="1:8" x14ac:dyDescent="0.35">
      <c r="A53">
        <v>-4.2049370000000001</v>
      </c>
      <c r="B53">
        <v>7.1465873999999996</v>
      </c>
      <c r="C53" s="8">
        <f t="shared" si="0"/>
        <v>-14.204937000000001</v>
      </c>
      <c r="D53" s="8">
        <f t="shared" si="1"/>
        <v>2.1465873999999996</v>
      </c>
    </row>
    <row r="54" spans="1:8" x14ac:dyDescent="0.35">
      <c r="A54">
        <v>-3.6313428999999999</v>
      </c>
      <c r="B54">
        <v>11.1465295</v>
      </c>
      <c r="C54" s="8">
        <f t="shared" si="0"/>
        <v>-13.6313429</v>
      </c>
      <c r="D54" s="8">
        <f t="shared" si="1"/>
        <v>6.1465294999999998</v>
      </c>
    </row>
    <row r="55" spans="1:8" x14ac:dyDescent="0.35">
      <c r="A55">
        <v>-4.5438371000000002</v>
      </c>
      <c r="B55">
        <v>10.0425346</v>
      </c>
      <c r="C55" s="8">
        <f t="shared" si="0"/>
        <v>-14.543837100000001</v>
      </c>
      <c r="D55" s="8">
        <f t="shared" si="1"/>
        <v>5.0425345999999998</v>
      </c>
    </row>
    <row r="56" spans="1:8" x14ac:dyDescent="0.35">
      <c r="A56">
        <v>-1.2368851999999999</v>
      </c>
      <c r="B56">
        <v>4.4374418999999996</v>
      </c>
      <c r="C56" s="8">
        <f t="shared" si="0"/>
        <v>-11.2368852</v>
      </c>
      <c r="D56" s="8">
        <f t="shared" si="1"/>
        <v>-0.56255810000000039</v>
      </c>
    </row>
    <row r="57" spans="1:8" x14ac:dyDescent="0.35">
      <c r="A57" s="8">
        <v>-4.3903207857142856</v>
      </c>
      <c r="B57">
        <v>10.224905957142855</v>
      </c>
      <c r="C57" s="8">
        <f t="shared" si="0"/>
        <v>-14.390320785714286</v>
      </c>
      <c r="D57" s="8">
        <f t="shared" si="1"/>
        <v>5.2249059571428553</v>
      </c>
      <c r="H57" s="8"/>
    </row>
    <row r="58" spans="1:8" x14ac:dyDescent="0.35">
      <c r="A58">
        <v>-2.1575764999999998</v>
      </c>
      <c r="B58">
        <v>12.6596975</v>
      </c>
      <c r="C58" s="8">
        <f t="shared" si="0"/>
        <v>-12.157576499999999</v>
      </c>
      <c r="D58" s="8">
        <f t="shared" si="1"/>
        <v>7.6596975</v>
      </c>
    </row>
    <row r="59" spans="1:8" x14ac:dyDescent="0.35">
      <c r="A59">
        <v>-3.4017525499999999</v>
      </c>
      <c r="B59">
        <v>7.2449234999999996</v>
      </c>
      <c r="C59" s="8">
        <f t="shared" si="0"/>
        <v>-13.401752549999999</v>
      </c>
      <c r="D59" s="8">
        <f t="shared" si="1"/>
        <v>2.2449234999999996</v>
      </c>
    </row>
    <row r="60" spans="1:8" x14ac:dyDescent="0.35">
      <c r="A60">
        <v>-2.5507007499999999</v>
      </c>
      <c r="B60">
        <v>5.8505285000000002</v>
      </c>
      <c r="C60" s="8">
        <f t="shared" si="0"/>
        <v>-12.550700750000001</v>
      </c>
      <c r="D60" s="8">
        <f t="shared" si="1"/>
        <v>0.85052850000000024</v>
      </c>
    </row>
    <row r="61" spans="1:8" x14ac:dyDescent="0.35">
      <c r="A61">
        <v>-4.2133703499999999</v>
      </c>
      <c r="B61">
        <v>9.5645361999999992</v>
      </c>
      <c r="C61" s="8">
        <f t="shared" si="0"/>
        <v>-14.21337035</v>
      </c>
      <c r="D61" s="8">
        <f t="shared" si="1"/>
        <v>4.5645361999999992</v>
      </c>
    </row>
    <row r="62" spans="1:8" x14ac:dyDescent="0.35">
      <c r="A62">
        <v>-2.9171304999999998</v>
      </c>
      <c r="B62">
        <v>14.2439833</v>
      </c>
      <c r="C62" s="8">
        <f t="shared" si="0"/>
        <v>-12.917130499999999</v>
      </c>
      <c r="D62" s="8">
        <f t="shared" si="1"/>
        <v>9.2439833</v>
      </c>
    </row>
    <row r="63" spans="1:8" x14ac:dyDescent="0.35">
      <c r="A63">
        <v>-2.34634695</v>
      </c>
      <c r="B63">
        <v>-0.63448230000000005</v>
      </c>
      <c r="C63" s="8">
        <f t="shared" si="0"/>
        <v>-12.346346950000001</v>
      </c>
      <c r="D63" s="8">
        <f t="shared" si="1"/>
        <v>-5.6344823000000002</v>
      </c>
    </row>
    <row r="64" spans="1:8" x14ac:dyDescent="0.35">
      <c r="A64">
        <v>-3.7393011</v>
      </c>
      <c r="B64">
        <v>4.5105846999999999</v>
      </c>
      <c r="C64" s="8">
        <f t="shared" si="0"/>
        <v>-13.7393011</v>
      </c>
      <c r="D64" s="8">
        <f t="shared" si="1"/>
        <v>-0.48941530000000011</v>
      </c>
    </row>
    <row r="65" spans="1:8" x14ac:dyDescent="0.35">
      <c r="A65" s="8">
        <v>-3.0465969571428571</v>
      </c>
      <c r="B65">
        <v>7.634253057142856</v>
      </c>
      <c r="C65" s="8">
        <f t="shared" si="0"/>
        <v>-13.046596957142857</v>
      </c>
      <c r="D65" s="8">
        <f t="shared" si="1"/>
        <v>2.634253057142856</v>
      </c>
      <c r="H65" s="8"/>
    </row>
    <row r="66" spans="1:8" x14ac:dyDescent="0.35">
      <c r="A66">
        <v>32.420745799999999</v>
      </c>
      <c r="B66">
        <v>13.8563376</v>
      </c>
      <c r="C66" s="8">
        <f t="shared" si="0"/>
        <v>22.420745799999999</v>
      </c>
      <c r="D66" s="8">
        <f t="shared" si="1"/>
        <v>8.8563375999999998</v>
      </c>
    </row>
    <row r="67" spans="1:8" x14ac:dyDescent="0.35">
      <c r="A67">
        <v>19.281323</v>
      </c>
      <c r="B67">
        <v>13.778153</v>
      </c>
      <c r="C67" s="8">
        <f t="shared" ref="C67:C130" si="2">A67-10</f>
        <v>9.2813230000000004</v>
      </c>
      <c r="D67" s="8">
        <f t="shared" ref="D67:D130" si="3">B67-5</f>
        <v>8.7781529999999997</v>
      </c>
    </row>
    <row r="68" spans="1:8" x14ac:dyDescent="0.35">
      <c r="A68">
        <v>29.7393228</v>
      </c>
      <c r="B68">
        <v>10.6426783</v>
      </c>
      <c r="C68" s="8">
        <f t="shared" si="2"/>
        <v>19.7393228</v>
      </c>
      <c r="D68" s="8">
        <f t="shared" si="3"/>
        <v>5.6426783</v>
      </c>
    </row>
    <row r="69" spans="1:8" x14ac:dyDescent="0.35">
      <c r="A69">
        <v>15.340328599999999</v>
      </c>
      <c r="B69">
        <v>15.149271499999999</v>
      </c>
      <c r="C69" s="8">
        <f t="shared" si="2"/>
        <v>5.3403285999999994</v>
      </c>
      <c r="D69" s="8">
        <f t="shared" si="3"/>
        <v>10.149271499999999</v>
      </c>
    </row>
    <row r="70" spans="1:8" x14ac:dyDescent="0.35">
      <c r="A70">
        <v>17.289480999999999</v>
      </c>
      <c r="B70">
        <v>6.3240626999999998</v>
      </c>
      <c r="C70" s="8">
        <f t="shared" si="2"/>
        <v>7.2894809999999985</v>
      </c>
      <c r="D70" s="8">
        <f t="shared" si="3"/>
        <v>1.3240626999999998</v>
      </c>
    </row>
    <row r="71" spans="1:8" x14ac:dyDescent="0.35">
      <c r="A71">
        <v>22.655048000000001</v>
      </c>
      <c r="B71">
        <v>13.289979300000001</v>
      </c>
      <c r="C71" s="8">
        <f t="shared" si="2"/>
        <v>12.655048000000001</v>
      </c>
      <c r="D71" s="8">
        <f t="shared" si="3"/>
        <v>8.2899793000000006</v>
      </c>
    </row>
    <row r="72" spans="1:8" x14ac:dyDescent="0.35">
      <c r="A72">
        <v>22.2401786</v>
      </c>
      <c r="B72">
        <v>12.700926300000001</v>
      </c>
      <c r="C72" s="8">
        <f t="shared" si="2"/>
        <v>12.2401786</v>
      </c>
      <c r="D72" s="8">
        <f t="shared" si="3"/>
        <v>7.7009263000000008</v>
      </c>
    </row>
    <row r="73" spans="1:8" x14ac:dyDescent="0.35">
      <c r="A73" s="8">
        <v>22.709489685714285</v>
      </c>
      <c r="B73" s="8">
        <v>12.248772671428572</v>
      </c>
      <c r="C73" s="8">
        <f t="shared" si="2"/>
        <v>12.709489685714285</v>
      </c>
      <c r="D73" s="8">
        <f t="shared" si="3"/>
        <v>7.2487726714285721</v>
      </c>
    </row>
    <row r="74" spans="1:8" x14ac:dyDescent="0.35">
      <c r="A74">
        <v>19.852056099999999</v>
      </c>
      <c r="B74" s="8">
        <v>14.6344049</v>
      </c>
      <c r="C74" s="8">
        <f t="shared" si="2"/>
        <v>9.8520560999999987</v>
      </c>
      <c r="D74" s="8">
        <f t="shared" si="3"/>
        <v>9.6344048999999998</v>
      </c>
    </row>
    <row r="75" spans="1:8" x14ac:dyDescent="0.35">
      <c r="A75">
        <v>35.486950499999999</v>
      </c>
      <c r="B75">
        <v>7.8495299000000003</v>
      </c>
      <c r="C75" s="8">
        <f t="shared" si="2"/>
        <v>25.486950499999999</v>
      </c>
      <c r="D75" s="8">
        <f t="shared" si="3"/>
        <v>2.8495299000000003</v>
      </c>
    </row>
    <row r="76" spans="1:8" x14ac:dyDescent="0.35">
      <c r="A76">
        <v>11.035902</v>
      </c>
      <c r="B76">
        <v>9.5799222000000004</v>
      </c>
      <c r="C76" s="8">
        <f t="shared" si="2"/>
        <v>1.0359020000000001</v>
      </c>
      <c r="D76" s="8">
        <f t="shared" si="3"/>
        <v>4.5799222000000004</v>
      </c>
    </row>
    <row r="77" spans="1:8" x14ac:dyDescent="0.35">
      <c r="A77">
        <v>11.438124800000001</v>
      </c>
      <c r="B77">
        <v>14.517332100000001</v>
      </c>
      <c r="C77" s="8">
        <f t="shared" si="2"/>
        <v>1.4381248000000006</v>
      </c>
      <c r="D77" s="8">
        <f t="shared" si="3"/>
        <v>9.5173321000000008</v>
      </c>
    </row>
    <row r="78" spans="1:8" x14ac:dyDescent="0.35">
      <c r="A78">
        <v>17.727416399999999</v>
      </c>
      <c r="B78">
        <v>7.5026327000000004</v>
      </c>
      <c r="C78" s="8">
        <f t="shared" si="2"/>
        <v>7.7274163999999992</v>
      </c>
      <c r="D78" s="8">
        <f t="shared" si="3"/>
        <v>2.5026327000000004</v>
      </c>
    </row>
    <row r="79" spans="1:8" x14ac:dyDescent="0.35">
      <c r="A79">
        <v>14.132024299999999</v>
      </c>
      <c r="B79">
        <v>13.2659915</v>
      </c>
      <c r="C79" s="8">
        <f t="shared" si="2"/>
        <v>4.1320242999999994</v>
      </c>
      <c r="D79" s="8">
        <f t="shared" si="3"/>
        <v>8.2659915000000002</v>
      </c>
    </row>
    <row r="80" spans="1:8" x14ac:dyDescent="0.35">
      <c r="A80">
        <v>4.9206297000000001</v>
      </c>
      <c r="B80">
        <v>10.634988699999999</v>
      </c>
      <c r="C80" s="8">
        <f t="shared" si="2"/>
        <v>-5.0793702999999999</v>
      </c>
      <c r="D80" s="8">
        <f t="shared" si="3"/>
        <v>5.6349886999999992</v>
      </c>
    </row>
    <row r="81" spans="1:4" x14ac:dyDescent="0.35">
      <c r="A81" s="8">
        <v>16.370443399999999</v>
      </c>
      <c r="B81" s="8">
        <v>11.140686000000001</v>
      </c>
      <c r="C81" s="8">
        <f t="shared" si="2"/>
        <v>6.3704433999999992</v>
      </c>
      <c r="D81" s="8">
        <f t="shared" si="3"/>
        <v>6.1406860000000005</v>
      </c>
    </row>
    <row r="82" spans="1:4" x14ac:dyDescent="0.35">
      <c r="A82">
        <v>25.226702800000002</v>
      </c>
      <c r="B82">
        <v>7.8180582999999997</v>
      </c>
      <c r="C82" s="8">
        <f t="shared" si="2"/>
        <v>15.226702800000002</v>
      </c>
      <c r="D82" s="8">
        <f t="shared" si="3"/>
        <v>2.8180582999999997</v>
      </c>
    </row>
    <row r="83" spans="1:4" x14ac:dyDescent="0.35">
      <c r="A83">
        <v>26.593976600000001</v>
      </c>
      <c r="B83">
        <v>8.9946193000000001</v>
      </c>
      <c r="C83" s="8">
        <f t="shared" si="2"/>
        <v>16.593976600000001</v>
      </c>
      <c r="D83" s="8">
        <f t="shared" si="3"/>
        <v>3.9946193000000001</v>
      </c>
    </row>
    <row r="84" spans="1:4" x14ac:dyDescent="0.35">
      <c r="A84">
        <v>28.746101500000002</v>
      </c>
      <c r="B84">
        <v>15.460505700000001</v>
      </c>
      <c r="C84" s="8">
        <f t="shared" si="2"/>
        <v>18.746101500000002</v>
      </c>
      <c r="D84" s="8">
        <f t="shared" si="3"/>
        <v>10.460505700000001</v>
      </c>
    </row>
    <row r="85" spans="1:4" x14ac:dyDescent="0.35">
      <c r="A85">
        <v>10.988408700000001</v>
      </c>
      <c r="B85">
        <v>13.359185</v>
      </c>
      <c r="C85" s="8">
        <f t="shared" si="2"/>
        <v>0.98840870000000081</v>
      </c>
      <c r="D85" s="8">
        <f t="shared" si="3"/>
        <v>8.3591850000000001</v>
      </c>
    </row>
    <row r="86" spans="1:4" x14ac:dyDescent="0.35">
      <c r="A86">
        <v>20.3049763</v>
      </c>
      <c r="B86">
        <v>4.6120158</v>
      </c>
      <c r="C86" s="8">
        <f t="shared" si="2"/>
        <v>10.3049763</v>
      </c>
      <c r="D86" s="8">
        <f t="shared" si="3"/>
        <v>-0.3879842</v>
      </c>
    </row>
    <row r="87" spans="1:4" x14ac:dyDescent="0.35">
      <c r="A87">
        <v>24.9508741</v>
      </c>
      <c r="B87">
        <v>21.403340199999999</v>
      </c>
      <c r="C87" s="8">
        <f t="shared" si="2"/>
        <v>14.9508741</v>
      </c>
      <c r="D87" s="8">
        <f t="shared" si="3"/>
        <v>16.403340199999999</v>
      </c>
    </row>
    <row r="88" spans="1:4" x14ac:dyDescent="0.35">
      <c r="A88">
        <v>23.423270299999999</v>
      </c>
      <c r="B88">
        <v>3.1442503999999998</v>
      </c>
      <c r="C88" s="8">
        <f t="shared" si="2"/>
        <v>13.423270299999999</v>
      </c>
      <c r="D88" s="8">
        <f t="shared" si="3"/>
        <v>-1.8557496000000002</v>
      </c>
    </row>
    <row r="89" spans="1:4" x14ac:dyDescent="0.35">
      <c r="A89" s="8">
        <v>22.890615757142857</v>
      </c>
      <c r="B89" s="8">
        <v>10.684567814285714</v>
      </c>
      <c r="C89" s="8">
        <f t="shared" si="2"/>
        <v>12.890615757142857</v>
      </c>
      <c r="D89" s="8">
        <f t="shared" si="3"/>
        <v>5.6845678142857139</v>
      </c>
    </row>
    <row r="90" spans="1:4" x14ac:dyDescent="0.35">
      <c r="A90">
        <v>22.194243499999999</v>
      </c>
      <c r="B90">
        <v>9.1602443999999998</v>
      </c>
      <c r="C90" s="8">
        <f t="shared" si="2"/>
        <v>12.194243499999999</v>
      </c>
      <c r="D90" s="8">
        <f t="shared" si="3"/>
        <v>4.1602443999999998</v>
      </c>
    </row>
    <row r="91" spans="1:4" x14ac:dyDescent="0.35">
      <c r="A91">
        <v>8.5499002999999991</v>
      </c>
      <c r="B91">
        <v>-0.93575509999999995</v>
      </c>
      <c r="C91" s="8">
        <f t="shared" si="2"/>
        <v>-1.4500997000000009</v>
      </c>
      <c r="D91" s="8">
        <f t="shared" si="3"/>
        <v>-5.9357550999999997</v>
      </c>
    </row>
    <row r="92" spans="1:4" x14ac:dyDescent="0.35">
      <c r="A92">
        <v>2.0301252999999999</v>
      </c>
      <c r="B92">
        <v>0.5552184</v>
      </c>
      <c r="C92" s="8">
        <f t="shared" si="2"/>
        <v>-7.9698747000000001</v>
      </c>
      <c r="D92" s="8">
        <f t="shared" si="3"/>
        <v>-4.4447815999999998</v>
      </c>
    </row>
    <row r="93" spans="1:4" x14ac:dyDescent="0.35">
      <c r="A93">
        <v>8.3468912999999993</v>
      </c>
      <c r="B93">
        <v>2.9129965000000002</v>
      </c>
      <c r="C93" s="8">
        <f t="shared" si="2"/>
        <v>-1.6531087000000007</v>
      </c>
      <c r="D93" s="8">
        <f t="shared" si="3"/>
        <v>-2.0870034999999998</v>
      </c>
    </row>
    <row r="94" spans="1:4" x14ac:dyDescent="0.35">
      <c r="A94">
        <v>16.969913300000002</v>
      </c>
      <c r="B94">
        <v>14.0170294</v>
      </c>
      <c r="C94" s="8">
        <f t="shared" si="2"/>
        <v>6.9699133000000018</v>
      </c>
      <c r="D94" s="8">
        <f t="shared" si="3"/>
        <v>9.0170294000000002</v>
      </c>
    </row>
    <row r="95" spans="1:4" x14ac:dyDescent="0.35">
      <c r="A95">
        <v>17.0176415</v>
      </c>
      <c r="B95">
        <v>6.1609904000000002</v>
      </c>
      <c r="C95" s="8">
        <f t="shared" si="2"/>
        <v>7.0176414999999999</v>
      </c>
      <c r="D95" s="8">
        <f t="shared" si="3"/>
        <v>1.1609904000000002</v>
      </c>
    </row>
    <row r="96" spans="1:4" x14ac:dyDescent="0.35">
      <c r="A96" s="8">
        <v>13.538137499999999</v>
      </c>
      <c r="B96">
        <v>1.3253902</v>
      </c>
      <c r="C96" s="8">
        <f t="shared" si="2"/>
        <v>3.5381374999999995</v>
      </c>
      <c r="D96" s="8">
        <f t="shared" si="3"/>
        <v>-3.6746097999999998</v>
      </c>
    </row>
    <row r="97" spans="1:4" x14ac:dyDescent="0.35">
      <c r="A97" s="8">
        <v>12.663836099999999</v>
      </c>
      <c r="B97" s="8">
        <v>4.7423020285714284</v>
      </c>
      <c r="C97" s="8">
        <f t="shared" si="2"/>
        <v>2.6638360999999993</v>
      </c>
      <c r="D97" s="8">
        <f t="shared" si="3"/>
        <v>-0.25769797142857165</v>
      </c>
    </row>
    <row r="98" spans="1:4" x14ac:dyDescent="0.35">
      <c r="A98">
        <v>5.5405927999999998</v>
      </c>
      <c r="B98">
        <v>-2.3483198999999999</v>
      </c>
      <c r="C98" s="8">
        <f t="shared" si="2"/>
        <v>-4.4594072000000002</v>
      </c>
      <c r="D98" s="8">
        <f t="shared" si="3"/>
        <v>-7.3483198999999999</v>
      </c>
    </row>
    <row r="99" spans="1:4" x14ac:dyDescent="0.35">
      <c r="A99">
        <v>8.0525727000000007</v>
      </c>
      <c r="B99">
        <v>5.4304772999999997</v>
      </c>
      <c r="C99" s="8">
        <f t="shared" si="2"/>
        <v>-1.9474272999999993</v>
      </c>
      <c r="D99" s="8">
        <f t="shared" si="3"/>
        <v>0.43047729999999973</v>
      </c>
    </row>
    <row r="100" spans="1:4" x14ac:dyDescent="0.35">
      <c r="A100">
        <v>4.0531389000000004</v>
      </c>
      <c r="B100">
        <v>-0.21389040000000001</v>
      </c>
      <c r="C100" s="8">
        <f t="shared" si="2"/>
        <v>-5.9468610999999996</v>
      </c>
      <c r="D100" s="8">
        <f t="shared" si="3"/>
        <v>-5.2138904000000004</v>
      </c>
    </row>
    <row r="101" spans="1:4" x14ac:dyDescent="0.35">
      <c r="A101">
        <v>8.2894704000000008</v>
      </c>
      <c r="B101">
        <v>6.2798020000000001</v>
      </c>
      <c r="C101" s="8">
        <f t="shared" si="2"/>
        <v>-1.7105295999999992</v>
      </c>
      <c r="D101" s="8">
        <f t="shared" si="3"/>
        <v>1.2798020000000001</v>
      </c>
    </row>
    <row r="102" spans="1:4" x14ac:dyDescent="0.35">
      <c r="A102">
        <v>17.294892900000001</v>
      </c>
      <c r="B102">
        <v>8.7380343000000007</v>
      </c>
      <c r="C102" s="8">
        <f t="shared" si="2"/>
        <v>7.2948929000000007</v>
      </c>
      <c r="D102" s="8">
        <f t="shared" si="3"/>
        <v>3.7380343000000007</v>
      </c>
    </row>
    <row r="103" spans="1:4" x14ac:dyDescent="0.35">
      <c r="A103">
        <v>0.67967</v>
      </c>
      <c r="B103">
        <v>4.5168261999999997</v>
      </c>
      <c r="C103" s="8">
        <f t="shared" si="2"/>
        <v>-9.3203300000000002</v>
      </c>
      <c r="D103" s="8">
        <f t="shared" si="3"/>
        <v>-0.48317380000000032</v>
      </c>
    </row>
    <row r="104" spans="1:4" x14ac:dyDescent="0.35">
      <c r="A104">
        <v>26.912613400000001</v>
      </c>
      <c r="B104">
        <v>13.3111677</v>
      </c>
      <c r="C104" s="8">
        <f t="shared" si="2"/>
        <v>16.912613400000001</v>
      </c>
      <c r="D104" s="8">
        <f t="shared" si="3"/>
        <v>8.3111677000000004</v>
      </c>
    </row>
    <row r="105" spans="1:4" x14ac:dyDescent="0.35">
      <c r="A105" s="8">
        <v>10.117564442857145</v>
      </c>
      <c r="B105" s="8">
        <v>5.1020138857142863</v>
      </c>
      <c r="C105" s="8">
        <f t="shared" si="2"/>
        <v>0.11756444285714451</v>
      </c>
      <c r="D105" s="8">
        <f t="shared" si="3"/>
        <v>0.10201388571428627</v>
      </c>
    </row>
    <row r="106" spans="1:4" x14ac:dyDescent="0.35">
      <c r="A106">
        <v>29.588472500000002</v>
      </c>
      <c r="B106">
        <v>2.7616974000000001</v>
      </c>
      <c r="C106" s="8">
        <f t="shared" si="2"/>
        <v>19.588472500000002</v>
      </c>
      <c r="D106" s="8">
        <f t="shared" si="3"/>
        <v>-2.2383025999999999</v>
      </c>
    </row>
    <row r="107" spans="1:4" x14ac:dyDescent="0.35">
      <c r="A107">
        <v>6.0055420000000002</v>
      </c>
      <c r="B107">
        <v>6.4709567000000003</v>
      </c>
      <c r="C107" s="8">
        <f t="shared" si="2"/>
        <v>-3.9944579999999998</v>
      </c>
      <c r="D107" s="8">
        <f t="shared" si="3"/>
        <v>1.4709567000000003</v>
      </c>
    </row>
    <row r="108" spans="1:4" x14ac:dyDescent="0.35">
      <c r="A108">
        <v>12.3707587</v>
      </c>
      <c r="B108">
        <v>6.0190671</v>
      </c>
      <c r="C108" s="8">
        <f t="shared" si="2"/>
        <v>2.3707586999999997</v>
      </c>
      <c r="D108" s="8">
        <f t="shared" si="3"/>
        <v>1.0190671</v>
      </c>
    </row>
    <row r="109" spans="1:4" x14ac:dyDescent="0.35">
      <c r="A109">
        <v>14.692411399999999</v>
      </c>
      <c r="B109">
        <v>-3.0593889999999999</v>
      </c>
      <c r="C109" s="8">
        <f t="shared" si="2"/>
        <v>4.6924113999999992</v>
      </c>
      <c r="D109" s="8">
        <f t="shared" si="3"/>
        <v>-8.0593889999999995</v>
      </c>
    </row>
    <row r="110" spans="1:4" x14ac:dyDescent="0.35">
      <c r="A110">
        <v>22.4495212</v>
      </c>
      <c r="B110">
        <v>1.6443918</v>
      </c>
      <c r="C110" s="8">
        <f t="shared" si="2"/>
        <v>12.4495212</v>
      </c>
      <c r="D110" s="8">
        <f t="shared" si="3"/>
        <v>-3.3556081999999998</v>
      </c>
    </row>
    <row r="111" spans="1:4" x14ac:dyDescent="0.35">
      <c r="A111">
        <v>-5.5209799000000004</v>
      </c>
      <c r="B111">
        <v>4.0389809999999997</v>
      </c>
      <c r="C111" s="8">
        <f t="shared" si="2"/>
        <v>-15.5209799</v>
      </c>
      <c r="D111" s="8">
        <f t="shared" si="3"/>
        <v>-0.96101900000000029</v>
      </c>
    </row>
    <row r="112" spans="1:4" x14ac:dyDescent="0.35">
      <c r="A112">
        <v>-4.5771360999999997</v>
      </c>
      <c r="B112">
        <v>11.170775900000001</v>
      </c>
      <c r="C112" s="8">
        <f t="shared" si="2"/>
        <v>-14.577136100000001</v>
      </c>
      <c r="D112" s="8">
        <f t="shared" si="3"/>
        <v>6.1707759000000006</v>
      </c>
    </row>
    <row r="113" spans="1:4" x14ac:dyDescent="0.35">
      <c r="A113" s="8">
        <v>10.715512828571425</v>
      </c>
      <c r="B113" s="8">
        <v>4.1494972714285723</v>
      </c>
      <c r="C113" s="8">
        <f t="shared" si="2"/>
        <v>0.71551282857142517</v>
      </c>
      <c r="D113" s="8">
        <f t="shared" si="3"/>
        <v>-0.85050272857142772</v>
      </c>
    </row>
    <row r="114" spans="1:4" x14ac:dyDescent="0.35">
      <c r="A114">
        <v>-7.1468936999999997</v>
      </c>
      <c r="B114">
        <v>2.5624889</v>
      </c>
      <c r="C114" s="8">
        <f t="shared" si="2"/>
        <v>-17.1468937</v>
      </c>
      <c r="D114" s="8">
        <f t="shared" si="3"/>
        <v>-2.4375111</v>
      </c>
    </row>
    <row r="115" spans="1:4" x14ac:dyDescent="0.35">
      <c r="A115">
        <v>-1.5318206000000001</v>
      </c>
      <c r="B115">
        <v>0.66952630000000002</v>
      </c>
      <c r="C115" s="8">
        <f t="shared" si="2"/>
        <v>-11.5318206</v>
      </c>
      <c r="D115" s="8">
        <f t="shared" si="3"/>
        <v>-4.3304736999999998</v>
      </c>
    </row>
    <row r="116" spans="1:4" x14ac:dyDescent="0.35">
      <c r="A116">
        <v>-2.7605227000000001</v>
      </c>
      <c r="B116">
        <v>3.2462637999999999</v>
      </c>
      <c r="C116" s="8">
        <f t="shared" si="2"/>
        <v>-12.760522699999999</v>
      </c>
      <c r="D116" s="8">
        <f t="shared" si="3"/>
        <v>-1.7537362000000001</v>
      </c>
    </row>
    <row r="117" spans="1:4" x14ac:dyDescent="0.35">
      <c r="A117">
        <v>-6.7110206000000003</v>
      </c>
      <c r="B117">
        <v>1.5234333</v>
      </c>
      <c r="C117" s="8">
        <f t="shared" si="2"/>
        <v>-16.711020600000001</v>
      </c>
      <c r="D117" s="8">
        <f t="shared" si="3"/>
        <v>-3.4765667000000002</v>
      </c>
    </row>
    <row r="118" spans="1:4" x14ac:dyDescent="0.35">
      <c r="A118">
        <v>-2.6337473</v>
      </c>
      <c r="B118">
        <v>6.6532016</v>
      </c>
      <c r="C118" s="8">
        <f t="shared" si="2"/>
        <v>-12.6337473</v>
      </c>
      <c r="D118" s="8">
        <f t="shared" si="3"/>
        <v>1.6532016</v>
      </c>
    </row>
    <row r="119" spans="1:4" x14ac:dyDescent="0.35">
      <c r="A119">
        <v>-1.8067108999999999</v>
      </c>
      <c r="B119">
        <v>4.7454352000000002</v>
      </c>
      <c r="C119" s="8">
        <f t="shared" si="2"/>
        <v>-11.806710900000001</v>
      </c>
      <c r="D119" s="8">
        <f t="shared" si="3"/>
        <v>-0.25456479999999981</v>
      </c>
    </row>
    <row r="120" spans="1:4" x14ac:dyDescent="0.35">
      <c r="A120">
        <v>-3.4694418499999999</v>
      </c>
      <c r="B120">
        <v>3.3841695999999999</v>
      </c>
      <c r="C120" s="8">
        <f t="shared" si="2"/>
        <v>-13.469441849999999</v>
      </c>
      <c r="D120" s="8">
        <f t="shared" si="3"/>
        <v>-1.6158304000000001</v>
      </c>
    </row>
    <row r="121" spans="1:4" x14ac:dyDescent="0.35">
      <c r="A121" s="8">
        <v>-3.7228796642857138</v>
      </c>
      <c r="B121" s="8">
        <v>3.2549312428571429</v>
      </c>
      <c r="C121" s="8">
        <f t="shared" si="2"/>
        <v>-13.722879664285713</v>
      </c>
      <c r="D121" s="8">
        <f t="shared" si="3"/>
        <v>-1.7450687571428571</v>
      </c>
    </row>
    <row r="122" spans="1:4" x14ac:dyDescent="0.35">
      <c r="A122">
        <v>-2.2793874500000002</v>
      </c>
      <c r="B122">
        <v>5.7820014999999998</v>
      </c>
      <c r="C122" s="8">
        <f t="shared" si="2"/>
        <v>-12.27938745</v>
      </c>
      <c r="D122" s="8">
        <f t="shared" si="3"/>
        <v>0.78200149999999979</v>
      </c>
    </row>
    <row r="123" spans="1:4" x14ac:dyDescent="0.35">
      <c r="A123">
        <v>-2.0425813499999999</v>
      </c>
      <c r="B123">
        <v>5.1659891</v>
      </c>
      <c r="C123" s="8">
        <f t="shared" si="2"/>
        <v>-12.042581349999999</v>
      </c>
      <c r="D123" s="8">
        <f t="shared" si="3"/>
        <v>0.1659891</v>
      </c>
    </row>
    <row r="124" spans="1:4" x14ac:dyDescent="0.35">
      <c r="A124">
        <v>-3.9809041500000002</v>
      </c>
      <c r="B124">
        <v>9.1194666000000009</v>
      </c>
      <c r="C124" s="8">
        <f t="shared" si="2"/>
        <v>-13.980904150000001</v>
      </c>
      <c r="D124" s="8">
        <f t="shared" si="3"/>
        <v>4.1194666000000009</v>
      </c>
    </row>
    <row r="125" spans="1:4" x14ac:dyDescent="0.35">
      <c r="A125">
        <v>-4.09874385</v>
      </c>
      <c r="B125">
        <v>12.33</v>
      </c>
      <c r="C125" s="8">
        <f t="shared" si="2"/>
        <v>-14.09874385</v>
      </c>
      <c r="D125" s="8">
        <f t="shared" si="3"/>
        <v>7.33</v>
      </c>
    </row>
    <row r="126" spans="1:4" x14ac:dyDescent="0.35">
      <c r="A126">
        <v>-1.7899675500000001</v>
      </c>
      <c r="B126">
        <v>4.9814913000000001</v>
      </c>
      <c r="C126" s="8">
        <f t="shared" si="2"/>
        <v>-11.78996755</v>
      </c>
      <c r="D126" s="8">
        <f t="shared" si="3"/>
        <v>-1.8508699999999934E-2</v>
      </c>
    </row>
    <row r="127" spans="1:4" x14ac:dyDescent="0.35">
      <c r="A127">
        <v>-2.19174165</v>
      </c>
      <c r="B127">
        <v>13.997794799999999</v>
      </c>
      <c r="C127" s="8">
        <f t="shared" si="2"/>
        <v>-12.191741650000001</v>
      </c>
      <c r="D127" s="8">
        <f t="shared" si="3"/>
        <v>8.9977947999999994</v>
      </c>
    </row>
    <row r="128" spans="1:4" x14ac:dyDescent="0.35">
      <c r="A128">
        <v>-2.7205895500000001</v>
      </c>
      <c r="B128">
        <v>7.7587384999999998</v>
      </c>
      <c r="C128" s="8">
        <f t="shared" si="2"/>
        <v>-12.72058955</v>
      </c>
      <c r="D128" s="8">
        <f t="shared" si="3"/>
        <v>2.7587384999999998</v>
      </c>
    </row>
    <row r="129" spans="1:4" x14ac:dyDescent="0.35">
      <c r="A129" s="8">
        <v>-2.7291307928571427</v>
      </c>
      <c r="B129" s="8">
        <v>8.447925971428571</v>
      </c>
      <c r="C129" s="8">
        <f t="shared" si="2"/>
        <v>-12.729130792857143</v>
      </c>
      <c r="D129" s="8">
        <f t="shared" si="3"/>
        <v>3.447925971428571</v>
      </c>
    </row>
    <row r="130" spans="1:4" x14ac:dyDescent="0.35">
      <c r="A130">
        <v>12.654248900000001</v>
      </c>
      <c r="B130">
        <v>9.4541544000000002</v>
      </c>
      <c r="C130" s="8">
        <f t="shared" si="2"/>
        <v>2.6542489000000007</v>
      </c>
      <c r="D130" s="8">
        <f t="shared" si="3"/>
        <v>4.4541544000000002</v>
      </c>
    </row>
    <row r="131" spans="1:4" x14ac:dyDescent="0.35">
      <c r="A131">
        <v>19.194888800000001</v>
      </c>
      <c r="B131">
        <v>8.9080607999999994</v>
      </c>
      <c r="C131" s="8">
        <f t="shared" ref="C131:C193" si="4">A131-10</f>
        <v>9.1948888000000011</v>
      </c>
      <c r="D131" s="8">
        <f t="shared" ref="D131:D193" si="5">B131-5</f>
        <v>3.9080607999999994</v>
      </c>
    </row>
    <row r="132" spans="1:4" x14ac:dyDescent="0.35">
      <c r="A132">
        <v>28.8098536</v>
      </c>
      <c r="B132">
        <v>7.1314285000000002</v>
      </c>
      <c r="C132" s="8">
        <f t="shared" si="4"/>
        <v>18.8098536</v>
      </c>
      <c r="D132" s="8">
        <f t="shared" si="5"/>
        <v>2.1314285000000002</v>
      </c>
    </row>
    <row r="133" spans="1:4" x14ac:dyDescent="0.35">
      <c r="A133">
        <v>18.837342499999998</v>
      </c>
      <c r="B133">
        <v>7.8178291</v>
      </c>
      <c r="C133" s="8">
        <f t="shared" si="4"/>
        <v>8.8373424999999983</v>
      </c>
      <c r="D133" s="8">
        <f t="shared" si="5"/>
        <v>2.8178291</v>
      </c>
    </row>
    <row r="134" spans="1:4" x14ac:dyDescent="0.35">
      <c r="A134">
        <v>11.1540465</v>
      </c>
      <c r="B134">
        <v>10.644425099999999</v>
      </c>
      <c r="C134" s="8">
        <f t="shared" si="4"/>
        <v>1.1540464999999998</v>
      </c>
      <c r="D134" s="8">
        <f t="shared" si="5"/>
        <v>5.6444250999999994</v>
      </c>
    </row>
    <row r="135" spans="1:4" x14ac:dyDescent="0.35">
      <c r="A135">
        <v>20.5085671</v>
      </c>
      <c r="B135">
        <v>18.0903277</v>
      </c>
      <c r="C135" s="8">
        <f t="shared" si="4"/>
        <v>10.5085671</v>
      </c>
      <c r="D135" s="8">
        <f t="shared" si="5"/>
        <v>13.0903277</v>
      </c>
    </row>
    <row r="136" spans="1:4" x14ac:dyDescent="0.35">
      <c r="A136">
        <v>25.406085099999999</v>
      </c>
      <c r="B136">
        <v>7.0656061000000001</v>
      </c>
      <c r="C136" s="8">
        <f t="shared" si="4"/>
        <v>15.406085099999999</v>
      </c>
      <c r="D136" s="8">
        <f t="shared" si="5"/>
        <v>2.0656061000000001</v>
      </c>
    </row>
    <row r="137" spans="1:4" x14ac:dyDescent="0.35">
      <c r="A137" s="8">
        <v>19.509290357142852</v>
      </c>
      <c r="B137" s="8">
        <v>9.8731188142857143</v>
      </c>
      <c r="C137" s="8">
        <f t="shared" si="4"/>
        <v>9.5092903571428522</v>
      </c>
      <c r="D137" s="8">
        <f t="shared" si="5"/>
        <v>4.8731188142857143</v>
      </c>
    </row>
    <row r="138" spans="1:4" x14ac:dyDescent="0.35">
      <c r="A138">
        <v>11.9212889</v>
      </c>
      <c r="B138" s="8">
        <v>18.8662679</v>
      </c>
      <c r="C138" s="8">
        <f t="shared" si="4"/>
        <v>1.9212889000000004</v>
      </c>
      <c r="D138" s="8">
        <f t="shared" si="5"/>
        <v>13.8662679</v>
      </c>
    </row>
    <row r="139" spans="1:4" x14ac:dyDescent="0.35">
      <c r="A139">
        <v>14.092021000000001</v>
      </c>
      <c r="B139">
        <v>4.8347519999999999</v>
      </c>
      <c r="C139" s="8">
        <f t="shared" si="4"/>
        <v>4.0920210000000008</v>
      </c>
      <c r="D139" s="8">
        <f t="shared" si="5"/>
        <v>-0.16524800000000006</v>
      </c>
    </row>
    <row r="140" spans="1:4" x14ac:dyDescent="0.35">
      <c r="A140">
        <v>23.375541999999999</v>
      </c>
      <c r="B140">
        <v>9.2285119000000009</v>
      </c>
      <c r="C140" s="8">
        <f t="shared" si="4"/>
        <v>13.375541999999999</v>
      </c>
      <c r="D140" s="8">
        <f t="shared" si="5"/>
        <v>4.2285119000000009</v>
      </c>
    </row>
    <row r="141" spans="1:4" x14ac:dyDescent="0.35">
      <c r="A141">
        <v>39.363505699999997</v>
      </c>
      <c r="B141">
        <v>6.1406188000000004</v>
      </c>
      <c r="C141" s="8">
        <f t="shared" si="4"/>
        <v>29.363505699999997</v>
      </c>
      <c r="D141" s="8">
        <f t="shared" si="5"/>
        <v>1.1406188000000004</v>
      </c>
    </row>
    <row r="142" spans="1:4" x14ac:dyDescent="0.35">
      <c r="A142">
        <v>20.626085</v>
      </c>
      <c r="B142">
        <v>11.811908499999999</v>
      </c>
      <c r="C142" s="8">
        <f t="shared" si="4"/>
        <v>10.626085</v>
      </c>
      <c r="D142" s="8">
        <f t="shared" si="5"/>
        <v>6.8119084999999995</v>
      </c>
    </row>
    <row r="143" spans="1:4" x14ac:dyDescent="0.35">
      <c r="A143">
        <v>33.407993500000003</v>
      </c>
      <c r="B143">
        <v>6.1921156999999996</v>
      </c>
      <c r="C143" s="8">
        <f t="shared" si="4"/>
        <v>23.407993500000003</v>
      </c>
      <c r="D143" s="8">
        <f t="shared" si="5"/>
        <v>1.1921156999999996</v>
      </c>
    </row>
    <row r="144" spans="1:4" x14ac:dyDescent="0.35">
      <c r="A144">
        <v>20.0453008</v>
      </c>
      <c r="B144">
        <v>17.260366699999999</v>
      </c>
      <c r="C144" s="8">
        <f t="shared" si="4"/>
        <v>10.0453008</v>
      </c>
      <c r="D144" s="8">
        <f t="shared" si="5"/>
        <v>12.260366699999999</v>
      </c>
    </row>
    <row r="145" spans="1:4" x14ac:dyDescent="0.35">
      <c r="A145" s="8">
        <v>23.261676700000002</v>
      </c>
      <c r="B145" s="8">
        <v>10.619220214285715</v>
      </c>
      <c r="C145" s="8">
        <f t="shared" si="4"/>
        <v>13.261676700000002</v>
      </c>
      <c r="D145" s="8">
        <f t="shared" si="5"/>
        <v>5.6192202142857148</v>
      </c>
    </row>
    <row r="146" spans="1:4" x14ac:dyDescent="0.35">
      <c r="A146">
        <v>9.7935444</v>
      </c>
      <c r="B146">
        <v>5.4530893999999996</v>
      </c>
      <c r="C146" s="8">
        <f t="shared" si="4"/>
        <v>-0.20645559999999996</v>
      </c>
      <c r="D146" s="8">
        <f t="shared" si="5"/>
        <v>0.45308939999999964</v>
      </c>
    </row>
    <row r="147" spans="1:4" x14ac:dyDescent="0.35">
      <c r="A147">
        <v>10.2122926</v>
      </c>
      <c r="B147">
        <v>16.4016728</v>
      </c>
      <c r="C147" s="8">
        <f t="shared" si="4"/>
        <v>0.21229259999999961</v>
      </c>
      <c r="D147" s="8">
        <f t="shared" si="5"/>
        <v>11.4016728</v>
      </c>
    </row>
    <row r="148" spans="1:4" x14ac:dyDescent="0.35">
      <c r="A148">
        <v>16.673328699999999</v>
      </c>
      <c r="B148">
        <v>14.2932402</v>
      </c>
      <c r="C148" s="8">
        <f t="shared" si="4"/>
        <v>6.673328699999999</v>
      </c>
      <c r="D148" s="8">
        <f t="shared" si="5"/>
        <v>9.2932401999999996</v>
      </c>
    </row>
    <row r="149" spans="1:4" x14ac:dyDescent="0.35">
      <c r="A149">
        <v>28.220008400000001</v>
      </c>
      <c r="B149">
        <v>8.5726533000000007</v>
      </c>
      <c r="C149" s="8">
        <f t="shared" si="4"/>
        <v>18.220008400000001</v>
      </c>
      <c r="D149" s="8">
        <f t="shared" si="5"/>
        <v>3.5726533000000007</v>
      </c>
    </row>
    <row r="150" spans="1:4" x14ac:dyDescent="0.35">
      <c r="A150">
        <v>26.3415584</v>
      </c>
      <c r="B150">
        <v>13.7558886</v>
      </c>
      <c r="C150" s="8">
        <f t="shared" si="4"/>
        <v>16.3415584</v>
      </c>
      <c r="D150" s="8">
        <f t="shared" si="5"/>
        <v>8.7558886000000005</v>
      </c>
    </row>
    <row r="151" spans="1:4" x14ac:dyDescent="0.35">
      <c r="A151">
        <v>21.6913394</v>
      </c>
      <c r="B151">
        <v>12.051354099999999</v>
      </c>
      <c r="C151" s="8">
        <f t="shared" si="4"/>
        <v>11.6913394</v>
      </c>
      <c r="D151" s="8">
        <f t="shared" si="5"/>
        <v>7.0513540999999993</v>
      </c>
    </row>
    <row r="152" spans="1:4" x14ac:dyDescent="0.35">
      <c r="A152">
        <v>5.7482275999999999</v>
      </c>
      <c r="B152">
        <v>6.1020719999999997</v>
      </c>
      <c r="C152" s="8">
        <f t="shared" si="4"/>
        <v>-4.2517724000000001</v>
      </c>
      <c r="D152" s="8">
        <f t="shared" si="5"/>
        <v>1.1020719999999997</v>
      </c>
    </row>
    <row r="153" spans="1:4" x14ac:dyDescent="0.35">
      <c r="A153" s="8">
        <v>16.954328499999999</v>
      </c>
      <c r="B153" s="8">
        <v>10.947138628571427</v>
      </c>
      <c r="C153" s="8">
        <f t="shared" si="4"/>
        <v>6.954328499999999</v>
      </c>
      <c r="D153" s="8">
        <f t="shared" si="5"/>
        <v>5.9471386285714267</v>
      </c>
    </row>
    <row r="154" spans="1:4" x14ac:dyDescent="0.35">
      <c r="A154">
        <v>14.341976799999999</v>
      </c>
      <c r="B154">
        <v>-8.0050807000000006</v>
      </c>
      <c r="C154" s="8">
        <f t="shared" si="4"/>
        <v>4.3419767999999994</v>
      </c>
      <c r="D154" s="8">
        <f t="shared" si="5"/>
        <v>-13.005080700000001</v>
      </c>
    </row>
    <row r="155" spans="1:4" x14ac:dyDescent="0.35">
      <c r="A155">
        <v>21.008811000000001</v>
      </c>
      <c r="B155">
        <v>2.7578705999999999</v>
      </c>
      <c r="C155" s="8">
        <f t="shared" si="4"/>
        <v>11.008811000000001</v>
      </c>
      <c r="D155" s="8">
        <f t="shared" si="5"/>
        <v>-2.2421294000000001</v>
      </c>
    </row>
    <row r="156" spans="1:4" x14ac:dyDescent="0.35">
      <c r="A156">
        <v>10.8613435</v>
      </c>
      <c r="B156">
        <v>-1.7530692000000001</v>
      </c>
      <c r="C156" s="8">
        <f t="shared" si="4"/>
        <v>0.86134350000000026</v>
      </c>
      <c r="D156" s="8">
        <f t="shared" si="5"/>
        <v>-6.7530692000000005</v>
      </c>
    </row>
    <row r="157" spans="1:4" x14ac:dyDescent="0.35">
      <c r="A157">
        <v>15.8074108</v>
      </c>
      <c r="B157">
        <v>6.6629369000000001</v>
      </c>
      <c r="C157" s="8">
        <f t="shared" si="4"/>
        <v>5.8074107999999995</v>
      </c>
      <c r="D157" s="8">
        <f t="shared" si="5"/>
        <v>1.6629369000000001</v>
      </c>
    </row>
    <row r="158" spans="1:4" x14ac:dyDescent="0.35">
      <c r="A158">
        <v>0.7195473</v>
      </c>
      <c r="B158">
        <v>4.7387028999999998</v>
      </c>
      <c r="C158" s="8">
        <f t="shared" si="4"/>
        <v>-9.2804526999999997</v>
      </c>
      <c r="D158" s="8">
        <f t="shared" si="5"/>
        <v>-0.26129710000000017</v>
      </c>
    </row>
    <row r="159" spans="1:4" x14ac:dyDescent="0.35">
      <c r="A159">
        <v>19.6196096</v>
      </c>
      <c r="B159">
        <v>9.2329986999999996</v>
      </c>
      <c r="C159" s="8">
        <f t="shared" si="4"/>
        <v>9.6196096000000004</v>
      </c>
      <c r="D159" s="8">
        <f t="shared" si="5"/>
        <v>4.2329986999999996</v>
      </c>
    </row>
    <row r="160" spans="1:4" x14ac:dyDescent="0.35">
      <c r="A160" s="8">
        <v>10.8160542</v>
      </c>
      <c r="B160">
        <v>1.0476605999999999</v>
      </c>
      <c r="C160" s="8">
        <f t="shared" si="4"/>
        <v>0.81605419999999995</v>
      </c>
      <c r="D160" s="8">
        <f t="shared" si="5"/>
        <v>-3.9523394000000001</v>
      </c>
    </row>
    <row r="161" spans="1:4" x14ac:dyDescent="0.35">
      <c r="A161" s="8">
        <v>13.310679028571428</v>
      </c>
      <c r="B161" s="8">
        <v>2.0974314000000001</v>
      </c>
      <c r="C161" s="8">
        <f t="shared" si="4"/>
        <v>3.3106790285714283</v>
      </c>
      <c r="D161" s="8">
        <f t="shared" si="5"/>
        <v>-2.9025685999999999</v>
      </c>
    </row>
    <row r="162" spans="1:4" x14ac:dyDescent="0.35">
      <c r="A162">
        <v>26.030294600000001</v>
      </c>
      <c r="B162">
        <v>3.7405073</v>
      </c>
      <c r="C162" s="8">
        <f t="shared" si="4"/>
        <v>16.030294600000001</v>
      </c>
      <c r="D162" s="8">
        <f t="shared" si="5"/>
        <v>-1.2594927</v>
      </c>
    </row>
    <row r="163" spans="1:4" x14ac:dyDescent="0.35">
      <c r="A163">
        <v>13.458318200000001</v>
      </c>
      <c r="B163">
        <v>0.89719870000000002</v>
      </c>
      <c r="C163" s="8">
        <f t="shared" si="4"/>
        <v>3.4583182000000008</v>
      </c>
      <c r="D163" s="8">
        <f t="shared" si="5"/>
        <v>-4.1028013000000003</v>
      </c>
    </row>
    <row r="164" spans="1:4" x14ac:dyDescent="0.35">
      <c r="A164">
        <v>6.1616266</v>
      </c>
      <c r="B164">
        <v>4.2322753000000004</v>
      </c>
      <c r="C164" s="8">
        <f t="shared" si="4"/>
        <v>-3.8383734</v>
      </c>
      <c r="D164" s="8">
        <f t="shared" si="5"/>
        <v>-0.76772469999999959</v>
      </c>
    </row>
    <row r="165" spans="1:4" x14ac:dyDescent="0.35">
      <c r="A165">
        <v>1.9700947</v>
      </c>
      <c r="B165">
        <v>4.8876273000000001</v>
      </c>
      <c r="C165" s="8">
        <f t="shared" si="4"/>
        <v>-8.0299052999999994</v>
      </c>
      <c r="D165" s="8">
        <f t="shared" si="5"/>
        <v>-0.11237269999999988</v>
      </c>
    </row>
    <row r="166" spans="1:4" x14ac:dyDescent="0.35">
      <c r="A166">
        <v>18.795562199999999</v>
      </c>
      <c r="B166">
        <v>-6.3326851</v>
      </c>
      <c r="C166" s="8">
        <f t="shared" si="4"/>
        <v>8.7955621999999991</v>
      </c>
      <c r="D166" s="8">
        <f t="shared" si="5"/>
        <v>-11.332685099999999</v>
      </c>
    </row>
    <row r="167" spans="1:4" x14ac:dyDescent="0.35">
      <c r="A167">
        <v>5.5758255999999999</v>
      </c>
      <c r="B167">
        <v>-0.1929582</v>
      </c>
      <c r="C167" s="8">
        <f t="shared" si="4"/>
        <v>-4.4241744000000001</v>
      </c>
      <c r="D167" s="8">
        <f t="shared" si="5"/>
        <v>-5.1929581999999996</v>
      </c>
    </row>
    <row r="168" spans="1:4" x14ac:dyDescent="0.35">
      <c r="A168">
        <v>8.1472916000000009</v>
      </c>
      <c r="B168">
        <v>8.4477463999999998</v>
      </c>
      <c r="C168" s="8">
        <f t="shared" si="4"/>
        <v>-1.8527083999999991</v>
      </c>
      <c r="D168" s="8">
        <f t="shared" si="5"/>
        <v>3.4477463999999998</v>
      </c>
    </row>
    <row r="169" spans="1:4" x14ac:dyDescent="0.35">
      <c r="A169" s="8">
        <v>11.448430499999999</v>
      </c>
      <c r="B169" s="8">
        <v>2.2399588142857141</v>
      </c>
      <c r="C169" s="8">
        <f t="shared" si="4"/>
        <v>1.4484304999999988</v>
      </c>
      <c r="D169" s="8">
        <f t="shared" si="5"/>
        <v>-2.7600411857142859</v>
      </c>
    </row>
    <row r="170" spans="1:4" x14ac:dyDescent="0.35">
      <c r="A170">
        <v>4.2448835999999996</v>
      </c>
      <c r="B170">
        <v>9.9280179000000004</v>
      </c>
      <c r="C170" s="8">
        <f t="shared" si="4"/>
        <v>-5.7551164000000004</v>
      </c>
      <c r="D170" s="8">
        <f t="shared" si="5"/>
        <v>4.9280179000000004</v>
      </c>
    </row>
    <row r="171" spans="1:4" x14ac:dyDescent="0.35">
      <c r="A171">
        <v>8.8568636000000005</v>
      </c>
      <c r="B171">
        <v>6.8160913000000001</v>
      </c>
      <c r="C171" s="8">
        <f t="shared" si="4"/>
        <v>-1.1431363999999995</v>
      </c>
      <c r="D171" s="8">
        <f t="shared" si="5"/>
        <v>1.8160913000000001</v>
      </c>
    </row>
    <row r="172" spans="1:4" x14ac:dyDescent="0.35">
      <c r="A172">
        <v>11.438765399999999</v>
      </c>
      <c r="B172">
        <v>2.4613814999999999</v>
      </c>
      <c r="C172" s="8">
        <f t="shared" si="4"/>
        <v>1.4387653999999994</v>
      </c>
      <c r="D172" s="8">
        <f t="shared" si="5"/>
        <v>-2.5386185000000001</v>
      </c>
    </row>
    <row r="173" spans="1:4" x14ac:dyDescent="0.35">
      <c r="A173">
        <v>16.1149767</v>
      </c>
      <c r="B173">
        <v>6.1478181999999997</v>
      </c>
      <c r="C173" s="8">
        <f t="shared" si="4"/>
        <v>6.1149766999999997</v>
      </c>
      <c r="D173" s="8">
        <f t="shared" si="5"/>
        <v>1.1478181999999997</v>
      </c>
    </row>
    <row r="174" spans="1:4" x14ac:dyDescent="0.35">
      <c r="A174">
        <v>12.533311599999999</v>
      </c>
      <c r="B174">
        <v>-2.0676439000000002</v>
      </c>
      <c r="C174" s="8">
        <f t="shared" si="4"/>
        <v>2.5333115999999993</v>
      </c>
      <c r="D174" s="8">
        <f t="shared" si="5"/>
        <v>-7.0676439000000002</v>
      </c>
    </row>
    <row r="175" spans="1:4" x14ac:dyDescent="0.35">
      <c r="A175">
        <v>-4.4032666000000003</v>
      </c>
      <c r="B175">
        <v>-4.5721819000000004</v>
      </c>
      <c r="C175" s="8">
        <f t="shared" si="4"/>
        <v>-14.4032666</v>
      </c>
      <c r="D175" s="8">
        <f t="shared" si="5"/>
        <v>-9.5721819000000004</v>
      </c>
    </row>
    <row r="176" spans="1:4" x14ac:dyDescent="0.35">
      <c r="A176">
        <v>-3.6834145</v>
      </c>
      <c r="B176">
        <v>-2.6671423000000001</v>
      </c>
      <c r="C176" s="8">
        <f t="shared" si="4"/>
        <v>-13.6834145</v>
      </c>
      <c r="D176" s="8">
        <f t="shared" si="5"/>
        <v>-7.6671423000000001</v>
      </c>
    </row>
    <row r="177" spans="1:4" x14ac:dyDescent="0.35">
      <c r="A177" s="8">
        <v>6.443159971428571</v>
      </c>
      <c r="B177" s="8">
        <v>2.2923343999999992</v>
      </c>
      <c r="C177" s="8">
        <f t="shared" si="4"/>
        <v>-3.556840028571429</v>
      </c>
      <c r="D177" s="8">
        <f t="shared" si="5"/>
        <v>-2.7076656000000008</v>
      </c>
    </row>
    <row r="178" spans="1:4" x14ac:dyDescent="0.35">
      <c r="A178">
        <v>-2.1229836999999998</v>
      </c>
      <c r="B178">
        <v>11.8722587</v>
      </c>
      <c r="C178" s="8">
        <f t="shared" si="4"/>
        <v>-12.122983699999999</v>
      </c>
      <c r="D178" s="8">
        <f t="shared" si="5"/>
        <v>6.8722586999999997</v>
      </c>
    </row>
    <row r="179" spans="1:4" x14ac:dyDescent="0.35">
      <c r="A179">
        <v>-6.5837669999999999</v>
      </c>
      <c r="B179">
        <v>4.8031929</v>
      </c>
      <c r="C179" s="8">
        <f t="shared" si="4"/>
        <v>-16.583767000000002</v>
      </c>
      <c r="D179" s="8">
        <f t="shared" si="5"/>
        <v>-0.19680710000000001</v>
      </c>
    </row>
    <row r="180" spans="1:4" x14ac:dyDescent="0.35">
      <c r="A180">
        <v>-0.56192330000000001</v>
      </c>
      <c r="B180">
        <v>9.7663449999999994</v>
      </c>
      <c r="C180" s="8">
        <f t="shared" si="4"/>
        <v>-10.5619233</v>
      </c>
      <c r="D180" s="8">
        <f t="shared" si="5"/>
        <v>4.7663449999999994</v>
      </c>
    </row>
    <row r="181" spans="1:4" x14ac:dyDescent="0.35">
      <c r="A181">
        <v>-2.8351353000000001</v>
      </c>
      <c r="B181">
        <v>7.7747723999999998</v>
      </c>
      <c r="C181" s="8">
        <f t="shared" si="4"/>
        <v>-12.835135300000001</v>
      </c>
      <c r="D181" s="8">
        <f t="shared" si="5"/>
        <v>2.7747723999999998</v>
      </c>
    </row>
    <row r="182" spans="1:4" x14ac:dyDescent="0.35">
      <c r="A182">
        <v>-4.2169045000000001</v>
      </c>
      <c r="B182">
        <v>10.754395199999999</v>
      </c>
      <c r="C182" s="8">
        <f t="shared" si="4"/>
        <v>-14.2169045</v>
      </c>
      <c r="D182" s="8">
        <f t="shared" si="5"/>
        <v>5.7543951999999994</v>
      </c>
    </row>
    <row r="183" spans="1:4" x14ac:dyDescent="0.35">
      <c r="A183">
        <v>-4.9610640999999998</v>
      </c>
      <c r="B183">
        <v>-0.70179369999999996</v>
      </c>
      <c r="C183" s="8">
        <f t="shared" si="4"/>
        <v>-14.9610641</v>
      </c>
      <c r="D183" s="8">
        <f t="shared" si="5"/>
        <v>-5.7017936999999996</v>
      </c>
    </row>
    <row r="184" spans="1:4" x14ac:dyDescent="0.35">
      <c r="A184">
        <v>-2.3752627500000001</v>
      </c>
      <c r="B184">
        <v>6.5842397999999998</v>
      </c>
      <c r="C184" s="8">
        <f t="shared" si="4"/>
        <v>-12.375262750000001</v>
      </c>
      <c r="D184" s="8">
        <f t="shared" si="5"/>
        <v>1.5842397999999998</v>
      </c>
    </row>
    <row r="185" spans="1:4" x14ac:dyDescent="0.35">
      <c r="A185" s="8">
        <v>-3.3795772357142861</v>
      </c>
      <c r="B185" s="8">
        <v>7.2647728999999979</v>
      </c>
      <c r="C185" s="8">
        <f t="shared" si="4"/>
        <v>-13.379577235714287</v>
      </c>
      <c r="D185" s="8">
        <f t="shared" si="5"/>
        <v>2.2647728999999979</v>
      </c>
    </row>
    <row r="186" spans="1:4" x14ac:dyDescent="0.35">
      <c r="A186">
        <v>0.22475845</v>
      </c>
      <c r="B186">
        <v>4.9993470000000002</v>
      </c>
      <c r="C186" s="8">
        <f t="shared" si="4"/>
        <v>-9.7752415500000005</v>
      </c>
      <c r="D186" s="8">
        <f t="shared" si="5"/>
        <v>-6.5299999999979264E-4</v>
      </c>
    </row>
    <row r="187" spans="1:4" x14ac:dyDescent="0.35">
      <c r="A187">
        <v>-3.2443284499999998</v>
      </c>
      <c r="B187">
        <v>4.0045507000000002</v>
      </c>
      <c r="C187" s="8">
        <f t="shared" si="4"/>
        <v>-13.244328449999999</v>
      </c>
      <c r="D187" s="8">
        <f t="shared" si="5"/>
        <v>-0.99544929999999976</v>
      </c>
    </row>
    <row r="188" spans="1:4" x14ac:dyDescent="0.35">
      <c r="A188">
        <v>-2.2337473000000001</v>
      </c>
      <c r="B188">
        <v>0.58653900000000003</v>
      </c>
      <c r="C188" s="8">
        <f t="shared" si="4"/>
        <v>-12.233747300000001</v>
      </c>
      <c r="D188" s="8">
        <f t="shared" si="5"/>
        <v>-4.4134609999999999</v>
      </c>
    </row>
    <row r="189" spans="1:4" x14ac:dyDescent="0.35">
      <c r="A189">
        <v>-1.4507322</v>
      </c>
      <c r="B189">
        <v>10.3113987</v>
      </c>
      <c r="C189" s="8">
        <f t="shared" si="4"/>
        <v>-11.450732200000001</v>
      </c>
      <c r="D189" s="8">
        <f t="shared" si="5"/>
        <v>5.3113986999999998</v>
      </c>
    </row>
    <row r="190" spans="1:4" x14ac:dyDescent="0.35">
      <c r="A190">
        <v>-1.7549181</v>
      </c>
      <c r="B190">
        <v>0.33864860000000002</v>
      </c>
      <c r="C190" s="8">
        <f t="shared" si="4"/>
        <v>-11.754918099999999</v>
      </c>
      <c r="D190" s="8">
        <f t="shared" si="5"/>
        <v>-4.6613514</v>
      </c>
    </row>
    <row r="191" spans="1:4" x14ac:dyDescent="0.35">
      <c r="A191">
        <v>-3.9083721499999999</v>
      </c>
      <c r="B191">
        <v>3.7465768000000002</v>
      </c>
      <c r="C191" s="8">
        <f t="shared" si="4"/>
        <v>-13.90837215</v>
      </c>
      <c r="D191" s="8">
        <f t="shared" si="5"/>
        <v>-1.2534231999999998</v>
      </c>
    </row>
    <row r="192" spans="1:4" x14ac:dyDescent="0.35">
      <c r="A192">
        <v>-3.6620127500000001</v>
      </c>
      <c r="B192">
        <v>8.5933113999999993</v>
      </c>
      <c r="C192" s="8">
        <f t="shared" si="4"/>
        <v>-13.662012750000001</v>
      </c>
      <c r="D192" s="8">
        <f t="shared" si="5"/>
        <v>3.5933113999999993</v>
      </c>
    </row>
    <row r="193" spans="1:4" x14ac:dyDescent="0.35">
      <c r="A193">
        <v>-2.2899074999999995</v>
      </c>
      <c r="B193">
        <v>4.654338885714286</v>
      </c>
      <c r="C193" s="8">
        <f t="shared" si="4"/>
        <v>-12.2899075</v>
      </c>
      <c r="D193" s="8">
        <f t="shared" si="5"/>
        <v>-0.345661114285714</v>
      </c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8FB48-5DB0-47CF-AFDF-F8094D935727}">
  <dimension ref="A1:AJ200"/>
  <sheetViews>
    <sheetView workbookViewId="0">
      <selection activeCell="F3" sqref="F3"/>
    </sheetView>
  </sheetViews>
  <sheetFormatPr defaultRowHeight="14.5" x14ac:dyDescent="0.35"/>
  <cols>
    <col min="4" max="4" width="9.1796875" style="29"/>
  </cols>
  <sheetData>
    <row r="1" spans="1:36" x14ac:dyDescent="0.35">
      <c r="B1" t="s">
        <v>177</v>
      </c>
      <c r="C1" t="s">
        <v>168</v>
      </c>
      <c r="D1" t="s">
        <v>169</v>
      </c>
      <c r="E1" s="29" t="s">
        <v>172</v>
      </c>
      <c r="G1" t="s">
        <v>173</v>
      </c>
      <c r="I1" t="s">
        <v>174</v>
      </c>
      <c r="L1" t="s">
        <v>171</v>
      </c>
      <c r="M1" t="s">
        <v>177</v>
      </c>
      <c r="N1" t="s">
        <v>168</v>
      </c>
      <c r="O1" t="s">
        <v>169</v>
      </c>
      <c r="P1" t="s">
        <v>172</v>
      </c>
      <c r="R1" t="s">
        <v>174</v>
      </c>
      <c r="T1" t="s">
        <v>173</v>
      </c>
      <c r="V1" t="s">
        <v>175</v>
      </c>
      <c r="Y1" t="s">
        <v>41</v>
      </c>
      <c r="AA1" t="s">
        <v>168</v>
      </c>
      <c r="AB1" t="s">
        <v>169</v>
      </c>
      <c r="AC1" t="s">
        <v>172</v>
      </c>
      <c r="AE1" t="s">
        <v>174</v>
      </c>
      <c r="AG1" t="s">
        <v>173</v>
      </c>
      <c r="AI1" t="s">
        <v>176</v>
      </c>
    </row>
    <row r="2" spans="1:36" ht="15.5" x14ac:dyDescent="0.35">
      <c r="A2" t="s">
        <v>170</v>
      </c>
      <c r="B2" s="29">
        <v>4.097804E-2</v>
      </c>
      <c r="C2">
        <v>0.69673868100000003</v>
      </c>
      <c r="D2">
        <v>7.15076</v>
      </c>
      <c r="E2">
        <v>1</v>
      </c>
      <c r="G2">
        <v>0</v>
      </c>
      <c r="I2" t="str">
        <f>IF(AND(C2&gt;0, D2&lt;0),"1","0")</f>
        <v>0</v>
      </c>
      <c r="J2">
        <v>0</v>
      </c>
      <c r="M2" s="29">
        <v>-6.5394871399999999E-2</v>
      </c>
      <c r="N2">
        <v>22.001784000000001</v>
      </c>
      <c r="O2">
        <v>9.4008496000000008</v>
      </c>
      <c r="P2" t="str">
        <f>IF(AND(N2&gt;0, O2&gt;0),"1","0")</f>
        <v>1</v>
      </c>
      <c r="Q2">
        <v>1</v>
      </c>
      <c r="R2" s="30" t="str">
        <f>IF(AND(N2&gt;0, O2&lt;0),"1","0")</f>
        <v>0</v>
      </c>
      <c r="S2">
        <v>0</v>
      </c>
      <c r="T2" s="30" t="str">
        <f>IF(AND(N2&lt;0, O2&lt;0),"1","0")</f>
        <v>0</v>
      </c>
      <c r="U2">
        <v>0</v>
      </c>
      <c r="V2" s="30" t="str">
        <f>IF(AND(N2&lt;0, O2&gt;0),"1","0")</f>
        <v>0</v>
      </c>
      <c r="W2">
        <v>0</v>
      </c>
      <c r="Z2" s="29">
        <v>-2.74455308E-2</v>
      </c>
      <c r="AA2">
        <v>13.6813691</v>
      </c>
      <c r="AB2">
        <v>9.8785240000000005</v>
      </c>
      <c r="AC2" s="30" t="str">
        <f>IF(AND(AA2&gt;0, AB2&gt;0),"1","0")</f>
        <v>1</v>
      </c>
      <c r="AD2">
        <v>1</v>
      </c>
      <c r="AE2" s="30" t="str">
        <f>IF(AND(AA2&gt;0, AB2&lt;0),"1","0")</f>
        <v>0</v>
      </c>
      <c r="AF2">
        <v>0</v>
      </c>
      <c r="AG2" s="30" t="str">
        <f>IF(AND(AA2&lt;0, AB2&lt;0),"1","0")</f>
        <v>0</v>
      </c>
      <c r="AH2">
        <v>0</v>
      </c>
      <c r="AI2" s="30" t="str">
        <f>IF(AND(AA2&lt;0, AB2&gt;0),"1","0")</f>
        <v>0</v>
      </c>
      <c r="AJ2">
        <v>0</v>
      </c>
    </row>
    <row r="3" spans="1:36" ht="15.5" x14ac:dyDescent="0.35">
      <c r="B3" s="29">
        <v>-2.4235099999999999E-2</v>
      </c>
      <c r="C3">
        <v>0.76187048000000002</v>
      </c>
      <c r="D3">
        <v>6.3827299999999996</v>
      </c>
      <c r="E3">
        <v>1</v>
      </c>
      <c r="F3" t="str">
        <f t="shared" ref="F3:F66" si="0">IF(AND(C3&lt;0,D3&lt;0),"1","0")</f>
        <v>0</v>
      </c>
      <c r="G3">
        <v>0</v>
      </c>
      <c r="I3" t="str">
        <f t="shared" ref="I3:I66" si="1">IF(AND(C3&gt;0, D3&lt;0),"1","0")</f>
        <v>0</v>
      </c>
      <c r="J3">
        <v>0</v>
      </c>
      <c r="M3" s="29">
        <v>-1.6255532600000001E-2</v>
      </c>
      <c r="N3">
        <v>25.811119000000001</v>
      </c>
      <c r="O3">
        <v>8.3199167000000003</v>
      </c>
      <c r="P3" t="str">
        <f t="shared" ref="P3:P66" si="2">IF(AND(N3&gt;0, O3&gt;0),"1","0")</f>
        <v>1</v>
      </c>
      <c r="Q3">
        <v>1</v>
      </c>
      <c r="R3" s="30" t="str">
        <f t="shared" ref="R3:R66" si="3">IF(AND(N3&gt;0, O3&lt;0),"1","0")</f>
        <v>0</v>
      </c>
      <c r="S3">
        <v>0</v>
      </c>
      <c r="T3" s="30" t="str">
        <f t="shared" ref="T3:T66" si="4">IF(AND(N3&lt;0, O3&lt;0),"1","0")</f>
        <v>0</v>
      </c>
      <c r="U3">
        <v>0</v>
      </c>
      <c r="V3" s="30" t="str">
        <f t="shared" ref="V3:V66" si="5">IF(AND(N3&lt;0, O3&gt;0),"1","0")</f>
        <v>0</v>
      </c>
      <c r="W3">
        <v>0</v>
      </c>
      <c r="Z3" s="29">
        <v>-0.1020713665</v>
      </c>
      <c r="AA3">
        <v>21.4943308</v>
      </c>
      <c r="AB3">
        <v>-0.81643180000000004</v>
      </c>
      <c r="AC3" s="30" t="str">
        <f t="shared" ref="AC3:AC66" si="6">IF(AND(AA3&gt;0, AB3&gt;0),"1","0")</f>
        <v>0</v>
      </c>
      <c r="AD3">
        <v>0</v>
      </c>
      <c r="AE3" s="30" t="str">
        <f t="shared" ref="AE3:AE66" si="7">IF(AND(AA3&gt;0, AB3&lt;0),"1","0")</f>
        <v>1</v>
      </c>
      <c r="AF3">
        <v>1</v>
      </c>
      <c r="AG3" s="30" t="str">
        <f t="shared" ref="AG3:AG66" si="8">IF(AND(AA3&lt;0, AB3&lt;0),"1","0")</f>
        <v>0</v>
      </c>
      <c r="AH3">
        <v>0</v>
      </c>
      <c r="AI3" s="30" t="str">
        <f t="shared" ref="AI3:AI66" si="9">IF(AND(AA3&lt;0, AB3&gt;0),"1","0")</f>
        <v>0</v>
      </c>
      <c r="AJ3">
        <v>0</v>
      </c>
    </row>
    <row r="4" spans="1:36" ht="15.5" x14ac:dyDescent="0.35">
      <c r="B4" s="29">
        <v>1.3750390000000001E-4</v>
      </c>
      <c r="C4">
        <v>1.9711538104999999</v>
      </c>
      <c r="D4">
        <v>7.2950549999999996</v>
      </c>
      <c r="E4">
        <v>1</v>
      </c>
      <c r="F4" t="str">
        <f t="shared" si="0"/>
        <v>0</v>
      </c>
      <c r="G4">
        <v>0</v>
      </c>
      <c r="I4" t="str">
        <f t="shared" si="1"/>
        <v>0</v>
      </c>
      <c r="J4">
        <v>0</v>
      </c>
      <c r="M4" s="29">
        <v>-0.1567932474</v>
      </c>
      <c r="N4">
        <v>19.755165999999999</v>
      </c>
      <c r="O4">
        <v>4.2058865499999998</v>
      </c>
      <c r="P4" t="str">
        <f t="shared" si="2"/>
        <v>1</v>
      </c>
      <c r="Q4">
        <v>1</v>
      </c>
      <c r="R4" s="30" t="str">
        <f t="shared" si="3"/>
        <v>0</v>
      </c>
      <c r="S4">
        <v>0</v>
      </c>
      <c r="T4" s="30" t="str">
        <f t="shared" si="4"/>
        <v>0</v>
      </c>
      <c r="U4">
        <v>0</v>
      </c>
      <c r="V4" s="30" t="str">
        <f t="shared" si="5"/>
        <v>0</v>
      </c>
      <c r="W4">
        <v>0</v>
      </c>
      <c r="Z4" s="29">
        <v>-2.5421006499999999E-2</v>
      </c>
      <c r="AA4">
        <v>3.1519037000000001</v>
      </c>
      <c r="AB4">
        <v>3.1806754000000002</v>
      </c>
      <c r="AC4" s="30" t="str">
        <f t="shared" si="6"/>
        <v>1</v>
      </c>
      <c r="AD4">
        <v>1</v>
      </c>
      <c r="AE4" s="30" t="str">
        <f t="shared" si="7"/>
        <v>0</v>
      </c>
      <c r="AF4">
        <v>0</v>
      </c>
      <c r="AG4" s="30" t="str">
        <f t="shared" si="8"/>
        <v>0</v>
      </c>
      <c r="AH4">
        <v>0</v>
      </c>
      <c r="AI4" s="30" t="str">
        <f t="shared" si="9"/>
        <v>0</v>
      </c>
      <c r="AJ4">
        <v>0</v>
      </c>
    </row>
    <row r="5" spans="1:36" ht="15.5" x14ac:dyDescent="0.35">
      <c r="B5" s="29">
        <v>-1.829654E-2</v>
      </c>
      <c r="C5">
        <v>3.1776998789999999</v>
      </c>
      <c r="D5">
        <v>4.8425799999999999</v>
      </c>
      <c r="E5">
        <v>1</v>
      </c>
      <c r="F5" t="str">
        <f t="shared" si="0"/>
        <v>0</v>
      </c>
      <c r="G5">
        <v>0</v>
      </c>
      <c r="I5" t="str">
        <f t="shared" si="1"/>
        <v>0</v>
      </c>
      <c r="J5">
        <v>0</v>
      </c>
      <c r="M5" s="29">
        <v>-5.5797141299999999E-2</v>
      </c>
      <c r="N5">
        <v>18.503335</v>
      </c>
      <c r="O5">
        <v>9.9156563500000008</v>
      </c>
      <c r="P5" t="str">
        <f t="shared" si="2"/>
        <v>1</v>
      </c>
      <c r="Q5">
        <v>1</v>
      </c>
      <c r="R5" s="30" t="str">
        <f t="shared" si="3"/>
        <v>0</v>
      </c>
      <c r="S5">
        <v>0</v>
      </c>
      <c r="T5" s="30" t="str">
        <f t="shared" si="4"/>
        <v>0</v>
      </c>
      <c r="U5">
        <v>0</v>
      </c>
      <c r="V5" s="30" t="str">
        <f t="shared" si="5"/>
        <v>0</v>
      </c>
      <c r="W5">
        <v>0</v>
      </c>
      <c r="Z5" s="29">
        <v>-4.7022922000000003E-3</v>
      </c>
      <c r="AA5">
        <v>4.8118696999999999</v>
      </c>
      <c r="AB5">
        <v>0.15749160000000001</v>
      </c>
      <c r="AC5" s="30" t="str">
        <f t="shared" si="6"/>
        <v>1</v>
      </c>
      <c r="AD5">
        <v>1</v>
      </c>
      <c r="AE5" s="30" t="str">
        <f t="shared" si="7"/>
        <v>0</v>
      </c>
      <c r="AF5">
        <v>0</v>
      </c>
      <c r="AG5" s="30" t="str">
        <f t="shared" si="8"/>
        <v>0</v>
      </c>
      <c r="AH5">
        <v>0</v>
      </c>
      <c r="AI5" s="30" t="str">
        <f t="shared" si="9"/>
        <v>0</v>
      </c>
      <c r="AJ5">
        <v>0</v>
      </c>
    </row>
    <row r="6" spans="1:36" ht="15.5" x14ac:dyDescent="0.35">
      <c r="B6" s="29">
        <v>2.32318E-2</v>
      </c>
      <c r="C6">
        <v>2.7327449975000002</v>
      </c>
      <c r="D6">
        <v>6.4798450000000001</v>
      </c>
      <c r="E6">
        <v>1</v>
      </c>
      <c r="F6" t="str">
        <f t="shared" si="0"/>
        <v>0</v>
      </c>
      <c r="G6">
        <v>0</v>
      </c>
      <c r="I6" t="str">
        <f t="shared" si="1"/>
        <v>0</v>
      </c>
      <c r="J6">
        <v>0</v>
      </c>
      <c r="M6" s="29">
        <v>-4.1133235499999997E-2</v>
      </c>
      <c r="N6">
        <v>11.874339000000001</v>
      </c>
      <c r="O6">
        <v>9.1533410499999999</v>
      </c>
      <c r="P6" t="str">
        <f t="shared" si="2"/>
        <v>1</v>
      </c>
      <c r="Q6">
        <v>1</v>
      </c>
      <c r="R6" s="30" t="str">
        <f t="shared" si="3"/>
        <v>0</v>
      </c>
      <c r="S6">
        <v>0</v>
      </c>
      <c r="T6" s="30" t="str">
        <f t="shared" si="4"/>
        <v>0</v>
      </c>
      <c r="U6">
        <v>0</v>
      </c>
      <c r="V6" s="30" t="str">
        <f t="shared" si="5"/>
        <v>0</v>
      </c>
      <c r="W6">
        <v>0</v>
      </c>
      <c r="Z6" s="29">
        <v>-2.8027597899999999E-2</v>
      </c>
      <c r="AA6">
        <v>9.2318101000000006</v>
      </c>
      <c r="AB6">
        <v>6.9681407999999996</v>
      </c>
      <c r="AC6" s="30" t="str">
        <f t="shared" si="6"/>
        <v>1</v>
      </c>
      <c r="AD6">
        <v>1</v>
      </c>
      <c r="AE6" s="30" t="str">
        <f t="shared" si="7"/>
        <v>0</v>
      </c>
      <c r="AF6">
        <v>0</v>
      </c>
      <c r="AG6" s="30" t="str">
        <f t="shared" si="8"/>
        <v>0</v>
      </c>
      <c r="AH6">
        <v>0</v>
      </c>
      <c r="AI6" s="30" t="str">
        <f t="shared" si="9"/>
        <v>0</v>
      </c>
      <c r="AJ6">
        <v>0</v>
      </c>
    </row>
    <row r="7" spans="1:36" ht="15.5" x14ac:dyDescent="0.35">
      <c r="B7" s="29">
        <v>1.487638E-2</v>
      </c>
      <c r="C7">
        <v>1.42930709</v>
      </c>
      <c r="D7">
        <v>6.4301950000000003</v>
      </c>
      <c r="E7">
        <v>1</v>
      </c>
      <c r="F7" t="str">
        <f t="shared" si="0"/>
        <v>0</v>
      </c>
      <c r="G7">
        <v>0</v>
      </c>
      <c r="I7" t="str">
        <f t="shared" si="1"/>
        <v>0</v>
      </c>
      <c r="J7">
        <v>0</v>
      </c>
      <c r="M7" s="29">
        <v>-8.0431299900000003E-2</v>
      </c>
      <c r="N7">
        <v>20.724912</v>
      </c>
      <c r="O7">
        <v>0.43237035000000001</v>
      </c>
      <c r="P7" t="str">
        <f t="shared" si="2"/>
        <v>1</v>
      </c>
      <c r="Q7">
        <v>1</v>
      </c>
      <c r="R7" s="30" t="str">
        <f t="shared" si="3"/>
        <v>0</v>
      </c>
      <c r="S7">
        <v>0</v>
      </c>
      <c r="T7" s="30" t="str">
        <f t="shared" si="4"/>
        <v>0</v>
      </c>
      <c r="U7">
        <v>0</v>
      </c>
      <c r="V7" s="30" t="str">
        <f t="shared" si="5"/>
        <v>0</v>
      </c>
      <c r="W7">
        <v>0</v>
      </c>
      <c r="Z7" s="29">
        <v>0.18546990790000001</v>
      </c>
      <c r="AA7">
        <v>13.500853299999999</v>
      </c>
      <c r="AB7">
        <v>5.5978513999999997</v>
      </c>
      <c r="AC7" s="30" t="str">
        <f t="shared" si="6"/>
        <v>1</v>
      </c>
      <c r="AD7">
        <v>1</v>
      </c>
      <c r="AE7" s="30" t="str">
        <f t="shared" si="7"/>
        <v>0</v>
      </c>
      <c r="AF7">
        <v>0</v>
      </c>
      <c r="AG7" s="30" t="str">
        <f t="shared" si="8"/>
        <v>0</v>
      </c>
      <c r="AH7">
        <v>0</v>
      </c>
      <c r="AI7" s="30" t="str">
        <f t="shared" si="9"/>
        <v>0</v>
      </c>
      <c r="AJ7">
        <v>0</v>
      </c>
    </row>
    <row r="8" spans="1:36" ht="15.5" x14ac:dyDescent="0.35">
      <c r="B8" s="29">
        <v>-2.3291659999999999E-2</v>
      </c>
      <c r="C8">
        <v>1.9436771564999999</v>
      </c>
      <c r="D8">
        <v>2.5577899999999998</v>
      </c>
      <c r="E8">
        <v>1</v>
      </c>
      <c r="F8" t="str">
        <f t="shared" si="0"/>
        <v>0</v>
      </c>
      <c r="G8">
        <v>0</v>
      </c>
      <c r="I8" t="str">
        <f t="shared" si="1"/>
        <v>0</v>
      </c>
      <c r="J8">
        <v>0</v>
      </c>
      <c r="M8" s="29">
        <v>1.2255322000000001E-2</v>
      </c>
      <c r="N8">
        <v>17.500401</v>
      </c>
      <c r="O8">
        <v>6.5340532500000004</v>
      </c>
      <c r="P8" t="str">
        <f t="shared" si="2"/>
        <v>1</v>
      </c>
      <c r="Q8">
        <v>1</v>
      </c>
      <c r="R8" s="30" t="str">
        <f t="shared" si="3"/>
        <v>0</v>
      </c>
      <c r="S8">
        <v>0</v>
      </c>
      <c r="T8" s="30" t="str">
        <f t="shared" si="4"/>
        <v>0</v>
      </c>
      <c r="U8">
        <v>0</v>
      </c>
      <c r="V8" s="30" t="str">
        <f t="shared" si="5"/>
        <v>0</v>
      </c>
      <c r="W8">
        <v>0</v>
      </c>
      <c r="Z8" s="29">
        <v>-0.1338677965</v>
      </c>
      <c r="AA8">
        <v>8.3475534000000007</v>
      </c>
      <c r="AB8">
        <v>-0.66170739999999995</v>
      </c>
      <c r="AC8" s="30" t="str">
        <f t="shared" si="6"/>
        <v>0</v>
      </c>
      <c r="AD8">
        <v>0</v>
      </c>
      <c r="AE8" s="30" t="str">
        <f t="shared" si="7"/>
        <v>1</v>
      </c>
      <c r="AF8">
        <v>1</v>
      </c>
      <c r="AG8" s="30" t="str">
        <f t="shared" si="8"/>
        <v>0</v>
      </c>
      <c r="AH8">
        <v>0</v>
      </c>
      <c r="AI8" s="30" t="str">
        <f t="shared" si="9"/>
        <v>0</v>
      </c>
      <c r="AJ8">
        <v>0</v>
      </c>
    </row>
    <row r="9" spans="1:36" ht="15.5" x14ac:dyDescent="0.35">
      <c r="B9" s="29">
        <v>3.6362499999999999E-2</v>
      </c>
      <c r="C9">
        <v>1.2220038500000001E-2</v>
      </c>
      <c r="D9">
        <v>3.3005399999999998</v>
      </c>
      <c r="E9">
        <v>1</v>
      </c>
      <c r="F9" t="str">
        <f t="shared" si="0"/>
        <v>0</v>
      </c>
      <c r="G9">
        <v>0</v>
      </c>
      <c r="I9" t="str">
        <f t="shared" si="1"/>
        <v>0</v>
      </c>
      <c r="J9">
        <v>0</v>
      </c>
      <c r="M9" s="29">
        <v>-1.3436297999999999E-2</v>
      </c>
      <c r="N9">
        <v>20.881579428571399</v>
      </c>
      <c r="O9">
        <v>6.8517248357142897</v>
      </c>
      <c r="P9" t="str">
        <f t="shared" si="2"/>
        <v>1</v>
      </c>
      <c r="Q9">
        <v>1</v>
      </c>
      <c r="R9" s="30" t="str">
        <f t="shared" si="3"/>
        <v>0</v>
      </c>
      <c r="S9">
        <v>0</v>
      </c>
      <c r="T9" s="30" t="str">
        <f t="shared" si="4"/>
        <v>0</v>
      </c>
      <c r="U9">
        <v>0</v>
      </c>
      <c r="V9" s="30" t="str">
        <f t="shared" si="5"/>
        <v>0</v>
      </c>
      <c r="W9">
        <v>0</v>
      </c>
      <c r="Z9" s="29">
        <v>-0.18097102200000001</v>
      </c>
      <c r="AA9">
        <v>10.602812871428601</v>
      </c>
      <c r="AB9">
        <v>3.47207771428572</v>
      </c>
      <c r="AC9" s="30" t="str">
        <f t="shared" si="6"/>
        <v>1</v>
      </c>
      <c r="AD9">
        <v>1</v>
      </c>
      <c r="AE9" s="30" t="str">
        <f t="shared" si="7"/>
        <v>0</v>
      </c>
      <c r="AF9">
        <v>0</v>
      </c>
      <c r="AG9" s="30" t="str">
        <f t="shared" si="8"/>
        <v>0</v>
      </c>
      <c r="AH9">
        <v>0</v>
      </c>
      <c r="AI9" s="30" t="str">
        <f t="shared" si="9"/>
        <v>0</v>
      </c>
      <c r="AJ9">
        <v>0</v>
      </c>
    </row>
    <row r="10" spans="1:36" ht="15.5" x14ac:dyDescent="0.35">
      <c r="B10" s="29">
        <v>-5.018721E-5</v>
      </c>
      <c r="C10">
        <v>-0.88127461350000003</v>
      </c>
      <c r="D10">
        <v>1.247045</v>
      </c>
      <c r="E10">
        <v>0</v>
      </c>
      <c r="F10" t="str">
        <f t="shared" si="0"/>
        <v>0</v>
      </c>
      <c r="G10">
        <v>0</v>
      </c>
      <c r="I10" t="str">
        <f t="shared" si="1"/>
        <v>0</v>
      </c>
      <c r="J10">
        <v>0</v>
      </c>
      <c r="M10" s="29">
        <v>1.8312917000000001E-2</v>
      </c>
      <c r="N10">
        <v>13.3013794</v>
      </c>
      <c r="O10">
        <v>-6.7374016499999998</v>
      </c>
      <c r="P10" t="str">
        <f t="shared" si="2"/>
        <v>0</v>
      </c>
      <c r="Q10">
        <v>0</v>
      </c>
      <c r="R10" s="30" t="str">
        <f t="shared" si="3"/>
        <v>1</v>
      </c>
      <c r="S10">
        <v>1</v>
      </c>
      <c r="T10" s="30" t="str">
        <f t="shared" si="4"/>
        <v>0</v>
      </c>
      <c r="U10">
        <v>0</v>
      </c>
      <c r="V10" s="30" t="str">
        <f t="shared" si="5"/>
        <v>0</v>
      </c>
      <c r="W10">
        <v>0</v>
      </c>
      <c r="Z10" s="29">
        <v>-3.1072145299999999E-2</v>
      </c>
      <c r="AA10">
        <v>12.6264691</v>
      </c>
      <c r="AB10">
        <v>9.1215741999999995</v>
      </c>
      <c r="AC10" s="30" t="str">
        <f t="shared" si="6"/>
        <v>1</v>
      </c>
      <c r="AD10">
        <v>1</v>
      </c>
      <c r="AE10" s="30" t="str">
        <f t="shared" si="7"/>
        <v>0</v>
      </c>
      <c r="AF10">
        <v>0</v>
      </c>
      <c r="AG10" s="30" t="str">
        <f t="shared" si="8"/>
        <v>0</v>
      </c>
      <c r="AH10">
        <v>0</v>
      </c>
      <c r="AI10" s="30" t="str">
        <f t="shared" si="9"/>
        <v>0</v>
      </c>
      <c r="AJ10">
        <v>0</v>
      </c>
    </row>
    <row r="11" spans="1:36" ht="15.5" x14ac:dyDescent="0.35">
      <c r="B11" s="29">
        <v>7.6693109999999995E-2</v>
      </c>
      <c r="C11">
        <v>-0.283716309</v>
      </c>
      <c r="D11">
        <v>2.3100700000000001</v>
      </c>
      <c r="E11">
        <v>0</v>
      </c>
      <c r="F11" t="str">
        <f t="shared" si="0"/>
        <v>0</v>
      </c>
      <c r="G11">
        <v>0</v>
      </c>
      <c r="I11" t="str">
        <f t="shared" si="1"/>
        <v>0</v>
      </c>
      <c r="J11">
        <v>0</v>
      </c>
      <c r="M11" s="29">
        <v>-3.6991222099999999E-2</v>
      </c>
      <c r="N11">
        <v>8.3237722000000005</v>
      </c>
      <c r="O11">
        <v>6.3684379499999997</v>
      </c>
      <c r="P11" t="str">
        <f t="shared" si="2"/>
        <v>1</v>
      </c>
      <c r="Q11">
        <v>1</v>
      </c>
      <c r="R11" s="30" t="str">
        <f t="shared" si="3"/>
        <v>0</v>
      </c>
      <c r="S11">
        <v>0</v>
      </c>
      <c r="T11" s="30" t="str">
        <f t="shared" si="4"/>
        <v>0</v>
      </c>
      <c r="U11">
        <v>0</v>
      </c>
      <c r="V11" s="30" t="str">
        <f t="shared" si="5"/>
        <v>0</v>
      </c>
      <c r="W11">
        <v>0</v>
      </c>
      <c r="Z11" s="29">
        <v>-0.18017670659999999</v>
      </c>
      <c r="AA11">
        <v>16.228796500000001</v>
      </c>
      <c r="AB11">
        <v>3.1498941</v>
      </c>
      <c r="AC11" s="30" t="str">
        <f t="shared" si="6"/>
        <v>1</v>
      </c>
      <c r="AD11">
        <v>1</v>
      </c>
      <c r="AE11" s="30" t="str">
        <f t="shared" si="7"/>
        <v>0</v>
      </c>
      <c r="AF11">
        <v>0</v>
      </c>
      <c r="AG11" s="30" t="str">
        <f t="shared" si="8"/>
        <v>0</v>
      </c>
      <c r="AH11">
        <v>0</v>
      </c>
      <c r="AI11" s="30" t="str">
        <f t="shared" si="9"/>
        <v>0</v>
      </c>
      <c r="AJ11">
        <v>0</v>
      </c>
    </row>
    <row r="12" spans="1:36" ht="15.5" x14ac:dyDescent="0.35">
      <c r="B12" s="29">
        <v>2.101447E-2</v>
      </c>
      <c r="C12">
        <v>0.73972550699999995</v>
      </c>
      <c r="D12">
        <v>1.9889600000000001</v>
      </c>
      <c r="E12">
        <v>1</v>
      </c>
      <c r="F12" t="str">
        <f t="shared" si="0"/>
        <v>0</v>
      </c>
      <c r="G12">
        <v>0</v>
      </c>
      <c r="I12" t="str">
        <f t="shared" si="1"/>
        <v>0</v>
      </c>
      <c r="J12">
        <v>0</v>
      </c>
      <c r="M12" s="29">
        <v>-1.46559334E-2</v>
      </c>
      <c r="N12">
        <v>16.619844400000002</v>
      </c>
      <c r="O12">
        <v>2.12741545</v>
      </c>
      <c r="P12" t="str">
        <f t="shared" si="2"/>
        <v>1</v>
      </c>
      <c r="Q12">
        <v>1</v>
      </c>
      <c r="R12" s="30" t="str">
        <f t="shared" si="3"/>
        <v>0</v>
      </c>
      <c r="S12">
        <v>0</v>
      </c>
      <c r="T12" s="30" t="str">
        <f t="shared" si="4"/>
        <v>0</v>
      </c>
      <c r="U12">
        <v>0</v>
      </c>
      <c r="V12" s="30" t="str">
        <f t="shared" si="5"/>
        <v>0</v>
      </c>
      <c r="W12">
        <v>0</v>
      </c>
      <c r="Z12" s="29">
        <v>3.03612038E-2</v>
      </c>
      <c r="AA12">
        <v>9.4045649000000004</v>
      </c>
      <c r="AB12">
        <v>5.7357943999999996</v>
      </c>
      <c r="AC12" s="30" t="str">
        <f t="shared" si="6"/>
        <v>1</v>
      </c>
      <c r="AD12">
        <v>1</v>
      </c>
      <c r="AE12" s="30" t="str">
        <f t="shared" si="7"/>
        <v>0</v>
      </c>
      <c r="AF12">
        <v>0</v>
      </c>
      <c r="AG12" s="30" t="str">
        <f t="shared" si="8"/>
        <v>0</v>
      </c>
      <c r="AH12">
        <v>0</v>
      </c>
      <c r="AI12" s="30" t="str">
        <f t="shared" si="9"/>
        <v>0</v>
      </c>
      <c r="AJ12">
        <v>0</v>
      </c>
    </row>
    <row r="13" spans="1:36" ht="15.5" x14ac:dyDescent="0.35">
      <c r="B13" s="29">
        <v>1.881403E-3</v>
      </c>
      <c r="C13">
        <v>1.4467985965000001</v>
      </c>
      <c r="D13">
        <v>2.2808799999999998</v>
      </c>
      <c r="E13">
        <v>1</v>
      </c>
      <c r="F13" t="str">
        <f t="shared" si="0"/>
        <v>0</v>
      </c>
      <c r="G13">
        <v>0</v>
      </c>
      <c r="I13" t="str">
        <f t="shared" si="1"/>
        <v>0</v>
      </c>
      <c r="J13">
        <v>0</v>
      </c>
      <c r="M13" s="29">
        <v>1.58328857E-2</v>
      </c>
      <c r="N13">
        <v>15.2322676</v>
      </c>
      <c r="O13">
        <v>15.249760849999999</v>
      </c>
      <c r="P13" t="str">
        <f t="shared" si="2"/>
        <v>1</v>
      </c>
      <c r="Q13">
        <v>1</v>
      </c>
      <c r="R13" s="30" t="str">
        <f t="shared" si="3"/>
        <v>0</v>
      </c>
      <c r="S13">
        <v>0</v>
      </c>
      <c r="T13" s="30" t="str">
        <f t="shared" si="4"/>
        <v>0</v>
      </c>
      <c r="U13">
        <v>0</v>
      </c>
      <c r="V13" s="30" t="str">
        <f t="shared" si="5"/>
        <v>0</v>
      </c>
      <c r="W13">
        <v>0</v>
      </c>
      <c r="Z13" s="29">
        <v>-0.1315815612</v>
      </c>
      <c r="AA13">
        <v>10.8913464</v>
      </c>
      <c r="AB13">
        <v>6.6044976999999996</v>
      </c>
      <c r="AC13" s="30" t="str">
        <f t="shared" si="6"/>
        <v>1</v>
      </c>
      <c r="AD13">
        <v>1</v>
      </c>
      <c r="AE13" s="30" t="str">
        <f t="shared" si="7"/>
        <v>0</v>
      </c>
      <c r="AF13">
        <v>0</v>
      </c>
      <c r="AG13" s="30" t="str">
        <f t="shared" si="8"/>
        <v>0</v>
      </c>
      <c r="AH13">
        <v>0</v>
      </c>
      <c r="AI13" s="30" t="str">
        <f t="shared" si="9"/>
        <v>0</v>
      </c>
      <c r="AJ13">
        <v>0</v>
      </c>
    </row>
    <row r="14" spans="1:36" ht="15.5" x14ac:dyDescent="0.35">
      <c r="B14" s="29">
        <v>3.6123049999999997E-2</v>
      </c>
      <c r="C14">
        <v>0.77124475999999997</v>
      </c>
      <c r="D14">
        <v>2.7520699999999998</v>
      </c>
      <c r="E14">
        <v>1</v>
      </c>
      <c r="F14" t="str">
        <f t="shared" si="0"/>
        <v>0</v>
      </c>
      <c r="G14">
        <v>0</v>
      </c>
      <c r="I14" t="str">
        <f t="shared" si="1"/>
        <v>0</v>
      </c>
      <c r="J14">
        <v>0</v>
      </c>
      <c r="M14" s="29">
        <v>-6.3715764800000005E-2</v>
      </c>
      <c r="N14">
        <v>13.9882521</v>
      </c>
      <c r="O14">
        <v>8.4766102500000002</v>
      </c>
      <c r="P14" t="str">
        <f t="shared" si="2"/>
        <v>1</v>
      </c>
      <c r="Q14">
        <v>1</v>
      </c>
      <c r="R14" s="30" t="str">
        <f t="shared" si="3"/>
        <v>0</v>
      </c>
      <c r="S14">
        <v>0</v>
      </c>
      <c r="T14" s="30" t="str">
        <f t="shared" si="4"/>
        <v>0</v>
      </c>
      <c r="U14">
        <v>0</v>
      </c>
      <c r="V14" s="30" t="str">
        <f t="shared" si="5"/>
        <v>0</v>
      </c>
      <c r="W14">
        <v>0</v>
      </c>
      <c r="Z14" s="29">
        <v>9.8142595999999999E-3</v>
      </c>
      <c r="AA14">
        <v>11.3860229</v>
      </c>
      <c r="AB14">
        <v>3.4666749000000001</v>
      </c>
      <c r="AC14" s="30" t="str">
        <f t="shared" si="6"/>
        <v>1</v>
      </c>
      <c r="AD14">
        <v>1</v>
      </c>
      <c r="AE14" s="30" t="str">
        <f t="shared" si="7"/>
        <v>0</v>
      </c>
      <c r="AF14">
        <v>0</v>
      </c>
      <c r="AG14" s="30" t="str">
        <f t="shared" si="8"/>
        <v>0</v>
      </c>
      <c r="AH14">
        <v>0</v>
      </c>
      <c r="AI14" s="30" t="str">
        <f t="shared" si="9"/>
        <v>0</v>
      </c>
      <c r="AJ14">
        <v>0</v>
      </c>
    </row>
    <row r="15" spans="1:36" ht="15.5" x14ac:dyDescent="0.35">
      <c r="B15" s="29">
        <v>-1.545909E-2</v>
      </c>
      <c r="C15">
        <v>-0.18224199399999999</v>
      </c>
      <c r="D15">
        <v>3.6562399999999999</v>
      </c>
      <c r="E15">
        <v>0</v>
      </c>
      <c r="F15" t="str">
        <f t="shared" si="0"/>
        <v>0</v>
      </c>
      <c r="G15">
        <v>0</v>
      </c>
      <c r="I15" t="str">
        <f t="shared" si="1"/>
        <v>0</v>
      </c>
      <c r="J15">
        <v>0</v>
      </c>
      <c r="M15" s="29">
        <v>-4.0977959199999997E-2</v>
      </c>
      <c r="N15">
        <v>15.007977800000001</v>
      </c>
      <c r="O15">
        <v>6.7866125000000004</v>
      </c>
      <c r="P15" t="str">
        <f t="shared" si="2"/>
        <v>1</v>
      </c>
      <c r="Q15">
        <v>1</v>
      </c>
      <c r="R15" s="30" t="str">
        <f t="shared" si="3"/>
        <v>0</v>
      </c>
      <c r="S15">
        <v>0</v>
      </c>
      <c r="T15" s="30" t="str">
        <f t="shared" si="4"/>
        <v>0</v>
      </c>
      <c r="U15">
        <v>0</v>
      </c>
      <c r="V15" s="30" t="str">
        <f t="shared" si="5"/>
        <v>0</v>
      </c>
      <c r="W15">
        <v>0</v>
      </c>
      <c r="Z15" s="29">
        <v>-7.9623627399999994E-2</v>
      </c>
      <c r="AA15">
        <v>18.208329500000001</v>
      </c>
      <c r="AB15">
        <v>9.0823053999999992</v>
      </c>
      <c r="AC15" s="30" t="str">
        <f t="shared" si="6"/>
        <v>1</v>
      </c>
      <c r="AD15">
        <v>1</v>
      </c>
      <c r="AE15" s="30" t="str">
        <f t="shared" si="7"/>
        <v>0</v>
      </c>
      <c r="AF15">
        <v>0</v>
      </c>
      <c r="AG15" s="30" t="str">
        <f t="shared" si="8"/>
        <v>0</v>
      </c>
      <c r="AH15">
        <v>0</v>
      </c>
      <c r="AI15" s="30" t="str">
        <f t="shared" si="9"/>
        <v>0</v>
      </c>
      <c r="AJ15">
        <v>0</v>
      </c>
    </row>
    <row r="16" spans="1:36" ht="15.5" x14ac:dyDescent="0.35">
      <c r="B16" s="29">
        <v>3.6164910000000001E-2</v>
      </c>
      <c r="C16">
        <v>1.7986088090000001</v>
      </c>
      <c r="D16">
        <v>2.8805999999999998</v>
      </c>
      <c r="E16">
        <v>1</v>
      </c>
      <c r="F16" t="str">
        <f t="shared" si="0"/>
        <v>0</v>
      </c>
      <c r="G16">
        <v>0</v>
      </c>
      <c r="I16" t="str">
        <f t="shared" si="1"/>
        <v>0</v>
      </c>
      <c r="J16">
        <v>0</v>
      </c>
      <c r="M16" s="29">
        <v>4.0105276799999999E-2</v>
      </c>
      <c r="N16">
        <v>19.8555481</v>
      </c>
      <c r="O16">
        <v>6.8136419999999998</v>
      </c>
      <c r="P16" t="str">
        <f t="shared" si="2"/>
        <v>1</v>
      </c>
      <c r="Q16">
        <v>1</v>
      </c>
      <c r="R16" s="30" t="str">
        <f t="shared" si="3"/>
        <v>0</v>
      </c>
      <c r="S16">
        <v>0</v>
      </c>
      <c r="T16" s="30" t="str">
        <f t="shared" si="4"/>
        <v>0</v>
      </c>
      <c r="U16">
        <v>0</v>
      </c>
      <c r="V16" s="30" t="str">
        <f t="shared" si="5"/>
        <v>0</v>
      </c>
      <c r="W16">
        <v>0</v>
      </c>
      <c r="Z16" s="29">
        <v>-0.153377439</v>
      </c>
      <c r="AA16">
        <v>19.253450600000001</v>
      </c>
      <c r="AB16">
        <v>0.62283469999999996</v>
      </c>
      <c r="AC16" s="30" t="str">
        <f t="shared" si="6"/>
        <v>1</v>
      </c>
      <c r="AD16">
        <v>1</v>
      </c>
      <c r="AE16" s="30" t="str">
        <f t="shared" si="7"/>
        <v>0</v>
      </c>
      <c r="AF16">
        <v>0</v>
      </c>
      <c r="AG16" s="30" t="str">
        <f t="shared" si="8"/>
        <v>0</v>
      </c>
      <c r="AH16">
        <v>0</v>
      </c>
      <c r="AI16" s="30" t="str">
        <f t="shared" si="9"/>
        <v>0</v>
      </c>
      <c r="AJ16">
        <v>0</v>
      </c>
    </row>
    <row r="17" spans="2:36" ht="15.5" x14ac:dyDescent="0.35">
      <c r="B17" s="29">
        <v>-1.8067010000000001E-2</v>
      </c>
      <c r="C17">
        <v>1.1920071155</v>
      </c>
      <c r="D17">
        <v>1.252915</v>
      </c>
      <c r="E17">
        <v>1</v>
      </c>
      <c r="F17" t="str">
        <f t="shared" si="0"/>
        <v>0</v>
      </c>
      <c r="G17">
        <v>0</v>
      </c>
      <c r="I17" t="str">
        <f t="shared" si="1"/>
        <v>0</v>
      </c>
      <c r="J17">
        <v>0</v>
      </c>
      <c r="M17" s="29">
        <v>-2.5963656099999999E-2</v>
      </c>
      <c r="N17">
        <v>16.047005942857101</v>
      </c>
      <c r="O17">
        <v>7.5085543785714304</v>
      </c>
      <c r="P17" t="str">
        <f t="shared" si="2"/>
        <v>1</v>
      </c>
      <c r="Q17">
        <v>1</v>
      </c>
      <c r="R17" s="30" t="str">
        <f t="shared" si="3"/>
        <v>0</v>
      </c>
      <c r="S17">
        <v>0</v>
      </c>
      <c r="T17" s="30" t="str">
        <f t="shared" si="4"/>
        <v>0</v>
      </c>
      <c r="U17">
        <v>0</v>
      </c>
      <c r="V17" s="30" t="str">
        <f t="shared" si="5"/>
        <v>0</v>
      </c>
      <c r="W17">
        <v>0</v>
      </c>
      <c r="Z17" s="29">
        <v>-0.13497745480000001</v>
      </c>
      <c r="AA17">
        <v>12.7414071571429</v>
      </c>
      <c r="AB17">
        <v>6.8262250571428504</v>
      </c>
      <c r="AC17" s="30" t="str">
        <f t="shared" si="6"/>
        <v>1</v>
      </c>
      <c r="AD17">
        <v>1</v>
      </c>
      <c r="AE17" s="30" t="str">
        <f t="shared" si="7"/>
        <v>0</v>
      </c>
      <c r="AF17">
        <v>0</v>
      </c>
      <c r="AG17" s="30" t="str">
        <f t="shared" si="8"/>
        <v>0</v>
      </c>
      <c r="AH17">
        <v>0</v>
      </c>
      <c r="AI17" s="30" t="str">
        <f t="shared" si="9"/>
        <v>0</v>
      </c>
      <c r="AJ17">
        <v>0</v>
      </c>
    </row>
    <row r="18" spans="2:36" ht="15.5" x14ac:dyDescent="0.35">
      <c r="B18" s="29">
        <v>1.7362030000000001E-2</v>
      </c>
      <c r="C18">
        <v>0.51291802050000002</v>
      </c>
      <c r="D18">
        <v>5.4335750000000003</v>
      </c>
      <c r="E18">
        <v>1</v>
      </c>
      <c r="F18" t="str">
        <f t="shared" si="0"/>
        <v>0</v>
      </c>
      <c r="G18">
        <v>0</v>
      </c>
      <c r="I18" t="str">
        <f t="shared" si="1"/>
        <v>0</v>
      </c>
      <c r="J18">
        <v>0</v>
      </c>
      <c r="M18" s="29">
        <v>-8.6691212300000001E-2</v>
      </c>
      <c r="N18">
        <v>17.060672100000001</v>
      </c>
      <c r="O18">
        <v>8.68186635</v>
      </c>
      <c r="P18" t="str">
        <f t="shared" si="2"/>
        <v>1</v>
      </c>
      <c r="Q18">
        <v>1</v>
      </c>
      <c r="R18" s="30" t="str">
        <f t="shared" si="3"/>
        <v>0</v>
      </c>
      <c r="S18">
        <v>0</v>
      </c>
      <c r="T18" s="30" t="str">
        <f t="shared" si="4"/>
        <v>0</v>
      </c>
      <c r="U18">
        <v>0</v>
      </c>
      <c r="V18" s="30" t="str">
        <f t="shared" si="5"/>
        <v>0</v>
      </c>
      <c r="W18">
        <v>0</v>
      </c>
      <c r="Z18" s="29">
        <v>-5.6814464299999999E-2</v>
      </c>
      <c r="AA18">
        <v>16.2186159</v>
      </c>
      <c r="AB18">
        <v>0.19513530000000001</v>
      </c>
      <c r="AC18" s="30" t="str">
        <f t="shared" si="6"/>
        <v>1</v>
      </c>
      <c r="AD18">
        <v>1</v>
      </c>
      <c r="AE18" s="30" t="str">
        <f t="shared" si="7"/>
        <v>0</v>
      </c>
      <c r="AF18">
        <v>0</v>
      </c>
      <c r="AG18" s="30" t="str">
        <f t="shared" si="8"/>
        <v>0</v>
      </c>
      <c r="AH18">
        <v>0</v>
      </c>
      <c r="AI18" s="30" t="str">
        <f t="shared" si="9"/>
        <v>0</v>
      </c>
      <c r="AJ18">
        <v>0</v>
      </c>
    </row>
    <row r="19" spans="2:36" ht="15.5" x14ac:dyDescent="0.35">
      <c r="B19" s="29">
        <v>4.7354220000000002E-2</v>
      </c>
      <c r="C19">
        <v>1.2209622275000001</v>
      </c>
      <c r="D19">
        <v>3.1950799999999999</v>
      </c>
      <c r="E19">
        <v>1</v>
      </c>
      <c r="F19" t="str">
        <f t="shared" si="0"/>
        <v>0</v>
      </c>
      <c r="G19">
        <v>0</v>
      </c>
      <c r="I19" t="str">
        <f t="shared" si="1"/>
        <v>0</v>
      </c>
      <c r="J19">
        <v>0</v>
      </c>
      <c r="M19" s="29">
        <v>2.95968219E-2</v>
      </c>
      <c r="N19">
        <v>4.3906558000000002</v>
      </c>
      <c r="O19">
        <v>12.2164138</v>
      </c>
      <c r="P19" t="str">
        <f t="shared" si="2"/>
        <v>1</v>
      </c>
      <c r="Q19">
        <v>1</v>
      </c>
      <c r="R19" s="30" t="str">
        <f t="shared" si="3"/>
        <v>0</v>
      </c>
      <c r="S19">
        <v>0</v>
      </c>
      <c r="T19" s="30" t="str">
        <f t="shared" si="4"/>
        <v>0</v>
      </c>
      <c r="U19">
        <v>0</v>
      </c>
      <c r="V19" s="30" t="str">
        <f t="shared" si="5"/>
        <v>0</v>
      </c>
      <c r="W19">
        <v>0</v>
      </c>
      <c r="Z19" s="29">
        <v>-4.50754825E-2</v>
      </c>
      <c r="AA19">
        <v>14.0700334</v>
      </c>
      <c r="AB19">
        <v>6.0054983999999996</v>
      </c>
      <c r="AC19" s="30" t="str">
        <f t="shared" si="6"/>
        <v>1</v>
      </c>
      <c r="AD19">
        <v>1</v>
      </c>
      <c r="AE19" s="30" t="str">
        <f t="shared" si="7"/>
        <v>0</v>
      </c>
      <c r="AF19">
        <v>0</v>
      </c>
      <c r="AG19" s="30" t="str">
        <f t="shared" si="8"/>
        <v>0</v>
      </c>
      <c r="AH19">
        <v>0</v>
      </c>
      <c r="AI19" s="30" t="str">
        <f t="shared" si="9"/>
        <v>0</v>
      </c>
      <c r="AJ19">
        <v>0</v>
      </c>
    </row>
    <row r="20" spans="2:36" ht="15.5" x14ac:dyDescent="0.35">
      <c r="B20" s="29">
        <v>1.9334580000000001E-2</v>
      </c>
      <c r="C20">
        <v>-1.9485860850000001</v>
      </c>
      <c r="D20">
        <v>1.6503950000000001</v>
      </c>
      <c r="E20">
        <v>0</v>
      </c>
      <c r="F20" t="str">
        <f t="shared" si="0"/>
        <v>0</v>
      </c>
      <c r="G20">
        <v>0</v>
      </c>
      <c r="I20" t="str">
        <f t="shared" si="1"/>
        <v>0</v>
      </c>
      <c r="J20">
        <v>0</v>
      </c>
      <c r="M20" s="29">
        <v>-2.92882257E-2</v>
      </c>
      <c r="N20">
        <v>17.9450644</v>
      </c>
      <c r="O20">
        <v>9.3250592500000007</v>
      </c>
      <c r="P20" t="str">
        <f t="shared" si="2"/>
        <v>1</v>
      </c>
      <c r="Q20">
        <v>1</v>
      </c>
      <c r="R20" s="30" t="str">
        <f t="shared" si="3"/>
        <v>0</v>
      </c>
      <c r="S20">
        <v>0</v>
      </c>
      <c r="T20" s="30" t="str">
        <f t="shared" si="4"/>
        <v>0</v>
      </c>
      <c r="U20">
        <v>0</v>
      </c>
      <c r="V20" s="30" t="str">
        <f t="shared" si="5"/>
        <v>0</v>
      </c>
      <c r="W20">
        <v>0</v>
      </c>
      <c r="Z20" s="29">
        <v>-8.9527968099999994E-2</v>
      </c>
      <c r="AA20">
        <v>20.0802081</v>
      </c>
      <c r="AB20">
        <v>10.924216100000001</v>
      </c>
      <c r="AC20" s="30" t="str">
        <f t="shared" si="6"/>
        <v>1</v>
      </c>
      <c r="AD20">
        <v>1</v>
      </c>
      <c r="AE20" s="30" t="str">
        <f t="shared" si="7"/>
        <v>0</v>
      </c>
      <c r="AF20">
        <v>0</v>
      </c>
      <c r="AG20" s="30" t="str">
        <f t="shared" si="8"/>
        <v>0</v>
      </c>
      <c r="AH20">
        <v>0</v>
      </c>
      <c r="AI20" s="30" t="str">
        <f t="shared" si="9"/>
        <v>0</v>
      </c>
      <c r="AJ20">
        <v>0</v>
      </c>
    </row>
    <row r="21" spans="2:36" ht="15.5" x14ac:dyDescent="0.35">
      <c r="B21" s="29">
        <v>-5.168793E-2</v>
      </c>
      <c r="C21">
        <v>0.71641864300000002</v>
      </c>
      <c r="D21">
        <v>1.6139650000000001</v>
      </c>
      <c r="E21">
        <v>1</v>
      </c>
      <c r="F21" t="str">
        <f t="shared" si="0"/>
        <v>0</v>
      </c>
      <c r="G21">
        <v>0</v>
      </c>
      <c r="I21" t="str">
        <f t="shared" si="1"/>
        <v>0</v>
      </c>
      <c r="J21">
        <v>0</v>
      </c>
      <c r="M21" s="29">
        <v>-5.2948524499999997E-2</v>
      </c>
      <c r="N21">
        <v>13.414487299999999</v>
      </c>
      <c r="O21">
        <v>-6.4180614</v>
      </c>
      <c r="P21" t="str">
        <f t="shared" si="2"/>
        <v>0</v>
      </c>
      <c r="Q21">
        <v>0</v>
      </c>
      <c r="R21" s="30" t="str">
        <f t="shared" si="3"/>
        <v>1</v>
      </c>
      <c r="S21">
        <v>1</v>
      </c>
      <c r="T21" s="30" t="str">
        <f t="shared" si="4"/>
        <v>0</v>
      </c>
      <c r="U21">
        <v>0</v>
      </c>
      <c r="V21" s="30" t="str">
        <f t="shared" si="5"/>
        <v>0</v>
      </c>
      <c r="W21">
        <v>0</v>
      </c>
      <c r="Z21" s="29">
        <v>-2.87917166E-2</v>
      </c>
      <c r="AA21">
        <v>12.366035500000001</v>
      </c>
      <c r="AB21">
        <v>6.3289961000000003</v>
      </c>
      <c r="AC21" s="30" t="str">
        <f t="shared" si="6"/>
        <v>1</v>
      </c>
      <c r="AD21">
        <v>1</v>
      </c>
      <c r="AE21" s="30" t="str">
        <f t="shared" si="7"/>
        <v>0</v>
      </c>
      <c r="AF21">
        <v>0</v>
      </c>
      <c r="AG21" s="30" t="str">
        <f t="shared" si="8"/>
        <v>0</v>
      </c>
      <c r="AH21">
        <v>0</v>
      </c>
      <c r="AI21" s="30" t="str">
        <f t="shared" si="9"/>
        <v>0</v>
      </c>
      <c r="AJ21">
        <v>0</v>
      </c>
    </row>
    <row r="22" spans="2:36" ht="15.5" x14ac:dyDescent="0.35">
      <c r="B22" s="29">
        <v>-4.3379309999999997E-3</v>
      </c>
      <c r="C22">
        <v>0.23623138099999999</v>
      </c>
      <c r="D22">
        <v>-2.6844899999999998</v>
      </c>
      <c r="E22">
        <v>0</v>
      </c>
      <c r="F22" t="str">
        <f t="shared" si="0"/>
        <v>0</v>
      </c>
      <c r="G22">
        <v>0</v>
      </c>
      <c r="I22" t="str">
        <f t="shared" si="1"/>
        <v>1</v>
      </c>
      <c r="J22">
        <v>1</v>
      </c>
      <c r="M22" s="29">
        <v>-3.4597478399999999E-2</v>
      </c>
      <c r="N22">
        <v>11.771721299999999</v>
      </c>
      <c r="O22">
        <v>6.95238435</v>
      </c>
      <c r="P22" t="str">
        <f t="shared" si="2"/>
        <v>1</v>
      </c>
      <c r="Q22">
        <v>1</v>
      </c>
      <c r="R22" s="30" t="str">
        <f t="shared" si="3"/>
        <v>0</v>
      </c>
      <c r="S22">
        <v>0</v>
      </c>
      <c r="T22" s="30" t="str">
        <f t="shared" si="4"/>
        <v>0</v>
      </c>
      <c r="U22">
        <v>0</v>
      </c>
      <c r="V22" s="30" t="str">
        <f t="shared" si="5"/>
        <v>0</v>
      </c>
      <c r="W22">
        <v>0</v>
      </c>
      <c r="Z22" s="29">
        <v>-1.77345286E-2</v>
      </c>
      <c r="AA22">
        <v>4.4795752000000002</v>
      </c>
      <c r="AB22">
        <v>-5.3186963</v>
      </c>
      <c r="AC22" s="30" t="str">
        <f t="shared" si="6"/>
        <v>0</v>
      </c>
      <c r="AD22">
        <v>0</v>
      </c>
      <c r="AE22" s="30" t="str">
        <f t="shared" si="7"/>
        <v>1</v>
      </c>
      <c r="AF22">
        <v>1</v>
      </c>
      <c r="AG22" s="30" t="str">
        <f t="shared" si="8"/>
        <v>0</v>
      </c>
      <c r="AH22">
        <v>0</v>
      </c>
      <c r="AI22" s="30" t="str">
        <f t="shared" si="9"/>
        <v>0</v>
      </c>
      <c r="AJ22">
        <v>0</v>
      </c>
    </row>
    <row r="23" spans="2:36" ht="15.5" x14ac:dyDescent="0.35">
      <c r="B23" s="29">
        <v>2.2607639999999998E-2</v>
      </c>
      <c r="C23">
        <v>1.8925715045</v>
      </c>
      <c r="D23">
        <v>2.3834949999999999</v>
      </c>
      <c r="E23">
        <v>1</v>
      </c>
      <c r="F23" t="str">
        <f t="shared" si="0"/>
        <v>0</v>
      </c>
      <c r="G23">
        <v>0</v>
      </c>
      <c r="I23" t="str">
        <f t="shared" si="1"/>
        <v>0</v>
      </c>
      <c r="J23">
        <v>0</v>
      </c>
      <c r="M23" s="29">
        <v>-0.15144172819999999</v>
      </c>
      <c r="N23">
        <v>6.7815000999999997</v>
      </c>
      <c r="O23">
        <v>17.032659599999999</v>
      </c>
      <c r="P23" t="str">
        <f t="shared" si="2"/>
        <v>1</v>
      </c>
      <c r="Q23">
        <v>1</v>
      </c>
      <c r="R23" s="30" t="str">
        <f t="shared" si="3"/>
        <v>0</v>
      </c>
      <c r="S23">
        <v>0</v>
      </c>
      <c r="T23" s="30" t="str">
        <f t="shared" si="4"/>
        <v>0</v>
      </c>
      <c r="U23">
        <v>0</v>
      </c>
      <c r="V23" s="30" t="str">
        <f t="shared" si="5"/>
        <v>0</v>
      </c>
      <c r="W23">
        <v>0</v>
      </c>
      <c r="Z23" s="29">
        <v>-4.1788651599999997E-2</v>
      </c>
      <c r="AA23">
        <v>14.293985599999999</v>
      </c>
      <c r="AB23">
        <v>9.0891704999999998</v>
      </c>
      <c r="AC23" s="30" t="str">
        <f t="shared" si="6"/>
        <v>1</v>
      </c>
      <c r="AD23">
        <v>1</v>
      </c>
      <c r="AE23" s="30" t="str">
        <f t="shared" si="7"/>
        <v>0</v>
      </c>
      <c r="AF23">
        <v>0</v>
      </c>
      <c r="AG23" s="30" t="str">
        <f t="shared" si="8"/>
        <v>0</v>
      </c>
      <c r="AH23">
        <v>0</v>
      </c>
      <c r="AI23" s="30" t="str">
        <f t="shared" si="9"/>
        <v>0</v>
      </c>
      <c r="AJ23">
        <v>0</v>
      </c>
    </row>
    <row r="24" spans="2:36" ht="15.5" x14ac:dyDescent="0.35">
      <c r="B24" s="29">
        <v>-6.072454E-2</v>
      </c>
      <c r="C24">
        <v>1.1921115775</v>
      </c>
      <c r="D24">
        <v>0.457675</v>
      </c>
      <c r="E24">
        <v>1</v>
      </c>
      <c r="F24" t="str">
        <f t="shared" si="0"/>
        <v>0</v>
      </c>
      <c r="G24">
        <v>0</v>
      </c>
      <c r="I24" t="str">
        <f t="shared" si="1"/>
        <v>0</v>
      </c>
      <c r="J24">
        <v>0</v>
      </c>
      <c r="M24" s="29">
        <v>-5.6973889999999998E-3</v>
      </c>
      <c r="N24">
        <v>6.9461519000000003</v>
      </c>
      <c r="O24">
        <v>10.1044074583333</v>
      </c>
      <c r="P24" t="str">
        <f t="shared" si="2"/>
        <v>1</v>
      </c>
      <c r="Q24">
        <v>1</v>
      </c>
      <c r="R24" s="30" t="str">
        <f t="shared" si="3"/>
        <v>0</v>
      </c>
      <c r="S24">
        <v>0</v>
      </c>
      <c r="T24" s="30" t="str">
        <f t="shared" si="4"/>
        <v>0</v>
      </c>
      <c r="U24">
        <v>0</v>
      </c>
      <c r="V24" s="30" t="str">
        <f t="shared" si="5"/>
        <v>0</v>
      </c>
      <c r="W24">
        <v>0</v>
      </c>
      <c r="Z24" s="29">
        <v>6.8963340900000003E-2</v>
      </c>
      <c r="AA24">
        <v>-4.5352021999999996</v>
      </c>
      <c r="AB24">
        <v>-8.2393593999999997</v>
      </c>
      <c r="AC24" s="30" t="str">
        <f t="shared" si="6"/>
        <v>0</v>
      </c>
      <c r="AD24">
        <v>0</v>
      </c>
      <c r="AE24" s="30" t="str">
        <f t="shared" si="7"/>
        <v>0</v>
      </c>
      <c r="AF24">
        <v>0</v>
      </c>
      <c r="AG24" s="30" t="str">
        <f t="shared" si="8"/>
        <v>1</v>
      </c>
      <c r="AH24">
        <v>1</v>
      </c>
      <c r="AI24" s="30" t="str">
        <f t="shared" si="9"/>
        <v>0</v>
      </c>
      <c r="AJ24">
        <v>0</v>
      </c>
    </row>
    <row r="25" spans="2:36" ht="15.5" x14ac:dyDescent="0.35">
      <c r="B25" s="29">
        <v>-8.8388080000000001E-3</v>
      </c>
      <c r="C25">
        <v>0.73043249649999997</v>
      </c>
      <c r="D25">
        <v>1.758005</v>
      </c>
      <c r="E25">
        <v>1</v>
      </c>
      <c r="F25" t="str">
        <f t="shared" si="0"/>
        <v>0</v>
      </c>
      <c r="G25">
        <v>0</v>
      </c>
      <c r="I25" t="str">
        <f t="shared" si="1"/>
        <v>0</v>
      </c>
      <c r="J25">
        <v>0</v>
      </c>
      <c r="M25" s="29">
        <v>-5.8713816199999998E-2</v>
      </c>
      <c r="N25">
        <v>2.8236987</v>
      </c>
      <c r="O25">
        <v>1.2637531</v>
      </c>
      <c r="P25" t="str">
        <f t="shared" si="2"/>
        <v>1</v>
      </c>
      <c r="Q25">
        <v>1</v>
      </c>
      <c r="R25" s="30" t="str">
        <f t="shared" si="3"/>
        <v>0</v>
      </c>
      <c r="S25">
        <v>0</v>
      </c>
      <c r="T25" s="30" t="str">
        <f t="shared" si="4"/>
        <v>0</v>
      </c>
      <c r="U25">
        <v>0</v>
      </c>
      <c r="V25" s="30" t="str">
        <f t="shared" si="5"/>
        <v>0</v>
      </c>
      <c r="W25">
        <v>0</v>
      </c>
      <c r="Z25" s="29">
        <v>2.4852371599999999E-2</v>
      </c>
      <c r="AA25">
        <v>12.4247502142857</v>
      </c>
      <c r="AB25">
        <v>2.71213724285714</v>
      </c>
      <c r="AC25" s="30" t="str">
        <f t="shared" si="6"/>
        <v>1</v>
      </c>
      <c r="AD25">
        <v>1</v>
      </c>
      <c r="AE25" s="30" t="str">
        <f t="shared" si="7"/>
        <v>0</v>
      </c>
      <c r="AF25">
        <v>0</v>
      </c>
      <c r="AG25" s="30" t="str">
        <f t="shared" si="8"/>
        <v>0</v>
      </c>
      <c r="AH25">
        <v>0</v>
      </c>
      <c r="AI25" s="30" t="str">
        <f t="shared" si="9"/>
        <v>0</v>
      </c>
      <c r="AJ25">
        <v>0</v>
      </c>
    </row>
    <row r="26" spans="2:36" ht="15.5" x14ac:dyDescent="0.35">
      <c r="B26" s="29">
        <v>4.9458769999999999E-2</v>
      </c>
      <c r="C26">
        <v>0.2388177715</v>
      </c>
      <c r="D26">
        <v>0.45848</v>
      </c>
      <c r="E26">
        <v>1</v>
      </c>
      <c r="F26" t="str">
        <f t="shared" si="0"/>
        <v>0</v>
      </c>
      <c r="G26">
        <v>0</v>
      </c>
      <c r="I26" t="str">
        <f t="shared" si="1"/>
        <v>0</v>
      </c>
      <c r="J26">
        <v>0</v>
      </c>
      <c r="M26" s="29">
        <v>-2.2911046300000001E-2</v>
      </c>
      <c r="N26">
        <v>11.4226226</v>
      </c>
      <c r="O26">
        <v>0.73572205000000002</v>
      </c>
      <c r="P26" t="str">
        <f t="shared" si="2"/>
        <v>1</v>
      </c>
      <c r="Q26">
        <v>1</v>
      </c>
      <c r="R26" s="30" t="str">
        <f t="shared" si="3"/>
        <v>0</v>
      </c>
      <c r="S26">
        <v>0</v>
      </c>
      <c r="T26" s="30" t="str">
        <f t="shared" si="4"/>
        <v>0</v>
      </c>
      <c r="U26">
        <v>0</v>
      </c>
      <c r="V26" s="30" t="str">
        <f t="shared" si="5"/>
        <v>0</v>
      </c>
      <c r="W26">
        <v>0</v>
      </c>
      <c r="Z26" s="29">
        <v>1.6633168E-3</v>
      </c>
      <c r="AA26">
        <v>-10.3619989</v>
      </c>
      <c r="AB26">
        <v>-9.0116058999999993</v>
      </c>
      <c r="AC26" s="30" t="str">
        <f t="shared" si="6"/>
        <v>0</v>
      </c>
      <c r="AD26">
        <v>0</v>
      </c>
      <c r="AE26" s="30" t="str">
        <f t="shared" si="7"/>
        <v>0</v>
      </c>
      <c r="AF26">
        <v>0</v>
      </c>
      <c r="AG26" s="30" t="str">
        <f t="shared" si="8"/>
        <v>1</v>
      </c>
      <c r="AH26">
        <v>1</v>
      </c>
      <c r="AI26" s="30" t="str">
        <f t="shared" si="9"/>
        <v>0</v>
      </c>
      <c r="AJ26">
        <v>0</v>
      </c>
    </row>
    <row r="27" spans="2:36" ht="15.5" x14ac:dyDescent="0.35">
      <c r="B27" s="29">
        <v>2.4428410000000001E-2</v>
      </c>
      <c r="C27">
        <v>0.225066027</v>
      </c>
      <c r="D27">
        <v>0.69547000000000003</v>
      </c>
      <c r="E27">
        <v>1</v>
      </c>
      <c r="F27" t="str">
        <f t="shared" si="0"/>
        <v>0</v>
      </c>
      <c r="G27">
        <v>0</v>
      </c>
      <c r="I27" t="str">
        <f t="shared" si="1"/>
        <v>0</v>
      </c>
      <c r="J27">
        <v>0</v>
      </c>
      <c r="M27" s="29">
        <v>-5.7416290100000003E-2</v>
      </c>
      <c r="N27">
        <v>3.2146176</v>
      </c>
      <c r="O27">
        <v>2.6972279000000001</v>
      </c>
      <c r="P27" t="str">
        <f t="shared" si="2"/>
        <v>1</v>
      </c>
      <c r="Q27">
        <v>1</v>
      </c>
      <c r="R27" s="30" t="str">
        <f t="shared" si="3"/>
        <v>0</v>
      </c>
      <c r="S27">
        <v>0</v>
      </c>
      <c r="T27" s="30" t="str">
        <f t="shared" si="4"/>
        <v>0</v>
      </c>
      <c r="U27">
        <v>0</v>
      </c>
      <c r="V27" s="30" t="str">
        <f t="shared" si="5"/>
        <v>0</v>
      </c>
      <c r="W27">
        <v>0</v>
      </c>
      <c r="Z27" s="29">
        <v>-2.3460331500000001E-2</v>
      </c>
      <c r="AA27">
        <v>-3.5814249</v>
      </c>
      <c r="AB27">
        <v>3.2724348999999999</v>
      </c>
      <c r="AC27" s="30" t="str">
        <f t="shared" si="6"/>
        <v>0</v>
      </c>
      <c r="AD27">
        <v>0</v>
      </c>
      <c r="AE27" s="30" t="str">
        <f t="shared" si="7"/>
        <v>0</v>
      </c>
      <c r="AF27">
        <v>0</v>
      </c>
      <c r="AG27" s="30" t="str">
        <f t="shared" si="8"/>
        <v>0</v>
      </c>
      <c r="AH27">
        <v>0</v>
      </c>
      <c r="AI27" s="30" t="str">
        <f t="shared" si="9"/>
        <v>1</v>
      </c>
      <c r="AJ27">
        <v>1</v>
      </c>
    </row>
    <row r="28" spans="2:36" ht="15.5" x14ac:dyDescent="0.35">
      <c r="B28" s="29">
        <v>7.2998519999999999E-3</v>
      </c>
      <c r="C28">
        <v>1.9388876845</v>
      </c>
      <c r="D28">
        <v>-2.0465000000000001E-2</v>
      </c>
      <c r="E28">
        <v>0</v>
      </c>
      <c r="F28" t="str">
        <f t="shared" si="0"/>
        <v>0</v>
      </c>
      <c r="G28">
        <v>0</v>
      </c>
      <c r="I28" t="str">
        <f t="shared" si="1"/>
        <v>1</v>
      </c>
      <c r="J28">
        <v>1</v>
      </c>
      <c r="M28" s="29">
        <v>-7.0462523299999996E-2</v>
      </c>
      <c r="N28">
        <v>7.6567593</v>
      </c>
      <c r="O28">
        <v>3.4920835000000001</v>
      </c>
      <c r="P28" t="str">
        <f t="shared" si="2"/>
        <v>1</v>
      </c>
      <c r="Q28">
        <v>1</v>
      </c>
      <c r="R28" s="30" t="str">
        <f t="shared" si="3"/>
        <v>0</v>
      </c>
      <c r="S28">
        <v>0</v>
      </c>
      <c r="T28" s="30" t="str">
        <f t="shared" si="4"/>
        <v>0</v>
      </c>
      <c r="U28">
        <v>0</v>
      </c>
      <c r="V28" s="30" t="str">
        <f t="shared" si="5"/>
        <v>0</v>
      </c>
      <c r="W28">
        <v>0</v>
      </c>
      <c r="Z28" s="29">
        <v>3.0356699500000001E-2</v>
      </c>
      <c r="AA28">
        <v>5.8284444999999998</v>
      </c>
      <c r="AB28">
        <v>3.7778222000000001</v>
      </c>
      <c r="AC28" s="30" t="str">
        <f t="shared" si="6"/>
        <v>1</v>
      </c>
      <c r="AD28">
        <v>1</v>
      </c>
      <c r="AE28" s="30" t="str">
        <f t="shared" si="7"/>
        <v>0</v>
      </c>
      <c r="AF28">
        <v>0</v>
      </c>
      <c r="AG28" s="30" t="str">
        <f t="shared" si="8"/>
        <v>0</v>
      </c>
      <c r="AH28">
        <v>0</v>
      </c>
      <c r="AI28" s="30" t="str">
        <f t="shared" si="9"/>
        <v>0</v>
      </c>
      <c r="AJ28">
        <v>0</v>
      </c>
    </row>
    <row r="29" spans="2:36" ht="15.5" x14ac:dyDescent="0.35">
      <c r="B29" s="29">
        <v>5.1290440000000001E-3</v>
      </c>
      <c r="C29">
        <v>-0.85616573250000005</v>
      </c>
      <c r="D29">
        <v>-0.67276000000000002</v>
      </c>
      <c r="E29">
        <v>0</v>
      </c>
      <c r="F29" t="str">
        <f t="shared" si="0"/>
        <v>1</v>
      </c>
      <c r="G29">
        <v>1</v>
      </c>
      <c r="I29" t="str">
        <f t="shared" si="1"/>
        <v>0</v>
      </c>
      <c r="J29">
        <v>0</v>
      </c>
      <c r="M29" s="29">
        <v>-4.9401239E-2</v>
      </c>
      <c r="N29">
        <v>6.9248754999999997</v>
      </c>
      <c r="O29">
        <v>5.1074179500000003</v>
      </c>
      <c r="P29" t="str">
        <f t="shared" si="2"/>
        <v>1</v>
      </c>
      <c r="Q29">
        <v>1</v>
      </c>
      <c r="R29" s="30" t="str">
        <f t="shared" si="3"/>
        <v>0</v>
      </c>
      <c r="S29">
        <v>0</v>
      </c>
      <c r="T29" s="30" t="str">
        <f t="shared" si="4"/>
        <v>0</v>
      </c>
      <c r="U29">
        <v>0</v>
      </c>
      <c r="V29" s="30" t="str">
        <f t="shared" si="5"/>
        <v>0</v>
      </c>
      <c r="W29">
        <v>0</v>
      </c>
      <c r="Z29" s="29">
        <v>-2.5317741599999999E-2</v>
      </c>
      <c r="AA29">
        <v>11.2488986</v>
      </c>
      <c r="AB29">
        <v>-4.4631258999999996</v>
      </c>
      <c r="AC29" s="30" t="str">
        <f t="shared" si="6"/>
        <v>0</v>
      </c>
      <c r="AD29">
        <v>0</v>
      </c>
      <c r="AE29" s="30" t="str">
        <f t="shared" si="7"/>
        <v>1</v>
      </c>
      <c r="AF29">
        <v>1</v>
      </c>
      <c r="AG29" s="30" t="str">
        <f t="shared" si="8"/>
        <v>0</v>
      </c>
      <c r="AH29">
        <v>0</v>
      </c>
      <c r="AI29" s="30" t="str">
        <f t="shared" si="9"/>
        <v>0</v>
      </c>
      <c r="AJ29">
        <v>0</v>
      </c>
    </row>
    <row r="30" spans="2:36" ht="15.5" x14ac:dyDescent="0.35">
      <c r="B30" s="29">
        <v>3.2526190000000003E-2</v>
      </c>
      <c r="C30">
        <v>1.275138576</v>
      </c>
      <c r="D30">
        <v>3.8771749999999998</v>
      </c>
      <c r="E30">
        <v>1</v>
      </c>
      <c r="F30" t="str">
        <f t="shared" si="0"/>
        <v>0</v>
      </c>
      <c r="G30">
        <v>0</v>
      </c>
      <c r="I30" t="str">
        <f t="shared" si="1"/>
        <v>0</v>
      </c>
      <c r="J30">
        <v>0</v>
      </c>
      <c r="M30" s="29">
        <v>-5.9335680799999999E-2</v>
      </c>
      <c r="N30">
        <v>4.7884659999999997</v>
      </c>
      <c r="O30">
        <v>2.1367897999999999</v>
      </c>
      <c r="P30" t="str">
        <f t="shared" si="2"/>
        <v>1</v>
      </c>
      <c r="Q30">
        <v>1</v>
      </c>
      <c r="R30" s="30" t="str">
        <f t="shared" si="3"/>
        <v>0</v>
      </c>
      <c r="S30">
        <v>0</v>
      </c>
      <c r="T30" s="30" t="str">
        <f t="shared" si="4"/>
        <v>0</v>
      </c>
      <c r="U30">
        <v>0</v>
      </c>
      <c r="V30" s="30" t="str">
        <f t="shared" si="5"/>
        <v>0</v>
      </c>
      <c r="W30">
        <v>0</v>
      </c>
      <c r="Z30" s="29">
        <v>-7.7203045999999997E-2</v>
      </c>
      <c r="AA30">
        <v>0.68477359999999998</v>
      </c>
      <c r="AB30">
        <v>-9.3949581999999996</v>
      </c>
      <c r="AC30" s="30" t="str">
        <f t="shared" si="6"/>
        <v>0</v>
      </c>
      <c r="AD30">
        <v>0</v>
      </c>
      <c r="AE30" s="30" t="str">
        <f t="shared" si="7"/>
        <v>1</v>
      </c>
      <c r="AF30">
        <v>1</v>
      </c>
      <c r="AG30" s="30" t="str">
        <f t="shared" si="8"/>
        <v>0</v>
      </c>
      <c r="AH30">
        <v>0</v>
      </c>
      <c r="AI30" s="30" t="str">
        <f t="shared" si="9"/>
        <v>0</v>
      </c>
      <c r="AJ30">
        <v>0</v>
      </c>
    </row>
    <row r="31" spans="2:36" ht="15.5" x14ac:dyDescent="0.35">
      <c r="B31" s="29">
        <v>3.783098E-2</v>
      </c>
      <c r="C31">
        <v>0.55769324450000002</v>
      </c>
      <c r="D31">
        <v>0.86758000000000002</v>
      </c>
      <c r="E31">
        <v>1</v>
      </c>
      <c r="F31" t="str">
        <f t="shared" si="0"/>
        <v>0</v>
      </c>
      <c r="G31">
        <v>0</v>
      </c>
      <c r="I31" t="str">
        <f t="shared" si="1"/>
        <v>0</v>
      </c>
      <c r="J31">
        <v>0</v>
      </c>
      <c r="M31" s="29">
        <v>-1.4613785999999999E-3</v>
      </c>
      <c r="N31">
        <v>10.914263099999999</v>
      </c>
      <c r="O31">
        <v>-1.7754250499999999</v>
      </c>
      <c r="P31" t="str">
        <f t="shared" si="2"/>
        <v>0</v>
      </c>
      <c r="Q31">
        <v>0</v>
      </c>
      <c r="R31" s="30" t="str">
        <f t="shared" si="3"/>
        <v>1</v>
      </c>
      <c r="S31">
        <v>1</v>
      </c>
      <c r="T31" s="30" t="str">
        <f t="shared" si="4"/>
        <v>0</v>
      </c>
      <c r="U31">
        <v>0</v>
      </c>
      <c r="V31" s="30" t="str">
        <f t="shared" si="5"/>
        <v>0</v>
      </c>
      <c r="W31">
        <v>0</v>
      </c>
      <c r="Z31" s="29">
        <v>-6.7816400299999996E-2</v>
      </c>
      <c r="AA31">
        <v>15.657816499999999</v>
      </c>
      <c r="AB31">
        <v>9.6162582000000008</v>
      </c>
      <c r="AC31" s="30" t="str">
        <f t="shared" si="6"/>
        <v>1</v>
      </c>
      <c r="AD31">
        <v>1</v>
      </c>
      <c r="AE31" s="30" t="str">
        <f t="shared" si="7"/>
        <v>0</v>
      </c>
      <c r="AF31">
        <v>0</v>
      </c>
      <c r="AG31" s="30" t="str">
        <f t="shared" si="8"/>
        <v>0</v>
      </c>
      <c r="AH31">
        <v>0</v>
      </c>
      <c r="AI31" s="30" t="str">
        <f t="shared" si="9"/>
        <v>0</v>
      </c>
      <c r="AJ31">
        <v>0</v>
      </c>
    </row>
    <row r="32" spans="2:36" ht="15.5" x14ac:dyDescent="0.35">
      <c r="B32" s="29">
        <v>6.0880659999999996E-3</v>
      </c>
      <c r="C32">
        <v>-1.1285019865000001</v>
      </c>
      <c r="D32">
        <v>-0.86961500000000003</v>
      </c>
      <c r="E32">
        <v>0</v>
      </c>
      <c r="F32" t="str">
        <f t="shared" si="0"/>
        <v>1</v>
      </c>
      <c r="G32">
        <v>1</v>
      </c>
      <c r="I32" t="str">
        <f t="shared" si="1"/>
        <v>0</v>
      </c>
      <c r="J32">
        <v>0</v>
      </c>
      <c r="M32" s="29">
        <v>-8.1110017100000001E-2</v>
      </c>
      <c r="N32">
        <v>6.8207575428571401</v>
      </c>
      <c r="O32">
        <v>1.95108132142857</v>
      </c>
      <c r="P32" t="str">
        <f t="shared" si="2"/>
        <v>1</v>
      </c>
      <c r="Q32">
        <v>1</v>
      </c>
      <c r="R32" s="30" t="str">
        <f t="shared" si="3"/>
        <v>0</v>
      </c>
      <c r="S32">
        <v>0</v>
      </c>
      <c r="T32" s="30" t="str">
        <f t="shared" si="4"/>
        <v>0</v>
      </c>
      <c r="U32">
        <v>0</v>
      </c>
      <c r="V32" s="30" t="str">
        <f t="shared" si="5"/>
        <v>0</v>
      </c>
      <c r="W32">
        <v>0</v>
      </c>
      <c r="Z32" s="29">
        <v>-3.7378955499999998E-2</v>
      </c>
      <c r="AA32">
        <v>1.3547225000000001</v>
      </c>
      <c r="AB32">
        <v>3.2251018</v>
      </c>
      <c r="AC32" s="30" t="str">
        <f t="shared" si="6"/>
        <v>1</v>
      </c>
      <c r="AD32">
        <v>1</v>
      </c>
      <c r="AE32" s="30" t="str">
        <f t="shared" si="7"/>
        <v>0</v>
      </c>
      <c r="AF32">
        <v>0</v>
      </c>
      <c r="AG32" s="30" t="str">
        <f t="shared" si="8"/>
        <v>0</v>
      </c>
      <c r="AH32">
        <v>0</v>
      </c>
      <c r="AI32" s="30" t="str">
        <f t="shared" si="9"/>
        <v>0</v>
      </c>
      <c r="AJ32">
        <v>0</v>
      </c>
    </row>
    <row r="33" spans="2:36" ht="15.5" x14ac:dyDescent="0.35">
      <c r="B33" s="29">
        <v>-1.32503E-2</v>
      </c>
      <c r="C33">
        <v>1.8155201009999999</v>
      </c>
      <c r="D33">
        <v>4.0222249999999997</v>
      </c>
      <c r="E33">
        <v>1</v>
      </c>
      <c r="F33" t="str">
        <f t="shared" si="0"/>
        <v>0</v>
      </c>
      <c r="G33">
        <v>0</v>
      </c>
      <c r="I33" t="str">
        <f t="shared" si="1"/>
        <v>0</v>
      </c>
      <c r="J33">
        <v>0</v>
      </c>
      <c r="M33" s="29">
        <v>1.23539949E-2</v>
      </c>
      <c r="N33">
        <v>6.9404377000000004</v>
      </c>
      <c r="O33">
        <v>-4.0803440499999999</v>
      </c>
      <c r="P33" t="str">
        <f t="shared" si="2"/>
        <v>0</v>
      </c>
      <c r="Q33">
        <v>0</v>
      </c>
      <c r="R33" s="30" t="str">
        <f t="shared" si="3"/>
        <v>1</v>
      </c>
      <c r="S33">
        <v>1</v>
      </c>
      <c r="T33" s="30" t="str">
        <f t="shared" si="4"/>
        <v>0</v>
      </c>
      <c r="U33">
        <v>0</v>
      </c>
      <c r="V33" s="30" t="str">
        <f t="shared" si="5"/>
        <v>0</v>
      </c>
      <c r="W33">
        <v>0</v>
      </c>
      <c r="Z33" s="29">
        <v>-5.5688748400000002E-2</v>
      </c>
      <c r="AA33">
        <v>2.97589027142857</v>
      </c>
      <c r="AB33">
        <v>-2.31579847142857</v>
      </c>
      <c r="AC33" s="30" t="str">
        <f t="shared" si="6"/>
        <v>0</v>
      </c>
      <c r="AD33">
        <v>0</v>
      </c>
      <c r="AE33" s="30" t="str">
        <f t="shared" si="7"/>
        <v>1</v>
      </c>
      <c r="AF33">
        <v>1</v>
      </c>
      <c r="AG33" s="30" t="str">
        <f t="shared" si="8"/>
        <v>0</v>
      </c>
      <c r="AH33">
        <v>0</v>
      </c>
      <c r="AI33" s="30" t="str">
        <f t="shared" si="9"/>
        <v>0</v>
      </c>
      <c r="AJ33">
        <v>0</v>
      </c>
    </row>
    <row r="34" spans="2:36" ht="15.5" x14ac:dyDescent="0.35">
      <c r="B34" s="29">
        <v>5.3480810000000002E-3</v>
      </c>
      <c r="C34">
        <v>0.79062772749999999</v>
      </c>
      <c r="D34">
        <v>5.6221100000000002</v>
      </c>
      <c r="E34">
        <v>1</v>
      </c>
      <c r="F34" t="str">
        <f t="shared" si="0"/>
        <v>0</v>
      </c>
      <c r="G34">
        <v>0</v>
      </c>
      <c r="I34" t="str">
        <f t="shared" si="1"/>
        <v>0</v>
      </c>
      <c r="J34">
        <v>0</v>
      </c>
      <c r="M34" s="29">
        <v>1.6082977799999999E-2</v>
      </c>
      <c r="N34">
        <v>4.3383566</v>
      </c>
      <c r="O34">
        <v>0.57886234999999997</v>
      </c>
      <c r="P34" t="str">
        <f t="shared" si="2"/>
        <v>1</v>
      </c>
      <c r="Q34">
        <v>1</v>
      </c>
      <c r="R34" s="30" t="str">
        <f t="shared" si="3"/>
        <v>0</v>
      </c>
      <c r="S34">
        <v>0</v>
      </c>
      <c r="T34" s="30" t="str">
        <f t="shared" si="4"/>
        <v>0</v>
      </c>
      <c r="U34">
        <v>0</v>
      </c>
      <c r="V34" s="30" t="str">
        <f t="shared" si="5"/>
        <v>0</v>
      </c>
      <c r="W34">
        <v>0</v>
      </c>
      <c r="Z34" s="29">
        <v>-0.13297776010000001</v>
      </c>
      <c r="AA34">
        <v>-1.5531752999999999</v>
      </c>
      <c r="AB34">
        <v>2.9562822</v>
      </c>
      <c r="AC34" s="30" t="str">
        <f t="shared" si="6"/>
        <v>0</v>
      </c>
      <c r="AD34">
        <v>0</v>
      </c>
      <c r="AE34" s="30" t="str">
        <f t="shared" si="7"/>
        <v>0</v>
      </c>
      <c r="AF34">
        <v>0</v>
      </c>
      <c r="AG34" s="30" t="str">
        <f t="shared" si="8"/>
        <v>0</v>
      </c>
      <c r="AH34">
        <v>0</v>
      </c>
      <c r="AI34" s="30" t="str">
        <f t="shared" si="9"/>
        <v>1</v>
      </c>
      <c r="AJ34">
        <v>1</v>
      </c>
    </row>
    <row r="35" spans="2:36" ht="15.5" x14ac:dyDescent="0.35">
      <c r="B35" s="29">
        <v>-8.3241099999999998E-2</v>
      </c>
      <c r="C35">
        <v>1.3440191975</v>
      </c>
      <c r="D35">
        <v>-2.1208200000000001</v>
      </c>
      <c r="E35">
        <v>0</v>
      </c>
      <c r="F35" t="str">
        <f t="shared" si="0"/>
        <v>0</v>
      </c>
      <c r="G35">
        <v>0</v>
      </c>
      <c r="I35" t="str">
        <f t="shared" si="1"/>
        <v>1</v>
      </c>
      <c r="J35">
        <v>1</v>
      </c>
      <c r="M35" s="29">
        <v>2.5836906999999999E-2</v>
      </c>
      <c r="N35">
        <v>-0.23201640000000001</v>
      </c>
      <c r="O35">
        <v>2.6455055500000002</v>
      </c>
      <c r="P35" t="str">
        <f t="shared" si="2"/>
        <v>0</v>
      </c>
      <c r="Q35">
        <v>0</v>
      </c>
      <c r="R35" s="30" t="str">
        <f t="shared" si="3"/>
        <v>0</v>
      </c>
      <c r="S35">
        <v>0</v>
      </c>
      <c r="T35" s="30" t="str">
        <f t="shared" si="4"/>
        <v>0</v>
      </c>
      <c r="U35">
        <v>0</v>
      </c>
      <c r="V35" s="30" t="str">
        <f t="shared" si="5"/>
        <v>1</v>
      </c>
      <c r="W35">
        <v>1</v>
      </c>
      <c r="Z35" s="29">
        <v>-5.94561776E-2</v>
      </c>
      <c r="AA35">
        <v>-5.0001381</v>
      </c>
      <c r="AB35">
        <v>-6.8053944</v>
      </c>
      <c r="AC35" s="30" t="str">
        <f t="shared" si="6"/>
        <v>0</v>
      </c>
      <c r="AD35">
        <v>0</v>
      </c>
      <c r="AE35" s="30" t="str">
        <f t="shared" si="7"/>
        <v>0</v>
      </c>
      <c r="AF35">
        <v>0</v>
      </c>
      <c r="AG35" s="30" t="str">
        <f t="shared" si="8"/>
        <v>1</v>
      </c>
      <c r="AH35">
        <v>1</v>
      </c>
      <c r="AI35" s="30" t="str">
        <f t="shared" si="9"/>
        <v>0</v>
      </c>
      <c r="AJ35">
        <v>0</v>
      </c>
    </row>
    <row r="36" spans="2:36" ht="15.5" x14ac:dyDescent="0.35">
      <c r="B36" s="29">
        <v>-3.3713050000000001E-2</v>
      </c>
      <c r="C36">
        <v>0.55884480849999996</v>
      </c>
      <c r="D36">
        <v>6.0879300000000001</v>
      </c>
      <c r="E36">
        <v>1</v>
      </c>
      <c r="F36" t="str">
        <f t="shared" si="0"/>
        <v>0</v>
      </c>
      <c r="G36">
        <v>0</v>
      </c>
      <c r="I36" t="str">
        <f t="shared" si="1"/>
        <v>0</v>
      </c>
      <c r="J36">
        <v>0</v>
      </c>
      <c r="M36" s="29">
        <v>-8.0274003600000005E-2</v>
      </c>
      <c r="N36">
        <v>8.7856205000000003</v>
      </c>
      <c r="O36">
        <v>-2.7097581000000002</v>
      </c>
      <c r="P36" t="str">
        <f t="shared" si="2"/>
        <v>0</v>
      </c>
      <c r="Q36">
        <v>0</v>
      </c>
      <c r="R36" s="30" t="str">
        <f t="shared" si="3"/>
        <v>1</v>
      </c>
      <c r="S36">
        <v>1</v>
      </c>
      <c r="T36" s="30" t="str">
        <f t="shared" si="4"/>
        <v>0</v>
      </c>
      <c r="U36">
        <v>0</v>
      </c>
      <c r="V36" s="30" t="str">
        <f t="shared" si="5"/>
        <v>0</v>
      </c>
      <c r="W36">
        <v>0</v>
      </c>
      <c r="Z36" s="29">
        <v>-2.3054657499999999E-2</v>
      </c>
      <c r="AA36">
        <v>11.6893361</v>
      </c>
      <c r="AB36">
        <v>2.2654945999999998</v>
      </c>
      <c r="AC36" s="30" t="str">
        <f t="shared" si="6"/>
        <v>1</v>
      </c>
      <c r="AD36">
        <v>1</v>
      </c>
      <c r="AE36" s="30" t="str">
        <f t="shared" si="7"/>
        <v>0</v>
      </c>
      <c r="AF36">
        <v>0</v>
      </c>
      <c r="AG36" s="30" t="str">
        <f t="shared" si="8"/>
        <v>0</v>
      </c>
      <c r="AH36">
        <v>0</v>
      </c>
      <c r="AI36" s="30" t="str">
        <f t="shared" si="9"/>
        <v>0</v>
      </c>
      <c r="AJ36">
        <v>0</v>
      </c>
    </row>
    <row r="37" spans="2:36" ht="15.5" x14ac:dyDescent="0.35">
      <c r="B37" s="29">
        <v>3.1505909999999998E-2</v>
      </c>
      <c r="C37">
        <v>-0.148531522</v>
      </c>
      <c r="D37">
        <v>3.8962150000000002</v>
      </c>
      <c r="E37">
        <v>0</v>
      </c>
      <c r="F37" t="str">
        <f t="shared" si="0"/>
        <v>0</v>
      </c>
      <c r="G37">
        <v>0</v>
      </c>
      <c r="I37" t="str">
        <f t="shared" si="1"/>
        <v>0</v>
      </c>
      <c r="J37">
        <v>0</v>
      </c>
      <c r="M37" s="29">
        <v>-0.1043693086</v>
      </c>
      <c r="N37">
        <v>9.2117778000000001</v>
      </c>
      <c r="O37">
        <v>3.1486727000000001</v>
      </c>
      <c r="P37" t="str">
        <f t="shared" si="2"/>
        <v>1</v>
      </c>
      <c r="Q37">
        <v>1</v>
      </c>
      <c r="R37" s="30" t="str">
        <f t="shared" si="3"/>
        <v>0</v>
      </c>
      <c r="S37">
        <v>0</v>
      </c>
      <c r="T37" s="30" t="str">
        <f t="shared" si="4"/>
        <v>0</v>
      </c>
      <c r="U37">
        <v>0</v>
      </c>
      <c r="V37" s="30" t="str">
        <f t="shared" si="5"/>
        <v>0</v>
      </c>
      <c r="W37">
        <v>0</v>
      </c>
      <c r="Z37" s="29">
        <v>-0.1090193055</v>
      </c>
      <c r="AA37">
        <v>-1.0014905000000001</v>
      </c>
      <c r="AB37">
        <v>-0.79905959999999998</v>
      </c>
      <c r="AC37" s="30" t="str">
        <f t="shared" si="6"/>
        <v>0</v>
      </c>
      <c r="AD37">
        <v>0</v>
      </c>
      <c r="AE37" s="30" t="str">
        <f t="shared" si="7"/>
        <v>0</v>
      </c>
      <c r="AF37">
        <v>0</v>
      </c>
      <c r="AG37" s="30" t="str">
        <f t="shared" si="8"/>
        <v>1</v>
      </c>
      <c r="AH37">
        <v>1</v>
      </c>
      <c r="AI37" s="30" t="str">
        <f t="shared" si="9"/>
        <v>0</v>
      </c>
      <c r="AJ37">
        <v>0</v>
      </c>
    </row>
    <row r="38" spans="2:36" ht="15.5" x14ac:dyDescent="0.35">
      <c r="B38" s="29">
        <v>3.7148170000000001E-2</v>
      </c>
      <c r="C38">
        <v>0.49402616999999999</v>
      </c>
      <c r="D38">
        <v>7.7731000000000003</v>
      </c>
      <c r="E38">
        <v>1</v>
      </c>
      <c r="F38" t="str">
        <f t="shared" si="0"/>
        <v>0</v>
      </c>
      <c r="G38">
        <v>0</v>
      </c>
      <c r="I38" t="str">
        <f t="shared" si="1"/>
        <v>0</v>
      </c>
      <c r="J38">
        <v>0</v>
      </c>
      <c r="M38" s="29">
        <v>2.89346355E-2</v>
      </c>
      <c r="N38">
        <v>10.5801701</v>
      </c>
      <c r="O38">
        <v>-0.88709700000000002</v>
      </c>
      <c r="P38" t="str">
        <f t="shared" si="2"/>
        <v>0</v>
      </c>
      <c r="Q38">
        <v>0</v>
      </c>
      <c r="R38" s="30" t="str">
        <f t="shared" si="3"/>
        <v>1</v>
      </c>
      <c r="S38">
        <v>1</v>
      </c>
      <c r="T38" s="30" t="str">
        <f t="shared" si="4"/>
        <v>0</v>
      </c>
      <c r="U38">
        <v>0</v>
      </c>
      <c r="V38" s="30" t="str">
        <f t="shared" si="5"/>
        <v>0</v>
      </c>
      <c r="W38">
        <v>0</v>
      </c>
      <c r="Z38" s="29">
        <v>-0.12285961939999999</v>
      </c>
      <c r="AA38">
        <v>10.3529041</v>
      </c>
      <c r="AB38">
        <v>-0.10427</v>
      </c>
      <c r="AC38" s="30" t="str">
        <f t="shared" si="6"/>
        <v>0</v>
      </c>
      <c r="AD38">
        <v>0</v>
      </c>
      <c r="AE38" s="30" t="str">
        <f t="shared" si="7"/>
        <v>1</v>
      </c>
      <c r="AF38">
        <v>1</v>
      </c>
      <c r="AG38" s="30" t="str">
        <f t="shared" si="8"/>
        <v>0</v>
      </c>
      <c r="AH38">
        <v>0</v>
      </c>
      <c r="AI38" s="30" t="str">
        <f t="shared" si="9"/>
        <v>0</v>
      </c>
      <c r="AJ38">
        <v>0</v>
      </c>
    </row>
    <row r="39" spans="2:36" ht="15.5" x14ac:dyDescent="0.35">
      <c r="B39" s="29">
        <v>1.469618E-2</v>
      </c>
      <c r="C39">
        <v>2.6479003754999999</v>
      </c>
      <c r="D39">
        <v>4.2026700000000003</v>
      </c>
      <c r="E39">
        <v>1</v>
      </c>
      <c r="F39" t="str">
        <f t="shared" si="0"/>
        <v>0</v>
      </c>
      <c r="G39">
        <v>0</v>
      </c>
      <c r="I39" t="str">
        <f t="shared" si="1"/>
        <v>0</v>
      </c>
      <c r="J39">
        <v>0</v>
      </c>
      <c r="M39" s="29">
        <v>6.32710888E-2</v>
      </c>
      <c r="N39">
        <v>7.2181483999999996</v>
      </c>
      <c r="O39">
        <v>4.6009861499999998</v>
      </c>
      <c r="P39" t="str">
        <f t="shared" si="2"/>
        <v>1</v>
      </c>
      <c r="Q39">
        <v>1</v>
      </c>
      <c r="R39" s="30" t="str">
        <f t="shared" si="3"/>
        <v>0</v>
      </c>
      <c r="S39">
        <v>0</v>
      </c>
      <c r="T39" s="30" t="str">
        <f t="shared" si="4"/>
        <v>0</v>
      </c>
      <c r="U39">
        <v>0</v>
      </c>
      <c r="V39" s="30" t="str">
        <f t="shared" si="5"/>
        <v>0</v>
      </c>
      <c r="W39">
        <v>0</v>
      </c>
      <c r="Z39" s="29">
        <v>-0.1646594468</v>
      </c>
      <c r="AA39">
        <v>-4.2067990999999996</v>
      </c>
      <c r="AB39">
        <v>-6.9918455000000002</v>
      </c>
      <c r="AC39" s="30" t="str">
        <f t="shared" si="6"/>
        <v>0</v>
      </c>
      <c r="AD39">
        <v>0</v>
      </c>
      <c r="AE39" s="30" t="str">
        <f t="shared" si="7"/>
        <v>0</v>
      </c>
      <c r="AF39">
        <v>0</v>
      </c>
      <c r="AG39" s="30" t="str">
        <f t="shared" si="8"/>
        <v>1</v>
      </c>
      <c r="AH39">
        <v>1</v>
      </c>
      <c r="AI39" s="30" t="str">
        <f t="shared" si="9"/>
        <v>0</v>
      </c>
      <c r="AJ39">
        <v>0</v>
      </c>
    </row>
    <row r="40" spans="2:36" ht="15.5" x14ac:dyDescent="0.35">
      <c r="B40" s="29">
        <v>4.1976920000000001E-2</v>
      </c>
      <c r="C40">
        <v>1.7076144424999999</v>
      </c>
      <c r="D40">
        <v>8.1192399999999996</v>
      </c>
      <c r="E40">
        <v>1</v>
      </c>
      <c r="F40" t="str">
        <f t="shared" si="0"/>
        <v>0</v>
      </c>
      <c r="G40">
        <v>0</v>
      </c>
      <c r="I40" t="str">
        <f t="shared" si="1"/>
        <v>0</v>
      </c>
      <c r="J40">
        <v>0</v>
      </c>
      <c r="M40" s="29">
        <v>-3.8001992999999999E-3</v>
      </c>
      <c r="N40">
        <v>6.6917849571428603</v>
      </c>
      <c r="O40">
        <v>2.41100455714286</v>
      </c>
      <c r="P40" t="str">
        <f t="shared" si="2"/>
        <v>1</v>
      </c>
      <c r="Q40">
        <v>1</v>
      </c>
      <c r="R40" s="30" t="str">
        <f t="shared" si="3"/>
        <v>0</v>
      </c>
      <c r="S40">
        <v>0</v>
      </c>
      <c r="T40" s="30" t="str">
        <f t="shared" si="4"/>
        <v>0</v>
      </c>
      <c r="U40">
        <v>0</v>
      </c>
      <c r="V40" s="30" t="str">
        <f t="shared" si="5"/>
        <v>0</v>
      </c>
      <c r="W40">
        <v>0</v>
      </c>
      <c r="Z40" s="29">
        <v>-8.2545291899999998E-2</v>
      </c>
      <c r="AA40">
        <v>0.25141069999999899</v>
      </c>
      <c r="AB40">
        <v>2.0307396999999998</v>
      </c>
      <c r="AC40" s="30" t="str">
        <f t="shared" si="6"/>
        <v>1</v>
      </c>
      <c r="AD40">
        <v>1</v>
      </c>
      <c r="AE40" s="30" t="str">
        <f t="shared" si="7"/>
        <v>0</v>
      </c>
      <c r="AF40">
        <v>0</v>
      </c>
      <c r="AG40" s="30" t="str">
        <f t="shared" si="8"/>
        <v>0</v>
      </c>
      <c r="AH40">
        <v>0</v>
      </c>
      <c r="AI40" s="30" t="str">
        <f t="shared" si="9"/>
        <v>0</v>
      </c>
      <c r="AJ40">
        <v>0</v>
      </c>
    </row>
    <row r="41" spans="2:36" ht="15.5" x14ac:dyDescent="0.35">
      <c r="B41" s="29">
        <v>5.7310880000000002E-2</v>
      </c>
      <c r="C41">
        <v>0.68835501750000005</v>
      </c>
      <c r="D41">
        <v>7.7554699999999999</v>
      </c>
      <c r="E41">
        <v>1</v>
      </c>
      <c r="F41" t="str">
        <f t="shared" si="0"/>
        <v>0</v>
      </c>
      <c r="G41">
        <v>0</v>
      </c>
      <c r="I41" t="str">
        <f t="shared" si="1"/>
        <v>0</v>
      </c>
      <c r="J41">
        <v>0</v>
      </c>
      <c r="M41" s="29">
        <v>1.23659593E-2</v>
      </c>
      <c r="N41">
        <v>13.161250300000001</v>
      </c>
      <c r="O41">
        <v>2.5571597499999998</v>
      </c>
      <c r="P41" t="str">
        <f t="shared" si="2"/>
        <v>1</v>
      </c>
      <c r="Q41">
        <v>1</v>
      </c>
      <c r="R41" s="30" t="str">
        <f t="shared" si="3"/>
        <v>0</v>
      </c>
      <c r="S41">
        <v>0</v>
      </c>
      <c r="T41" s="30" t="str">
        <f t="shared" si="4"/>
        <v>0</v>
      </c>
      <c r="U41">
        <v>0</v>
      </c>
      <c r="V41" s="30" t="str">
        <f t="shared" si="5"/>
        <v>0</v>
      </c>
      <c r="W41">
        <v>0</v>
      </c>
      <c r="Z41" s="29">
        <v>-7.8549752799999997E-2</v>
      </c>
      <c r="AA41">
        <v>1.50457827142857</v>
      </c>
      <c r="AB41">
        <v>-0.34972185714285797</v>
      </c>
      <c r="AC41" s="30" t="str">
        <f t="shared" si="6"/>
        <v>0</v>
      </c>
      <c r="AD41">
        <v>0</v>
      </c>
      <c r="AE41" s="30" t="str">
        <f t="shared" si="7"/>
        <v>1</v>
      </c>
      <c r="AF41">
        <v>1</v>
      </c>
      <c r="AG41" s="30" t="str">
        <f t="shared" si="8"/>
        <v>0</v>
      </c>
      <c r="AH41">
        <v>0</v>
      </c>
      <c r="AI41" s="30" t="str">
        <f t="shared" si="9"/>
        <v>0</v>
      </c>
      <c r="AJ41">
        <v>0</v>
      </c>
    </row>
    <row r="42" spans="2:36" ht="15.5" x14ac:dyDescent="0.35">
      <c r="B42" s="29">
        <v>4.6200770000000002E-2</v>
      </c>
      <c r="C42">
        <v>2.185396007</v>
      </c>
      <c r="D42">
        <v>5.98048</v>
      </c>
      <c r="E42">
        <v>1</v>
      </c>
      <c r="F42" t="str">
        <f t="shared" si="0"/>
        <v>0</v>
      </c>
      <c r="G42">
        <v>0</v>
      </c>
      <c r="I42" t="str">
        <f t="shared" si="1"/>
        <v>0</v>
      </c>
      <c r="J42">
        <v>0</v>
      </c>
      <c r="M42" s="29">
        <v>-6.9657403899999998E-2</v>
      </c>
      <c r="N42">
        <v>2.5424528999999998</v>
      </c>
      <c r="O42">
        <v>2.37398935</v>
      </c>
      <c r="P42" t="str">
        <f t="shared" si="2"/>
        <v>1</v>
      </c>
      <c r="Q42">
        <v>1</v>
      </c>
      <c r="R42" s="30" t="str">
        <f t="shared" si="3"/>
        <v>0</v>
      </c>
      <c r="S42">
        <v>0</v>
      </c>
      <c r="T42" s="30" t="str">
        <f t="shared" si="4"/>
        <v>0</v>
      </c>
      <c r="U42">
        <v>0</v>
      </c>
      <c r="V42" s="30" t="str">
        <f t="shared" si="5"/>
        <v>0</v>
      </c>
      <c r="W42">
        <v>0</v>
      </c>
      <c r="Z42" s="29">
        <v>-0.1147666583</v>
      </c>
      <c r="AA42">
        <v>10.5419517</v>
      </c>
      <c r="AB42">
        <v>-6.4171253999999998</v>
      </c>
      <c r="AC42" s="30" t="str">
        <f t="shared" si="6"/>
        <v>0</v>
      </c>
      <c r="AD42">
        <v>0</v>
      </c>
      <c r="AE42" s="30" t="str">
        <f t="shared" si="7"/>
        <v>1</v>
      </c>
      <c r="AF42">
        <v>1</v>
      </c>
      <c r="AG42" s="30" t="str">
        <f t="shared" si="8"/>
        <v>0</v>
      </c>
      <c r="AH42">
        <v>0</v>
      </c>
      <c r="AI42" s="30" t="str">
        <f t="shared" si="9"/>
        <v>0</v>
      </c>
      <c r="AJ42">
        <v>0</v>
      </c>
    </row>
    <row r="43" spans="2:36" ht="15.5" x14ac:dyDescent="0.35">
      <c r="B43" s="29">
        <v>1.984605E-2</v>
      </c>
      <c r="C43">
        <v>1.4939372335000001</v>
      </c>
      <c r="D43">
        <v>6.7661899999999999</v>
      </c>
      <c r="E43">
        <v>1</v>
      </c>
      <c r="F43" t="str">
        <f t="shared" si="0"/>
        <v>0</v>
      </c>
      <c r="G43">
        <v>0</v>
      </c>
      <c r="I43" t="str">
        <f t="shared" si="1"/>
        <v>0</v>
      </c>
      <c r="J43">
        <v>0</v>
      </c>
      <c r="M43" s="29">
        <v>-9.3292059799999993E-2</v>
      </c>
      <c r="N43">
        <v>3.3640476000000001</v>
      </c>
      <c r="O43">
        <v>2.5166966999999998</v>
      </c>
      <c r="P43" t="str">
        <f t="shared" si="2"/>
        <v>1</v>
      </c>
      <c r="Q43">
        <v>1</v>
      </c>
      <c r="R43" s="30" t="str">
        <f t="shared" si="3"/>
        <v>0</v>
      </c>
      <c r="S43">
        <v>0</v>
      </c>
      <c r="T43" s="30" t="str">
        <f t="shared" si="4"/>
        <v>0</v>
      </c>
      <c r="U43">
        <v>0</v>
      </c>
      <c r="V43" s="30" t="str">
        <f t="shared" si="5"/>
        <v>0</v>
      </c>
      <c r="W43">
        <v>0</v>
      </c>
      <c r="Z43" s="29">
        <v>-8.7405538300000002E-2</v>
      </c>
      <c r="AA43">
        <v>-0.168879</v>
      </c>
      <c r="AB43">
        <v>-5.6232981000000004</v>
      </c>
      <c r="AC43" s="30" t="str">
        <f t="shared" si="6"/>
        <v>0</v>
      </c>
      <c r="AD43">
        <v>0</v>
      </c>
      <c r="AE43" s="30" t="str">
        <f t="shared" si="7"/>
        <v>0</v>
      </c>
      <c r="AF43">
        <v>0</v>
      </c>
      <c r="AG43" s="30" t="str">
        <f t="shared" si="8"/>
        <v>1</v>
      </c>
      <c r="AH43">
        <v>1</v>
      </c>
      <c r="AI43" s="30" t="str">
        <f t="shared" si="9"/>
        <v>0</v>
      </c>
      <c r="AJ43">
        <v>0</v>
      </c>
    </row>
    <row r="44" spans="2:36" ht="15.5" x14ac:dyDescent="0.35">
      <c r="B44" s="29">
        <v>-2.421833E-4</v>
      </c>
      <c r="C44">
        <v>2.5587134119999999</v>
      </c>
      <c r="D44">
        <v>2.3571</v>
      </c>
      <c r="E44">
        <v>1</v>
      </c>
      <c r="F44" t="str">
        <f t="shared" si="0"/>
        <v>0</v>
      </c>
      <c r="G44">
        <v>0</v>
      </c>
      <c r="I44" t="str">
        <f t="shared" si="1"/>
        <v>0</v>
      </c>
      <c r="J44">
        <v>0</v>
      </c>
      <c r="M44" s="29">
        <v>-6.3828975299999993E-2</v>
      </c>
      <c r="N44">
        <v>8.1911877000000004</v>
      </c>
      <c r="O44">
        <v>0.17366775000000001</v>
      </c>
      <c r="P44" t="str">
        <f t="shared" si="2"/>
        <v>1</v>
      </c>
      <c r="Q44">
        <v>1</v>
      </c>
      <c r="R44" s="30" t="str">
        <f t="shared" si="3"/>
        <v>0</v>
      </c>
      <c r="S44">
        <v>0</v>
      </c>
      <c r="T44" s="30" t="str">
        <f t="shared" si="4"/>
        <v>0</v>
      </c>
      <c r="U44">
        <v>0</v>
      </c>
      <c r="V44" s="30" t="str">
        <f t="shared" si="5"/>
        <v>0</v>
      </c>
      <c r="W44">
        <v>0</v>
      </c>
      <c r="Z44" s="29">
        <v>-2.5851090300000001E-2</v>
      </c>
      <c r="AA44">
        <v>1.2116783</v>
      </c>
      <c r="AB44">
        <v>1.444124</v>
      </c>
      <c r="AC44" s="30" t="str">
        <f t="shared" si="6"/>
        <v>1</v>
      </c>
      <c r="AD44">
        <v>1</v>
      </c>
      <c r="AE44" s="30" t="str">
        <f t="shared" si="7"/>
        <v>0</v>
      </c>
      <c r="AF44">
        <v>0</v>
      </c>
      <c r="AG44" s="30" t="str">
        <f t="shared" si="8"/>
        <v>0</v>
      </c>
      <c r="AH44">
        <v>0</v>
      </c>
      <c r="AI44" s="30" t="str">
        <f t="shared" si="9"/>
        <v>0</v>
      </c>
      <c r="AJ44">
        <v>0</v>
      </c>
    </row>
    <row r="45" spans="2:36" ht="15.5" x14ac:dyDescent="0.35">
      <c r="B45" s="29">
        <v>-6.8058349999999997E-3</v>
      </c>
      <c r="C45">
        <v>0.27504878900000002</v>
      </c>
      <c r="D45">
        <v>3.293005</v>
      </c>
      <c r="E45">
        <v>1</v>
      </c>
      <c r="F45" t="str">
        <f t="shared" si="0"/>
        <v>0</v>
      </c>
      <c r="G45">
        <v>0</v>
      </c>
      <c r="I45" t="str">
        <f t="shared" si="1"/>
        <v>0</v>
      </c>
      <c r="J45">
        <v>0</v>
      </c>
      <c r="M45" s="29">
        <v>6.3649103100000007E-2</v>
      </c>
      <c r="N45">
        <v>7.7275277999999998</v>
      </c>
      <c r="O45">
        <v>0.15437665</v>
      </c>
      <c r="P45" t="str">
        <f t="shared" si="2"/>
        <v>1</v>
      </c>
      <c r="Q45">
        <v>1</v>
      </c>
      <c r="R45" s="30" t="str">
        <f t="shared" si="3"/>
        <v>0</v>
      </c>
      <c r="S45">
        <v>0</v>
      </c>
      <c r="T45" s="30" t="str">
        <f t="shared" si="4"/>
        <v>0</v>
      </c>
      <c r="U45">
        <v>0</v>
      </c>
      <c r="V45" s="30" t="str">
        <f t="shared" si="5"/>
        <v>0</v>
      </c>
      <c r="W45">
        <v>0</v>
      </c>
      <c r="Z45" s="29">
        <v>-0.1796799124</v>
      </c>
      <c r="AA45">
        <v>15.4233251</v>
      </c>
      <c r="AB45">
        <v>-0.76430450000000005</v>
      </c>
      <c r="AC45" s="30" t="str">
        <f t="shared" si="6"/>
        <v>0</v>
      </c>
      <c r="AD45">
        <v>0</v>
      </c>
      <c r="AE45" s="30" t="str">
        <f t="shared" si="7"/>
        <v>1</v>
      </c>
      <c r="AF45">
        <v>1</v>
      </c>
      <c r="AG45" s="30" t="str">
        <f t="shared" si="8"/>
        <v>0</v>
      </c>
      <c r="AH45">
        <v>0</v>
      </c>
      <c r="AI45" s="30" t="str">
        <f t="shared" si="9"/>
        <v>0</v>
      </c>
      <c r="AJ45">
        <v>0</v>
      </c>
    </row>
    <row r="46" spans="2:36" ht="15.5" x14ac:dyDescent="0.35">
      <c r="B46" s="29">
        <v>7.013403E-2</v>
      </c>
      <c r="C46">
        <v>-6.0206449999999998E-4</v>
      </c>
      <c r="D46">
        <v>-1.76153</v>
      </c>
      <c r="E46">
        <v>0</v>
      </c>
      <c r="F46" t="str">
        <f t="shared" si="0"/>
        <v>1</v>
      </c>
      <c r="G46">
        <v>1</v>
      </c>
      <c r="I46" t="str">
        <f t="shared" si="1"/>
        <v>0</v>
      </c>
      <c r="J46">
        <v>0</v>
      </c>
      <c r="M46" s="29">
        <v>-0.1021020547</v>
      </c>
      <c r="N46">
        <v>-3.9125710000000001E-2</v>
      </c>
      <c r="O46">
        <v>4.5104375000000001</v>
      </c>
      <c r="P46" t="str">
        <f t="shared" si="2"/>
        <v>0</v>
      </c>
      <c r="Q46">
        <v>0</v>
      </c>
      <c r="R46" s="30" t="str">
        <f t="shared" si="3"/>
        <v>0</v>
      </c>
      <c r="S46">
        <v>0</v>
      </c>
      <c r="T46" s="30" t="str">
        <f t="shared" si="4"/>
        <v>0</v>
      </c>
      <c r="U46">
        <v>0</v>
      </c>
      <c r="V46" s="30" t="str">
        <f t="shared" si="5"/>
        <v>1</v>
      </c>
      <c r="W46">
        <v>1</v>
      </c>
      <c r="Z46" s="29">
        <v>3.3829757299999999E-2</v>
      </c>
      <c r="AA46">
        <v>-5.2817981999999999</v>
      </c>
      <c r="AB46">
        <v>3.4709873999999998</v>
      </c>
      <c r="AC46" s="30" t="str">
        <f t="shared" si="6"/>
        <v>0</v>
      </c>
      <c r="AD46">
        <v>0</v>
      </c>
      <c r="AE46" s="30" t="str">
        <f t="shared" si="7"/>
        <v>0</v>
      </c>
      <c r="AF46">
        <v>0</v>
      </c>
      <c r="AG46" s="30" t="str">
        <f t="shared" si="8"/>
        <v>0</v>
      </c>
      <c r="AH46">
        <v>0</v>
      </c>
      <c r="AI46" s="30" t="str">
        <f t="shared" si="9"/>
        <v>1</v>
      </c>
      <c r="AJ46">
        <v>1</v>
      </c>
    </row>
    <row r="47" spans="2:36" ht="15.5" x14ac:dyDescent="0.35">
      <c r="B47" s="29">
        <v>5.6027899999999999E-3</v>
      </c>
      <c r="C47">
        <v>0.42548200149999998</v>
      </c>
      <c r="D47">
        <v>2.7624749999999998</v>
      </c>
      <c r="E47">
        <v>1</v>
      </c>
      <c r="F47" t="str">
        <f t="shared" si="0"/>
        <v>0</v>
      </c>
      <c r="G47">
        <v>0</v>
      </c>
      <c r="I47" t="str">
        <f t="shared" si="1"/>
        <v>0</v>
      </c>
      <c r="J47">
        <v>0</v>
      </c>
      <c r="M47" s="29">
        <v>-4.9538315600000001E-2</v>
      </c>
      <c r="N47">
        <v>-4.9462353700000001</v>
      </c>
      <c r="O47">
        <v>2.7012874999999999E-3</v>
      </c>
      <c r="P47" t="str">
        <f t="shared" si="2"/>
        <v>0</v>
      </c>
      <c r="Q47">
        <v>0</v>
      </c>
      <c r="R47" s="30" t="str">
        <f t="shared" si="3"/>
        <v>0</v>
      </c>
      <c r="S47">
        <v>0</v>
      </c>
      <c r="T47" s="30" t="str">
        <f t="shared" si="4"/>
        <v>0</v>
      </c>
      <c r="U47">
        <v>0</v>
      </c>
      <c r="V47" s="30" t="str">
        <f t="shared" si="5"/>
        <v>1</v>
      </c>
      <c r="W47">
        <v>1</v>
      </c>
      <c r="Z47" s="29">
        <v>2.6599409000000001E-2</v>
      </c>
      <c r="AA47">
        <v>13.3212168</v>
      </c>
      <c r="AB47">
        <v>-0.99463780000000002</v>
      </c>
      <c r="AC47" s="30" t="str">
        <f t="shared" si="6"/>
        <v>0</v>
      </c>
      <c r="AD47">
        <v>0</v>
      </c>
      <c r="AE47" s="30" t="str">
        <f t="shared" si="7"/>
        <v>1</v>
      </c>
      <c r="AF47">
        <v>1</v>
      </c>
      <c r="AG47" s="30" t="str">
        <f t="shared" si="8"/>
        <v>0</v>
      </c>
      <c r="AH47">
        <v>0</v>
      </c>
      <c r="AI47" s="30" t="str">
        <f t="shared" si="9"/>
        <v>0</v>
      </c>
      <c r="AJ47">
        <v>0</v>
      </c>
    </row>
    <row r="48" spans="2:36" ht="15.5" x14ac:dyDescent="0.35">
      <c r="B48" s="29">
        <v>1.2247219999999999E-3</v>
      </c>
      <c r="C48">
        <v>1.8881801030000001</v>
      </c>
      <c r="D48">
        <v>2.9592999999999998</v>
      </c>
      <c r="E48">
        <v>1</v>
      </c>
      <c r="F48" t="str">
        <f t="shared" si="0"/>
        <v>0</v>
      </c>
      <c r="G48">
        <v>0</v>
      </c>
      <c r="I48" t="str">
        <f t="shared" si="1"/>
        <v>0</v>
      </c>
      <c r="J48">
        <v>0</v>
      </c>
      <c r="M48" s="29">
        <v>-4.4665906900000003E-2</v>
      </c>
      <c r="N48">
        <v>4.2858721742857098</v>
      </c>
      <c r="O48">
        <v>-1.7555755696428501</v>
      </c>
      <c r="P48" t="str">
        <f t="shared" si="2"/>
        <v>0</v>
      </c>
      <c r="Q48">
        <v>0</v>
      </c>
      <c r="R48" s="30" t="str">
        <f t="shared" si="3"/>
        <v>1</v>
      </c>
      <c r="S48">
        <v>1</v>
      </c>
      <c r="T48" s="30" t="str">
        <f t="shared" si="4"/>
        <v>0</v>
      </c>
      <c r="U48">
        <v>0</v>
      </c>
      <c r="V48" s="30" t="str">
        <f t="shared" si="5"/>
        <v>0</v>
      </c>
      <c r="W48">
        <v>0</v>
      </c>
      <c r="Z48" s="29">
        <v>-0.1130932509</v>
      </c>
      <c r="AA48">
        <v>16.047707599999999</v>
      </c>
      <c r="AB48">
        <v>-1.3950836</v>
      </c>
      <c r="AC48" s="30" t="str">
        <f t="shared" si="6"/>
        <v>0</v>
      </c>
      <c r="AD48">
        <v>0</v>
      </c>
      <c r="AE48" s="30" t="str">
        <f t="shared" si="7"/>
        <v>1</v>
      </c>
      <c r="AF48">
        <v>1</v>
      </c>
      <c r="AG48" s="30" t="str">
        <f t="shared" si="8"/>
        <v>0</v>
      </c>
      <c r="AH48">
        <v>0</v>
      </c>
      <c r="AI48" s="30" t="str">
        <f t="shared" si="9"/>
        <v>0</v>
      </c>
      <c r="AJ48">
        <v>0</v>
      </c>
    </row>
    <row r="49" spans="2:36" ht="15.5" x14ac:dyDescent="0.35">
      <c r="B49" s="29">
        <v>1.19143E-3</v>
      </c>
      <c r="C49">
        <v>0.4239067145</v>
      </c>
      <c r="D49">
        <v>2.6266799999999999</v>
      </c>
      <c r="E49">
        <v>1</v>
      </c>
      <c r="F49" t="str">
        <f t="shared" si="0"/>
        <v>0</v>
      </c>
      <c r="G49">
        <v>0</v>
      </c>
      <c r="I49" t="str">
        <f t="shared" si="1"/>
        <v>0</v>
      </c>
      <c r="J49">
        <v>0</v>
      </c>
      <c r="M49" s="29">
        <v>-2.8066140199999999E-2</v>
      </c>
      <c r="N49">
        <v>-1.7342292699999999</v>
      </c>
      <c r="O49">
        <v>0.33303423700000001</v>
      </c>
      <c r="P49" t="str">
        <f t="shared" si="2"/>
        <v>0</v>
      </c>
      <c r="Q49">
        <v>0</v>
      </c>
      <c r="R49" s="30" t="str">
        <f t="shared" si="3"/>
        <v>0</v>
      </c>
      <c r="S49">
        <v>0</v>
      </c>
      <c r="T49" s="30" t="str">
        <f t="shared" si="4"/>
        <v>0</v>
      </c>
      <c r="U49">
        <v>0</v>
      </c>
      <c r="V49" s="30" t="str">
        <f t="shared" si="5"/>
        <v>1</v>
      </c>
      <c r="W49">
        <v>1</v>
      </c>
      <c r="Z49" s="29">
        <v>-0.15299303110000001</v>
      </c>
      <c r="AA49">
        <v>-1.09180664285714</v>
      </c>
      <c r="AB49">
        <v>-0.89704828571428497</v>
      </c>
      <c r="AC49" s="30" t="str">
        <f t="shared" si="6"/>
        <v>0</v>
      </c>
      <c r="AD49">
        <v>0</v>
      </c>
      <c r="AE49" s="30" t="str">
        <f t="shared" si="7"/>
        <v>0</v>
      </c>
      <c r="AF49">
        <v>0</v>
      </c>
      <c r="AG49" s="30" t="str">
        <f t="shared" si="8"/>
        <v>1</v>
      </c>
      <c r="AH49">
        <v>1</v>
      </c>
      <c r="AI49" s="30" t="str">
        <f t="shared" si="9"/>
        <v>0</v>
      </c>
      <c r="AJ49">
        <v>0</v>
      </c>
    </row>
    <row r="50" spans="2:36" ht="15.5" x14ac:dyDescent="0.35">
      <c r="B50" s="29">
        <v>1.6982589999999999E-2</v>
      </c>
      <c r="C50">
        <v>-0.99848945899999997</v>
      </c>
      <c r="D50">
        <v>4.1104950000000002</v>
      </c>
      <c r="E50">
        <v>0</v>
      </c>
      <c r="F50" t="str">
        <f t="shared" si="0"/>
        <v>0</v>
      </c>
      <c r="G50">
        <v>0</v>
      </c>
      <c r="I50" t="str">
        <f t="shared" si="1"/>
        <v>0</v>
      </c>
      <c r="J50">
        <v>0</v>
      </c>
      <c r="M50" s="29">
        <v>-1.83113528E-2</v>
      </c>
      <c r="N50">
        <v>1.4720159100000001</v>
      </c>
      <c r="O50">
        <v>3.4826932875000001</v>
      </c>
      <c r="P50" t="str">
        <f t="shared" si="2"/>
        <v>1</v>
      </c>
      <c r="Q50">
        <v>1</v>
      </c>
      <c r="R50" s="30" t="str">
        <f t="shared" si="3"/>
        <v>0</v>
      </c>
      <c r="S50">
        <v>0</v>
      </c>
      <c r="T50" s="30" t="str">
        <f t="shared" si="4"/>
        <v>0</v>
      </c>
      <c r="U50">
        <v>0</v>
      </c>
      <c r="V50" s="30" t="str">
        <f t="shared" si="5"/>
        <v>0</v>
      </c>
      <c r="W50">
        <v>0</v>
      </c>
      <c r="Z50" s="29">
        <v>-4.5270533799999998E-2</v>
      </c>
      <c r="AA50">
        <v>17.465741900000001</v>
      </c>
      <c r="AB50">
        <v>9.1757636999999992</v>
      </c>
      <c r="AC50" s="30" t="str">
        <f t="shared" si="6"/>
        <v>1</v>
      </c>
      <c r="AD50">
        <v>1</v>
      </c>
      <c r="AE50" s="30" t="str">
        <f t="shared" si="7"/>
        <v>0</v>
      </c>
      <c r="AF50">
        <v>0</v>
      </c>
      <c r="AG50" s="30" t="str">
        <f t="shared" si="8"/>
        <v>0</v>
      </c>
      <c r="AH50">
        <v>0</v>
      </c>
      <c r="AI50" s="30" t="str">
        <f t="shared" si="9"/>
        <v>0</v>
      </c>
      <c r="AJ50">
        <v>0</v>
      </c>
    </row>
    <row r="51" spans="2:36" ht="15.5" x14ac:dyDescent="0.35">
      <c r="B51" s="29">
        <v>-8.2739470000000002E-3</v>
      </c>
      <c r="C51">
        <v>1.746059161</v>
      </c>
      <c r="D51">
        <v>3.7343500000000001</v>
      </c>
      <c r="E51">
        <v>1</v>
      </c>
      <c r="F51" t="str">
        <f t="shared" si="0"/>
        <v>0</v>
      </c>
      <c r="G51">
        <v>0</v>
      </c>
      <c r="I51" t="str">
        <f t="shared" si="1"/>
        <v>0</v>
      </c>
      <c r="J51">
        <v>0</v>
      </c>
      <c r="M51" s="29">
        <v>4.9487011300000001E-2</v>
      </c>
      <c r="N51">
        <v>-8.8582495699999999</v>
      </c>
      <c r="O51">
        <v>0.13467313</v>
      </c>
      <c r="P51" t="str">
        <f t="shared" si="2"/>
        <v>0</v>
      </c>
      <c r="Q51">
        <v>0</v>
      </c>
      <c r="R51" s="30" t="str">
        <f t="shared" si="3"/>
        <v>0</v>
      </c>
      <c r="S51">
        <v>0</v>
      </c>
      <c r="T51" s="30" t="str">
        <f t="shared" si="4"/>
        <v>0</v>
      </c>
      <c r="U51">
        <v>0</v>
      </c>
      <c r="V51" s="30" t="str">
        <f t="shared" si="5"/>
        <v>1</v>
      </c>
      <c r="W51">
        <v>1</v>
      </c>
      <c r="Z51" s="29">
        <v>6.2880204100000003E-2</v>
      </c>
      <c r="AA51">
        <v>-9.7948050000000002</v>
      </c>
      <c r="AB51">
        <v>1.7649760000000001</v>
      </c>
      <c r="AC51" s="30" t="str">
        <f t="shared" si="6"/>
        <v>0</v>
      </c>
      <c r="AD51">
        <v>0</v>
      </c>
      <c r="AE51" s="30" t="str">
        <f t="shared" si="7"/>
        <v>0</v>
      </c>
      <c r="AF51">
        <v>0</v>
      </c>
      <c r="AG51" s="30" t="str">
        <f t="shared" si="8"/>
        <v>0</v>
      </c>
      <c r="AH51">
        <v>0</v>
      </c>
      <c r="AI51" s="30" t="str">
        <f t="shared" si="9"/>
        <v>1</v>
      </c>
      <c r="AJ51">
        <v>1</v>
      </c>
    </row>
    <row r="52" spans="2:36" ht="15.5" x14ac:dyDescent="0.35">
      <c r="B52" s="29">
        <v>1.7086069999999998E-2</v>
      </c>
      <c r="C52">
        <v>0.83814876449999998</v>
      </c>
      <c r="D52">
        <v>2.8911349999999998</v>
      </c>
      <c r="E52">
        <v>1</v>
      </c>
      <c r="F52" t="str">
        <f t="shared" si="0"/>
        <v>0</v>
      </c>
      <c r="G52">
        <v>0</v>
      </c>
      <c r="I52" t="str">
        <f t="shared" si="1"/>
        <v>0</v>
      </c>
      <c r="J52">
        <v>0</v>
      </c>
      <c r="M52" s="29">
        <v>-4.13640568E-2</v>
      </c>
      <c r="N52">
        <v>-8.4083481800000008</v>
      </c>
      <c r="O52">
        <v>0.86496687800000005</v>
      </c>
      <c r="P52" t="str">
        <f t="shared" si="2"/>
        <v>0</v>
      </c>
      <c r="Q52">
        <v>0</v>
      </c>
      <c r="R52" s="30" t="str">
        <f t="shared" si="3"/>
        <v>0</v>
      </c>
      <c r="S52">
        <v>0</v>
      </c>
      <c r="T52" s="30" t="str">
        <f t="shared" si="4"/>
        <v>0</v>
      </c>
      <c r="U52">
        <v>0</v>
      </c>
      <c r="V52" s="30" t="str">
        <f t="shared" si="5"/>
        <v>1</v>
      </c>
      <c r="W52">
        <v>1</v>
      </c>
      <c r="Z52" s="29">
        <v>-4.7200828399999999E-2</v>
      </c>
      <c r="AA52">
        <v>19.854696400000002</v>
      </c>
      <c r="AB52">
        <v>10.860508599999999</v>
      </c>
      <c r="AC52" s="30" t="str">
        <f t="shared" si="6"/>
        <v>1</v>
      </c>
      <c r="AD52">
        <v>1</v>
      </c>
      <c r="AE52" s="30" t="str">
        <f t="shared" si="7"/>
        <v>0</v>
      </c>
      <c r="AF52">
        <v>0</v>
      </c>
      <c r="AG52" s="30" t="str">
        <f t="shared" si="8"/>
        <v>0</v>
      </c>
      <c r="AH52">
        <v>0</v>
      </c>
      <c r="AI52" s="30" t="str">
        <f t="shared" si="9"/>
        <v>0</v>
      </c>
      <c r="AJ52">
        <v>0</v>
      </c>
    </row>
    <row r="53" spans="2:36" ht="15.5" x14ac:dyDescent="0.35">
      <c r="B53" s="29">
        <v>2.724766E-2</v>
      </c>
      <c r="C53">
        <v>1.3825161005</v>
      </c>
      <c r="D53">
        <v>4.8187100000000003</v>
      </c>
      <c r="E53">
        <v>1</v>
      </c>
      <c r="F53" t="str">
        <f t="shared" si="0"/>
        <v>0</v>
      </c>
      <c r="G53">
        <v>0</v>
      </c>
      <c r="I53" t="str">
        <f t="shared" si="1"/>
        <v>0</v>
      </c>
      <c r="J53">
        <v>0</v>
      </c>
      <c r="M53" s="29">
        <v>-6.7995026599999994E-2</v>
      </c>
      <c r="N53">
        <v>-4.2439504699999997</v>
      </c>
      <c r="O53">
        <v>2.6335026574999998</v>
      </c>
      <c r="P53" t="str">
        <f t="shared" si="2"/>
        <v>0</v>
      </c>
      <c r="Q53">
        <v>0</v>
      </c>
      <c r="R53" s="30" t="str">
        <f t="shared" si="3"/>
        <v>0</v>
      </c>
      <c r="S53">
        <v>0</v>
      </c>
      <c r="T53" s="30" t="str">
        <f t="shared" si="4"/>
        <v>0</v>
      </c>
      <c r="U53">
        <v>0</v>
      </c>
      <c r="V53" s="30" t="str">
        <f t="shared" si="5"/>
        <v>1</v>
      </c>
      <c r="W53">
        <v>1</v>
      </c>
      <c r="Z53" s="29">
        <v>-0.1154258562</v>
      </c>
      <c r="AA53">
        <v>14.204936999999999</v>
      </c>
      <c r="AB53">
        <v>2.1465874</v>
      </c>
      <c r="AC53" s="30" t="str">
        <f t="shared" si="6"/>
        <v>1</v>
      </c>
      <c r="AD53">
        <v>1</v>
      </c>
      <c r="AE53" s="30" t="str">
        <f t="shared" si="7"/>
        <v>0</v>
      </c>
      <c r="AF53">
        <v>0</v>
      </c>
      <c r="AG53" s="30" t="str">
        <f t="shared" si="8"/>
        <v>0</v>
      </c>
      <c r="AH53">
        <v>0</v>
      </c>
      <c r="AI53" s="30" t="str">
        <f t="shared" si="9"/>
        <v>0</v>
      </c>
      <c r="AJ53">
        <v>0</v>
      </c>
    </row>
    <row r="54" spans="2:36" ht="15.5" x14ac:dyDescent="0.35">
      <c r="B54" s="29">
        <v>-5.1691000000000003E-3</v>
      </c>
      <c r="C54">
        <v>1.8246714804999999</v>
      </c>
      <c r="D54">
        <v>1.766615</v>
      </c>
      <c r="E54">
        <v>1</v>
      </c>
      <c r="F54" t="str">
        <f t="shared" si="0"/>
        <v>0</v>
      </c>
      <c r="G54">
        <v>0</v>
      </c>
      <c r="I54" t="str">
        <f t="shared" si="1"/>
        <v>0</v>
      </c>
      <c r="J54">
        <v>0</v>
      </c>
      <c r="M54" s="29">
        <v>1.12359846E-2</v>
      </c>
      <c r="N54">
        <v>-1.82437644</v>
      </c>
      <c r="O54">
        <v>1.5219512314999999</v>
      </c>
      <c r="P54" t="str">
        <f t="shared" si="2"/>
        <v>0</v>
      </c>
      <c r="Q54">
        <v>0</v>
      </c>
      <c r="R54" s="30" t="str">
        <f t="shared" si="3"/>
        <v>0</v>
      </c>
      <c r="S54">
        <v>0</v>
      </c>
      <c r="T54" s="30" t="str">
        <f t="shared" si="4"/>
        <v>0</v>
      </c>
      <c r="U54">
        <v>0</v>
      </c>
      <c r="V54" s="30" t="str">
        <f t="shared" si="5"/>
        <v>1</v>
      </c>
      <c r="W54">
        <v>1</v>
      </c>
      <c r="Z54" s="29">
        <v>6.9449425300000006E-2</v>
      </c>
      <c r="AA54">
        <v>13.6313429</v>
      </c>
      <c r="AB54">
        <v>6.1465294999999998</v>
      </c>
      <c r="AC54" s="30" t="str">
        <f t="shared" si="6"/>
        <v>1</v>
      </c>
      <c r="AD54">
        <v>1</v>
      </c>
      <c r="AE54" s="30" t="str">
        <f t="shared" si="7"/>
        <v>0</v>
      </c>
      <c r="AF54">
        <v>0</v>
      </c>
      <c r="AG54" s="30" t="str">
        <f t="shared" si="8"/>
        <v>0</v>
      </c>
      <c r="AH54">
        <v>0</v>
      </c>
      <c r="AI54" s="30" t="str">
        <f t="shared" si="9"/>
        <v>0</v>
      </c>
      <c r="AJ54">
        <v>0</v>
      </c>
    </row>
    <row r="55" spans="2:36" ht="15.5" x14ac:dyDescent="0.35">
      <c r="B55" s="29">
        <v>3.4658509999999997E-2</v>
      </c>
      <c r="C55">
        <v>0.46491243700000001</v>
      </c>
      <c r="D55">
        <v>-3.4642599999999999</v>
      </c>
      <c r="E55">
        <v>0</v>
      </c>
      <c r="F55" t="str">
        <f t="shared" si="0"/>
        <v>0</v>
      </c>
      <c r="G55">
        <v>0</v>
      </c>
      <c r="I55" t="str">
        <f t="shared" si="1"/>
        <v>1</v>
      </c>
      <c r="J55">
        <v>1</v>
      </c>
      <c r="M55" s="29">
        <v>4.6574255000000004E-3</v>
      </c>
      <c r="N55">
        <v>-7.4722544299999996</v>
      </c>
      <c r="O55">
        <v>-4.8154570200000002</v>
      </c>
      <c r="P55" t="str">
        <f t="shared" si="2"/>
        <v>0</v>
      </c>
      <c r="Q55">
        <v>0</v>
      </c>
      <c r="R55" s="30" t="str">
        <f t="shared" si="3"/>
        <v>0</v>
      </c>
      <c r="S55">
        <v>0</v>
      </c>
      <c r="T55" s="30" t="str">
        <f t="shared" si="4"/>
        <v>1</v>
      </c>
      <c r="U55">
        <v>1</v>
      </c>
      <c r="V55" s="30" t="str">
        <f t="shared" si="5"/>
        <v>0</v>
      </c>
      <c r="W55">
        <v>0</v>
      </c>
      <c r="Z55" s="29">
        <v>4.7091406400000001E-2</v>
      </c>
      <c r="AA55">
        <v>14.543837099999999</v>
      </c>
      <c r="AB55">
        <v>5.0425345999999998</v>
      </c>
      <c r="AC55" s="30" t="str">
        <f t="shared" si="6"/>
        <v>1</v>
      </c>
      <c r="AD55">
        <v>1</v>
      </c>
      <c r="AE55" s="30" t="str">
        <f t="shared" si="7"/>
        <v>0</v>
      </c>
      <c r="AF55">
        <v>0</v>
      </c>
      <c r="AG55" s="30" t="str">
        <f t="shared" si="8"/>
        <v>0</v>
      </c>
      <c r="AH55">
        <v>0</v>
      </c>
      <c r="AI55" s="30" t="str">
        <f t="shared" si="9"/>
        <v>0</v>
      </c>
      <c r="AJ55">
        <v>0</v>
      </c>
    </row>
    <row r="56" spans="2:36" ht="15.5" x14ac:dyDescent="0.35">
      <c r="B56" s="29">
        <v>-6.0210439999999997E-3</v>
      </c>
      <c r="C56">
        <v>1.7654906545</v>
      </c>
      <c r="D56">
        <v>2.6949550000000002</v>
      </c>
      <c r="E56">
        <v>1</v>
      </c>
      <c r="F56" t="str">
        <f t="shared" si="0"/>
        <v>0</v>
      </c>
      <c r="G56">
        <v>0</v>
      </c>
      <c r="I56" t="str">
        <f t="shared" si="1"/>
        <v>0</v>
      </c>
      <c r="J56">
        <v>0</v>
      </c>
      <c r="M56" s="29">
        <v>-2.51238139E-2</v>
      </c>
      <c r="N56">
        <v>-4.43848463571429</v>
      </c>
      <c r="O56">
        <v>-6.2698965313571504</v>
      </c>
      <c r="P56" t="str">
        <f t="shared" si="2"/>
        <v>0</v>
      </c>
      <c r="Q56">
        <v>0</v>
      </c>
      <c r="R56" s="30" t="str">
        <f t="shared" si="3"/>
        <v>0</v>
      </c>
      <c r="S56">
        <v>0</v>
      </c>
      <c r="T56" s="30" t="str">
        <f t="shared" si="4"/>
        <v>1</v>
      </c>
      <c r="U56">
        <v>1</v>
      </c>
      <c r="V56" s="30" t="str">
        <f t="shared" si="5"/>
        <v>0</v>
      </c>
      <c r="W56">
        <v>0</v>
      </c>
      <c r="Z56" s="29">
        <v>0.15475225540000001</v>
      </c>
      <c r="AA56">
        <v>11.2368852</v>
      </c>
      <c r="AB56">
        <v>-0.56255809999999995</v>
      </c>
      <c r="AC56" s="30" t="str">
        <f t="shared" si="6"/>
        <v>0</v>
      </c>
      <c r="AD56">
        <v>0</v>
      </c>
      <c r="AE56" s="30" t="str">
        <f t="shared" si="7"/>
        <v>1</v>
      </c>
      <c r="AF56">
        <v>1</v>
      </c>
      <c r="AG56" s="30" t="str">
        <f t="shared" si="8"/>
        <v>0</v>
      </c>
      <c r="AH56">
        <v>0</v>
      </c>
      <c r="AI56" s="30" t="str">
        <f t="shared" si="9"/>
        <v>0</v>
      </c>
      <c r="AJ56">
        <v>0</v>
      </c>
    </row>
    <row r="57" spans="2:36" ht="15.5" x14ac:dyDescent="0.35">
      <c r="B57" s="29">
        <v>-2.3893210000000002E-2</v>
      </c>
      <c r="C57">
        <v>-2.4924869875</v>
      </c>
      <c r="D57">
        <v>-3.1723050000000002</v>
      </c>
      <c r="E57">
        <v>0</v>
      </c>
      <c r="F57" t="str">
        <f t="shared" si="0"/>
        <v>1</v>
      </c>
      <c r="G57">
        <v>1</v>
      </c>
      <c r="I57" t="str">
        <f t="shared" si="1"/>
        <v>0</v>
      </c>
      <c r="J57">
        <v>0</v>
      </c>
      <c r="M57" s="29">
        <v>-7.7512421299999995E-2</v>
      </c>
      <c r="N57">
        <v>-8.1405488100000003</v>
      </c>
      <c r="O57">
        <v>0.68677486499999996</v>
      </c>
      <c r="P57" t="str">
        <f t="shared" si="2"/>
        <v>0</v>
      </c>
      <c r="Q57">
        <v>0</v>
      </c>
      <c r="R57" s="30" t="str">
        <f t="shared" si="3"/>
        <v>0</v>
      </c>
      <c r="S57">
        <v>0</v>
      </c>
      <c r="T57" s="30" t="str">
        <f t="shared" si="4"/>
        <v>0</v>
      </c>
      <c r="U57">
        <v>0</v>
      </c>
      <c r="V57" s="30" t="str">
        <f t="shared" si="5"/>
        <v>1</v>
      </c>
      <c r="W57">
        <v>1</v>
      </c>
      <c r="Z57" s="29">
        <v>-3.22137672E-2</v>
      </c>
      <c r="AA57">
        <v>14.3903207857143</v>
      </c>
      <c r="AB57">
        <v>5.2249059571428598</v>
      </c>
      <c r="AC57" s="30" t="str">
        <f t="shared" si="6"/>
        <v>1</v>
      </c>
      <c r="AD57">
        <v>1</v>
      </c>
      <c r="AE57" s="30" t="str">
        <f t="shared" si="7"/>
        <v>0</v>
      </c>
      <c r="AF57">
        <v>0</v>
      </c>
      <c r="AG57" s="30" t="str">
        <f t="shared" si="8"/>
        <v>0</v>
      </c>
      <c r="AH57">
        <v>0</v>
      </c>
      <c r="AI57" s="30" t="str">
        <f t="shared" si="9"/>
        <v>0</v>
      </c>
      <c r="AJ57">
        <v>0</v>
      </c>
    </row>
    <row r="58" spans="2:36" ht="15.5" x14ac:dyDescent="0.35">
      <c r="B58" s="29">
        <v>3.018407E-2</v>
      </c>
      <c r="C58">
        <v>1.089745843</v>
      </c>
      <c r="D58">
        <v>1.273495</v>
      </c>
      <c r="E58">
        <v>1</v>
      </c>
      <c r="F58" t="str">
        <f t="shared" si="0"/>
        <v>0</v>
      </c>
      <c r="G58">
        <v>0</v>
      </c>
      <c r="I58" t="str">
        <f t="shared" si="1"/>
        <v>0</v>
      </c>
      <c r="J58">
        <v>0</v>
      </c>
      <c r="M58" s="29">
        <v>7.8371099499999999E-2</v>
      </c>
      <c r="N58">
        <v>-1.7204484499999999</v>
      </c>
      <c r="O58">
        <v>0.91099751399999995</v>
      </c>
      <c r="P58" t="str">
        <f t="shared" si="2"/>
        <v>0</v>
      </c>
      <c r="Q58">
        <v>0</v>
      </c>
      <c r="R58" s="30" t="str">
        <f t="shared" si="3"/>
        <v>0</v>
      </c>
      <c r="S58">
        <v>0</v>
      </c>
      <c r="T58" s="30" t="str">
        <f t="shared" si="4"/>
        <v>0</v>
      </c>
      <c r="U58">
        <v>0</v>
      </c>
      <c r="V58" s="30" t="str">
        <f t="shared" si="5"/>
        <v>1</v>
      </c>
      <c r="W58">
        <v>1</v>
      </c>
      <c r="Z58" s="29">
        <v>1.8635040200000001E-2</v>
      </c>
      <c r="AA58">
        <v>12.157576499999999</v>
      </c>
      <c r="AB58">
        <v>7.6596975</v>
      </c>
      <c r="AC58" s="30" t="str">
        <f t="shared" si="6"/>
        <v>1</v>
      </c>
      <c r="AD58">
        <v>1</v>
      </c>
      <c r="AE58" s="30" t="str">
        <f t="shared" si="7"/>
        <v>0</v>
      </c>
      <c r="AF58">
        <v>0</v>
      </c>
      <c r="AG58" s="30" t="str">
        <f t="shared" si="8"/>
        <v>0</v>
      </c>
      <c r="AH58">
        <v>0</v>
      </c>
      <c r="AI58" s="30" t="str">
        <f t="shared" si="9"/>
        <v>0</v>
      </c>
      <c r="AJ58">
        <v>0</v>
      </c>
    </row>
    <row r="59" spans="2:36" ht="15.5" x14ac:dyDescent="0.35">
      <c r="B59" s="29">
        <v>7.0263859999999997E-2</v>
      </c>
      <c r="C59">
        <v>0.47086494350000002</v>
      </c>
      <c r="D59">
        <v>7.7949999999999998E-3</v>
      </c>
      <c r="E59">
        <v>1</v>
      </c>
      <c r="F59" t="str">
        <f t="shared" si="0"/>
        <v>0</v>
      </c>
      <c r="G59">
        <v>0</v>
      </c>
      <c r="I59" t="str">
        <f t="shared" si="1"/>
        <v>0</v>
      </c>
      <c r="J59">
        <v>0</v>
      </c>
      <c r="M59" s="29">
        <v>-3.89065626E-2</v>
      </c>
      <c r="N59">
        <v>-5.1203137700000001</v>
      </c>
      <c r="O59">
        <v>1.3233929659999999</v>
      </c>
      <c r="P59" t="str">
        <f t="shared" si="2"/>
        <v>0</v>
      </c>
      <c r="Q59">
        <v>0</v>
      </c>
      <c r="R59" s="30" t="str">
        <f t="shared" si="3"/>
        <v>0</v>
      </c>
      <c r="S59">
        <v>0</v>
      </c>
      <c r="T59" s="30" t="str">
        <f t="shared" si="4"/>
        <v>0</v>
      </c>
      <c r="U59">
        <v>0</v>
      </c>
      <c r="V59" s="30" t="str">
        <f t="shared" si="5"/>
        <v>1</v>
      </c>
      <c r="W59">
        <v>1</v>
      </c>
      <c r="Z59" s="29">
        <v>-0.1021036566</v>
      </c>
      <c r="AA59">
        <v>13.401752549999999</v>
      </c>
      <c r="AB59">
        <v>2.2449235000000001</v>
      </c>
      <c r="AC59" s="30" t="str">
        <f t="shared" si="6"/>
        <v>1</v>
      </c>
      <c r="AD59">
        <v>1</v>
      </c>
      <c r="AE59" s="30" t="str">
        <f t="shared" si="7"/>
        <v>0</v>
      </c>
      <c r="AF59">
        <v>0</v>
      </c>
      <c r="AG59" s="30" t="str">
        <f t="shared" si="8"/>
        <v>0</v>
      </c>
      <c r="AH59">
        <v>0</v>
      </c>
      <c r="AI59" s="30" t="str">
        <f t="shared" si="9"/>
        <v>0</v>
      </c>
      <c r="AJ59">
        <v>0</v>
      </c>
    </row>
    <row r="60" spans="2:36" ht="15.5" x14ac:dyDescent="0.35">
      <c r="B60" s="29">
        <v>5.0635550000000001E-2</v>
      </c>
      <c r="C60">
        <v>2.1472404114999999</v>
      </c>
      <c r="D60">
        <v>3.9269799999999999</v>
      </c>
      <c r="E60">
        <v>1</v>
      </c>
      <c r="F60" t="str">
        <f t="shared" si="0"/>
        <v>0</v>
      </c>
      <c r="G60">
        <v>0</v>
      </c>
      <c r="I60" t="str">
        <f t="shared" si="1"/>
        <v>0</v>
      </c>
      <c r="J60">
        <v>0</v>
      </c>
      <c r="M60" s="29">
        <v>-3.4137036599999997E-2</v>
      </c>
      <c r="N60">
        <v>2.2588084899999998</v>
      </c>
      <c r="O60">
        <v>0.51990951949999997</v>
      </c>
      <c r="P60" t="str">
        <f t="shared" si="2"/>
        <v>1</v>
      </c>
      <c r="Q60">
        <v>1</v>
      </c>
      <c r="R60" s="30" t="str">
        <f t="shared" si="3"/>
        <v>0</v>
      </c>
      <c r="S60">
        <v>0</v>
      </c>
      <c r="T60" s="30" t="str">
        <f t="shared" si="4"/>
        <v>0</v>
      </c>
      <c r="U60">
        <v>0</v>
      </c>
      <c r="V60" s="30" t="str">
        <f t="shared" si="5"/>
        <v>0</v>
      </c>
      <c r="W60">
        <v>0</v>
      </c>
      <c r="Z60" s="29">
        <v>-4.8208168799999999E-2</v>
      </c>
      <c r="AA60">
        <v>12.550700750000001</v>
      </c>
      <c r="AB60">
        <v>0.85052850000000002</v>
      </c>
      <c r="AC60" s="30" t="str">
        <f t="shared" si="6"/>
        <v>1</v>
      </c>
      <c r="AD60">
        <v>1</v>
      </c>
      <c r="AE60" s="30" t="str">
        <f t="shared" si="7"/>
        <v>0</v>
      </c>
      <c r="AF60">
        <v>0</v>
      </c>
      <c r="AG60" s="30" t="str">
        <f t="shared" si="8"/>
        <v>0</v>
      </c>
      <c r="AH60">
        <v>0</v>
      </c>
      <c r="AI60" s="30" t="str">
        <f t="shared" si="9"/>
        <v>0</v>
      </c>
      <c r="AJ60">
        <v>0</v>
      </c>
    </row>
    <row r="61" spans="2:36" ht="15.5" x14ac:dyDescent="0.35">
      <c r="B61" s="29">
        <v>1.047504E-2</v>
      </c>
      <c r="C61">
        <v>1.2699599435</v>
      </c>
      <c r="D61">
        <v>2.2151049999999999</v>
      </c>
      <c r="E61">
        <v>1</v>
      </c>
      <c r="F61" t="str">
        <f t="shared" si="0"/>
        <v>0</v>
      </c>
      <c r="G61">
        <v>0</v>
      </c>
      <c r="I61" t="str">
        <f t="shared" si="1"/>
        <v>0</v>
      </c>
      <c r="J61">
        <v>0</v>
      </c>
      <c r="M61" s="29">
        <v>-5.1402285499999999E-2</v>
      </c>
      <c r="N61">
        <v>-1.7360782400000001</v>
      </c>
      <c r="O61">
        <v>-0.1247604955</v>
      </c>
      <c r="P61" t="str">
        <f t="shared" si="2"/>
        <v>0</v>
      </c>
      <c r="Q61">
        <v>0</v>
      </c>
      <c r="R61" s="30" t="str">
        <f t="shared" si="3"/>
        <v>0</v>
      </c>
      <c r="S61">
        <v>0</v>
      </c>
      <c r="T61" s="30" t="str">
        <f t="shared" si="4"/>
        <v>1</v>
      </c>
      <c r="U61">
        <v>1</v>
      </c>
      <c r="V61" s="30" t="str">
        <f t="shared" si="5"/>
        <v>0</v>
      </c>
      <c r="W61">
        <v>0</v>
      </c>
      <c r="Z61" s="29">
        <v>-2.1791453999999998E-2</v>
      </c>
      <c r="AA61">
        <v>14.21337035</v>
      </c>
      <c r="AB61">
        <v>4.5645362</v>
      </c>
      <c r="AC61" s="30" t="str">
        <f t="shared" si="6"/>
        <v>1</v>
      </c>
      <c r="AD61">
        <v>1</v>
      </c>
      <c r="AE61" s="30" t="str">
        <f t="shared" si="7"/>
        <v>0</v>
      </c>
      <c r="AF61">
        <v>0</v>
      </c>
      <c r="AG61" s="30" t="str">
        <f t="shared" si="8"/>
        <v>0</v>
      </c>
      <c r="AH61">
        <v>0</v>
      </c>
      <c r="AI61" s="30" t="str">
        <f t="shared" si="9"/>
        <v>0</v>
      </c>
      <c r="AJ61">
        <v>0</v>
      </c>
    </row>
    <row r="62" spans="2:36" ht="15.5" x14ac:dyDescent="0.35">
      <c r="B62" s="29">
        <v>-1.5738240000000001E-2</v>
      </c>
      <c r="C62">
        <v>1.6352549119999999</v>
      </c>
      <c r="D62">
        <v>1.13907</v>
      </c>
      <c r="E62">
        <v>1</v>
      </c>
      <c r="F62" t="str">
        <f t="shared" si="0"/>
        <v>0</v>
      </c>
      <c r="G62">
        <v>0</v>
      </c>
      <c r="I62" t="str">
        <f t="shared" si="1"/>
        <v>0</v>
      </c>
      <c r="J62">
        <v>0</v>
      </c>
      <c r="M62" s="29">
        <v>-3.56270271E-2</v>
      </c>
      <c r="N62">
        <v>-8.2794719299999997</v>
      </c>
      <c r="O62">
        <v>0.205549594</v>
      </c>
      <c r="P62" t="str">
        <f t="shared" si="2"/>
        <v>0</v>
      </c>
      <c r="Q62">
        <v>0</v>
      </c>
      <c r="R62" s="30" t="str">
        <f t="shared" si="3"/>
        <v>0</v>
      </c>
      <c r="S62">
        <v>0</v>
      </c>
      <c r="T62" s="30" t="str">
        <f t="shared" si="4"/>
        <v>0</v>
      </c>
      <c r="U62">
        <v>0</v>
      </c>
      <c r="V62" s="30" t="str">
        <f t="shared" si="5"/>
        <v>1</v>
      </c>
      <c r="W62">
        <v>1</v>
      </c>
      <c r="Z62" s="29">
        <v>4.41153055E-2</v>
      </c>
      <c r="AA62">
        <v>12.917130500000001</v>
      </c>
      <c r="AB62">
        <v>9.2439833</v>
      </c>
      <c r="AC62" s="30" t="str">
        <f t="shared" si="6"/>
        <v>1</v>
      </c>
      <c r="AD62">
        <v>1</v>
      </c>
      <c r="AE62" s="30" t="str">
        <f t="shared" si="7"/>
        <v>0</v>
      </c>
      <c r="AF62">
        <v>0</v>
      </c>
      <c r="AG62" s="30" t="str">
        <f t="shared" si="8"/>
        <v>0</v>
      </c>
      <c r="AH62">
        <v>0</v>
      </c>
      <c r="AI62" s="30" t="str">
        <f t="shared" si="9"/>
        <v>0</v>
      </c>
      <c r="AJ62">
        <v>0</v>
      </c>
    </row>
    <row r="63" spans="2:36" ht="15.5" x14ac:dyDescent="0.35">
      <c r="B63" s="29">
        <v>6.9231329999999994E-2</v>
      </c>
      <c r="C63">
        <v>1.6963242224999999</v>
      </c>
      <c r="D63">
        <v>3.48448</v>
      </c>
      <c r="E63">
        <v>1</v>
      </c>
      <c r="F63" t="str">
        <f t="shared" si="0"/>
        <v>0</v>
      </c>
      <c r="G63">
        <v>0</v>
      </c>
      <c r="I63" t="str">
        <f t="shared" si="1"/>
        <v>0</v>
      </c>
      <c r="J63">
        <v>0</v>
      </c>
      <c r="M63" s="29">
        <v>-2.3392085100000001E-2</v>
      </c>
      <c r="N63">
        <v>-0.99601138</v>
      </c>
      <c r="O63">
        <v>1.2684253695000001</v>
      </c>
      <c r="P63" t="str">
        <f t="shared" si="2"/>
        <v>0</v>
      </c>
      <c r="Q63">
        <v>0</v>
      </c>
      <c r="R63" s="30" t="str">
        <f t="shared" si="3"/>
        <v>0</v>
      </c>
      <c r="S63">
        <v>0</v>
      </c>
      <c r="T63" s="30" t="str">
        <f t="shared" si="4"/>
        <v>0</v>
      </c>
      <c r="U63">
        <v>0</v>
      </c>
      <c r="V63" s="30" t="str">
        <f t="shared" si="5"/>
        <v>1</v>
      </c>
      <c r="W63">
        <v>1</v>
      </c>
      <c r="Z63" s="29">
        <v>-7.5443260799999995E-2</v>
      </c>
      <c r="AA63">
        <v>12.346346949999999</v>
      </c>
      <c r="AB63">
        <v>-5.6344823000000002</v>
      </c>
      <c r="AC63" s="30" t="str">
        <f t="shared" si="6"/>
        <v>0</v>
      </c>
      <c r="AD63">
        <v>0</v>
      </c>
      <c r="AE63" s="30" t="str">
        <f t="shared" si="7"/>
        <v>1</v>
      </c>
      <c r="AF63">
        <v>1</v>
      </c>
      <c r="AG63" s="30" t="str">
        <f t="shared" si="8"/>
        <v>0</v>
      </c>
      <c r="AH63">
        <v>0</v>
      </c>
      <c r="AI63" s="30" t="str">
        <f t="shared" si="9"/>
        <v>0</v>
      </c>
      <c r="AJ63">
        <v>0</v>
      </c>
    </row>
    <row r="64" spans="2:36" ht="15.5" x14ac:dyDescent="0.35">
      <c r="B64" s="29">
        <v>-1.9981349999999998E-2</v>
      </c>
      <c r="C64">
        <v>1.4288147465000001</v>
      </c>
      <c r="D64">
        <v>5.2202650000000004</v>
      </c>
      <c r="E64">
        <v>1</v>
      </c>
      <c r="F64" t="str">
        <f t="shared" si="0"/>
        <v>0</v>
      </c>
      <c r="G64">
        <v>0</v>
      </c>
      <c r="I64" t="str">
        <f t="shared" si="1"/>
        <v>0</v>
      </c>
      <c r="J64">
        <v>0</v>
      </c>
      <c r="M64" s="29">
        <v>-5.7046371300000003E-2</v>
      </c>
      <c r="N64">
        <v>-3.39058058428571</v>
      </c>
      <c r="O64">
        <v>-0.68432704749999995</v>
      </c>
      <c r="P64" t="str">
        <f t="shared" si="2"/>
        <v>0</v>
      </c>
      <c r="Q64">
        <v>0</v>
      </c>
      <c r="R64" s="30" t="str">
        <f t="shared" si="3"/>
        <v>0</v>
      </c>
      <c r="S64">
        <v>0</v>
      </c>
      <c r="T64" s="30" t="str">
        <f t="shared" si="4"/>
        <v>1</v>
      </c>
      <c r="U64">
        <v>1</v>
      </c>
      <c r="V64" s="30" t="str">
        <f t="shared" si="5"/>
        <v>0</v>
      </c>
      <c r="W64">
        <v>0</v>
      </c>
      <c r="Z64" s="29">
        <v>-9.6727639000000008E-3</v>
      </c>
      <c r="AA64">
        <v>13.7393011</v>
      </c>
      <c r="AB64">
        <v>-0.4894153</v>
      </c>
      <c r="AC64" s="30" t="str">
        <f t="shared" si="6"/>
        <v>0</v>
      </c>
      <c r="AD64">
        <v>0</v>
      </c>
      <c r="AE64" s="30" t="str">
        <f t="shared" si="7"/>
        <v>1</v>
      </c>
      <c r="AF64">
        <v>1</v>
      </c>
      <c r="AG64" s="30" t="str">
        <f t="shared" si="8"/>
        <v>0</v>
      </c>
      <c r="AH64">
        <v>0</v>
      </c>
      <c r="AI64" s="30" t="str">
        <f t="shared" si="9"/>
        <v>0</v>
      </c>
      <c r="AJ64">
        <v>0</v>
      </c>
    </row>
    <row r="65" spans="2:36" ht="15.5" x14ac:dyDescent="0.35">
      <c r="B65" s="29">
        <v>5.8502390000000001E-2</v>
      </c>
      <c r="C65">
        <v>1.3552031470000001</v>
      </c>
      <c r="D65">
        <v>0.46797</v>
      </c>
      <c r="E65">
        <v>1</v>
      </c>
      <c r="F65" t="str">
        <f t="shared" si="0"/>
        <v>0</v>
      </c>
      <c r="G65">
        <v>0</v>
      </c>
      <c r="I65" t="str">
        <f t="shared" si="1"/>
        <v>0</v>
      </c>
      <c r="J65">
        <v>0</v>
      </c>
      <c r="M65" s="29">
        <v>-3.4109813699999998E-2</v>
      </c>
      <c r="N65">
        <v>21.056910999999999</v>
      </c>
      <c r="O65">
        <v>14.15635</v>
      </c>
      <c r="P65" t="str">
        <f t="shared" si="2"/>
        <v>1</v>
      </c>
      <c r="Q65">
        <v>1</v>
      </c>
      <c r="R65" s="30" t="str">
        <f t="shared" si="3"/>
        <v>0</v>
      </c>
      <c r="S65">
        <v>0</v>
      </c>
      <c r="T65" s="30" t="str">
        <f t="shared" si="4"/>
        <v>0</v>
      </c>
      <c r="U65">
        <v>0</v>
      </c>
      <c r="V65" s="30" t="str">
        <f t="shared" si="5"/>
        <v>0</v>
      </c>
      <c r="W65">
        <v>0</v>
      </c>
      <c r="Z65" s="29">
        <v>-5.4545073800000003E-2</v>
      </c>
      <c r="AA65">
        <v>13.046596957142899</v>
      </c>
      <c r="AB65">
        <v>2.63425305714286</v>
      </c>
      <c r="AC65" s="30" t="str">
        <f t="shared" si="6"/>
        <v>1</v>
      </c>
      <c r="AD65">
        <v>1</v>
      </c>
      <c r="AE65" s="30" t="str">
        <f t="shared" si="7"/>
        <v>0</v>
      </c>
      <c r="AF65">
        <v>0</v>
      </c>
      <c r="AG65" s="30" t="str">
        <f t="shared" si="8"/>
        <v>0</v>
      </c>
      <c r="AH65">
        <v>0</v>
      </c>
      <c r="AI65" s="30" t="str">
        <f t="shared" si="9"/>
        <v>0</v>
      </c>
      <c r="AJ65">
        <v>0</v>
      </c>
    </row>
    <row r="66" spans="2:36" ht="15.5" x14ac:dyDescent="0.35">
      <c r="B66" s="29">
        <v>5.0290229999999998E-2</v>
      </c>
      <c r="C66">
        <v>2.1339218440000001</v>
      </c>
      <c r="D66">
        <v>5.8340399999999999</v>
      </c>
      <c r="E66">
        <v>1</v>
      </c>
      <c r="F66" t="str">
        <f t="shared" si="0"/>
        <v>0</v>
      </c>
      <c r="G66">
        <v>0</v>
      </c>
      <c r="I66" t="str">
        <f t="shared" si="1"/>
        <v>0</v>
      </c>
      <c r="J66">
        <v>0</v>
      </c>
      <c r="M66" s="29">
        <v>-5.32973749E-2</v>
      </c>
      <c r="N66">
        <v>22.550288999999999</v>
      </c>
      <c r="O66">
        <v>8.6501433500000005</v>
      </c>
      <c r="P66" t="str">
        <f t="shared" si="2"/>
        <v>1</v>
      </c>
      <c r="Q66">
        <v>1</v>
      </c>
      <c r="R66" s="30" t="str">
        <f t="shared" si="3"/>
        <v>0</v>
      </c>
      <c r="S66">
        <v>0</v>
      </c>
      <c r="T66" s="30" t="str">
        <f t="shared" si="4"/>
        <v>0</v>
      </c>
      <c r="U66">
        <v>0</v>
      </c>
      <c r="V66" s="30" t="str">
        <f t="shared" si="5"/>
        <v>0</v>
      </c>
      <c r="W66">
        <v>0</v>
      </c>
      <c r="Z66" s="29">
        <v>-1.82740942E-2</v>
      </c>
      <c r="AA66">
        <v>22.420745799999999</v>
      </c>
      <c r="AB66">
        <v>8.8563375999999998</v>
      </c>
      <c r="AC66" s="30" t="str">
        <f t="shared" si="6"/>
        <v>1</v>
      </c>
      <c r="AD66">
        <v>1</v>
      </c>
      <c r="AE66" s="30" t="str">
        <f t="shared" si="7"/>
        <v>0</v>
      </c>
      <c r="AF66">
        <v>0</v>
      </c>
      <c r="AG66" s="30" t="str">
        <f t="shared" si="8"/>
        <v>0</v>
      </c>
      <c r="AH66">
        <v>0</v>
      </c>
      <c r="AI66" s="30" t="str">
        <f t="shared" si="9"/>
        <v>0</v>
      </c>
      <c r="AJ66">
        <v>0</v>
      </c>
    </row>
    <row r="67" spans="2:36" ht="15.5" x14ac:dyDescent="0.35">
      <c r="B67" s="29">
        <v>5.0102970000000004E-3</v>
      </c>
      <c r="C67">
        <v>0.46050139899999998</v>
      </c>
      <c r="D67">
        <v>3.2291650000000001</v>
      </c>
      <c r="E67">
        <v>1</v>
      </c>
      <c r="F67" t="str">
        <f t="shared" ref="F67:F108" si="10">IF(AND(C67&lt;0,D67&lt;0),"1","0")</f>
        <v>0</v>
      </c>
      <c r="G67">
        <v>0</v>
      </c>
      <c r="I67" t="str">
        <f t="shared" ref="I67:I108" si="11">IF(AND(C67&gt;0, D67&lt;0),"1","0")</f>
        <v>0</v>
      </c>
      <c r="J67">
        <v>0</v>
      </c>
      <c r="M67" s="29">
        <v>-7.7798095999999997E-3</v>
      </c>
      <c r="N67">
        <v>17.182182999999998</v>
      </c>
      <c r="O67">
        <v>0.45246684999999998</v>
      </c>
      <c r="P67" t="str">
        <f t="shared" ref="P67:P108" si="12">IF(AND(N67&gt;0, O67&gt;0),"1","0")</f>
        <v>1</v>
      </c>
      <c r="Q67">
        <v>1</v>
      </c>
      <c r="R67" s="30" t="str">
        <f t="shared" ref="R67:R108" si="13">IF(AND(N67&gt;0, O67&lt;0),"1","0")</f>
        <v>0</v>
      </c>
      <c r="S67">
        <v>0</v>
      </c>
      <c r="T67" s="30" t="str">
        <f t="shared" ref="T67:T108" si="14">IF(AND(N67&lt;0, O67&lt;0),"1","0")</f>
        <v>0</v>
      </c>
      <c r="U67">
        <v>0</v>
      </c>
      <c r="V67" s="30" t="str">
        <f t="shared" ref="V67:V108" si="15">IF(AND(N67&lt;0, O67&gt;0),"1","0")</f>
        <v>0</v>
      </c>
      <c r="W67">
        <v>0</v>
      </c>
      <c r="Z67" s="29">
        <v>-0.184572611</v>
      </c>
      <c r="AA67">
        <v>9.2813230000000004</v>
      </c>
      <c r="AB67">
        <v>8.7781529999999997</v>
      </c>
      <c r="AC67" s="30" t="str">
        <f t="shared" ref="AC67:AC108" si="16">IF(AND(AA67&gt;0, AB67&gt;0),"1","0")</f>
        <v>1</v>
      </c>
      <c r="AD67">
        <v>1</v>
      </c>
      <c r="AE67" s="30" t="str">
        <f t="shared" ref="AE67:AE108" si="17">IF(AND(AA67&gt;0, AB67&lt;0),"1","0")</f>
        <v>0</v>
      </c>
      <c r="AF67">
        <v>0</v>
      </c>
      <c r="AG67" s="30" t="str">
        <f t="shared" ref="AG67:AG108" si="18">IF(AND(AA67&lt;0, AB67&lt;0),"1","0")</f>
        <v>0</v>
      </c>
      <c r="AH67">
        <v>0</v>
      </c>
      <c r="AI67" s="30" t="str">
        <f t="shared" ref="AI67:AI108" si="19">IF(AND(AA67&lt;0, AB67&gt;0),"1","0")</f>
        <v>0</v>
      </c>
      <c r="AJ67">
        <v>0</v>
      </c>
    </row>
    <row r="68" spans="2:36" ht="15.5" x14ac:dyDescent="0.35">
      <c r="B68" s="29">
        <v>-2.2087679999999998E-2</v>
      </c>
      <c r="C68">
        <v>1.2605961465</v>
      </c>
      <c r="D68">
        <v>3.9174600000000002</v>
      </c>
      <c r="E68">
        <v>1</v>
      </c>
      <c r="F68" t="str">
        <f t="shared" si="10"/>
        <v>0</v>
      </c>
      <c r="G68">
        <v>0</v>
      </c>
      <c r="I68" t="str">
        <f t="shared" si="11"/>
        <v>0</v>
      </c>
      <c r="J68">
        <v>0</v>
      </c>
      <c r="M68" s="29">
        <v>4.7554680199999998E-2</v>
      </c>
      <c r="N68">
        <v>19.066662000000001</v>
      </c>
      <c r="O68">
        <v>13.74494335</v>
      </c>
      <c r="P68" t="str">
        <f t="shared" si="12"/>
        <v>1</v>
      </c>
      <c r="Q68">
        <v>1</v>
      </c>
      <c r="R68" s="30" t="str">
        <f t="shared" si="13"/>
        <v>0</v>
      </c>
      <c r="S68">
        <v>0</v>
      </c>
      <c r="T68" s="30" t="str">
        <f t="shared" si="14"/>
        <v>0</v>
      </c>
      <c r="U68">
        <v>0</v>
      </c>
      <c r="V68" s="30" t="str">
        <f t="shared" si="15"/>
        <v>0</v>
      </c>
      <c r="W68">
        <v>0</v>
      </c>
      <c r="Z68" s="29">
        <v>-3.2163494500000001E-2</v>
      </c>
      <c r="AA68">
        <v>19.7393228</v>
      </c>
      <c r="AB68">
        <v>5.6426783</v>
      </c>
      <c r="AC68" s="30" t="str">
        <f t="shared" si="16"/>
        <v>1</v>
      </c>
      <c r="AD68">
        <v>1</v>
      </c>
      <c r="AE68" s="30" t="str">
        <f t="shared" si="17"/>
        <v>0</v>
      </c>
      <c r="AF68">
        <v>0</v>
      </c>
      <c r="AG68" s="30" t="str">
        <f t="shared" si="18"/>
        <v>0</v>
      </c>
      <c r="AH68">
        <v>0</v>
      </c>
      <c r="AI68" s="30" t="str">
        <f t="shared" si="19"/>
        <v>0</v>
      </c>
      <c r="AJ68">
        <v>0</v>
      </c>
    </row>
    <row r="69" spans="2:36" ht="15.5" x14ac:dyDescent="0.35">
      <c r="B69" s="29">
        <v>-2.3303620000000001E-2</v>
      </c>
      <c r="C69">
        <v>0.37598432900000001</v>
      </c>
      <c r="D69">
        <v>2.9842399999999998</v>
      </c>
      <c r="E69">
        <v>1</v>
      </c>
      <c r="F69" t="str">
        <f t="shared" si="10"/>
        <v>0</v>
      </c>
      <c r="G69">
        <v>0</v>
      </c>
      <c r="I69" t="str">
        <f t="shared" si="11"/>
        <v>0</v>
      </c>
      <c r="J69">
        <v>0</v>
      </c>
      <c r="M69" s="29">
        <v>1.763419E-3</v>
      </c>
      <c r="N69">
        <v>18.234874999999999</v>
      </c>
      <c r="O69">
        <v>5.2487729500000002</v>
      </c>
      <c r="P69" t="str">
        <f t="shared" si="12"/>
        <v>1</v>
      </c>
      <c r="Q69">
        <v>1</v>
      </c>
      <c r="R69" s="30" t="str">
        <f t="shared" si="13"/>
        <v>0</v>
      </c>
      <c r="S69">
        <v>0</v>
      </c>
      <c r="T69" s="30" t="str">
        <f t="shared" si="14"/>
        <v>0</v>
      </c>
      <c r="U69">
        <v>0</v>
      </c>
      <c r="V69" s="30" t="str">
        <f t="shared" si="15"/>
        <v>0</v>
      </c>
      <c r="W69">
        <v>0</v>
      </c>
      <c r="Z69" s="29">
        <v>4.8862619099999997E-2</v>
      </c>
      <c r="AA69">
        <v>5.3403286000000003</v>
      </c>
      <c r="AB69">
        <v>6.1492715000000002</v>
      </c>
      <c r="AC69" s="30" t="str">
        <f t="shared" si="16"/>
        <v>1</v>
      </c>
      <c r="AD69">
        <v>1</v>
      </c>
      <c r="AE69" s="30" t="str">
        <f t="shared" si="17"/>
        <v>0</v>
      </c>
      <c r="AF69">
        <v>0</v>
      </c>
      <c r="AG69" s="30" t="str">
        <f t="shared" si="18"/>
        <v>0</v>
      </c>
      <c r="AH69">
        <v>0</v>
      </c>
      <c r="AI69" s="30" t="str">
        <f t="shared" si="19"/>
        <v>0</v>
      </c>
      <c r="AJ69">
        <v>0</v>
      </c>
    </row>
    <row r="70" spans="2:36" ht="15.5" x14ac:dyDescent="0.35">
      <c r="B70" s="29">
        <v>4.5776280000000003E-2</v>
      </c>
      <c r="C70">
        <v>1.3214917820000001</v>
      </c>
      <c r="D70">
        <v>3.839305</v>
      </c>
      <c r="E70">
        <v>1</v>
      </c>
      <c r="F70" t="str">
        <f t="shared" si="10"/>
        <v>0</v>
      </c>
      <c r="G70">
        <v>0</v>
      </c>
      <c r="I70" t="str">
        <f t="shared" si="11"/>
        <v>0</v>
      </c>
      <c r="J70">
        <v>0</v>
      </c>
      <c r="M70" s="29">
        <v>-7.0597027399999998E-2</v>
      </c>
      <c r="N70">
        <v>10.199617999999999</v>
      </c>
      <c r="O70">
        <v>5.3901963500000001</v>
      </c>
      <c r="P70" t="str">
        <f t="shared" si="12"/>
        <v>1</v>
      </c>
      <c r="Q70">
        <v>1</v>
      </c>
      <c r="R70" s="30" t="str">
        <f t="shared" si="13"/>
        <v>0</v>
      </c>
      <c r="S70">
        <v>0</v>
      </c>
      <c r="T70" s="30" t="str">
        <f t="shared" si="14"/>
        <v>0</v>
      </c>
      <c r="U70">
        <v>0</v>
      </c>
      <c r="V70" s="30" t="str">
        <f t="shared" si="15"/>
        <v>0</v>
      </c>
      <c r="W70">
        <v>0</v>
      </c>
      <c r="Z70" s="29">
        <v>-0.1041221459</v>
      </c>
      <c r="AA70">
        <v>7.2894810000000003</v>
      </c>
      <c r="AB70">
        <v>1.3240627</v>
      </c>
      <c r="AC70" s="30" t="str">
        <f t="shared" si="16"/>
        <v>1</v>
      </c>
      <c r="AD70">
        <v>1</v>
      </c>
      <c r="AE70" s="30" t="str">
        <f t="shared" si="17"/>
        <v>0</v>
      </c>
      <c r="AF70">
        <v>0</v>
      </c>
      <c r="AG70" s="30" t="str">
        <f t="shared" si="18"/>
        <v>0</v>
      </c>
      <c r="AH70">
        <v>0</v>
      </c>
      <c r="AI70" s="30" t="str">
        <f t="shared" si="19"/>
        <v>0</v>
      </c>
      <c r="AJ70">
        <v>0</v>
      </c>
    </row>
    <row r="71" spans="2:36" ht="15.5" x14ac:dyDescent="0.35">
      <c r="B71" s="29">
        <v>-7.8593099999999996E-3</v>
      </c>
      <c r="C71">
        <v>1.492648663</v>
      </c>
      <c r="D71">
        <v>-0.44283</v>
      </c>
      <c r="E71">
        <v>0</v>
      </c>
      <c r="F71" t="str">
        <f t="shared" si="10"/>
        <v>0</v>
      </c>
      <c r="G71">
        <v>0</v>
      </c>
      <c r="I71" t="str">
        <f t="shared" si="11"/>
        <v>1</v>
      </c>
      <c r="J71">
        <v>1</v>
      </c>
      <c r="M71" s="29">
        <v>6.7227390000000001E-3</v>
      </c>
      <c r="N71">
        <v>24.074442000000001</v>
      </c>
      <c r="O71">
        <v>14.123435150000001</v>
      </c>
      <c r="P71" t="str">
        <f t="shared" si="12"/>
        <v>1</v>
      </c>
      <c r="Q71">
        <v>1</v>
      </c>
      <c r="R71" s="30" t="str">
        <f t="shared" si="13"/>
        <v>0</v>
      </c>
      <c r="S71">
        <v>0</v>
      </c>
      <c r="T71" s="30" t="str">
        <f t="shared" si="14"/>
        <v>0</v>
      </c>
      <c r="U71">
        <v>0</v>
      </c>
      <c r="V71" s="30" t="str">
        <f t="shared" si="15"/>
        <v>0</v>
      </c>
      <c r="W71">
        <v>0</v>
      </c>
      <c r="Z71" s="29">
        <v>-0.17775339840000001</v>
      </c>
      <c r="AA71">
        <v>12.655048000000001</v>
      </c>
      <c r="AB71">
        <v>8.2899793000000006</v>
      </c>
      <c r="AC71" s="30" t="str">
        <f t="shared" si="16"/>
        <v>1</v>
      </c>
      <c r="AD71">
        <v>1</v>
      </c>
      <c r="AE71" s="30" t="str">
        <f t="shared" si="17"/>
        <v>0</v>
      </c>
      <c r="AF71">
        <v>0</v>
      </c>
      <c r="AG71" s="30" t="str">
        <f t="shared" si="18"/>
        <v>0</v>
      </c>
      <c r="AH71">
        <v>0</v>
      </c>
      <c r="AI71" s="30" t="str">
        <f t="shared" si="19"/>
        <v>0</v>
      </c>
      <c r="AJ71">
        <v>0</v>
      </c>
    </row>
    <row r="72" spans="2:36" ht="15.5" x14ac:dyDescent="0.35">
      <c r="B72" s="29">
        <v>4.1980740000000002E-2</v>
      </c>
      <c r="C72">
        <v>0.1580871955</v>
      </c>
      <c r="D72">
        <v>0.93945999999999996</v>
      </c>
      <c r="E72">
        <v>1</v>
      </c>
      <c r="F72" t="str">
        <f t="shared" si="10"/>
        <v>0</v>
      </c>
      <c r="G72">
        <v>0</v>
      </c>
      <c r="I72" t="str">
        <f t="shared" si="11"/>
        <v>0</v>
      </c>
      <c r="J72">
        <v>0</v>
      </c>
      <c r="M72" s="29">
        <v>-3.7038202200000002E-2</v>
      </c>
      <c r="N72">
        <v>24.623568571428599</v>
      </c>
      <c r="O72">
        <v>8.8237582857142893</v>
      </c>
      <c r="P72" t="str">
        <f t="shared" si="12"/>
        <v>1</v>
      </c>
      <c r="Q72">
        <v>1</v>
      </c>
      <c r="R72" s="30" t="str">
        <f t="shared" si="13"/>
        <v>0</v>
      </c>
      <c r="S72">
        <v>0</v>
      </c>
      <c r="T72" s="30" t="str">
        <f t="shared" si="14"/>
        <v>0</v>
      </c>
      <c r="U72">
        <v>0</v>
      </c>
      <c r="V72" s="30" t="str">
        <f t="shared" si="15"/>
        <v>0</v>
      </c>
      <c r="W72">
        <v>0</v>
      </c>
      <c r="Z72" s="29">
        <v>-1.7652545299999999E-2</v>
      </c>
      <c r="AA72">
        <v>12.2401786</v>
      </c>
      <c r="AB72">
        <v>7.7009262999999999</v>
      </c>
      <c r="AC72" s="30" t="str">
        <f t="shared" si="16"/>
        <v>1</v>
      </c>
      <c r="AD72">
        <v>1</v>
      </c>
      <c r="AE72" s="30" t="str">
        <f t="shared" si="17"/>
        <v>0</v>
      </c>
      <c r="AF72">
        <v>0</v>
      </c>
      <c r="AG72" s="30" t="str">
        <f t="shared" si="18"/>
        <v>0</v>
      </c>
      <c r="AH72">
        <v>0</v>
      </c>
      <c r="AI72" s="30" t="str">
        <f t="shared" si="19"/>
        <v>0</v>
      </c>
      <c r="AJ72">
        <v>0</v>
      </c>
    </row>
    <row r="73" spans="2:36" ht="15.5" x14ac:dyDescent="0.35">
      <c r="B73" s="29">
        <v>2.514253E-2</v>
      </c>
      <c r="C73">
        <v>-8.7570898999999994E-2</v>
      </c>
      <c r="D73">
        <v>4.115685</v>
      </c>
      <c r="E73">
        <v>0</v>
      </c>
      <c r="F73" t="str">
        <f t="shared" si="10"/>
        <v>0</v>
      </c>
      <c r="G73">
        <v>0</v>
      </c>
      <c r="I73" t="str">
        <f t="shared" si="11"/>
        <v>0</v>
      </c>
      <c r="J73">
        <v>0</v>
      </c>
      <c r="M73" s="29">
        <v>-7.4338079799999998E-2</v>
      </c>
      <c r="N73">
        <v>13.8699908</v>
      </c>
      <c r="O73">
        <v>7.78041055</v>
      </c>
      <c r="P73" t="str">
        <f t="shared" si="12"/>
        <v>1</v>
      </c>
      <c r="Q73">
        <v>1</v>
      </c>
      <c r="R73" s="30" t="str">
        <f t="shared" si="13"/>
        <v>0</v>
      </c>
      <c r="S73">
        <v>0</v>
      </c>
      <c r="T73" s="30" t="str">
        <f t="shared" si="14"/>
        <v>0</v>
      </c>
      <c r="U73">
        <v>0</v>
      </c>
      <c r="V73" s="30" t="str">
        <f t="shared" si="15"/>
        <v>0</v>
      </c>
      <c r="W73">
        <v>0</v>
      </c>
      <c r="Z73" s="29">
        <v>-0.1252551549</v>
      </c>
      <c r="AA73">
        <v>12.709489685714299</v>
      </c>
      <c r="AB73">
        <v>7.2487726714285703</v>
      </c>
      <c r="AC73" s="30" t="str">
        <f t="shared" si="16"/>
        <v>1</v>
      </c>
      <c r="AD73">
        <v>1</v>
      </c>
      <c r="AE73" s="30" t="str">
        <f t="shared" si="17"/>
        <v>0</v>
      </c>
      <c r="AF73">
        <v>0</v>
      </c>
      <c r="AG73" s="30" t="str">
        <f t="shared" si="18"/>
        <v>0</v>
      </c>
      <c r="AH73">
        <v>0</v>
      </c>
      <c r="AI73" s="30" t="str">
        <f t="shared" si="19"/>
        <v>0</v>
      </c>
      <c r="AJ73">
        <v>0</v>
      </c>
    </row>
    <row r="74" spans="2:36" ht="15.5" x14ac:dyDescent="0.35">
      <c r="B74" s="29">
        <v>2.8960050000000001E-2</v>
      </c>
      <c r="C74">
        <v>1.9193426609999999</v>
      </c>
      <c r="D74">
        <v>3.1587550000000002</v>
      </c>
      <c r="E74">
        <v>1</v>
      </c>
      <c r="F74" t="str">
        <f t="shared" si="10"/>
        <v>0</v>
      </c>
      <c r="G74">
        <v>0</v>
      </c>
      <c r="I74" t="str">
        <f t="shared" si="11"/>
        <v>0</v>
      </c>
      <c r="J74">
        <v>0</v>
      </c>
      <c r="M74" s="29">
        <v>-5.4549291000000003E-3</v>
      </c>
      <c r="N74">
        <v>11.093889799999999</v>
      </c>
      <c r="O74">
        <v>19.683491799999999</v>
      </c>
      <c r="P74" t="str">
        <f t="shared" si="12"/>
        <v>1</v>
      </c>
      <c r="Q74">
        <v>1</v>
      </c>
      <c r="R74" s="30" t="str">
        <f t="shared" si="13"/>
        <v>0</v>
      </c>
      <c r="S74">
        <v>0</v>
      </c>
      <c r="T74" s="30" t="str">
        <f t="shared" si="14"/>
        <v>0</v>
      </c>
      <c r="U74">
        <v>0</v>
      </c>
      <c r="V74" s="30" t="str">
        <f t="shared" si="15"/>
        <v>0</v>
      </c>
      <c r="W74">
        <v>0</v>
      </c>
      <c r="Z74" s="29">
        <v>-1.0474561699999999E-2</v>
      </c>
      <c r="AA74">
        <v>9.8520561000000004</v>
      </c>
      <c r="AB74">
        <v>9.6344048999999998</v>
      </c>
      <c r="AC74" s="30" t="str">
        <f t="shared" si="16"/>
        <v>1</v>
      </c>
      <c r="AD74">
        <v>1</v>
      </c>
      <c r="AE74" s="30" t="str">
        <f t="shared" si="17"/>
        <v>0</v>
      </c>
      <c r="AF74">
        <v>0</v>
      </c>
      <c r="AG74" s="30" t="str">
        <f t="shared" si="18"/>
        <v>0</v>
      </c>
      <c r="AH74">
        <v>0</v>
      </c>
      <c r="AI74" s="30" t="str">
        <f t="shared" si="19"/>
        <v>0</v>
      </c>
      <c r="AJ74">
        <v>0</v>
      </c>
    </row>
    <row r="75" spans="2:36" ht="15.5" x14ac:dyDescent="0.35">
      <c r="B75" s="29">
        <v>-8.8837659999999995E-3</v>
      </c>
      <c r="C75">
        <v>1.4629414039999999</v>
      </c>
      <c r="D75">
        <v>6.1781499999999996</v>
      </c>
      <c r="E75">
        <v>1</v>
      </c>
      <c r="F75" t="str">
        <f t="shared" si="10"/>
        <v>0</v>
      </c>
      <c r="G75">
        <v>0</v>
      </c>
      <c r="I75" t="str">
        <f t="shared" si="11"/>
        <v>0</v>
      </c>
      <c r="J75">
        <v>0</v>
      </c>
      <c r="M75" s="29">
        <v>1.9397079399999999E-2</v>
      </c>
      <c r="N75">
        <v>10.912594199999999</v>
      </c>
      <c r="O75">
        <v>-4.5834647999999998</v>
      </c>
      <c r="P75" t="str">
        <f t="shared" si="12"/>
        <v>0</v>
      </c>
      <c r="Q75">
        <v>0</v>
      </c>
      <c r="R75" s="30" t="str">
        <f t="shared" si="13"/>
        <v>1</v>
      </c>
      <c r="S75">
        <v>1</v>
      </c>
      <c r="T75" s="30" t="str">
        <f t="shared" si="14"/>
        <v>0</v>
      </c>
      <c r="U75">
        <v>0</v>
      </c>
      <c r="V75" s="30" t="str">
        <f t="shared" si="15"/>
        <v>0</v>
      </c>
      <c r="W75">
        <v>0</v>
      </c>
      <c r="Z75" s="29">
        <v>6.8792024300000004E-2</v>
      </c>
      <c r="AA75">
        <v>15.486950500000001</v>
      </c>
      <c r="AB75">
        <v>2.8495298999999998</v>
      </c>
      <c r="AC75" s="30" t="str">
        <f t="shared" si="16"/>
        <v>1</v>
      </c>
      <c r="AD75">
        <v>1</v>
      </c>
      <c r="AE75" s="30" t="str">
        <f t="shared" si="17"/>
        <v>0</v>
      </c>
      <c r="AF75">
        <v>0</v>
      </c>
      <c r="AG75" s="30" t="str">
        <f t="shared" si="18"/>
        <v>0</v>
      </c>
      <c r="AH75">
        <v>0</v>
      </c>
      <c r="AI75" s="30" t="str">
        <f t="shared" si="19"/>
        <v>0</v>
      </c>
      <c r="AJ75">
        <v>0</v>
      </c>
    </row>
    <row r="76" spans="2:36" ht="15.5" x14ac:dyDescent="0.35">
      <c r="B76" s="29">
        <v>6.8163409999999994E-2</v>
      </c>
      <c r="C76">
        <v>1.4252347675000001</v>
      </c>
      <c r="D76">
        <v>3.8724699999999999</v>
      </c>
      <c r="E76">
        <v>1</v>
      </c>
      <c r="F76" t="str">
        <f t="shared" si="10"/>
        <v>0</v>
      </c>
      <c r="G76">
        <v>0</v>
      </c>
      <c r="I76" t="str">
        <f t="shared" si="11"/>
        <v>0</v>
      </c>
      <c r="J76">
        <v>0</v>
      </c>
      <c r="M76" s="29">
        <v>2.81668482E-2</v>
      </c>
      <c r="N76">
        <v>11.425432499999999</v>
      </c>
      <c r="O76">
        <v>16.698639350000001</v>
      </c>
      <c r="P76" t="str">
        <f t="shared" si="12"/>
        <v>1</v>
      </c>
      <c r="Q76">
        <v>1</v>
      </c>
      <c r="R76" s="30" t="str">
        <f t="shared" si="13"/>
        <v>0</v>
      </c>
      <c r="S76">
        <v>0</v>
      </c>
      <c r="T76" s="30" t="str">
        <f t="shared" si="14"/>
        <v>0</v>
      </c>
      <c r="U76">
        <v>0</v>
      </c>
      <c r="V76" s="30" t="str">
        <f t="shared" si="15"/>
        <v>0</v>
      </c>
      <c r="W76">
        <v>0</v>
      </c>
      <c r="Z76" s="29">
        <v>0.1307836969</v>
      </c>
      <c r="AA76">
        <v>1.0359020000000001</v>
      </c>
      <c r="AB76">
        <v>4.5799222000000004</v>
      </c>
      <c r="AC76" s="30" t="str">
        <f t="shared" si="16"/>
        <v>1</v>
      </c>
      <c r="AD76">
        <v>1</v>
      </c>
      <c r="AE76" s="30" t="str">
        <f t="shared" si="17"/>
        <v>0</v>
      </c>
      <c r="AF76">
        <v>0</v>
      </c>
      <c r="AG76" s="30" t="str">
        <f t="shared" si="18"/>
        <v>0</v>
      </c>
      <c r="AH76">
        <v>0</v>
      </c>
      <c r="AI76" s="30" t="str">
        <f t="shared" si="19"/>
        <v>0</v>
      </c>
      <c r="AJ76">
        <v>0</v>
      </c>
    </row>
    <row r="77" spans="2:36" ht="15.5" x14ac:dyDescent="0.35">
      <c r="B77" s="29">
        <v>7.0582350000000002E-2</v>
      </c>
      <c r="C77">
        <v>0.4615316525</v>
      </c>
      <c r="D77">
        <v>5.9516650000000002</v>
      </c>
      <c r="E77">
        <v>1</v>
      </c>
      <c r="F77" t="str">
        <f t="shared" si="10"/>
        <v>0</v>
      </c>
      <c r="G77">
        <v>0</v>
      </c>
      <c r="I77" t="str">
        <f t="shared" si="11"/>
        <v>0</v>
      </c>
      <c r="J77">
        <v>0</v>
      </c>
      <c r="M77" s="29">
        <v>-5.6944853599999998E-2</v>
      </c>
      <c r="N77">
        <v>10.7230103</v>
      </c>
      <c r="O77">
        <v>5.7010506000000003</v>
      </c>
      <c r="P77" t="str">
        <f t="shared" si="12"/>
        <v>1</v>
      </c>
      <c r="Q77">
        <v>1</v>
      </c>
      <c r="R77" s="30" t="str">
        <f t="shared" si="13"/>
        <v>0</v>
      </c>
      <c r="S77">
        <v>0</v>
      </c>
      <c r="T77" s="30" t="str">
        <f t="shared" si="14"/>
        <v>0</v>
      </c>
      <c r="U77">
        <v>0</v>
      </c>
      <c r="V77" s="30" t="str">
        <f t="shared" si="15"/>
        <v>0</v>
      </c>
      <c r="W77">
        <v>0</v>
      </c>
      <c r="Z77" s="29">
        <v>4.4272714800000001E-2</v>
      </c>
      <c r="AA77">
        <v>1.4381248</v>
      </c>
      <c r="AB77">
        <v>3.5173321</v>
      </c>
      <c r="AC77" s="30" t="str">
        <f t="shared" si="16"/>
        <v>1</v>
      </c>
      <c r="AD77">
        <v>1</v>
      </c>
      <c r="AE77" s="30" t="str">
        <f t="shared" si="17"/>
        <v>0</v>
      </c>
      <c r="AF77">
        <v>0</v>
      </c>
      <c r="AG77" s="30" t="str">
        <f t="shared" si="18"/>
        <v>0</v>
      </c>
      <c r="AH77">
        <v>0</v>
      </c>
      <c r="AI77" s="30" t="str">
        <f t="shared" si="19"/>
        <v>0</v>
      </c>
      <c r="AJ77">
        <v>0</v>
      </c>
    </row>
    <row r="78" spans="2:36" ht="15.5" x14ac:dyDescent="0.35">
      <c r="B78" s="29">
        <v>-5.7259629999999997E-3</v>
      </c>
      <c r="C78">
        <v>1.0789048845</v>
      </c>
      <c r="D78">
        <v>5.6749349999999996</v>
      </c>
      <c r="E78">
        <v>1</v>
      </c>
      <c r="F78" t="str">
        <f t="shared" si="10"/>
        <v>0</v>
      </c>
      <c r="G78">
        <v>0</v>
      </c>
      <c r="I78" t="str">
        <f t="shared" si="11"/>
        <v>0</v>
      </c>
      <c r="J78">
        <v>0</v>
      </c>
      <c r="M78" s="29">
        <v>-4.3559568799999997E-2</v>
      </c>
      <c r="N78">
        <v>0.37180980000000002</v>
      </c>
      <c r="O78">
        <v>5.0852961499999996</v>
      </c>
      <c r="P78" t="str">
        <f t="shared" si="12"/>
        <v>1</v>
      </c>
      <c r="Q78">
        <v>1</v>
      </c>
      <c r="R78" s="30" t="str">
        <f t="shared" si="13"/>
        <v>0</v>
      </c>
      <c r="S78">
        <v>0</v>
      </c>
      <c r="T78" s="30" t="str">
        <f t="shared" si="14"/>
        <v>0</v>
      </c>
      <c r="U78">
        <v>0</v>
      </c>
      <c r="V78" s="30" t="str">
        <f t="shared" si="15"/>
        <v>0</v>
      </c>
      <c r="W78">
        <v>0</v>
      </c>
      <c r="Z78" s="29">
        <v>-2.63137159E-2</v>
      </c>
      <c r="AA78">
        <v>7.7274164000000001</v>
      </c>
      <c r="AB78">
        <v>2.5026326999999999</v>
      </c>
      <c r="AC78" s="30" t="str">
        <f t="shared" si="16"/>
        <v>1</v>
      </c>
      <c r="AD78">
        <v>1</v>
      </c>
      <c r="AE78" s="30" t="str">
        <f t="shared" si="17"/>
        <v>0</v>
      </c>
      <c r="AF78">
        <v>0</v>
      </c>
      <c r="AG78" s="30" t="str">
        <f t="shared" si="18"/>
        <v>0</v>
      </c>
      <c r="AH78">
        <v>0</v>
      </c>
      <c r="AI78" s="30" t="str">
        <f t="shared" si="19"/>
        <v>0</v>
      </c>
      <c r="AJ78">
        <v>0</v>
      </c>
    </row>
    <row r="79" spans="2:36" ht="15.5" x14ac:dyDescent="0.35">
      <c r="B79" s="29">
        <v>-1.3642750000000001E-3</v>
      </c>
      <c r="C79">
        <v>1.7001872465000001</v>
      </c>
      <c r="D79">
        <v>6.9671950000000002</v>
      </c>
      <c r="E79">
        <v>1</v>
      </c>
      <c r="F79" t="str">
        <f t="shared" si="10"/>
        <v>0</v>
      </c>
      <c r="G79">
        <v>0</v>
      </c>
      <c r="I79" t="str">
        <f t="shared" si="11"/>
        <v>0</v>
      </c>
      <c r="J79">
        <v>0</v>
      </c>
      <c r="M79" s="29">
        <v>-9.8450417799999995E-2</v>
      </c>
      <c r="N79">
        <v>14.574961099999999</v>
      </c>
      <c r="O79">
        <v>10.776789000000001</v>
      </c>
      <c r="P79" t="str">
        <f t="shared" si="12"/>
        <v>1</v>
      </c>
      <c r="Q79">
        <v>1</v>
      </c>
      <c r="R79" s="30" t="str">
        <f t="shared" si="13"/>
        <v>0</v>
      </c>
      <c r="S79">
        <v>0</v>
      </c>
      <c r="T79" s="30" t="str">
        <f t="shared" si="14"/>
        <v>0</v>
      </c>
      <c r="U79">
        <v>0</v>
      </c>
      <c r="V79" s="30" t="str">
        <f t="shared" si="15"/>
        <v>0</v>
      </c>
      <c r="W79">
        <v>0</v>
      </c>
      <c r="Z79" s="29">
        <v>-9.4726458900000005E-2</v>
      </c>
      <c r="AA79">
        <v>4.1320243000000003</v>
      </c>
      <c r="AB79">
        <v>8.2659915000000002</v>
      </c>
      <c r="AC79" s="30" t="str">
        <f t="shared" si="16"/>
        <v>1</v>
      </c>
      <c r="AD79">
        <v>1</v>
      </c>
      <c r="AE79" s="30" t="str">
        <f t="shared" si="17"/>
        <v>0</v>
      </c>
      <c r="AF79">
        <v>0</v>
      </c>
      <c r="AG79" s="30" t="str">
        <f t="shared" si="18"/>
        <v>0</v>
      </c>
      <c r="AH79">
        <v>0</v>
      </c>
      <c r="AI79" s="30" t="str">
        <f t="shared" si="19"/>
        <v>0</v>
      </c>
      <c r="AJ79">
        <v>0</v>
      </c>
    </row>
    <row r="80" spans="2:36" ht="15.5" x14ac:dyDescent="0.35">
      <c r="B80" s="29">
        <v>3.7467710000000001E-2</v>
      </c>
      <c r="C80">
        <v>2.4277628490000001</v>
      </c>
      <c r="D80">
        <v>3.3289149999999998</v>
      </c>
      <c r="E80">
        <v>1</v>
      </c>
      <c r="F80" t="str">
        <f t="shared" si="10"/>
        <v>0</v>
      </c>
      <c r="G80">
        <v>0</v>
      </c>
      <c r="I80" t="str">
        <f t="shared" si="11"/>
        <v>0</v>
      </c>
      <c r="J80">
        <v>0</v>
      </c>
      <c r="M80" s="29">
        <v>-7.2681372899999999E-2</v>
      </c>
      <c r="N80">
        <v>10.4245269285714</v>
      </c>
      <c r="O80">
        <v>10.044163178571401</v>
      </c>
      <c r="P80" t="str">
        <f t="shared" si="12"/>
        <v>1</v>
      </c>
      <c r="Q80">
        <v>1</v>
      </c>
      <c r="R80" s="30" t="str">
        <f t="shared" si="13"/>
        <v>0</v>
      </c>
      <c r="S80">
        <v>0</v>
      </c>
      <c r="T80" s="30" t="str">
        <f t="shared" si="14"/>
        <v>0</v>
      </c>
      <c r="U80">
        <v>0</v>
      </c>
      <c r="V80" s="30" t="str">
        <f t="shared" si="15"/>
        <v>0</v>
      </c>
      <c r="W80">
        <v>0</v>
      </c>
      <c r="Z80" s="29">
        <v>-9.9053812800000002E-2</v>
      </c>
      <c r="AA80">
        <v>-5.0793702999999999</v>
      </c>
      <c r="AB80">
        <v>2.6349887000000001</v>
      </c>
      <c r="AC80" s="30" t="str">
        <f t="shared" si="16"/>
        <v>0</v>
      </c>
      <c r="AD80">
        <v>0</v>
      </c>
      <c r="AE80" s="30" t="str">
        <f t="shared" si="17"/>
        <v>0</v>
      </c>
      <c r="AF80">
        <v>0</v>
      </c>
      <c r="AG80" s="30" t="str">
        <f t="shared" si="18"/>
        <v>0</v>
      </c>
      <c r="AH80">
        <v>0</v>
      </c>
      <c r="AI80" s="30" t="str">
        <f t="shared" si="19"/>
        <v>1</v>
      </c>
      <c r="AJ80">
        <v>1</v>
      </c>
    </row>
    <row r="81" spans="2:36" ht="15.5" x14ac:dyDescent="0.35">
      <c r="B81" s="29">
        <v>2.533349E-2</v>
      </c>
      <c r="C81">
        <v>0.47771534399999999</v>
      </c>
      <c r="D81">
        <v>2.3309299999999999</v>
      </c>
      <c r="E81">
        <v>1</v>
      </c>
      <c r="F81" t="str">
        <f t="shared" si="10"/>
        <v>0</v>
      </c>
      <c r="G81">
        <v>0</v>
      </c>
      <c r="I81" t="str">
        <f t="shared" si="11"/>
        <v>0</v>
      </c>
      <c r="J81">
        <v>0</v>
      </c>
      <c r="M81" s="29">
        <v>-5.0034809000000001E-3</v>
      </c>
      <c r="N81">
        <v>3.4946719000000002</v>
      </c>
      <c r="O81">
        <v>3.2837474499999999</v>
      </c>
      <c r="P81" t="str">
        <f t="shared" si="12"/>
        <v>1</v>
      </c>
      <c r="Q81">
        <v>1</v>
      </c>
      <c r="R81" s="30" t="str">
        <f t="shared" si="13"/>
        <v>0</v>
      </c>
      <c r="S81">
        <v>0</v>
      </c>
      <c r="T81" s="30" t="str">
        <f t="shared" si="14"/>
        <v>0</v>
      </c>
      <c r="U81">
        <v>0</v>
      </c>
      <c r="V81" s="30" t="str">
        <f t="shared" si="15"/>
        <v>0</v>
      </c>
      <c r="W81">
        <v>0</v>
      </c>
      <c r="Z81" s="29">
        <v>-7.1771706300000002E-2</v>
      </c>
      <c r="AA81">
        <v>6.3704434000000001</v>
      </c>
      <c r="AB81">
        <v>6.1406859999999996</v>
      </c>
      <c r="AC81" s="30" t="str">
        <f t="shared" si="16"/>
        <v>1</v>
      </c>
      <c r="AD81">
        <v>1</v>
      </c>
      <c r="AE81" s="30" t="str">
        <f t="shared" si="17"/>
        <v>0</v>
      </c>
      <c r="AF81">
        <v>0</v>
      </c>
      <c r="AG81" s="30" t="str">
        <f t="shared" si="18"/>
        <v>0</v>
      </c>
      <c r="AH81">
        <v>0</v>
      </c>
      <c r="AI81" s="30" t="str">
        <f t="shared" si="19"/>
        <v>0</v>
      </c>
      <c r="AJ81">
        <v>0</v>
      </c>
    </row>
    <row r="82" spans="2:36" ht="15.5" x14ac:dyDescent="0.35">
      <c r="B82" s="29">
        <v>6.7887959999999997E-3</v>
      </c>
      <c r="C82">
        <v>0.59254399499999999</v>
      </c>
      <c r="D82">
        <v>-2.455095</v>
      </c>
      <c r="E82">
        <v>0</v>
      </c>
      <c r="F82" t="str">
        <f t="shared" si="10"/>
        <v>0</v>
      </c>
      <c r="G82">
        <v>0</v>
      </c>
      <c r="I82" t="str">
        <f t="shared" si="11"/>
        <v>1</v>
      </c>
      <c r="J82">
        <v>1</v>
      </c>
      <c r="M82" s="29">
        <v>8.4583413E-3</v>
      </c>
      <c r="N82">
        <v>17.5130388</v>
      </c>
      <c r="O82">
        <v>2.9410505499999999</v>
      </c>
      <c r="P82" t="str">
        <f t="shared" si="12"/>
        <v>1</v>
      </c>
      <c r="Q82">
        <v>1</v>
      </c>
      <c r="R82" s="30" t="str">
        <f t="shared" si="13"/>
        <v>0</v>
      </c>
      <c r="S82">
        <v>0</v>
      </c>
      <c r="T82" s="30" t="str">
        <f t="shared" si="14"/>
        <v>0</v>
      </c>
      <c r="U82">
        <v>0</v>
      </c>
      <c r="V82" s="30" t="str">
        <f t="shared" si="15"/>
        <v>0</v>
      </c>
      <c r="W82">
        <v>0</v>
      </c>
      <c r="Z82" s="29">
        <v>-0.1045254474</v>
      </c>
      <c r="AA82">
        <v>15.2267028</v>
      </c>
      <c r="AB82">
        <v>2.8180583000000001</v>
      </c>
      <c r="AC82" s="30" t="str">
        <f t="shared" si="16"/>
        <v>1</v>
      </c>
      <c r="AD82">
        <v>1</v>
      </c>
      <c r="AE82" s="30" t="str">
        <f t="shared" si="17"/>
        <v>0</v>
      </c>
      <c r="AF82">
        <v>0</v>
      </c>
      <c r="AG82" s="30" t="str">
        <f t="shared" si="18"/>
        <v>0</v>
      </c>
      <c r="AH82">
        <v>0</v>
      </c>
      <c r="AI82" s="30" t="str">
        <f t="shared" si="19"/>
        <v>0</v>
      </c>
      <c r="AJ82">
        <v>0</v>
      </c>
    </row>
    <row r="83" spans="2:36" ht="15.5" x14ac:dyDescent="0.35">
      <c r="B83" s="29">
        <v>4.334582E-3</v>
      </c>
      <c r="C83">
        <v>-1.7800926855000001</v>
      </c>
      <c r="D83">
        <v>-1.86694</v>
      </c>
      <c r="E83">
        <v>0</v>
      </c>
      <c r="F83" t="str">
        <f t="shared" si="10"/>
        <v>1</v>
      </c>
      <c r="G83">
        <v>1</v>
      </c>
      <c r="I83" t="str">
        <f t="shared" si="11"/>
        <v>0</v>
      </c>
      <c r="J83">
        <v>0</v>
      </c>
      <c r="M83" s="29">
        <v>-7.2188934600000004E-2</v>
      </c>
      <c r="N83">
        <v>18.5702319</v>
      </c>
      <c r="O83">
        <v>14.4021194</v>
      </c>
      <c r="P83" t="str">
        <f t="shared" si="12"/>
        <v>1</v>
      </c>
      <c r="Q83">
        <v>1</v>
      </c>
      <c r="R83" s="30" t="str">
        <f t="shared" si="13"/>
        <v>0</v>
      </c>
      <c r="S83">
        <v>0</v>
      </c>
      <c r="T83" s="30" t="str">
        <f t="shared" si="14"/>
        <v>0</v>
      </c>
      <c r="U83">
        <v>0</v>
      </c>
      <c r="V83" s="30" t="str">
        <f t="shared" si="15"/>
        <v>0</v>
      </c>
      <c r="W83">
        <v>0</v>
      </c>
      <c r="Z83" s="29">
        <v>-7.67610975E-2</v>
      </c>
      <c r="AA83">
        <v>16.593976600000001</v>
      </c>
      <c r="AB83">
        <v>3.9946193000000001</v>
      </c>
      <c r="AC83" s="30" t="str">
        <f t="shared" si="16"/>
        <v>1</v>
      </c>
      <c r="AD83">
        <v>1</v>
      </c>
      <c r="AE83" s="30" t="str">
        <f t="shared" si="17"/>
        <v>0</v>
      </c>
      <c r="AF83">
        <v>0</v>
      </c>
      <c r="AG83" s="30" t="str">
        <f t="shared" si="18"/>
        <v>0</v>
      </c>
      <c r="AH83">
        <v>0</v>
      </c>
      <c r="AI83" s="30" t="str">
        <f t="shared" si="19"/>
        <v>0</v>
      </c>
      <c r="AJ83">
        <v>0</v>
      </c>
    </row>
    <row r="84" spans="2:36" ht="15.5" x14ac:dyDescent="0.35">
      <c r="B84" s="29">
        <v>-2.794489E-2</v>
      </c>
      <c r="C84">
        <v>-1.377990431</v>
      </c>
      <c r="D84">
        <v>-2.06636</v>
      </c>
      <c r="E84">
        <v>0</v>
      </c>
      <c r="F84" t="str">
        <f t="shared" si="10"/>
        <v>1</v>
      </c>
      <c r="G84">
        <v>1</v>
      </c>
      <c r="I84" t="str">
        <f t="shared" si="11"/>
        <v>0</v>
      </c>
      <c r="J84">
        <v>0</v>
      </c>
      <c r="M84" s="29">
        <v>7.2056498999999996E-3</v>
      </c>
      <c r="N84">
        <v>7.6013776000000002</v>
      </c>
      <c r="O84">
        <v>8.5554850499999997</v>
      </c>
      <c r="P84" t="str">
        <f t="shared" si="12"/>
        <v>1</v>
      </c>
      <c r="Q84">
        <v>1</v>
      </c>
      <c r="R84" s="30" t="str">
        <f t="shared" si="13"/>
        <v>0</v>
      </c>
      <c r="S84">
        <v>0</v>
      </c>
      <c r="T84" s="30" t="str">
        <f t="shared" si="14"/>
        <v>0</v>
      </c>
      <c r="U84">
        <v>0</v>
      </c>
      <c r="V84" s="30" t="str">
        <f t="shared" si="15"/>
        <v>0</v>
      </c>
      <c r="W84">
        <v>0</v>
      </c>
      <c r="Z84" s="29">
        <v>-0.115802289</v>
      </c>
      <c r="AA84">
        <v>18.746101500000002</v>
      </c>
      <c r="AB84">
        <v>10.460505700000001</v>
      </c>
      <c r="AC84" s="30" t="str">
        <f t="shared" si="16"/>
        <v>1</v>
      </c>
      <c r="AD84">
        <v>1</v>
      </c>
      <c r="AE84" s="30" t="str">
        <f t="shared" si="17"/>
        <v>0</v>
      </c>
      <c r="AF84">
        <v>0</v>
      </c>
      <c r="AG84" s="30" t="str">
        <f t="shared" si="18"/>
        <v>0</v>
      </c>
      <c r="AH84">
        <v>0</v>
      </c>
      <c r="AI84" s="30" t="str">
        <f t="shared" si="19"/>
        <v>0</v>
      </c>
      <c r="AJ84">
        <v>0</v>
      </c>
    </row>
    <row r="85" spans="2:36" ht="15.5" x14ac:dyDescent="0.35">
      <c r="B85" s="29">
        <v>6.912016E-2</v>
      </c>
      <c r="C85">
        <v>0.9510285155</v>
      </c>
      <c r="D85">
        <v>2.4096500000000001</v>
      </c>
      <c r="E85">
        <v>1</v>
      </c>
      <c r="F85" t="str">
        <f t="shared" si="10"/>
        <v>0</v>
      </c>
      <c r="G85">
        <v>0</v>
      </c>
      <c r="I85" t="str">
        <f t="shared" si="11"/>
        <v>0</v>
      </c>
      <c r="J85">
        <v>0</v>
      </c>
      <c r="M85" s="29">
        <v>-8.0035426500000006E-2</v>
      </c>
      <c r="N85">
        <v>19.319979199999999</v>
      </c>
      <c r="O85">
        <v>0.38025395000000001</v>
      </c>
      <c r="P85" t="str">
        <f t="shared" si="12"/>
        <v>1</v>
      </c>
      <c r="Q85">
        <v>1</v>
      </c>
      <c r="R85" s="30" t="str">
        <f t="shared" si="13"/>
        <v>0</v>
      </c>
      <c r="S85">
        <v>0</v>
      </c>
      <c r="T85" s="30" t="str">
        <f t="shared" si="14"/>
        <v>0</v>
      </c>
      <c r="U85">
        <v>0</v>
      </c>
      <c r="V85" s="30" t="str">
        <f t="shared" si="15"/>
        <v>0</v>
      </c>
      <c r="W85">
        <v>0</v>
      </c>
      <c r="Z85" s="29">
        <v>3.7129611299999997E-2</v>
      </c>
      <c r="AA85">
        <v>0.98840870000000103</v>
      </c>
      <c r="AB85">
        <v>3.3591850000000001</v>
      </c>
      <c r="AC85" s="30" t="str">
        <f t="shared" si="16"/>
        <v>1</v>
      </c>
      <c r="AD85">
        <v>1</v>
      </c>
      <c r="AE85" s="30" t="str">
        <f t="shared" si="17"/>
        <v>0</v>
      </c>
      <c r="AF85">
        <v>0</v>
      </c>
      <c r="AG85" s="30" t="str">
        <f t="shared" si="18"/>
        <v>0</v>
      </c>
      <c r="AH85">
        <v>0</v>
      </c>
      <c r="AI85" s="30" t="str">
        <f t="shared" si="19"/>
        <v>0</v>
      </c>
      <c r="AJ85">
        <v>0</v>
      </c>
    </row>
    <row r="86" spans="2:36" ht="15.5" x14ac:dyDescent="0.35">
      <c r="B86" s="29">
        <v>3.5959049999999999E-2</v>
      </c>
      <c r="C86">
        <v>0.80551508599999999</v>
      </c>
      <c r="D86">
        <v>4.020575</v>
      </c>
      <c r="E86">
        <v>1</v>
      </c>
      <c r="F86" t="str">
        <f t="shared" si="10"/>
        <v>0</v>
      </c>
      <c r="G86">
        <v>0</v>
      </c>
      <c r="I86" t="str">
        <f t="shared" si="11"/>
        <v>0</v>
      </c>
      <c r="J86">
        <v>0</v>
      </c>
      <c r="M86" s="29">
        <v>-2.6915742999999999E-2</v>
      </c>
      <c r="N86">
        <v>11.874305</v>
      </c>
      <c r="O86">
        <v>4.9577567499999997</v>
      </c>
      <c r="P86" t="str">
        <f t="shared" si="12"/>
        <v>1</v>
      </c>
      <c r="Q86">
        <v>1</v>
      </c>
      <c r="R86" s="30" t="str">
        <f t="shared" si="13"/>
        <v>0</v>
      </c>
      <c r="S86">
        <v>0</v>
      </c>
      <c r="T86" s="30" t="str">
        <f t="shared" si="14"/>
        <v>0</v>
      </c>
      <c r="U86">
        <v>0</v>
      </c>
      <c r="V86" s="30" t="str">
        <f t="shared" si="15"/>
        <v>0</v>
      </c>
      <c r="W86">
        <v>0</v>
      </c>
      <c r="Z86" s="29">
        <v>-3.6735882800000001E-2</v>
      </c>
      <c r="AA86">
        <v>10.3049763</v>
      </c>
      <c r="AB86">
        <v>-0.3879842</v>
      </c>
      <c r="AC86" s="30" t="str">
        <f t="shared" si="16"/>
        <v>0</v>
      </c>
      <c r="AD86">
        <v>0</v>
      </c>
      <c r="AE86" s="30" t="str">
        <f t="shared" si="17"/>
        <v>1</v>
      </c>
      <c r="AF86">
        <v>1</v>
      </c>
      <c r="AG86" s="30" t="str">
        <f t="shared" si="18"/>
        <v>0</v>
      </c>
      <c r="AH86">
        <v>0</v>
      </c>
      <c r="AI86" s="30" t="str">
        <f t="shared" si="19"/>
        <v>0</v>
      </c>
      <c r="AJ86">
        <v>0</v>
      </c>
    </row>
    <row r="87" spans="2:36" ht="15.5" x14ac:dyDescent="0.35">
      <c r="B87" s="29">
        <v>7.9445459999999996E-2</v>
      </c>
      <c r="C87">
        <v>1.1989004464999999</v>
      </c>
      <c r="D87">
        <v>2.922005</v>
      </c>
      <c r="E87">
        <v>1</v>
      </c>
      <c r="F87" t="str">
        <f t="shared" si="10"/>
        <v>0</v>
      </c>
      <c r="G87">
        <v>0</v>
      </c>
      <c r="I87" t="str">
        <f t="shared" si="11"/>
        <v>0</v>
      </c>
      <c r="J87">
        <v>0</v>
      </c>
      <c r="M87" s="29">
        <v>-5.74567962E-2</v>
      </c>
      <c r="N87">
        <v>12.270148900000001</v>
      </c>
      <c r="O87">
        <v>-5.75340219166665</v>
      </c>
      <c r="P87" t="str">
        <f t="shared" si="12"/>
        <v>0</v>
      </c>
      <c r="Q87">
        <v>0</v>
      </c>
      <c r="R87" s="30" t="str">
        <f t="shared" si="13"/>
        <v>1</v>
      </c>
      <c r="S87">
        <v>1</v>
      </c>
      <c r="T87" s="30" t="str">
        <f t="shared" si="14"/>
        <v>0</v>
      </c>
      <c r="U87">
        <v>0</v>
      </c>
      <c r="V87" s="30" t="str">
        <f t="shared" si="15"/>
        <v>0</v>
      </c>
      <c r="W87">
        <v>0</v>
      </c>
      <c r="Z87" s="29">
        <v>-9.5451862799999995E-2</v>
      </c>
      <c r="AA87">
        <v>14.9508741</v>
      </c>
      <c r="AB87">
        <v>16.403340199999999</v>
      </c>
      <c r="AC87" s="30" t="str">
        <f t="shared" si="16"/>
        <v>1</v>
      </c>
      <c r="AD87">
        <v>1</v>
      </c>
      <c r="AE87" s="30" t="str">
        <f t="shared" si="17"/>
        <v>0</v>
      </c>
      <c r="AF87">
        <v>0</v>
      </c>
      <c r="AG87" s="30" t="str">
        <f t="shared" si="18"/>
        <v>0</v>
      </c>
      <c r="AH87">
        <v>0</v>
      </c>
      <c r="AI87" s="30" t="str">
        <f t="shared" si="19"/>
        <v>0</v>
      </c>
      <c r="AJ87">
        <v>0</v>
      </c>
    </row>
    <row r="88" spans="2:36" ht="15.5" x14ac:dyDescent="0.35">
      <c r="B88" s="29">
        <v>2.604043E-2</v>
      </c>
      <c r="C88">
        <v>9.5574066999999999E-2</v>
      </c>
      <c r="D88">
        <v>2.0519349999999998</v>
      </c>
      <c r="E88">
        <v>1</v>
      </c>
      <c r="F88" t="str">
        <f t="shared" si="10"/>
        <v>0</v>
      </c>
      <c r="G88">
        <v>0</v>
      </c>
      <c r="I88" t="str">
        <f t="shared" si="11"/>
        <v>0</v>
      </c>
      <c r="J88">
        <v>0</v>
      </c>
      <c r="M88" s="29">
        <v>-1.9297942500000002E-2</v>
      </c>
      <c r="N88">
        <v>6.9840856000000002</v>
      </c>
      <c r="O88">
        <v>1.7088456000000001</v>
      </c>
      <c r="P88" t="str">
        <f t="shared" si="12"/>
        <v>1</v>
      </c>
      <c r="Q88">
        <v>1</v>
      </c>
      <c r="R88" s="30" t="str">
        <f t="shared" si="13"/>
        <v>0</v>
      </c>
      <c r="S88">
        <v>0</v>
      </c>
      <c r="T88" s="30" t="str">
        <f t="shared" si="14"/>
        <v>0</v>
      </c>
      <c r="U88">
        <v>0</v>
      </c>
      <c r="V88" s="30" t="str">
        <f t="shared" si="15"/>
        <v>0</v>
      </c>
      <c r="W88">
        <v>0</v>
      </c>
      <c r="Z88" s="29">
        <v>2.4100181500000002E-2</v>
      </c>
      <c r="AA88">
        <v>13.4232703</v>
      </c>
      <c r="AB88">
        <v>-1.8557496</v>
      </c>
      <c r="AC88" s="30" t="str">
        <f t="shared" si="16"/>
        <v>0</v>
      </c>
      <c r="AD88">
        <v>0</v>
      </c>
      <c r="AE88" s="30" t="str">
        <f t="shared" si="17"/>
        <v>1</v>
      </c>
      <c r="AF88">
        <v>1</v>
      </c>
      <c r="AG88" s="30" t="str">
        <f t="shared" si="18"/>
        <v>0</v>
      </c>
      <c r="AH88">
        <v>0</v>
      </c>
      <c r="AI88" s="30" t="str">
        <f t="shared" si="19"/>
        <v>0</v>
      </c>
      <c r="AJ88">
        <v>0</v>
      </c>
    </row>
    <row r="89" spans="2:36" ht="15.5" x14ac:dyDescent="0.35">
      <c r="B89" s="29">
        <v>5.0554889999999998E-2</v>
      </c>
      <c r="C89">
        <v>1.2128576230000001</v>
      </c>
      <c r="D89">
        <v>4.4957450000000003</v>
      </c>
      <c r="E89">
        <v>1</v>
      </c>
      <c r="F89" t="str">
        <f t="shared" si="10"/>
        <v>0</v>
      </c>
      <c r="G89">
        <v>0</v>
      </c>
      <c r="I89" t="str">
        <f t="shared" si="11"/>
        <v>0</v>
      </c>
      <c r="J89">
        <v>0</v>
      </c>
      <c r="M89" s="29">
        <v>-4.7033032900000001E-2</v>
      </c>
      <c r="N89">
        <v>5.0188297999999998</v>
      </c>
      <c r="O89">
        <v>6.0043088999999998</v>
      </c>
      <c r="P89" t="str">
        <f t="shared" si="12"/>
        <v>1</v>
      </c>
      <c r="Q89">
        <v>1</v>
      </c>
      <c r="R89" s="30" t="str">
        <f t="shared" si="13"/>
        <v>0</v>
      </c>
      <c r="S89">
        <v>0</v>
      </c>
      <c r="T89" s="30" t="str">
        <f t="shared" si="14"/>
        <v>0</v>
      </c>
      <c r="U89">
        <v>0</v>
      </c>
      <c r="V89" s="30" t="str">
        <f t="shared" si="15"/>
        <v>0</v>
      </c>
      <c r="W89">
        <v>0</v>
      </c>
      <c r="Z89" s="29">
        <v>-7.0925512999999996E-2</v>
      </c>
      <c r="AA89">
        <v>12.8906157571429</v>
      </c>
      <c r="AB89">
        <v>5.6845678142857103</v>
      </c>
      <c r="AC89" s="30" t="str">
        <f t="shared" si="16"/>
        <v>1</v>
      </c>
      <c r="AD89">
        <v>1</v>
      </c>
      <c r="AE89" s="30" t="str">
        <f t="shared" si="17"/>
        <v>0</v>
      </c>
      <c r="AF89">
        <v>0</v>
      </c>
      <c r="AG89" s="30" t="str">
        <f t="shared" si="18"/>
        <v>0</v>
      </c>
      <c r="AH89">
        <v>0</v>
      </c>
      <c r="AI89" s="30" t="str">
        <f t="shared" si="19"/>
        <v>0</v>
      </c>
      <c r="AJ89">
        <v>0</v>
      </c>
    </row>
    <row r="90" spans="2:36" ht="15.5" x14ac:dyDescent="0.35">
      <c r="B90" s="29">
        <v>4.3788830000000001E-2</v>
      </c>
      <c r="C90">
        <v>2.7941845685</v>
      </c>
      <c r="D90">
        <v>3.7035</v>
      </c>
      <c r="E90">
        <v>1</v>
      </c>
      <c r="F90" t="str">
        <f t="shared" si="10"/>
        <v>0</v>
      </c>
      <c r="G90">
        <v>0</v>
      </c>
      <c r="I90" t="str">
        <f t="shared" si="11"/>
        <v>0</v>
      </c>
      <c r="J90">
        <v>0</v>
      </c>
      <c r="M90" s="29">
        <v>-3.8686775899999998E-2</v>
      </c>
      <c r="N90">
        <v>9.8151054999999996</v>
      </c>
      <c r="O90">
        <v>5.0060910500000002</v>
      </c>
      <c r="P90" t="str">
        <f t="shared" si="12"/>
        <v>1</v>
      </c>
      <c r="Q90">
        <v>1</v>
      </c>
      <c r="R90" s="30" t="str">
        <f t="shared" si="13"/>
        <v>0</v>
      </c>
      <c r="S90">
        <v>0</v>
      </c>
      <c r="T90" s="30" t="str">
        <f t="shared" si="14"/>
        <v>0</v>
      </c>
      <c r="U90">
        <v>0</v>
      </c>
      <c r="V90" s="30" t="str">
        <f t="shared" si="15"/>
        <v>0</v>
      </c>
      <c r="W90">
        <v>0</v>
      </c>
      <c r="Z90" s="29">
        <v>-4.6823823299999998E-2</v>
      </c>
      <c r="AA90">
        <v>12.194243500000001</v>
      </c>
      <c r="AB90">
        <v>4.1602443999999998</v>
      </c>
      <c r="AC90" s="30" t="str">
        <f t="shared" si="16"/>
        <v>1</v>
      </c>
      <c r="AD90">
        <v>1</v>
      </c>
      <c r="AE90" s="30" t="str">
        <f t="shared" si="17"/>
        <v>0</v>
      </c>
      <c r="AF90">
        <v>0</v>
      </c>
      <c r="AG90" s="30" t="str">
        <f t="shared" si="18"/>
        <v>0</v>
      </c>
      <c r="AH90">
        <v>0</v>
      </c>
      <c r="AI90" s="30" t="str">
        <f t="shared" si="19"/>
        <v>0</v>
      </c>
      <c r="AJ90">
        <v>0</v>
      </c>
    </row>
    <row r="91" spans="2:36" ht="15.5" x14ac:dyDescent="0.35">
      <c r="B91" s="29">
        <v>9.4368839999999996E-3</v>
      </c>
      <c r="C91">
        <v>0.1082742715</v>
      </c>
      <c r="D91">
        <v>3.4387500000000002</v>
      </c>
      <c r="E91">
        <v>1</v>
      </c>
      <c r="F91" t="str">
        <f t="shared" si="10"/>
        <v>0</v>
      </c>
      <c r="G91">
        <v>0</v>
      </c>
      <c r="I91" t="str">
        <f t="shared" si="11"/>
        <v>0</v>
      </c>
      <c r="J91">
        <v>0</v>
      </c>
      <c r="M91" s="29">
        <v>-8.4585904599999998E-2</v>
      </c>
      <c r="N91">
        <v>6.5725157999999997</v>
      </c>
      <c r="O91">
        <v>2.0436302999999998</v>
      </c>
      <c r="P91" t="str">
        <f t="shared" si="12"/>
        <v>1</v>
      </c>
      <c r="Q91">
        <v>1</v>
      </c>
      <c r="R91" s="30" t="str">
        <f t="shared" si="13"/>
        <v>0</v>
      </c>
      <c r="S91">
        <v>0</v>
      </c>
      <c r="T91" s="30" t="str">
        <f t="shared" si="14"/>
        <v>0</v>
      </c>
      <c r="U91">
        <v>0</v>
      </c>
      <c r="V91" s="30" t="str">
        <f t="shared" si="15"/>
        <v>0</v>
      </c>
      <c r="W91">
        <v>0</v>
      </c>
      <c r="Z91" s="29">
        <v>0.1505722877</v>
      </c>
      <c r="AA91">
        <v>-1.4500997</v>
      </c>
      <c r="AB91">
        <v>-5.9357550999999997</v>
      </c>
      <c r="AC91" s="30" t="str">
        <f t="shared" si="16"/>
        <v>0</v>
      </c>
      <c r="AD91">
        <v>0</v>
      </c>
      <c r="AE91" s="30" t="str">
        <f t="shared" si="17"/>
        <v>0</v>
      </c>
      <c r="AF91">
        <v>0</v>
      </c>
      <c r="AG91" s="30" t="str">
        <f t="shared" si="18"/>
        <v>1</v>
      </c>
      <c r="AH91">
        <v>1</v>
      </c>
      <c r="AI91" s="30" t="str">
        <f t="shared" si="19"/>
        <v>0</v>
      </c>
      <c r="AJ91">
        <v>0</v>
      </c>
    </row>
    <row r="92" spans="2:36" ht="15.5" x14ac:dyDescent="0.35">
      <c r="B92" s="29">
        <v>-2.4342669999999999E-3</v>
      </c>
      <c r="C92">
        <v>-1.9119741354999999</v>
      </c>
      <c r="D92">
        <v>2.8174399999999999</v>
      </c>
      <c r="E92">
        <v>0</v>
      </c>
      <c r="F92" t="str">
        <f t="shared" si="10"/>
        <v>0</v>
      </c>
      <c r="G92">
        <v>0</v>
      </c>
      <c r="I92" t="str">
        <f t="shared" si="11"/>
        <v>0</v>
      </c>
      <c r="J92">
        <v>0</v>
      </c>
      <c r="M92" s="29">
        <v>-0.1079977907</v>
      </c>
      <c r="N92">
        <v>6.4968022000000003</v>
      </c>
      <c r="O92">
        <v>6.3494855000000001</v>
      </c>
      <c r="P92" t="str">
        <f t="shared" si="12"/>
        <v>1</v>
      </c>
      <c r="Q92">
        <v>1</v>
      </c>
      <c r="R92" s="30" t="str">
        <f t="shared" si="13"/>
        <v>0</v>
      </c>
      <c r="S92">
        <v>0</v>
      </c>
      <c r="T92" s="30" t="str">
        <f t="shared" si="14"/>
        <v>0</v>
      </c>
      <c r="U92">
        <v>0</v>
      </c>
      <c r="V92" s="30" t="str">
        <f t="shared" si="15"/>
        <v>0</v>
      </c>
      <c r="W92">
        <v>0</v>
      </c>
      <c r="Z92" s="29">
        <v>-0.15436484249999999</v>
      </c>
      <c r="AA92">
        <v>-7.9698747000000001</v>
      </c>
      <c r="AB92">
        <v>-4.4447815999999998</v>
      </c>
      <c r="AC92" s="30" t="str">
        <f t="shared" si="16"/>
        <v>0</v>
      </c>
      <c r="AD92">
        <v>0</v>
      </c>
      <c r="AE92" s="30" t="str">
        <f t="shared" si="17"/>
        <v>0</v>
      </c>
      <c r="AF92">
        <v>0</v>
      </c>
      <c r="AG92" s="30" t="str">
        <f t="shared" si="18"/>
        <v>1</v>
      </c>
      <c r="AH92">
        <v>1</v>
      </c>
      <c r="AI92" s="30" t="str">
        <f t="shared" si="19"/>
        <v>0</v>
      </c>
      <c r="AJ92">
        <v>0</v>
      </c>
    </row>
    <row r="93" spans="2:36" ht="15.5" x14ac:dyDescent="0.35">
      <c r="B93" s="29">
        <v>5.9828640000000002E-2</v>
      </c>
      <c r="C93">
        <v>0.67075624649999999</v>
      </c>
      <c r="D93">
        <v>2.2904949999999999</v>
      </c>
      <c r="E93">
        <v>1</v>
      </c>
      <c r="F93" t="str">
        <f t="shared" si="10"/>
        <v>0</v>
      </c>
      <c r="G93">
        <v>0</v>
      </c>
      <c r="I93" t="str">
        <f t="shared" si="11"/>
        <v>0</v>
      </c>
      <c r="J93">
        <v>0</v>
      </c>
      <c r="M93" s="29">
        <v>4.5189447000000002E-3</v>
      </c>
      <c r="N93">
        <v>11.560166799999999</v>
      </c>
      <c r="O93">
        <v>3.0322497500000001</v>
      </c>
      <c r="P93" t="str">
        <f t="shared" si="12"/>
        <v>1</v>
      </c>
      <c r="Q93">
        <v>1</v>
      </c>
      <c r="R93" s="30" t="str">
        <f t="shared" si="13"/>
        <v>0</v>
      </c>
      <c r="S93">
        <v>0</v>
      </c>
      <c r="T93" s="30" t="str">
        <f t="shared" si="14"/>
        <v>0</v>
      </c>
      <c r="U93">
        <v>0</v>
      </c>
      <c r="V93" s="30" t="str">
        <f t="shared" si="15"/>
        <v>0</v>
      </c>
      <c r="W93">
        <v>0</v>
      </c>
      <c r="Z93" s="29">
        <v>-7.6337090400000002E-2</v>
      </c>
      <c r="AA93">
        <v>-1.6531087</v>
      </c>
      <c r="AB93">
        <v>-2.0870034999999998</v>
      </c>
      <c r="AC93" s="30" t="str">
        <f t="shared" si="16"/>
        <v>0</v>
      </c>
      <c r="AD93">
        <v>0</v>
      </c>
      <c r="AE93" s="30" t="str">
        <f t="shared" si="17"/>
        <v>0</v>
      </c>
      <c r="AF93">
        <v>0</v>
      </c>
      <c r="AG93" s="30" t="str">
        <f t="shared" si="18"/>
        <v>1</v>
      </c>
      <c r="AH93">
        <v>1</v>
      </c>
      <c r="AI93" s="30" t="str">
        <f t="shared" si="19"/>
        <v>0</v>
      </c>
      <c r="AJ93">
        <v>0</v>
      </c>
    </row>
    <row r="94" spans="2:36" ht="15.5" x14ac:dyDescent="0.35">
      <c r="B94" s="29">
        <v>2.6643099999999999E-2</v>
      </c>
      <c r="C94">
        <v>1.6712758089999999</v>
      </c>
      <c r="D94">
        <v>2.7694299999999998</v>
      </c>
      <c r="E94">
        <v>1</v>
      </c>
      <c r="F94" t="str">
        <f t="shared" si="10"/>
        <v>0</v>
      </c>
      <c r="G94">
        <v>0</v>
      </c>
      <c r="I94" t="str">
        <f t="shared" si="11"/>
        <v>0</v>
      </c>
      <c r="J94">
        <v>0</v>
      </c>
      <c r="M94" s="29">
        <v>-3.6757733100000002E-2</v>
      </c>
      <c r="N94">
        <v>4.3045353999999998</v>
      </c>
      <c r="O94">
        <v>4.0335089000000002</v>
      </c>
      <c r="P94" t="str">
        <f t="shared" si="12"/>
        <v>1</v>
      </c>
      <c r="Q94">
        <v>1</v>
      </c>
      <c r="R94" s="30" t="str">
        <f t="shared" si="13"/>
        <v>0</v>
      </c>
      <c r="S94">
        <v>0</v>
      </c>
      <c r="T94" s="30" t="str">
        <f t="shared" si="14"/>
        <v>0</v>
      </c>
      <c r="U94">
        <v>0</v>
      </c>
      <c r="V94" s="30" t="str">
        <f t="shared" si="15"/>
        <v>0</v>
      </c>
      <c r="W94">
        <v>0</v>
      </c>
      <c r="Z94" s="29">
        <v>-9.5734005999999996E-2</v>
      </c>
      <c r="AA94">
        <v>6.9699133</v>
      </c>
      <c r="AB94">
        <v>9.0170294000000002</v>
      </c>
      <c r="AC94" s="30" t="str">
        <f t="shared" si="16"/>
        <v>1</v>
      </c>
      <c r="AD94">
        <v>1</v>
      </c>
      <c r="AE94" s="30" t="str">
        <f t="shared" si="17"/>
        <v>0</v>
      </c>
      <c r="AF94">
        <v>0</v>
      </c>
      <c r="AG94" s="30" t="str">
        <f t="shared" si="18"/>
        <v>0</v>
      </c>
      <c r="AH94">
        <v>0</v>
      </c>
      <c r="AI94" s="30" t="str">
        <f t="shared" si="19"/>
        <v>0</v>
      </c>
      <c r="AJ94">
        <v>0</v>
      </c>
    </row>
    <row r="95" spans="2:36" ht="15.5" x14ac:dyDescent="0.35">
      <c r="B95" s="29">
        <v>1.8097269999999999E-2</v>
      </c>
      <c r="C95">
        <v>0.87732750650000002</v>
      </c>
      <c r="D95">
        <v>2.3055599999999998</v>
      </c>
      <c r="E95">
        <v>1</v>
      </c>
      <c r="F95" t="str">
        <f t="shared" si="10"/>
        <v>0</v>
      </c>
      <c r="G95">
        <v>0</v>
      </c>
      <c r="I95" t="str">
        <f t="shared" si="11"/>
        <v>0</v>
      </c>
      <c r="J95">
        <v>0</v>
      </c>
      <c r="M95" s="29">
        <v>-0.12861053219999999</v>
      </c>
      <c r="N95">
        <v>7.2502915857142796</v>
      </c>
      <c r="O95">
        <v>4.0254457142857101</v>
      </c>
      <c r="P95" t="str">
        <f t="shared" si="12"/>
        <v>1</v>
      </c>
      <c r="Q95">
        <v>1</v>
      </c>
      <c r="R95" s="30" t="str">
        <f t="shared" si="13"/>
        <v>0</v>
      </c>
      <c r="S95">
        <v>0</v>
      </c>
      <c r="T95" s="30" t="str">
        <f t="shared" si="14"/>
        <v>0</v>
      </c>
      <c r="U95">
        <v>0</v>
      </c>
      <c r="V95" s="30" t="str">
        <f t="shared" si="15"/>
        <v>0</v>
      </c>
      <c r="W95">
        <v>0</v>
      </c>
      <c r="Z95" s="29">
        <v>-1.0760951E-2</v>
      </c>
      <c r="AA95">
        <v>7.0176414999999999</v>
      </c>
      <c r="AB95">
        <v>1.1609904</v>
      </c>
      <c r="AC95" s="30" t="str">
        <f t="shared" si="16"/>
        <v>1</v>
      </c>
      <c r="AD95">
        <v>1</v>
      </c>
      <c r="AE95" s="30" t="str">
        <f t="shared" si="17"/>
        <v>0</v>
      </c>
      <c r="AF95">
        <v>0</v>
      </c>
      <c r="AG95" s="30" t="str">
        <f t="shared" si="18"/>
        <v>0</v>
      </c>
      <c r="AH95">
        <v>0</v>
      </c>
      <c r="AI95" s="30" t="str">
        <f t="shared" si="19"/>
        <v>0</v>
      </c>
      <c r="AJ95">
        <v>0</v>
      </c>
    </row>
    <row r="96" spans="2:36" ht="15.5" x14ac:dyDescent="0.35">
      <c r="B96" s="29">
        <v>4.0859319999999998E-2</v>
      </c>
      <c r="C96">
        <v>1.2232701635000001</v>
      </c>
      <c r="D96">
        <v>0.96148</v>
      </c>
      <c r="E96">
        <v>1</v>
      </c>
      <c r="F96" t="str">
        <f t="shared" si="10"/>
        <v>0</v>
      </c>
      <c r="G96">
        <v>0</v>
      </c>
      <c r="I96" t="str">
        <f t="shared" si="11"/>
        <v>0</v>
      </c>
      <c r="J96">
        <v>0</v>
      </c>
      <c r="M96" s="29">
        <v>2.1724187900000001E-2</v>
      </c>
      <c r="N96">
        <v>5.3543196000000002</v>
      </c>
      <c r="O96">
        <v>5.1034541999999998</v>
      </c>
      <c r="P96" t="str">
        <f t="shared" si="12"/>
        <v>1</v>
      </c>
      <c r="Q96">
        <v>1</v>
      </c>
      <c r="R96" s="30" t="str">
        <f t="shared" si="13"/>
        <v>0</v>
      </c>
      <c r="S96">
        <v>0</v>
      </c>
      <c r="T96" s="30" t="str">
        <f t="shared" si="14"/>
        <v>0</v>
      </c>
      <c r="U96">
        <v>0</v>
      </c>
      <c r="V96" s="30" t="str">
        <f t="shared" si="15"/>
        <v>0</v>
      </c>
      <c r="W96">
        <v>0</v>
      </c>
      <c r="Z96" s="29">
        <v>-2.4850728799999999E-2</v>
      </c>
      <c r="AA96">
        <v>3.5381374999999999</v>
      </c>
      <c r="AB96">
        <v>-3.6746097999999998</v>
      </c>
      <c r="AC96" s="30" t="str">
        <f t="shared" si="16"/>
        <v>0</v>
      </c>
      <c r="AD96">
        <v>0</v>
      </c>
      <c r="AE96" s="30" t="str">
        <f t="shared" si="17"/>
        <v>1</v>
      </c>
      <c r="AF96">
        <v>1</v>
      </c>
      <c r="AG96" s="30" t="str">
        <f t="shared" si="18"/>
        <v>0</v>
      </c>
      <c r="AH96">
        <v>0</v>
      </c>
      <c r="AI96" s="30" t="str">
        <f t="shared" si="19"/>
        <v>0</v>
      </c>
      <c r="AJ96">
        <v>0</v>
      </c>
    </row>
    <row r="97" spans="2:36" ht="15.5" x14ac:dyDescent="0.35">
      <c r="B97" s="29">
        <v>6.9538260000000005E-2</v>
      </c>
      <c r="C97">
        <v>0.89904196950000004</v>
      </c>
      <c r="D97">
        <v>-2.2288800000000002</v>
      </c>
      <c r="E97">
        <v>0</v>
      </c>
      <c r="F97" t="str">
        <f t="shared" si="10"/>
        <v>0</v>
      </c>
      <c r="G97">
        <v>0</v>
      </c>
      <c r="I97" t="str">
        <f t="shared" si="11"/>
        <v>1</v>
      </c>
      <c r="J97">
        <v>1</v>
      </c>
      <c r="M97" s="29">
        <v>9.0464524999999997E-3</v>
      </c>
      <c r="N97">
        <v>10.312787500000001</v>
      </c>
      <c r="O97">
        <v>7.5124243000000002</v>
      </c>
      <c r="P97" t="str">
        <f t="shared" si="12"/>
        <v>1</v>
      </c>
      <c r="Q97">
        <v>1</v>
      </c>
      <c r="R97" s="30" t="str">
        <f t="shared" si="13"/>
        <v>0</v>
      </c>
      <c r="S97">
        <v>0</v>
      </c>
      <c r="T97" s="30" t="str">
        <f t="shared" si="14"/>
        <v>0</v>
      </c>
      <c r="U97">
        <v>0</v>
      </c>
      <c r="V97" s="30" t="str">
        <f t="shared" si="15"/>
        <v>0</v>
      </c>
      <c r="W97">
        <v>0</v>
      </c>
      <c r="Z97" s="29">
        <v>-4.41286948E-2</v>
      </c>
      <c r="AA97">
        <v>2.6638361000000002</v>
      </c>
      <c r="AB97">
        <v>-0.25769797142857198</v>
      </c>
      <c r="AC97" s="30" t="str">
        <f t="shared" si="16"/>
        <v>0</v>
      </c>
      <c r="AD97">
        <v>0</v>
      </c>
      <c r="AE97" s="30" t="str">
        <f t="shared" si="17"/>
        <v>1</v>
      </c>
      <c r="AF97">
        <v>1</v>
      </c>
      <c r="AG97" s="30" t="str">
        <f t="shared" si="18"/>
        <v>0</v>
      </c>
      <c r="AH97">
        <v>0</v>
      </c>
      <c r="AI97" s="30" t="str">
        <f t="shared" si="19"/>
        <v>0</v>
      </c>
      <c r="AJ97">
        <v>0</v>
      </c>
    </row>
    <row r="98" spans="2:36" ht="15.5" x14ac:dyDescent="0.35">
      <c r="B98" s="29">
        <v>-2.1647429999999999E-2</v>
      </c>
      <c r="C98">
        <v>-1.6957958584999999</v>
      </c>
      <c r="D98">
        <v>-0.30274000000000001</v>
      </c>
      <c r="E98">
        <v>0</v>
      </c>
      <c r="F98" t="str">
        <f t="shared" si="10"/>
        <v>1</v>
      </c>
      <c r="G98">
        <v>1</v>
      </c>
      <c r="I98" t="str">
        <f t="shared" si="11"/>
        <v>0</v>
      </c>
      <c r="J98">
        <v>0</v>
      </c>
      <c r="M98" s="29">
        <v>-0.1129027787</v>
      </c>
      <c r="N98">
        <v>6.6948596</v>
      </c>
      <c r="O98">
        <v>8.1272049999999998E-2</v>
      </c>
      <c r="P98" t="str">
        <f t="shared" si="12"/>
        <v>1</v>
      </c>
      <c r="Q98">
        <v>1</v>
      </c>
      <c r="R98" s="30" t="str">
        <f t="shared" si="13"/>
        <v>0</v>
      </c>
      <c r="S98">
        <v>0</v>
      </c>
      <c r="T98" s="30" t="str">
        <f t="shared" si="14"/>
        <v>0</v>
      </c>
      <c r="U98">
        <v>0</v>
      </c>
      <c r="V98" s="30" t="str">
        <f t="shared" si="15"/>
        <v>0</v>
      </c>
      <c r="W98">
        <v>0</v>
      </c>
      <c r="Z98" s="29">
        <v>-3.7698345100000002E-2</v>
      </c>
      <c r="AA98">
        <v>-4.4594072000000002</v>
      </c>
      <c r="AB98">
        <v>-7.3483198999999999</v>
      </c>
      <c r="AC98" s="30" t="str">
        <f t="shared" si="16"/>
        <v>0</v>
      </c>
      <c r="AD98">
        <v>0</v>
      </c>
      <c r="AE98" s="30" t="str">
        <f t="shared" si="17"/>
        <v>0</v>
      </c>
      <c r="AF98">
        <v>0</v>
      </c>
      <c r="AG98" s="30" t="str">
        <f t="shared" si="18"/>
        <v>1</v>
      </c>
      <c r="AH98">
        <v>1</v>
      </c>
      <c r="AI98" s="30" t="str">
        <f t="shared" si="19"/>
        <v>0</v>
      </c>
      <c r="AJ98">
        <v>0</v>
      </c>
    </row>
    <row r="99" spans="2:36" ht="15.5" x14ac:dyDescent="0.35">
      <c r="B99" s="29">
        <v>9.8851540000000002E-3</v>
      </c>
      <c r="C99">
        <v>1.6425116945</v>
      </c>
      <c r="D99">
        <v>2.2667299999999999</v>
      </c>
      <c r="E99">
        <v>1</v>
      </c>
      <c r="F99" t="str">
        <f t="shared" si="10"/>
        <v>0</v>
      </c>
      <c r="G99">
        <v>0</v>
      </c>
      <c r="I99" t="str">
        <f t="shared" si="11"/>
        <v>0</v>
      </c>
      <c r="J99">
        <v>0</v>
      </c>
      <c r="M99" s="29">
        <v>2.9628791599999999E-2</v>
      </c>
      <c r="N99">
        <v>0.45401239999999998</v>
      </c>
      <c r="O99">
        <v>-0.84462780000000004</v>
      </c>
      <c r="P99" t="str">
        <f t="shared" si="12"/>
        <v>0</v>
      </c>
      <c r="Q99">
        <v>0</v>
      </c>
      <c r="R99" s="30" t="str">
        <f>IF(AND(N99&gt;0, O99&lt;0),"1","0")</f>
        <v>1</v>
      </c>
      <c r="S99">
        <v>1</v>
      </c>
      <c r="T99" s="30" t="str">
        <f t="shared" si="14"/>
        <v>0</v>
      </c>
      <c r="U99">
        <v>0</v>
      </c>
      <c r="V99" s="30" t="str">
        <f t="shared" si="15"/>
        <v>0</v>
      </c>
      <c r="W99">
        <v>0</v>
      </c>
      <c r="Z99" s="29">
        <v>-0.16712677670000001</v>
      </c>
      <c r="AA99">
        <v>-1.9474273</v>
      </c>
      <c r="AB99">
        <v>0.43047730000000001</v>
      </c>
      <c r="AC99" s="30" t="str">
        <f t="shared" si="16"/>
        <v>0</v>
      </c>
      <c r="AD99">
        <v>0</v>
      </c>
      <c r="AE99" s="30" t="str">
        <f t="shared" si="17"/>
        <v>0</v>
      </c>
      <c r="AF99">
        <v>0</v>
      </c>
      <c r="AG99" s="30" t="str">
        <f t="shared" si="18"/>
        <v>0</v>
      </c>
      <c r="AH99">
        <v>0</v>
      </c>
      <c r="AI99" s="30" t="str">
        <f t="shared" si="19"/>
        <v>1</v>
      </c>
      <c r="AJ99">
        <v>1</v>
      </c>
    </row>
    <row r="100" spans="2:36" ht="15.5" x14ac:dyDescent="0.35">
      <c r="B100" s="29">
        <v>2.4517259999999999E-2</v>
      </c>
      <c r="C100">
        <v>0.66060705750000004</v>
      </c>
      <c r="D100">
        <v>5.4973650000000003</v>
      </c>
      <c r="E100">
        <v>1</v>
      </c>
      <c r="F100" t="str">
        <f t="shared" si="10"/>
        <v>0</v>
      </c>
      <c r="G100">
        <v>0</v>
      </c>
      <c r="I100" t="str">
        <f t="shared" si="11"/>
        <v>0</v>
      </c>
      <c r="J100">
        <v>0</v>
      </c>
      <c r="M100" s="29">
        <v>-0.14655821629999999</v>
      </c>
      <c r="N100">
        <v>10.6193411</v>
      </c>
      <c r="O100">
        <v>4.5802434999999999</v>
      </c>
      <c r="P100" t="str">
        <f t="shared" si="12"/>
        <v>1</v>
      </c>
      <c r="Q100">
        <v>1</v>
      </c>
      <c r="R100" s="30" t="str">
        <f t="shared" si="13"/>
        <v>0</v>
      </c>
      <c r="S100">
        <v>0</v>
      </c>
      <c r="T100" s="30" t="str">
        <f t="shared" si="14"/>
        <v>0</v>
      </c>
      <c r="U100">
        <v>0</v>
      </c>
      <c r="V100" s="30" t="str">
        <f t="shared" si="15"/>
        <v>0</v>
      </c>
      <c r="W100">
        <v>0</v>
      </c>
      <c r="Z100" s="29">
        <v>8.0931503799999999E-2</v>
      </c>
      <c r="AA100">
        <v>-5.9468610999999996</v>
      </c>
      <c r="AB100">
        <v>-5.2138904000000004</v>
      </c>
      <c r="AC100" s="30" t="str">
        <f t="shared" si="16"/>
        <v>0</v>
      </c>
      <c r="AD100">
        <v>0</v>
      </c>
      <c r="AE100" s="30" t="str">
        <f t="shared" si="17"/>
        <v>0</v>
      </c>
      <c r="AF100">
        <v>0</v>
      </c>
      <c r="AG100" s="30" t="str">
        <f t="shared" si="18"/>
        <v>1</v>
      </c>
      <c r="AH100">
        <v>1</v>
      </c>
      <c r="AI100" s="30" t="str">
        <f t="shared" si="19"/>
        <v>0</v>
      </c>
      <c r="AJ100">
        <v>0</v>
      </c>
    </row>
    <row r="101" spans="2:36" ht="15.5" x14ac:dyDescent="0.35">
      <c r="B101" s="29">
        <v>-3.7418100000000003E-2</v>
      </c>
      <c r="C101">
        <v>0.95577013749999995</v>
      </c>
      <c r="D101">
        <v>1.0985549999999999</v>
      </c>
      <c r="E101">
        <v>1</v>
      </c>
      <c r="F101" t="str">
        <f t="shared" si="10"/>
        <v>0</v>
      </c>
      <c r="G101">
        <v>0</v>
      </c>
      <c r="I101" t="str">
        <f t="shared" si="11"/>
        <v>0</v>
      </c>
      <c r="J101">
        <v>0</v>
      </c>
      <c r="M101" s="29">
        <v>-2.1107804399999999E-2</v>
      </c>
      <c r="N101">
        <v>7.5011831999999998</v>
      </c>
      <c r="O101">
        <v>1.20329525</v>
      </c>
      <c r="P101" t="str">
        <f t="shared" si="12"/>
        <v>1</v>
      </c>
      <c r="Q101">
        <v>1</v>
      </c>
      <c r="R101" s="30" t="str">
        <f t="shared" si="13"/>
        <v>0</v>
      </c>
      <c r="S101">
        <v>0</v>
      </c>
      <c r="T101" s="30" t="str">
        <f t="shared" si="14"/>
        <v>0</v>
      </c>
      <c r="U101">
        <v>0</v>
      </c>
      <c r="V101" s="30" t="str">
        <f t="shared" si="15"/>
        <v>0</v>
      </c>
      <c r="W101">
        <v>0</v>
      </c>
      <c r="Z101" s="29">
        <v>-0.1673103728</v>
      </c>
      <c r="AA101">
        <v>-1.7105296000000001</v>
      </c>
      <c r="AB101">
        <v>1.2798020000000001</v>
      </c>
      <c r="AC101" s="30" t="str">
        <f t="shared" si="16"/>
        <v>0</v>
      </c>
      <c r="AD101">
        <v>0</v>
      </c>
      <c r="AE101" s="30" t="str">
        <f t="shared" si="17"/>
        <v>0</v>
      </c>
      <c r="AF101">
        <v>0</v>
      </c>
      <c r="AG101" s="30" t="str">
        <f t="shared" si="18"/>
        <v>0</v>
      </c>
      <c r="AH101">
        <v>0</v>
      </c>
      <c r="AI101" s="30" t="str">
        <f t="shared" si="19"/>
        <v>1</v>
      </c>
      <c r="AJ101">
        <v>1</v>
      </c>
    </row>
    <row r="102" spans="2:36" ht="15.5" x14ac:dyDescent="0.35">
      <c r="B102" s="29">
        <v>3.4745199999999997E-2</v>
      </c>
      <c r="C102">
        <v>-2.6706671169999998</v>
      </c>
      <c r="D102">
        <v>1.29304</v>
      </c>
      <c r="E102">
        <v>0</v>
      </c>
      <c r="F102" t="str">
        <f t="shared" si="10"/>
        <v>0</v>
      </c>
      <c r="G102">
        <v>0</v>
      </c>
      <c r="I102" t="str">
        <f t="shared" si="11"/>
        <v>0</v>
      </c>
      <c r="J102">
        <v>0</v>
      </c>
      <c r="M102" s="29">
        <v>0.16306495839999999</v>
      </c>
      <c r="N102">
        <v>4.4409749999999999</v>
      </c>
      <c r="O102">
        <v>2.8011362499999999</v>
      </c>
      <c r="P102" t="str">
        <f t="shared" si="12"/>
        <v>1</v>
      </c>
      <c r="Q102">
        <v>1</v>
      </c>
      <c r="R102" s="30" t="str">
        <f t="shared" si="13"/>
        <v>0</v>
      </c>
      <c r="S102">
        <v>0</v>
      </c>
      <c r="T102" s="30" t="str">
        <f t="shared" si="14"/>
        <v>0</v>
      </c>
      <c r="U102">
        <v>0</v>
      </c>
      <c r="V102" s="30" t="str">
        <f t="shared" si="15"/>
        <v>0</v>
      </c>
      <c r="W102">
        <v>0</v>
      </c>
      <c r="Z102" s="29">
        <v>-8.4256088899999998E-2</v>
      </c>
      <c r="AA102">
        <v>7.2948928999999998</v>
      </c>
      <c r="AB102">
        <v>3.7380342999999998</v>
      </c>
      <c r="AC102" s="30" t="str">
        <f t="shared" si="16"/>
        <v>1</v>
      </c>
      <c r="AD102">
        <v>1</v>
      </c>
      <c r="AE102" s="30" t="str">
        <f t="shared" si="17"/>
        <v>0</v>
      </c>
      <c r="AF102">
        <v>0</v>
      </c>
      <c r="AG102" s="30" t="str">
        <f t="shared" si="18"/>
        <v>0</v>
      </c>
      <c r="AH102">
        <v>0</v>
      </c>
      <c r="AI102" s="30" t="str">
        <f t="shared" si="19"/>
        <v>0</v>
      </c>
      <c r="AJ102">
        <v>0</v>
      </c>
    </row>
    <row r="103" spans="2:36" ht="15.5" x14ac:dyDescent="0.35">
      <c r="B103" s="29">
        <v>3.4268460000000001E-2</v>
      </c>
      <c r="C103">
        <v>1.6361152775000001</v>
      </c>
      <c r="D103">
        <v>2.091685</v>
      </c>
      <c r="E103">
        <v>1</v>
      </c>
      <c r="F103" t="str">
        <f t="shared" si="10"/>
        <v>0</v>
      </c>
      <c r="G103">
        <v>0</v>
      </c>
      <c r="I103" t="str">
        <f t="shared" si="11"/>
        <v>0</v>
      </c>
      <c r="J103">
        <v>0</v>
      </c>
      <c r="M103" s="29">
        <v>-9.0378041899999997E-2</v>
      </c>
      <c r="N103">
        <v>6.4824969142857096</v>
      </c>
      <c r="O103">
        <v>3.16092190714286</v>
      </c>
      <c r="P103" t="str">
        <f t="shared" si="12"/>
        <v>1</v>
      </c>
      <c r="Q103">
        <v>1</v>
      </c>
      <c r="R103" s="30" t="str">
        <f t="shared" si="13"/>
        <v>0</v>
      </c>
      <c r="S103">
        <v>0</v>
      </c>
      <c r="T103" s="30" t="str">
        <f t="shared" si="14"/>
        <v>0</v>
      </c>
      <c r="U103">
        <v>0</v>
      </c>
      <c r="V103" s="30" t="str">
        <f t="shared" si="15"/>
        <v>0</v>
      </c>
      <c r="W103">
        <v>0</v>
      </c>
      <c r="Z103" s="29">
        <v>-5.2375295600000003E-2</v>
      </c>
      <c r="AA103">
        <v>-9.3203300000000002</v>
      </c>
      <c r="AB103">
        <v>-0.48317379999999999</v>
      </c>
      <c r="AC103" s="30" t="str">
        <f t="shared" si="16"/>
        <v>0</v>
      </c>
      <c r="AD103">
        <v>0</v>
      </c>
      <c r="AE103" s="30" t="str">
        <f t="shared" si="17"/>
        <v>0</v>
      </c>
      <c r="AF103">
        <v>0</v>
      </c>
      <c r="AG103" s="30" t="str">
        <f t="shared" si="18"/>
        <v>1</v>
      </c>
      <c r="AH103">
        <v>1</v>
      </c>
      <c r="AI103" s="30" t="str">
        <f t="shared" si="19"/>
        <v>0</v>
      </c>
      <c r="AJ103">
        <v>0</v>
      </c>
    </row>
    <row r="104" spans="2:36" ht="15.5" x14ac:dyDescent="0.35">
      <c r="B104" s="29">
        <v>1.514972E-2</v>
      </c>
      <c r="C104">
        <v>-1.3839401925000001</v>
      </c>
      <c r="D104">
        <v>-5.8645000000000003E-2</v>
      </c>
      <c r="E104">
        <v>0</v>
      </c>
      <c r="F104" t="str">
        <f t="shared" si="10"/>
        <v>1</v>
      </c>
      <c r="G104">
        <v>1</v>
      </c>
      <c r="I104" t="str">
        <f t="shared" si="11"/>
        <v>0</v>
      </c>
      <c r="J104">
        <v>0</v>
      </c>
      <c r="M104" s="29">
        <v>-2.5924865700000001E-2</v>
      </c>
      <c r="N104">
        <v>5.5149721999999999</v>
      </c>
      <c r="O104">
        <v>3.45059</v>
      </c>
      <c r="P104" t="str">
        <f t="shared" si="12"/>
        <v>1</v>
      </c>
      <c r="Q104">
        <v>1</v>
      </c>
      <c r="R104" s="30" t="str">
        <f t="shared" si="13"/>
        <v>0</v>
      </c>
      <c r="S104">
        <v>0</v>
      </c>
      <c r="T104" s="30" t="str">
        <f t="shared" si="14"/>
        <v>0</v>
      </c>
      <c r="U104">
        <v>0</v>
      </c>
      <c r="V104" s="30" t="str">
        <f t="shared" si="15"/>
        <v>0</v>
      </c>
      <c r="W104">
        <v>0</v>
      </c>
      <c r="Z104" s="29">
        <v>-7.9651852100000003E-2</v>
      </c>
      <c r="AA104">
        <v>16.912613400000001</v>
      </c>
      <c r="AB104">
        <v>8.3111677000000004</v>
      </c>
      <c r="AC104" s="30" t="str">
        <f t="shared" si="16"/>
        <v>1</v>
      </c>
      <c r="AD104">
        <v>1</v>
      </c>
      <c r="AE104" s="30" t="str">
        <f t="shared" si="17"/>
        <v>0</v>
      </c>
      <c r="AF104">
        <v>0</v>
      </c>
      <c r="AG104" s="30" t="str">
        <f t="shared" si="18"/>
        <v>0</v>
      </c>
      <c r="AH104">
        <v>0</v>
      </c>
      <c r="AI104" s="30" t="str">
        <f t="shared" si="19"/>
        <v>0</v>
      </c>
      <c r="AJ104">
        <v>0</v>
      </c>
    </row>
    <row r="105" spans="2:36" ht="15.5" x14ac:dyDescent="0.35">
      <c r="B105" s="29">
        <v>4.2628939999999997E-2</v>
      </c>
      <c r="C105">
        <v>0.96065221950000002</v>
      </c>
      <c r="D105">
        <v>5.0042650000000002</v>
      </c>
      <c r="E105">
        <v>1</v>
      </c>
      <c r="F105" t="str">
        <f t="shared" si="10"/>
        <v>0</v>
      </c>
      <c r="G105">
        <v>0</v>
      </c>
      <c r="I105" t="str">
        <f t="shared" si="11"/>
        <v>0</v>
      </c>
      <c r="J105">
        <v>0</v>
      </c>
      <c r="M105" s="29">
        <v>-6.6651851799999995E-2</v>
      </c>
      <c r="N105">
        <v>10.9829145</v>
      </c>
      <c r="O105">
        <v>0.48340664999999999</v>
      </c>
      <c r="P105" t="str">
        <f t="shared" si="12"/>
        <v>1</v>
      </c>
      <c r="Q105">
        <v>1</v>
      </c>
      <c r="R105" s="30" t="str">
        <f t="shared" si="13"/>
        <v>0</v>
      </c>
      <c r="S105">
        <v>0</v>
      </c>
      <c r="T105" s="30" t="str">
        <f t="shared" si="14"/>
        <v>0</v>
      </c>
      <c r="U105">
        <v>0</v>
      </c>
      <c r="V105" s="30" t="str">
        <f t="shared" si="15"/>
        <v>0</v>
      </c>
      <c r="W105">
        <v>0</v>
      </c>
      <c r="Z105" s="29">
        <v>1.6069832700000002E-2</v>
      </c>
      <c r="AA105">
        <v>0.117564442857145</v>
      </c>
      <c r="AB105">
        <v>0.102013885714286</v>
      </c>
      <c r="AC105" s="30" t="str">
        <f t="shared" si="16"/>
        <v>1</v>
      </c>
      <c r="AD105">
        <v>1</v>
      </c>
      <c r="AE105" s="30" t="str">
        <f t="shared" si="17"/>
        <v>0</v>
      </c>
      <c r="AF105">
        <v>0</v>
      </c>
      <c r="AG105" s="30" t="str">
        <f t="shared" si="18"/>
        <v>0</v>
      </c>
      <c r="AH105">
        <v>0</v>
      </c>
      <c r="AI105" s="30" t="str">
        <f t="shared" si="19"/>
        <v>0</v>
      </c>
      <c r="AJ105">
        <v>0</v>
      </c>
    </row>
    <row r="106" spans="2:36" ht="15.5" x14ac:dyDescent="0.35">
      <c r="B106" s="29">
        <v>-1.118331E-2</v>
      </c>
      <c r="C106">
        <v>-0.58311629149999999</v>
      </c>
      <c r="D106">
        <v>-4.8624900000000002</v>
      </c>
      <c r="E106">
        <v>0</v>
      </c>
      <c r="F106" t="str">
        <f t="shared" si="10"/>
        <v>1</v>
      </c>
      <c r="G106">
        <v>1</v>
      </c>
      <c r="I106" t="str">
        <f t="shared" si="11"/>
        <v>0</v>
      </c>
      <c r="J106">
        <v>0</v>
      </c>
      <c r="M106" s="29">
        <v>-1.5075986E-3</v>
      </c>
      <c r="N106">
        <v>1.1325491999999999</v>
      </c>
      <c r="O106">
        <v>2.75212185</v>
      </c>
      <c r="P106" t="str">
        <f t="shared" si="12"/>
        <v>1</v>
      </c>
      <c r="Q106">
        <v>1</v>
      </c>
      <c r="R106" s="30" t="str">
        <f t="shared" si="13"/>
        <v>0</v>
      </c>
      <c r="S106">
        <v>0</v>
      </c>
      <c r="T106" s="30" t="str">
        <f t="shared" si="14"/>
        <v>0</v>
      </c>
      <c r="U106">
        <v>0</v>
      </c>
      <c r="V106" s="30" t="str">
        <f t="shared" si="15"/>
        <v>0</v>
      </c>
      <c r="W106">
        <v>0</v>
      </c>
      <c r="Z106" s="29">
        <v>-1.04150309E-2</v>
      </c>
      <c r="AA106">
        <v>19.588472500000002</v>
      </c>
      <c r="AB106">
        <v>-2.2383025999999999</v>
      </c>
      <c r="AC106" s="30" t="str">
        <f t="shared" si="16"/>
        <v>0</v>
      </c>
      <c r="AD106">
        <v>0</v>
      </c>
      <c r="AE106" s="30" t="str">
        <f t="shared" si="17"/>
        <v>1</v>
      </c>
      <c r="AF106">
        <v>1</v>
      </c>
      <c r="AG106" s="30" t="str">
        <f t="shared" si="18"/>
        <v>0</v>
      </c>
      <c r="AH106">
        <v>0</v>
      </c>
      <c r="AI106" s="30" t="str">
        <f t="shared" si="19"/>
        <v>0</v>
      </c>
      <c r="AJ106">
        <v>0</v>
      </c>
    </row>
    <row r="107" spans="2:36" ht="15.5" x14ac:dyDescent="0.35">
      <c r="B107" s="29">
        <v>3.1291800000000002E-2</v>
      </c>
      <c r="C107">
        <v>1.3724310915</v>
      </c>
      <c r="D107">
        <v>7.3838699999999999</v>
      </c>
      <c r="E107">
        <v>1</v>
      </c>
      <c r="F107" t="str">
        <f t="shared" si="10"/>
        <v>0</v>
      </c>
      <c r="G107">
        <v>0</v>
      </c>
      <c r="I107" t="str">
        <f t="shared" si="11"/>
        <v>0</v>
      </c>
      <c r="J107">
        <v>0</v>
      </c>
      <c r="M107" s="29">
        <v>2.6208129699999999E-2</v>
      </c>
      <c r="N107">
        <v>9.6209168999999992</v>
      </c>
      <c r="O107">
        <v>2.3601855999999999</v>
      </c>
      <c r="P107" t="str">
        <f t="shared" si="12"/>
        <v>1</v>
      </c>
      <c r="Q107">
        <v>1</v>
      </c>
      <c r="R107" s="30" t="str">
        <f t="shared" si="13"/>
        <v>0</v>
      </c>
      <c r="S107">
        <v>0</v>
      </c>
      <c r="T107" s="30" t="str">
        <f t="shared" si="14"/>
        <v>0</v>
      </c>
      <c r="U107">
        <v>0</v>
      </c>
      <c r="V107" s="30" t="str">
        <f t="shared" si="15"/>
        <v>0</v>
      </c>
      <c r="W107">
        <v>0</v>
      </c>
      <c r="Z107" s="29">
        <v>-0.14595667400000001</v>
      </c>
      <c r="AA107">
        <v>-3.9944579999999998</v>
      </c>
      <c r="AB107">
        <v>1.4709566999999999</v>
      </c>
      <c r="AC107" s="30" t="str">
        <f t="shared" si="16"/>
        <v>0</v>
      </c>
      <c r="AD107">
        <v>0</v>
      </c>
      <c r="AE107" s="30" t="str">
        <f t="shared" si="17"/>
        <v>0</v>
      </c>
      <c r="AF107">
        <v>0</v>
      </c>
      <c r="AG107" s="30" t="str">
        <f t="shared" si="18"/>
        <v>0</v>
      </c>
      <c r="AH107">
        <v>0</v>
      </c>
      <c r="AI107" s="30" t="str">
        <f t="shared" si="19"/>
        <v>1</v>
      </c>
      <c r="AJ107">
        <v>1</v>
      </c>
    </row>
    <row r="108" spans="2:36" ht="15.5" x14ac:dyDescent="0.35">
      <c r="B108" s="29">
        <v>2.7700010000000001E-2</v>
      </c>
      <c r="C108">
        <v>0.15649023100000001</v>
      </c>
      <c r="D108">
        <v>5.5793699999999999</v>
      </c>
      <c r="E108">
        <v>1</v>
      </c>
      <c r="F108" t="str">
        <f t="shared" si="10"/>
        <v>0</v>
      </c>
      <c r="G108">
        <v>0</v>
      </c>
      <c r="I108" t="str">
        <f t="shared" si="11"/>
        <v>0</v>
      </c>
      <c r="J108">
        <v>0</v>
      </c>
      <c r="M108" s="29">
        <v>2.69007967E-2</v>
      </c>
      <c r="N108">
        <v>5.4866783000000003</v>
      </c>
      <c r="O108">
        <v>3.3928592499999999</v>
      </c>
      <c r="P108" t="str">
        <f t="shared" si="12"/>
        <v>1</v>
      </c>
      <c r="Q108">
        <v>1</v>
      </c>
      <c r="R108" s="30" t="str">
        <f t="shared" si="13"/>
        <v>0</v>
      </c>
      <c r="S108">
        <v>0</v>
      </c>
      <c r="T108" s="30" t="str">
        <f t="shared" si="14"/>
        <v>0</v>
      </c>
      <c r="U108">
        <v>0</v>
      </c>
      <c r="V108" s="30" t="str">
        <f t="shared" si="15"/>
        <v>0</v>
      </c>
      <c r="W108">
        <v>0</v>
      </c>
      <c r="Z108" s="29">
        <v>6.7909348300000005E-2</v>
      </c>
      <c r="AA108">
        <v>2.3707587000000001</v>
      </c>
      <c r="AB108">
        <v>1.0190671</v>
      </c>
      <c r="AC108" s="30" t="str">
        <f t="shared" si="16"/>
        <v>1</v>
      </c>
      <c r="AD108">
        <v>1</v>
      </c>
      <c r="AE108" s="30" t="str">
        <f t="shared" si="17"/>
        <v>0</v>
      </c>
      <c r="AF108">
        <v>0</v>
      </c>
      <c r="AG108" s="30" t="str">
        <f t="shared" si="18"/>
        <v>0</v>
      </c>
      <c r="AH108">
        <v>0</v>
      </c>
      <c r="AI108" s="30" t="str">
        <f t="shared" si="19"/>
        <v>0</v>
      </c>
      <c r="AJ108">
        <v>0</v>
      </c>
    </row>
    <row r="109" spans="2:36" ht="15.5" x14ac:dyDescent="0.35">
      <c r="B109" s="29">
        <v>3.9489509999999999E-2</v>
      </c>
      <c r="C109">
        <v>2.63273</v>
      </c>
      <c r="D109" s="29">
        <v>1</v>
      </c>
      <c r="E109" t="str">
        <f>IF(AND(B110&lt;0,C109&lt;0),"1","0")</f>
        <v>0</v>
      </c>
      <c r="F109">
        <v>0</v>
      </c>
      <c r="H109" t="str">
        <f>IF(AND(B110&gt;0, C109&lt;0),"1","0")</f>
        <v>0</v>
      </c>
      <c r="I109">
        <v>0</v>
      </c>
      <c r="L109">
        <v>-8.6983085399999993</v>
      </c>
      <c r="M109" s="29">
        <v>2.6725634299999999E-2</v>
      </c>
      <c r="N109">
        <v>3.5826674000000001</v>
      </c>
      <c r="O109" t="str">
        <f t="shared" ref="O109:O130" si="20">IF(AND(L109&gt;0, N109&gt;0),"1","0")</f>
        <v>0</v>
      </c>
      <c r="P109">
        <v>0</v>
      </c>
      <c r="Q109" s="30" t="str">
        <f t="shared" ref="Q109:Q130" si="21">IF(AND(L109&gt;0, N109&lt;0),"1","0")</f>
        <v>0</v>
      </c>
      <c r="R109">
        <v>0</v>
      </c>
      <c r="S109" s="30" t="str">
        <f t="shared" ref="S109:S130" si="22">IF(AND(L109&lt;0, N109&lt;0),"1","0")</f>
        <v>0</v>
      </c>
      <c r="T109">
        <v>0</v>
      </c>
      <c r="U109" s="30" t="str">
        <f t="shared" ref="U109:U130" si="23">IF(AND(L109&lt;0, N109&gt;0),"1","0")</f>
        <v>1</v>
      </c>
      <c r="V109">
        <v>1</v>
      </c>
      <c r="Y109">
        <v>4.6924114000000001</v>
      </c>
      <c r="Z109" s="29">
        <v>-5.2416472399999997E-2</v>
      </c>
      <c r="AA109">
        <v>-8.0593889999999995</v>
      </c>
      <c r="AB109" s="30" t="str">
        <f t="shared" ref="AB109:AB130" si="24">IF(AND(Y109&gt;0, AA109&gt;0),"1","0")</f>
        <v>0</v>
      </c>
      <c r="AC109">
        <v>0</v>
      </c>
      <c r="AD109" s="30" t="str">
        <f t="shared" ref="AD109:AD130" si="25">IF(AND(Y109&gt;0, AA109&lt;0),"1","0")</f>
        <v>1</v>
      </c>
      <c r="AE109">
        <v>1</v>
      </c>
      <c r="AF109" s="30" t="str">
        <f t="shared" ref="AF109:AF130" si="26">IF(AND(Y109&lt;0, AA109&lt;0),"1","0")</f>
        <v>0</v>
      </c>
      <c r="AG109">
        <v>0</v>
      </c>
      <c r="AH109" s="30" t="str">
        <f t="shared" ref="AH109:AH130" si="27">IF(AND(Y109&lt;0, AA109&gt;0),"1","0")</f>
        <v>0</v>
      </c>
      <c r="AI109">
        <v>0</v>
      </c>
    </row>
    <row r="110" spans="2:36" ht="15.5" x14ac:dyDescent="0.35">
      <c r="B110">
        <v>1.2349228905</v>
      </c>
      <c r="C110">
        <f>AVERAGE(C2:C109)</f>
        <v>0.8211739881851855</v>
      </c>
      <c r="D110" s="29">
        <f>SUM(D2:D109)</f>
        <v>295.84836999999993</v>
      </c>
      <c r="F110">
        <f>SUM(F2:F109)</f>
        <v>0</v>
      </c>
      <c r="I110">
        <f>SUM(I2:I109)</f>
        <v>0</v>
      </c>
      <c r="L110">
        <v>0.26041204000000001</v>
      </c>
      <c r="M110" s="29">
        <v>-6.4028251999999994E-2</v>
      </c>
      <c r="N110">
        <v>2.3436150420000001</v>
      </c>
      <c r="O110" t="str">
        <f t="shared" si="20"/>
        <v>1</v>
      </c>
      <c r="P110">
        <v>1</v>
      </c>
      <c r="Q110" s="30" t="str">
        <f t="shared" si="21"/>
        <v>0</v>
      </c>
      <c r="R110">
        <v>0</v>
      </c>
      <c r="S110" s="30" t="str">
        <f t="shared" si="22"/>
        <v>0</v>
      </c>
      <c r="T110">
        <v>0</v>
      </c>
      <c r="U110" s="30" t="str">
        <f t="shared" si="23"/>
        <v>0</v>
      </c>
      <c r="V110">
        <v>0</v>
      </c>
      <c r="Y110">
        <v>12.4495212</v>
      </c>
      <c r="Z110" s="29">
        <v>-0.10789246399999999</v>
      </c>
      <c r="AA110">
        <v>-3.3556081999999998</v>
      </c>
      <c r="AB110" s="30" t="str">
        <f t="shared" si="24"/>
        <v>0</v>
      </c>
      <c r="AC110">
        <v>0</v>
      </c>
      <c r="AD110" s="30" t="str">
        <f t="shared" si="25"/>
        <v>1</v>
      </c>
      <c r="AE110">
        <v>1</v>
      </c>
      <c r="AF110" s="30" t="str">
        <f t="shared" si="26"/>
        <v>0</v>
      </c>
      <c r="AG110">
        <v>0</v>
      </c>
      <c r="AH110" s="30" t="str">
        <f t="shared" si="27"/>
        <v>0</v>
      </c>
      <c r="AI110">
        <v>0</v>
      </c>
    </row>
    <row r="111" spans="2:36" ht="15.5" x14ac:dyDescent="0.35">
      <c r="B111">
        <f>AVERAGE(B3:B110)</f>
        <v>2.829563748972222E-2</v>
      </c>
      <c r="L111">
        <v>3.4714478</v>
      </c>
      <c r="M111" s="29">
        <v>-2.3064891399999999E-2</v>
      </c>
      <c r="N111">
        <v>2.6236351131428601</v>
      </c>
      <c r="O111" t="str">
        <f t="shared" si="20"/>
        <v>1</v>
      </c>
      <c r="P111">
        <v>1</v>
      </c>
      <c r="Q111" s="30" t="str">
        <f t="shared" si="21"/>
        <v>0</v>
      </c>
      <c r="R111">
        <v>0</v>
      </c>
      <c r="S111" s="30" t="str">
        <f t="shared" si="22"/>
        <v>0</v>
      </c>
      <c r="T111">
        <v>0</v>
      </c>
      <c r="U111" s="30" t="str">
        <f t="shared" si="23"/>
        <v>0</v>
      </c>
      <c r="V111">
        <v>0</v>
      </c>
      <c r="Y111">
        <v>15.5209799</v>
      </c>
      <c r="Z111" s="29">
        <v>2.9687174399999999E-2</v>
      </c>
      <c r="AA111">
        <v>-0.96101899999999996</v>
      </c>
      <c r="AB111" s="30" t="str">
        <f t="shared" si="24"/>
        <v>0</v>
      </c>
      <c r="AC111">
        <v>0</v>
      </c>
      <c r="AD111" s="30" t="str">
        <f t="shared" si="25"/>
        <v>1</v>
      </c>
      <c r="AE111">
        <v>1</v>
      </c>
      <c r="AF111" s="30" t="str">
        <f t="shared" si="26"/>
        <v>0</v>
      </c>
      <c r="AG111">
        <v>0</v>
      </c>
      <c r="AH111" s="30" t="str">
        <f t="shared" si="27"/>
        <v>0</v>
      </c>
      <c r="AI111">
        <v>0</v>
      </c>
    </row>
    <row r="112" spans="2:36" ht="15.5" x14ac:dyDescent="0.35">
      <c r="L112">
        <v>-5.1906461899999998</v>
      </c>
      <c r="M112" s="29">
        <v>-2.70050373E-2</v>
      </c>
      <c r="N112">
        <v>1.1235419369999999</v>
      </c>
      <c r="O112" t="str">
        <f t="shared" si="20"/>
        <v>0</v>
      </c>
      <c r="P112">
        <v>0</v>
      </c>
      <c r="Q112" s="30" t="str">
        <f t="shared" si="21"/>
        <v>0</v>
      </c>
      <c r="R112">
        <v>0</v>
      </c>
      <c r="S112" s="30" t="str">
        <f t="shared" si="22"/>
        <v>0</v>
      </c>
      <c r="T112">
        <v>0</v>
      </c>
      <c r="U112" s="30" t="str">
        <f t="shared" si="23"/>
        <v>1</v>
      </c>
      <c r="V112">
        <v>1</v>
      </c>
      <c r="Y112">
        <v>14.577136100000001</v>
      </c>
      <c r="Z112" s="29">
        <v>5.5671690000000005E-4</v>
      </c>
      <c r="AA112">
        <v>6.1707758999999998</v>
      </c>
      <c r="AB112" s="30" t="str">
        <f t="shared" si="24"/>
        <v>1</v>
      </c>
      <c r="AC112">
        <v>1</v>
      </c>
      <c r="AD112" s="30" t="str">
        <f t="shared" si="25"/>
        <v>0</v>
      </c>
      <c r="AE112">
        <v>0</v>
      </c>
      <c r="AF112" s="30" t="str">
        <f t="shared" si="26"/>
        <v>0</v>
      </c>
      <c r="AG112">
        <v>0</v>
      </c>
      <c r="AH112" s="30" t="str">
        <f t="shared" si="27"/>
        <v>0</v>
      </c>
      <c r="AI112">
        <v>0</v>
      </c>
    </row>
    <row r="113" spans="12:35" ht="15.5" x14ac:dyDescent="0.35">
      <c r="L113">
        <v>-0.70210293999999995</v>
      </c>
      <c r="M113" s="29">
        <v>-5.65681013E-2</v>
      </c>
      <c r="N113">
        <v>2.1826887615000001</v>
      </c>
      <c r="O113" t="str">
        <f t="shared" si="20"/>
        <v>0</v>
      </c>
      <c r="P113">
        <v>0</v>
      </c>
      <c r="Q113" s="30" t="str">
        <f t="shared" si="21"/>
        <v>0</v>
      </c>
      <c r="R113">
        <v>0</v>
      </c>
      <c r="S113" s="30" t="str">
        <f t="shared" si="22"/>
        <v>0</v>
      </c>
      <c r="T113">
        <v>0</v>
      </c>
      <c r="U113" s="30" t="str">
        <f t="shared" si="23"/>
        <v>1</v>
      </c>
      <c r="V113">
        <v>1</v>
      </c>
      <c r="Y113">
        <v>0.71551282857142495</v>
      </c>
      <c r="Z113" s="29">
        <v>-4.4955305399999999E-2</v>
      </c>
      <c r="AA113">
        <v>-0.85050272857142795</v>
      </c>
      <c r="AB113" s="30" t="str">
        <f t="shared" si="24"/>
        <v>0</v>
      </c>
      <c r="AC113">
        <v>0</v>
      </c>
      <c r="AD113" s="30" t="str">
        <f t="shared" si="25"/>
        <v>1</v>
      </c>
      <c r="AE113">
        <v>1</v>
      </c>
      <c r="AF113" s="30" t="str">
        <f t="shared" si="26"/>
        <v>0</v>
      </c>
      <c r="AG113">
        <v>0</v>
      </c>
      <c r="AH113" s="30" t="str">
        <f t="shared" si="27"/>
        <v>0</v>
      </c>
      <c r="AI113">
        <v>0</v>
      </c>
    </row>
    <row r="114" spans="12:35" ht="15.5" x14ac:dyDescent="0.35">
      <c r="L114">
        <v>5.1719254000000001</v>
      </c>
      <c r="M114" s="29">
        <v>-2.7604928099999999E-2</v>
      </c>
      <c r="N114">
        <v>0.229704515</v>
      </c>
      <c r="O114" t="str">
        <f t="shared" si="20"/>
        <v>1</v>
      </c>
      <c r="P114">
        <v>1</v>
      </c>
      <c r="Q114" s="30" t="str">
        <f t="shared" si="21"/>
        <v>0</v>
      </c>
      <c r="R114">
        <v>0</v>
      </c>
      <c r="S114" s="30" t="str">
        <f t="shared" si="22"/>
        <v>0</v>
      </c>
      <c r="T114">
        <v>0</v>
      </c>
      <c r="U114" s="30" t="str">
        <f t="shared" si="23"/>
        <v>0</v>
      </c>
      <c r="V114">
        <v>0</v>
      </c>
      <c r="Y114">
        <v>17.1468937</v>
      </c>
      <c r="Z114" s="29">
        <v>-7.9430349999999995E-4</v>
      </c>
      <c r="AA114">
        <v>-2.4375111</v>
      </c>
      <c r="AB114" s="30" t="str">
        <f t="shared" si="24"/>
        <v>0</v>
      </c>
      <c r="AC114">
        <v>0</v>
      </c>
      <c r="AD114" s="30" t="str">
        <f t="shared" si="25"/>
        <v>1</v>
      </c>
      <c r="AE114">
        <v>1</v>
      </c>
      <c r="AF114" s="30" t="str">
        <f t="shared" si="26"/>
        <v>0</v>
      </c>
      <c r="AG114">
        <v>0</v>
      </c>
      <c r="AH114" s="30" t="str">
        <f t="shared" si="27"/>
        <v>0</v>
      </c>
      <c r="AI114">
        <v>0</v>
      </c>
    </row>
    <row r="115" spans="12:35" ht="15.5" x14ac:dyDescent="0.35">
      <c r="L115">
        <v>-8.0433135900000003</v>
      </c>
      <c r="M115" s="29">
        <v>-8.2356469700000004E-2</v>
      </c>
      <c r="N115">
        <v>2.9398440534999999</v>
      </c>
      <c r="O115" t="str">
        <f t="shared" si="20"/>
        <v>0</v>
      </c>
      <c r="P115">
        <v>0</v>
      </c>
      <c r="Q115" s="30" t="str">
        <f t="shared" si="21"/>
        <v>0</v>
      </c>
      <c r="R115">
        <v>0</v>
      </c>
      <c r="S115" s="30" t="str">
        <f t="shared" si="22"/>
        <v>0</v>
      </c>
      <c r="T115">
        <v>0</v>
      </c>
      <c r="U115" s="30" t="str">
        <f t="shared" si="23"/>
        <v>1</v>
      </c>
      <c r="V115">
        <v>1</v>
      </c>
      <c r="Y115">
        <v>11.5318206</v>
      </c>
      <c r="Z115" s="29">
        <v>-0.1543091889</v>
      </c>
      <c r="AA115">
        <v>-4.3304736999999998</v>
      </c>
      <c r="AB115" s="30" t="str">
        <f t="shared" si="24"/>
        <v>0</v>
      </c>
      <c r="AC115">
        <v>0</v>
      </c>
      <c r="AD115" s="30" t="str">
        <f t="shared" si="25"/>
        <v>1</v>
      </c>
      <c r="AE115">
        <v>1</v>
      </c>
      <c r="AF115" s="30" t="str">
        <f t="shared" si="26"/>
        <v>0</v>
      </c>
      <c r="AG115">
        <v>0</v>
      </c>
      <c r="AH115" s="30" t="str">
        <f t="shared" si="27"/>
        <v>0</v>
      </c>
      <c r="AI115">
        <v>0</v>
      </c>
    </row>
    <row r="116" spans="12:35" ht="15.5" x14ac:dyDescent="0.35">
      <c r="L116">
        <v>3.9646788599999998</v>
      </c>
      <c r="M116" s="29">
        <v>1.89383344E-2</v>
      </c>
      <c r="N116">
        <v>-1.3925500835</v>
      </c>
      <c r="O116" t="str">
        <f t="shared" si="20"/>
        <v>0</v>
      </c>
      <c r="P116">
        <v>0</v>
      </c>
      <c r="Q116" s="30" t="str">
        <f t="shared" si="21"/>
        <v>1</v>
      </c>
      <c r="R116">
        <v>1</v>
      </c>
      <c r="S116" s="30" t="str">
        <f t="shared" si="22"/>
        <v>0</v>
      </c>
      <c r="T116">
        <v>0</v>
      </c>
      <c r="U116" s="30" t="str">
        <f t="shared" si="23"/>
        <v>0</v>
      </c>
      <c r="V116">
        <v>0</v>
      </c>
      <c r="Y116">
        <v>12.760522699999999</v>
      </c>
      <c r="Z116" s="29">
        <v>-5.9091302800000002E-2</v>
      </c>
      <c r="AA116">
        <v>-1.7537362000000001</v>
      </c>
      <c r="AB116" s="30" t="str">
        <f t="shared" si="24"/>
        <v>0</v>
      </c>
      <c r="AC116">
        <v>0</v>
      </c>
      <c r="AD116" s="30" t="str">
        <f t="shared" si="25"/>
        <v>1</v>
      </c>
      <c r="AE116">
        <v>1</v>
      </c>
      <c r="AF116" s="30" t="str">
        <f t="shared" si="26"/>
        <v>0</v>
      </c>
      <c r="AG116">
        <v>0</v>
      </c>
      <c r="AH116" s="30" t="str">
        <f t="shared" si="27"/>
        <v>0</v>
      </c>
      <c r="AI116">
        <v>0</v>
      </c>
    </row>
    <row r="117" spans="12:35" ht="15.5" x14ac:dyDescent="0.35">
      <c r="L117">
        <v>0.59455391999999996</v>
      </c>
      <c r="M117" s="29">
        <v>-9.2107722899999994E-2</v>
      </c>
      <c r="N117">
        <v>0.87371501149999997</v>
      </c>
      <c r="O117" t="str">
        <f t="shared" si="20"/>
        <v>1</v>
      </c>
      <c r="P117">
        <v>1</v>
      </c>
      <c r="Q117" s="30" t="str">
        <f t="shared" si="21"/>
        <v>0</v>
      </c>
      <c r="R117">
        <v>0</v>
      </c>
      <c r="S117" s="30" t="str">
        <f t="shared" si="22"/>
        <v>0</v>
      </c>
      <c r="T117">
        <v>0</v>
      </c>
      <c r="U117" s="30" t="str">
        <f t="shared" si="23"/>
        <v>0</v>
      </c>
      <c r="V117">
        <v>0</v>
      </c>
      <c r="Y117">
        <v>16.711020600000001</v>
      </c>
      <c r="Z117" s="29">
        <v>-1.7140046900000001E-2</v>
      </c>
      <c r="AA117">
        <v>3.4765666999999998</v>
      </c>
      <c r="AB117" s="30" t="str">
        <f t="shared" si="24"/>
        <v>1</v>
      </c>
      <c r="AC117">
        <v>1</v>
      </c>
      <c r="AD117" s="30" t="str">
        <f t="shared" si="25"/>
        <v>0</v>
      </c>
      <c r="AE117">
        <v>0</v>
      </c>
      <c r="AF117" s="30" t="str">
        <f t="shared" si="26"/>
        <v>0</v>
      </c>
      <c r="AG117">
        <v>0</v>
      </c>
      <c r="AH117" s="30" t="str">
        <f t="shared" si="27"/>
        <v>0</v>
      </c>
      <c r="AI117">
        <v>0</v>
      </c>
    </row>
    <row r="118" spans="12:35" ht="15.5" x14ac:dyDescent="0.35">
      <c r="L118">
        <v>-4.5878590399999997</v>
      </c>
      <c r="M118" s="29">
        <v>1.8679749400000001E-2</v>
      </c>
      <c r="N118">
        <v>0.41845657749999998</v>
      </c>
      <c r="O118" t="str">
        <f t="shared" si="20"/>
        <v>0</v>
      </c>
      <c r="P118">
        <v>0</v>
      </c>
      <c r="Q118" s="30" t="str">
        <f t="shared" si="21"/>
        <v>0</v>
      </c>
      <c r="R118">
        <v>0</v>
      </c>
      <c r="S118" s="30" t="str">
        <f t="shared" si="22"/>
        <v>0</v>
      </c>
      <c r="T118">
        <v>0</v>
      </c>
      <c r="U118" s="30" t="str">
        <f t="shared" si="23"/>
        <v>1</v>
      </c>
      <c r="V118">
        <v>1</v>
      </c>
      <c r="Y118">
        <v>12.6337473</v>
      </c>
      <c r="Z118" s="29">
        <v>-5.7715192999999998E-2</v>
      </c>
      <c r="AA118">
        <v>1.6532016</v>
      </c>
      <c r="AB118" s="30" t="str">
        <f t="shared" si="24"/>
        <v>1</v>
      </c>
      <c r="AC118">
        <v>1</v>
      </c>
      <c r="AD118" s="30" t="str">
        <f t="shared" si="25"/>
        <v>0</v>
      </c>
      <c r="AE118">
        <v>0</v>
      </c>
      <c r="AF118" s="30" t="str">
        <f t="shared" si="26"/>
        <v>0</v>
      </c>
      <c r="AG118">
        <v>0</v>
      </c>
      <c r="AH118" s="30" t="str">
        <f t="shared" si="27"/>
        <v>0</v>
      </c>
      <c r="AI118">
        <v>0</v>
      </c>
    </row>
    <row r="119" spans="12:35" ht="15.5" x14ac:dyDescent="0.35">
      <c r="L119">
        <v>-1.25610908285714</v>
      </c>
      <c r="M119" s="29">
        <v>-3.0668204800000001E-2</v>
      </c>
      <c r="N119">
        <v>1.30864299135714</v>
      </c>
      <c r="O119" t="str">
        <f t="shared" si="20"/>
        <v>0</v>
      </c>
      <c r="P119">
        <v>0</v>
      </c>
      <c r="Q119" s="30" t="str">
        <f t="shared" si="21"/>
        <v>0</v>
      </c>
      <c r="R119">
        <v>0</v>
      </c>
      <c r="S119" s="30" t="str">
        <f t="shared" si="22"/>
        <v>0</v>
      </c>
      <c r="T119">
        <v>0</v>
      </c>
      <c r="U119" s="30" t="str">
        <f t="shared" si="23"/>
        <v>1</v>
      </c>
      <c r="V119">
        <v>1</v>
      </c>
      <c r="Y119">
        <v>-11.806710900000001</v>
      </c>
      <c r="Z119" s="29">
        <v>2.75982372E-2</v>
      </c>
      <c r="AA119">
        <v>-0.25456479999999998</v>
      </c>
      <c r="AB119" s="30" t="str">
        <f t="shared" si="24"/>
        <v>0</v>
      </c>
      <c r="AC119">
        <v>0</v>
      </c>
      <c r="AD119" s="30" t="str">
        <f t="shared" si="25"/>
        <v>0</v>
      </c>
      <c r="AE119">
        <v>0</v>
      </c>
      <c r="AF119" s="30" t="str">
        <f t="shared" si="26"/>
        <v>1</v>
      </c>
      <c r="AG119">
        <v>1</v>
      </c>
      <c r="AH119" s="30" t="str">
        <f t="shared" si="27"/>
        <v>0</v>
      </c>
      <c r="AI119">
        <v>0</v>
      </c>
    </row>
    <row r="120" spans="12:35" ht="15.5" x14ac:dyDescent="0.35">
      <c r="L120">
        <v>-5.5110818799999999</v>
      </c>
      <c r="M120" s="29">
        <v>-5.8674446200000001E-2</v>
      </c>
      <c r="N120">
        <v>1.2913996004999999</v>
      </c>
      <c r="O120" t="str">
        <f t="shared" si="20"/>
        <v>0</v>
      </c>
      <c r="P120">
        <v>0</v>
      </c>
      <c r="Q120" s="30" t="str">
        <f t="shared" si="21"/>
        <v>0</v>
      </c>
      <c r="R120">
        <v>0</v>
      </c>
      <c r="S120" s="30" t="str">
        <f t="shared" si="22"/>
        <v>0</v>
      </c>
      <c r="T120">
        <v>0</v>
      </c>
      <c r="U120" s="30" t="str">
        <f t="shared" si="23"/>
        <v>1</v>
      </c>
      <c r="V120">
        <v>1</v>
      </c>
      <c r="Y120">
        <v>13.469441850000001</v>
      </c>
      <c r="Z120" s="29">
        <v>-7.4516692499999995E-2</v>
      </c>
      <c r="AA120">
        <v>-1.6158303999999999</v>
      </c>
      <c r="AB120" s="30" t="str">
        <f t="shared" si="24"/>
        <v>0</v>
      </c>
      <c r="AC120">
        <v>0</v>
      </c>
      <c r="AD120" s="30" t="str">
        <f t="shared" si="25"/>
        <v>1</v>
      </c>
      <c r="AE120">
        <v>1</v>
      </c>
      <c r="AF120" s="30" t="str">
        <f t="shared" si="26"/>
        <v>0</v>
      </c>
      <c r="AG120">
        <v>0</v>
      </c>
      <c r="AH120" s="30" t="str">
        <f t="shared" si="27"/>
        <v>0</v>
      </c>
      <c r="AI120">
        <v>0</v>
      </c>
    </row>
    <row r="121" spans="12:35" ht="15.5" x14ac:dyDescent="0.35">
      <c r="L121">
        <v>-4.2160513699999997</v>
      </c>
      <c r="M121" s="29">
        <v>-5.7999690700000002E-2</v>
      </c>
      <c r="N121">
        <v>2.0601055865000002</v>
      </c>
      <c r="O121" t="str">
        <f t="shared" si="20"/>
        <v>0</v>
      </c>
      <c r="P121">
        <v>0</v>
      </c>
      <c r="Q121" s="30" t="str">
        <f t="shared" si="21"/>
        <v>0</v>
      </c>
      <c r="R121">
        <v>0</v>
      </c>
      <c r="S121" s="30" t="str">
        <f t="shared" si="22"/>
        <v>0</v>
      </c>
      <c r="T121">
        <v>0</v>
      </c>
      <c r="U121" s="30" t="str">
        <f t="shared" si="23"/>
        <v>1</v>
      </c>
      <c r="V121">
        <v>1</v>
      </c>
      <c r="Y121">
        <v>-13.722879664285699</v>
      </c>
      <c r="Z121" s="29">
        <v>-3.60884525E-2</v>
      </c>
      <c r="AA121">
        <v>-1.74506875714286</v>
      </c>
      <c r="AB121" s="30" t="str">
        <f t="shared" si="24"/>
        <v>0</v>
      </c>
      <c r="AC121">
        <v>0</v>
      </c>
      <c r="AD121" s="30" t="str">
        <f t="shared" si="25"/>
        <v>0</v>
      </c>
      <c r="AE121">
        <v>0</v>
      </c>
      <c r="AF121" s="30" t="str">
        <f t="shared" si="26"/>
        <v>1</v>
      </c>
      <c r="AG121">
        <v>1</v>
      </c>
      <c r="AH121" s="30" t="str">
        <f t="shared" si="27"/>
        <v>0</v>
      </c>
      <c r="AI121">
        <v>0</v>
      </c>
    </row>
    <row r="122" spans="12:35" ht="15.5" x14ac:dyDescent="0.35">
      <c r="L122">
        <v>-2.3566008699999998</v>
      </c>
      <c r="M122" s="29">
        <v>4.1406709899999998E-2</v>
      </c>
      <c r="N122">
        <v>-0.51275096750000004</v>
      </c>
      <c r="O122" t="str">
        <f t="shared" si="20"/>
        <v>0</v>
      </c>
      <c r="P122">
        <v>0</v>
      </c>
      <c r="Q122" s="30" t="str">
        <f t="shared" si="21"/>
        <v>0</v>
      </c>
      <c r="R122">
        <v>0</v>
      </c>
      <c r="S122" s="30" t="str">
        <f t="shared" si="22"/>
        <v>1</v>
      </c>
      <c r="T122">
        <v>1</v>
      </c>
      <c r="U122" s="30" t="str">
        <f t="shared" si="23"/>
        <v>0</v>
      </c>
      <c r="V122">
        <v>0</v>
      </c>
      <c r="Y122">
        <v>12.27938745</v>
      </c>
      <c r="Z122" s="29">
        <v>-4.0796555399999997E-2</v>
      </c>
      <c r="AA122">
        <v>0.78200150000000002</v>
      </c>
      <c r="AB122" s="30" t="str">
        <f t="shared" si="24"/>
        <v>1</v>
      </c>
      <c r="AC122">
        <v>1</v>
      </c>
      <c r="AD122" s="30" t="str">
        <f t="shared" si="25"/>
        <v>0</v>
      </c>
      <c r="AE122">
        <v>0</v>
      </c>
      <c r="AF122" s="30" t="str">
        <f t="shared" si="26"/>
        <v>0</v>
      </c>
      <c r="AG122">
        <v>0</v>
      </c>
      <c r="AH122" s="30" t="str">
        <f t="shared" si="27"/>
        <v>0</v>
      </c>
      <c r="AI122">
        <v>0</v>
      </c>
    </row>
    <row r="123" spans="12:35" ht="15.5" x14ac:dyDescent="0.35">
      <c r="L123">
        <v>0.31319681999999999</v>
      </c>
      <c r="M123" s="29">
        <v>-7.4402519E-3</v>
      </c>
      <c r="N123">
        <v>-0.94527894999999995</v>
      </c>
      <c r="O123" t="str">
        <f t="shared" si="20"/>
        <v>0</v>
      </c>
      <c r="P123">
        <v>0</v>
      </c>
      <c r="Q123" s="30" t="str">
        <f t="shared" si="21"/>
        <v>1</v>
      </c>
      <c r="R123">
        <v>1</v>
      </c>
      <c r="S123" s="30" t="str">
        <f t="shared" si="22"/>
        <v>0</v>
      </c>
      <c r="T123">
        <v>0</v>
      </c>
      <c r="U123" s="30" t="str">
        <f t="shared" si="23"/>
        <v>0</v>
      </c>
      <c r="V123">
        <v>0</v>
      </c>
      <c r="Y123">
        <v>12.042581350000001</v>
      </c>
      <c r="Z123" s="29">
        <v>7.2717156E-3</v>
      </c>
      <c r="AA123">
        <v>0.1659891</v>
      </c>
      <c r="AB123" s="30" t="str">
        <f t="shared" si="24"/>
        <v>1</v>
      </c>
      <c r="AC123">
        <v>1</v>
      </c>
      <c r="AD123" s="30" t="str">
        <f t="shared" si="25"/>
        <v>0</v>
      </c>
      <c r="AE123">
        <v>0</v>
      </c>
      <c r="AF123" s="30" t="str">
        <f t="shared" si="26"/>
        <v>0</v>
      </c>
      <c r="AG123">
        <v>0</v>
      </c>
      <c r="AH123" s="30" t="str">
        <f t="shared" si="27"/>
        <v>0</v>
      </c>
      <c r="AI123">
        <v>0</v>
      </c>
    </row>
    <row r="124" spans="12:35" ht="15.5" x14ac:dyDescent="0.35">
      <c r="L124">
        <v>-4.7147640900000001</v>
      </c>
      <c r="M124" s="29">
        <v>-0.13661913740000001</v>
      </c>
      <c r="N124">
        <v>1.6055027550000001</v>
      </c>
      <c r="O124" t="str">
        <f t="shared" si="20"/>
        <v>0</v>
      </c>
      <c r="P124">
        <v>0</v>
      </c>
      <c r="Q124" s="30" t="str">
        <f t="shared" si="21"/>
        <v>0</v>
      </c>
      <c r="R124">
        <v>0</v>
      </c>
      <c r="S124" s="30" t="str">
        <f t="shared" si="22"/>
        <v>0</v>
      </c>
      <c r="T124">
        <v>0</v>
      </c>
      <c r="U124" s="30" t="str">
        <f t="shared" si="23"/>
        <v>1</v>
      </c>
      <c r="V124">
        <v>1</v>
      </c>
      <c r="Y124">
        <v>13.980904150000001</v>
      </c>
      <c r="Z124" s="29">
        <v>7.8864009200000001E-2</v>
      </c>
      <c r="AA124">
        <v>4.1194666</v>
      </c>
      <c r="AB124" s="30" t="str">
        <f t="shared" si="24"/>
        <v>1</v>
      </c>
      <c r="AC124">
        <v>1</v>
      </c>
      <c r="AD124" s="30" t="str">
        <f t="shared" si="25"/>
        <v>0</v>
      </c>
      <c r="AE124">
        <v>0</v>
      </c>
      <c r="AF124" s="30" t="str">
        <f t="shared" si="26"/>
        <v>0</v>
      </c>
      <c r="AG124">
        <v>0</v>
      </c>
      <c r="AH124" s="30" t="str">
        <f t="shared" si="27"/>
        <v>0</v>
      </c>
      <c r="AI124">
        <v>0</v>
      </c>
    </row>
    <row r="125" spans="12:35" ht="15.5" x14ac:dyDescent="0.35">
      <c r="L125">
        <v>-1.91958132</v>
      </c>
      <c r="M125" s="29">
        <v>2.4339458800000002E-2</v>
      </c>
      <c r="N125">
        <v>-3.8337836895000001</v>
      </c>
      <c r="O125" t="str">
        <f t="shared" si="20"/>
        <v>0</v>
      </c>
      <c r="P125">
        <v>0</v>
      </c>
      <c r="Q125" s="30" t="str">
        <f t="shared" si="21"/>
        <v>0</v>
      </c>
      <c r="R125">
        <v>0</v>
      </c>
      <c r="S125" s="30" t="str">
        <f t="shared" si="22"/>
        <v>1</v>
      </c>
      <c r="T125">
        <v>1</v>
      </c>
      <c r="U125" s="30" t="str">
        <f t="shared" si="23"/>
        <v>0</v>
      </c>
      <c r="V125">
        <v>0</v>
      </c>
      <c r="Y125">
        <v>14.09874385</v>
      </c>
      <c r="Z125" s="29">
        <v>9.8057216399999994E-2</v>
      </c>
      <c r="AA125">
        <v>7.33</v>
      </c>
      <c r="AB125" s="30" t="str">
        <f t="shared" si="24"/>
        <v>1</v>
      </c>
      <c r="AC125">
        <v>1</v>
      </c>
      <c r="AD125" s="30" t="str">
        <f t="shared" si="25"/>
        <v>0</v>
      </c>
      <c r="AE125">
        <v>0</v>
      </c>
      <c r="AF125" s="30" t="str">
        <f t="shared" si="26"/>
        <v>0</v>
      </c>
      <c r="AG125">
        <v>0</v>
      </c>
      <c r="AH125" s="30" t="str">
        <f t="shared" si="27"/>
        <v>0</v>
      </c>
      <c r="AI125">
        <v>0</v>
      </c>
    </row>
    <row r="126" spans="12:35" ht="15.5" x14ac:dyDescent="0.35">
      <c r="L126">
        <v>-2.4784096400000002</v>
      </c>
      <c r="M126" s="29">
        <v>2.3075361400000001E-2</v>
      </c>
      <c r="N126">
        <v>0.56387890600000001</v>
      </c>
      <c r="O126" t="str">
        <f t="shared" si="20"/>
        <v>0</v>
      </c>
      <c r="P126">
        <v>0</v>
      </c>
      <c r="Q126" s="30" t="str">
        <f t="shared" si="21"/>
        <v>0</v>
      </c>
      <c r="R126">
        <v>0</v>
      </c>
      <c r="S126" s="30" t="str">
        <f t="shared" si="22"/>
        <v>0</v>
      </c>
      <c r="T126">
        <v>0</v>
      </c>
      <c r="U126" s="30" t="str">
        <f t="shared" si="23"/>
        <v>1</v>
      </c>
      <c r="V126">
        <v>1</v>
      </c>
      <c r="Y126">
        <v>-11.78996755</v>
      </c>
      <c r="Z126" s="29">
        <v>-0.15648371790000001</v>
      </c>
      <c r="AA126">
        <v>-1.8508699999999899E-2</v>
      </c>
      <c r="AB126" s="30" t="str">
        <f t="shared" si="24"/>
        <v>0</v>
      </c>
      <c r="AC126">
        <v>0</v>
      </c>
      <c r="AD126" s="30" t="str">
        <f t="shared" si="25"/>
        <v>0</v>
      </c>
      <c r="AE126">
        <v>0</v>
      </c>
      <c r="AF126" s="30" t="str">
        <f t="shared" si="26"/>
        <v>1</v>
      </c>
      <c r="AG126">
        <v>1</v>
      </c>
      <c r="AH126" s="30" t="str">
        <f t="shared" si="27"/>
        <v>0</v>
      </c>
      <c r="AI126">
        <v>0</v>
      </c>
    </row>
    <row r="127" spans="12:35" ht="15.5" x14ac:dyDescent="0.35">
      <c r="L127">
        <v>-2.9833274785714301</v>
      </c>
      <c r="M127" s="29">
        <v>-4.4366397299999999E-2</v>
      </c>
      <c r="N127">
        <v>0.46129617728571398</v>
      </c>
      <c r="O127" t="str">
        <f t="shared" si="20"/>
        <v>0</v>
      </c>
      <c r="P127">
        <v>0</v>
      </c>
      <c r="Q127" s="30" t="str">
        <f t="shared" si="21"/>
        <v>0</v>
      </c>
      <c r="R127">
        <v>0</v>
      </c>
      <c r="S127" s="30" t="str">
        <f t="shared" si="22"/>
        <v>0</v>
      </c>
      <c r="T127">
        <v>0</v>
      </c>
      <c r="U127" s="30" t="str">
        <f t="shared" si="23"/>
        <v>1</v>
      </c>
      <c r="V127">
        <v>1</v>
      </c>
      <c r="Y127">
        <v>12.191741650000001</v>
      </c>
      <c r="Z127" s="29">
        <v>-4.5549058599999998E-2</v>
      </c>
      <c r="AA127">
        <v>8.9977947999999994</v>
      </c>
      <c r="AB127" s="30" t="str">
        <f t="shared" si="24"/>
        <v>1</v>
      </c>
      <c r="AC127">
        <v>1</v>
      </c>
      <c r="AD127" s="30" t="str">
        <f t="shared" si="25"/>
        <v>0</v>
      </c>
      <c r="AE127">
        <v>0</v>
      </c>
      <c r="AF127" s="30" t="str">
        <f t="shared" si="26"/>
        <v>0</v>
      </c>
      <c r="AG127">
        <v>0</v>
      </c>
      <c r="AH127" s="30" t="str">
        <f t="shared" si="27"/>
        <v>0</v>
      </c>
      <c r="AI127">
        <v>0</v>
      </c>
    </row>
    <row r="128" spans="12:35" ht="15.5" x14ac:dyDescent="0.35">
      <c r="L128">
        <v>16.933622</v>
      </c>
      <c r="M128" s="29">
        <v>-3.8066510900000003E-2</v>
      </c>
      <c r="N128">
        <v>15.84746925</v>
      </c>
      <c r="O128" t="str">
        <f t="shared" si="20"/>
        <v>1</v>
      </c>
      <c r="P128">
        <v>1</v>
      </c>
      <c r="Q128" s="30" t="str">
        <f t="shared" si="21"/>
        <v>0</v>
      </c>
      <c r="R128">
        <v>0</v>
      </c>
      <c r="S128" s="30" t="str">
        <f t="shared" si="22"/>
        <v>0</v>
      </c>
      <c r="T128">
        <v>0</v>
      </c>
      <c r="U128" s="30" t="str">
        <f t="shared" si="23"/>
        <v>0</v>
      </c>
      <c r="V128">
        <v>0</v>
      </c>
      <c r="Y128">
        <v>12.72058955</v>
      </c>
      <c r="Z128" s="29">
        <v>1.9710064900000001E-2</v>
      </c>
      <c r="AA128">
        <v>2.7587385000000002</v>
      </c>
      <c r="AB128" s="30" t="str">
        <f t="shared" si="24"/>
        <v>1</v>
      </c>
      <c r="AC128">
        <v>1</v>
      </c>
      <c r="AD128" s="30" t="str">
        <f t="shared" si="25"/>
        <v>0</v>
      </c>
      <c r="AE128">
        <v>0</v>
      </c>
      <c r="AF128" s="30" t="str">
        <f t="shared" si="26"/>
        <v>0</v>
      </c>
      <c r="AG128">
        <v>0</v>
      </c>
      <c r="AH128" s="30" t="str">
        <f t="shared" si="27"/>
        <v>0</v>
      </c>
      <c r="AI128">
        <v>0</v>
      </c>
    </row>
    <row r="129" spans="12:35" ht="15.5" x14ac:dyDescent="0.35">
      <c r="L129">
        <v>17.738745999999999</v>
      </c>
      <c r="M129" s="29">
        <v>-5.5398865200000001E-2</v>
      </c>
      <c r="N129">
        <v>4.6000131</v>
      </c>
      <c r="O129" t="str">
        <f t="shared" si="20"/>
        <v>1</v>
      </c>
      <c r="P129">
        <v>1</v>
      </c>
      <c r="Q129" s="30" t="str">
        <f t="shared" si="21"/>
        <v>0</v>
      </c>
      <c r="R129">
        <v>0</v>
      </c>
      <c r="S129" s="30" t="str">
        <f t="shared" si="22"/>
        <v>0</v>
      </c>
      <c r="T129">
        <v>0</v>
      </c>
      <c r="U129" s="30" t="str">
        <f t="shared" si="23"/>
        <v>0</v>
      </c>
      <c r="V129">
        <v>0</v>
      </c>
      <c r="Y129">
        <v>12.7291307928571</v>
      </c>
      <c r="Z129" s="29">
        <v>-5.7921183100000002E-2</v>
      </c>
      <c r="AA129">
        <v>3.4479259714285702</v>
      </c>
      <c r="AB129" s="30" t="str">
        <f t="shared" si="24"/>
        <v>1</v>
      </c>
      <c r="AC129">
        <v>1</v>
      </c>
      <c r="AD129" s="30" t="str">
        <f t="shared" si="25"/>
        <v>0</v>
      </c>
      <c r="AE129">
        <v>0</v>
      </c>
      <c r="AF129" s="30" t="str">
        <f t="shared" si="26"/>
        <v>0</v>
      </c>
      <c r="AG129">
        <v>0</v>
      </c>
      <c r="AH129" s="30" t="str">
        <f t="shared" si="27"/>
        <v>0</v>
      </c>
      <c r="AI129">
        <v>0</v>
      </c>
    </row>
    <row r="130" spans="12:35" ht="15.5" x14ac:dyDescent="0.35">
      <c r="L130">
        <v>13.332753</v>
      </c>
      <c r="M130" s="29">
        <v>-5.6156791599999999E-2</v>
      </c>
      <c r="N130">
        <v>5.7699409499999996</v>
      </c>
      <c r="O130" t="str">
        <f t="shared" si="20"/>
        <v>1</v>
      </c>
      <c r="P130">
        <v>1</v>
      </c>
      <c r="Q130" s="30" t="str">
        <f t="shared" si="21"/>
        <v>0</v>
      </c>
      <c r="R130">
        <v>0</v>
      </c>
      <c r="S130" s="30" t="str">
        <f t="shared" si="22"/>
        <v>0</v>
      </c>
      <c r="T130">
        <v>0</v>
      </c>
      <c r="U130" s="30" t="str">
        <f t="shared" si="23"/>
        <v>0</v>
      </c>
      <c r="V130">
        <v>0</v>
      </c>
      <c r="Y130">
        <v>2.6542488999999998</v>
      </c>
      <c r="Z130" s="29">
        <v>-6.0201151199999997E-2</v>
      </c>
      <c r="AA130">
        <v>4.4541544000000002</v>
      </c>
      <c r="AB130" s="30" t="str">
        <f t="shared" si="24"/>
        <v>1</v>
      </c>
      <c r="AC130">
        <v>1</v>
      </c>
      <c r="AD130" s="30" t="str">
        <f t="shared" si="25"/>
        <v>0</v>
      </c>
      <c r="AE130">
        <v>0</v>
      </c>
      <c r="AF130" s="30" t="str">
        <f t="shared" si="26"/>
        <v>0</v>
      </c>
      <c r="AG130">
        <v>0</v>
      </c>
      <c r="AH130" s="30" t="str">
        <f t="shared" si="27"/>
        <v>0</v>
      </c>
      <c r="AI130">
        <v>0</v>
      </c>
    </row>
    <row r="131" spans="12:35" ht="15.5" x14ac:dyDescent="0.35">
      <c r="L131">
        <v>13.451663</v>
      </c>
      <c r="M131" s="29">
        <v>-8.6919245500000006E-2</v>
      </c>
      <c r="N131">
        <v>-3.4106288999999999</v>
      </c>
      <c r="O131" t="str">
        <f t="shared" ref="O131:O190" si="28">IF(AND(L131&gt;0, N131&gt;0),"1","0")</f>
        <v>0</v>
      </c>
      <c r="P131">
        <v>0</v>
      </c>
      <c r="Q131" s="30" t="str">
        <f t="shared" ref="Q131:Q190" si="29">IF(AND(L131&gt;0, N131&lt;0),"1","0")</f>
        <v>1</v>
      </c>
      <c r="R131">
        <v>1</v>
      </c>
      <c r="S131" s="30" t="str">
        <f t="shared" ref="S131:S190" si="30">IF(AND(L131&lt;0, N131&lt;0),"1","0")</f>
        <v>0</v>
      </c>
      <c r="T131">
        <v>0</v>
      </c>
      <c r="U131" s="30" t="str">
        <f t="shared" ref="U131:U190" si="31">IF(AND(L131&lt;0, N131&gt;0),"1","0")</f>
        <v>0</v>
      </c>
      <c r="V131">
        <v>0</v>
      </c>
      <c r="Y131">
        <v>9.1948887999999993</v>
      </c>
      <c r="Z131" s="29">
        <v>-3.56352479E-2</v>
      </c>
      <c r="AA131">
        <v>3.9080607999999999</v>
      </c>
      <c r="AB131" s="30" t="str">
        <f t="shared" ref="AB131:AB193" si="32">IF(AND(Y131&gt;0, AA131&gt;0),"1","0")</f>
        <v>1</v>
      </c>
      <c r="AC131">
        <v>1</v>
      </c>
      <c r="AD131" s="30" t="str">
        <f t="shared" ref="AD131:AD193" si="33">IF(AND(Y131&gt;0, AA131&lt;0),"1","0")</f>
        <v>0</v>
      </c>
      <c r="AE131">
        <v>0</v>
      </c>
      <c r="AF131" s="30" t="str">
        <f t="shared" ref="AF131:AF193" si="34">IF(AND(Y131&lt;0, AA131&lt;0),"1","0")</f>
        <v>0</v>
      </c>
      <c r="AG131">
        <v>0</v>
      </c>
      <c r="AH131" s="30" t="str">
        <f t="shared" ref="AH131:AH193" si="35">IF(AND(Y131&lt;0, AA131&gt;0),"1","0")</f>
        <v>0</v>
      </c>
      <c r="AI131">
        <v>0</v>
      </c>
    </row>
    <row r="132" spans="12:35" ht="15.5" x14ac:dyDescent="0.35">
      <c r="L132">
        <v>7.1461410000000001</v>
      </c>
      <c r="M132" s="29">
        <v>-0.1408899757</v>
      </c>
      <c r="N132">
        <v>13.409518200000001</v>
      </c>
      <c r="O132" t="str">
        <f t="shared" si="28"/>
        <v>1</v>
      </c>
      <c r="P132">
        <v>1</v>
      </c>
      <c r="Q132" s="30" t="str">
        <f t="shared" si="29"/>
        <v>0</v>
      </c>
      <c r="R132">
        <v>0</v>
      </c>
      <c r="S132" s="30" t="str">
        <f t="shared" si="30"/>
        <v>0</v>
      </c>
      <c r="T132">
        <v>0</v>
      </c>
      <c r="U132" s="30" t="str">
        <f t="shared" si="31"/>
        <v>0</v>
      </c>
      <c r="V132">
        <v>0</v>
      </c>
      <c r="Y132">
        <v>18.8098536</v>
      </c>
      <c r="Z132" s="29">
        <v>-0.18193683860000001</v>
      </c>
      <c r="AA132">
        <v>2.1314285000000002</v>
      </c>
      <c r="AB132" s="30" t="str">
        <f t="shared" si="32"/>
        <v>1</v>
      </c>
      <c r="AC132">
        <v>1</v>
      </c>
      <c r="AD132" s="30" t="str">
        <f t="shared" si="33"/>
        <v>0</v>
      </c>
      <c r="AE132">
        <v>0</v>
      </c>
      <c r="AF132" s="30" t="str">
        <f t="shared" si="34"/>
        <v>0</v>
      </c>
      <c r="AG132">
        <v>0</v>
      </c>
      <c r="AH132" s="30" t="str">
        <f t="shared" si="35"/>
        <v>0</v>
      </c>
      <c r="AI132">
        <v>0</v>
      </c>
    </row>
    <row r="133" spans="12:35" ht="15.5" x14ac:dyDescent="0.35">
      <c r="L133">
        <v>23.675384000000001</v>
      </c>
      <c r="M133" s="29">
        <v>-1.6893253699999999E-2</v>
      </c>
      <c r="N133">
        <v>13.90573345</v>
      </c>
      <c r="O133" t="str">
        <f t="shared" si="28"/>
        <v>1</v>
      </c>
      <c r="P133">
        <v>1</v>
      </c>
      <c r="Q133" s="30" t="str">
        <f t="shared" si="29"/>
        <v>0</v>
      </c>
      <c r="R133">
        <v>0</v>
      </c>
      <c r="S133" s="30" t="str">
        <f t="shared" si="30"/>
        <v>0</v>
      </c>
      <c r="T133">
        <v>0</v>
      </c>
      <c r="U133" s="30" t="str">
        <f t="shared" si="31"/>
        <v>0</v>
      </c>
      <c r="V133">
        <v>0</v>
      </c>
      <c r="Y133">
        <v>8.8373425000000001</v>
      </c>
      <c r="Z133" s="29">
        <v>-0.16493348020000001</v>
      </c>
      <c r="AA133">
        <v>2.8178291</v>
      </c>
      <c r="AB133" s="30" t="str">
        <f t="shared" si="32"/>
        <v>1</v>
      </c>
      <c r="AC133">
        <v>1</v>
      </c>
      <c r="AD133" s="30" t="str">
        <f t="shared" si="33"/>
        <v>0</v>
      </c>
      <c r="AE133">
        <v>0</v>
      </c>
      <c r="AF133" s="30" t="str">
        <f t="shared" si="34"/>
        <v>0</v>
      </c>
      <c r="AG133">
        <v>0</v>
      </c>
      <c r="AH133" s="30" t="str">
        <f t="shared" si="35"/>
        <v>0</v>
      </c>
      <c r="AI133">
        <v>0</v>
      </c>
    </row>
    <row r="134" spans="12:35" ht="15.5" x14ac:dyDescent="0.35">
      <c r="L134">
        <v>21.511806</v>
      </c>
      <c r="M134" s="29">
        <v>-4.8686015399999998E-2</v>
      </c>
      <c r="N134">
        <v>-3.5623472999999999</v>
      </c>
      <c r="O134" t="str">
        <f t="shared" si="28"/>
        <v>0</v>
      </c>
      <c r="P134">
        <v>0</v>
      </c>
      <c r="Q134" s="30" t="str">
        <f t="shared" si="29"/>
        <v>1</v>
      </c>
      <c r="R134">
        <v>1</v>
      </c>
      <c r="S134" s="30" t="str">
        <f t="shared" si="30"/>
        <v>0</v>
      </c>
      <c r="T134">
        <v>0</v>
      </c>
      <c r="U134" s="30" t="str">
        <f t="shared" si="31"/>
        <v>0</v>
      </c>
      <c r="V134">
        <v>0</v>
      </c>
      <c r="Y134">
        <v>1.1540465</v>
      </c>
      <c r="Z134" s="29">
        <v>-0.1343378543</v>
      </c>
      <c r="AA134">
        <v>5.6444251000000003</v>
      </c>
      <c r="AB134" s="30" t="str">
        <f t="shared" si="32"/>
        <v>1</v>
      </c>
      <c r="AC134">
        <v>1</v>
      </c>
      <c r="AD134" s="30" t="str">
        <f t="shared" si="33"/>
        <v>0</v>
      </c>
      <c r="AE134">
        <v>0</v>
      </c>
      <c r="AF134" s="30" t="str">
        <f t="shared" si="34"/>
        <v>0</v>
      </c>
      <c r="AG134">
        <v>0</v>
      </c>
      <c r="AH134" s="30" t="str">
        <f t="shared" si="35"/>
        <v>0</v>
      </c>
      <c r="AI134">
        <v>0</v>
      </c>
    </row>
    <row r="135" spans="12:35" ht="15.5" x14ac:dyDescent="0.35">
      <c r="L135">
        <v>19.112873571428601</v>
      </c>
      <c r="M135" s="29">
        <v>-8.3837228E-3</v>
      </c>
      <c r="N135">
        <v>7.6258509357142898</v>
      </c>
      <c r="O135" t="str">
        <f t="shared" si="28"/>
        <v>1</v>
      </c>
      <c r="P135">
        <v>1</v>
      </c>
      <c r="Q135" s="30" t="str">
        <f t="shared" si="29"/>
        <v>0</v>
      </c>
      <c r="R135">
        <v>0</v>
      </c>
      <c r="S135" s="30" t="str">
        <f t="shared" si="30"/>
        <v>0</v>
      </c>
      <c r="T135">
        <v>0</v>
      </c>
      <c r="U135" s="30" t="str">
        <f t="shared" si="31"/>
        <v>0</v>
      </c>
      <c r="V135">
        <v>0</v>
      </c>
      <c r="Y135">
        <v>10.5085671</v>
      </c>
      <c r="Z135" s="29">
        <v>-4.6358455E-2</v>
      </c>
      <c r="AA135">
        <v>13.0903277</v>
      </c>
      <c r="AB135" s="30" t="str">
        <f t="shared" si="32"/>
        <v>1</v>
      </c>
      <c r="AC135">
        <v>1</v>
      </c>
      <c r="AD135" s="30" t="str">
        <f t="shared" si="33"/>
        <v>0</v>
      </c>
      <c r="AE135">
        <v>0</v>
      </c>
      <c r="AF135" s="30" t="str">
        <f t="shared" si="34"/>
        <v>0</v>
      </c>
      <c r="AG135">
        <v>0</v>
      </c>
      <c r="AH135" s="30" t="str">
        <f t="shared" si="35"/>
        <v>0</v>
      </c>
      <c r="AI135">
        <v>0</v>
      </c>
    </row>
    <row r="136" spans="12:35" ht="15.5" x14ac:dyDescent="0.35">
      <c r="L136">
        <v>10.1592603</v>
      </c>
      <c r="M136" s="29">
        <v>-3.8884772999999997E-2</v>
      </c>
      <c r="N136">
        <v>7.9781372499999996</v>
      </c>
      <c r="O136" t="str">
        <f t="shared" si="28"/>
        <v>1</v>
      </c>
      <c r="P136">
        <v>1</v>
      </c>
      <c r="Q136" s="30" t="str">
        <f t="shared" si="29"/>
        <v>0</v>
      </c>
      <c r="R136">
        <v>0</v>
      </c>
      <c r="S136" s="30" t="str">
        <f t="shared" si="30"/>
        <v>0</v>
      </c>
      <c r="T136">
        <v>0</v>
      </c>
      <c r="U136" s="30" t="str">
        <f t="shared" si="31"/>
        <v>0</v>
      </c>
      <c r="V136">
        <v>0</v>
      </c>
      <c r="Y136">
        <v>15.4060851</v>
      </c>
      <c r="Z136" s="29">
        <v>-1.0276743E-2</v>
      </c>
      <c r="AA136">
        <v>2.0656061000000001</v>
      </c>
      <c r="AB136" s="30" t="str">
        <f t="shared" si="32"/>
        <v>1</v>
      </c>
      <c r="AC136">
        <v>1</v>
      </c>
      <c r="AD136" s="30" t="str">
        <f t="shared" si="33"/>
        <v>0</v>
      </c>
      <c r="AE136">
        <v>0</v>
      </c>
      <c r="AF136" s="30" t="str">
        <f t="shared" si="34"/>
        <v>0</v>
      </c>
      <c r="AG136">
        <v>0</v>
      </c>
      <c r="AH136" s="30" t="str">
        <f t="shared" si="35"/>
        <v>0</v>
      </c>
      <c r="AI136">
        <v>0</v>
      </c>
    </row>
    <row r="137" spans="12:35" ht="15.5" x14ac:dyDescent="0.35">
      <c r="L137">
        <v>12.1006357</v>
      </c>
      <c r="M137" s="29">
        <v>-1.6933219400000001E-2</v>
      </c>
      <c r="N137">
        <v>6.5078919500000003</v>
      </c>
      <c r="O137" t="str">
        <f t="shared" si="28"/>
        <v>1</v>
      </c>
      <c r="P137">
        <v>1</v>
      </c>
      <c r="Q137" s="30" t="str">
        <f t="shared" si="29"/>
        <v>0</v>
      </c>
      <c r="R137">
        <v>0</v>
      </c>
      <c r="S137" s="30" t="str">
        <f t="shared" si="30"/>
        <v>0</v>
      </c>
      <c r="T137">
        <v>0</v>
      </c>
      <c r="U137" s="30" t="str">
        <f t="shared" si="31"/>
        <v>0</v>
      </c>
      <c r="V137">
        <v>0</v>
      </c>
      <c r="Y137">
        <v>9.5092903571428504</v>
      </c>
      <c r="Z137" s="29">
        <v>-7.8864307800000005E-2</v>
      </c>
      <c r="AA137">
        <v>4.8731188142857098</v>
      </c>
      <c r="AB137" s="30" t="str">
        <f t="shared" si="32"/>
        <v>1</v>
      </c>
      <c r="AC137">
        <v>1</v>
      </c>
      <c r="AD137" s="30" t="str">
        <f t="shared" si="33"/>
        <v>0</v>
      </c>
      <c r="AE137">
        <v>0</v>
      </c>
      <c r="AF137" s="30" t="str">
        <f t="shared" si="34"/>
        <v>0</v>
      </c>
      <c r="AG137">
        <v>0</v>
      </c>
      <c r="AH137" s="30" t="str">
        <f t="shared" si="35"/>
        <v>0</v>
      </c>
      <c r="AI137">
        <v>0</v>
      </c>
    </row>
    <row r="138" spans="12:35" ht="15.5" x14ac:dyDescent="0.35">
      <c r="L138">
        <v>11.3573468</v>
      </c>
      <c r="M138" s="29">
        <v>-1.18488525E-2</v>
      </c>
      <c r="N138">
        <v>5.5599898999999997</v>
      </c>
      <c r="O138" t="str">
        <f t="shared" si="28"/>
        <v>1</v>
      </c>
      <c r="P138">
        <v>1</v>
      </c>
      <c r="Q138" s="30" t="str">
        <f t="shared" si="29"/>
        <v>0</v>
      </c>
      <c r="R138">
        <v>0</v>
      </c>
      <c r="S138" s="30" t="str">
        <f t="shared" si="30"/>
        <v>0</v>
      </c>
      <c r="T138">
        <v>0</v>
      </c>
      <c r="U138" s="30" t="str">
        <f t="shared" si="31"/>
        <v>0</v>
      </c>
      <c r="V138">
        <v>0</v>
      </c>
      <c r="Y138">
        <v>1.9212889</v>
      </c>
      <c r="Z138" s="29">
        <v>-2.7139659399999998E-2</v>
      </c>
      <c r="AA138">
        <v>3.8662679</v>
      </c>
      <c r="AB138" s="30" t="str">
        <f t="shared" si="32"/>
        <v>1</v>
      </c>
      <c r="AC138">
        <v>1</v>
      </c>
      <c r="AD138" s="30" t="str">
        <f t="shared" si="33"/>
        <v>0</v>
      </c>
      <c r="AE138">
        <v>0</v>
      </c>
      <c r="AF138" s="30" t="str">
        <f t="shared" si="34"/>
        <v>0</v>
      </c>
      <c r="AG138">
        <v>0</v>
      </c>
      <c r="AH138" s="30" t="str">
        <f t="shared" si="35"/>
        <v>0</v>
      </c>
      <c r="AI138">
        <v>0</v>
      </c>
    </row>
    <row r="139" spans="12:35" ht="15.5" x14ac:dyDescent="0.35">
      <c r="L139">
        <v>8.9359569000000008</v>
      </c>
      <c r="M139" s="29">
        <v>4.00693305E-2</v>
      </c>
      <c r="N139">
        <v>5.8782873499999999</v>
      </c>
      <c r="O139" t="str">
        <f t="shared" si="28"/>
        <v>1</v>
      </c>
      <c r="P139">
        <v>1</v>
      </c>
      <c r="Q139" s="30" t="str">
        <f t="shared" si="29"/>
        <v>0</v>
      </c>
      <c r="R139">
        <v>0</v>
      </c>
      <c r="S139" s="30" t="str">
        <f t="shared" si="30"/>
        <v>0</v>
      </c>
      <c r="T139">
        <v>0</v>
      </c>
      <c r="U139" s="30" t="str">
        <f t="shared" si="31"/>
        <v>0</v>
      </c>
      <c r="V139">
        <v>0</v>
      </c>
      <c r="Y139">
        <v>4.0920209999999999</v>
      </c>
      <c r="Z139" s="29">
        <v>-0.1210090617</v>
      </c>
      <c r="AA139">
        <v>-0.16524800000000001</v>
      </c>
      <c r="AB139" s="30" t="str">
        <f t="shared" si="32"/>
        <v>0</v>
      </c>
      <c r="AC139">
        <v>0</v>
      </c>
      <c r="AD139" s="30" t="str">
        <f t="shared" si="33"/>
        <v>1</v>
      </c>
      <c r="AE139">
        <v>1</v>
      </c>
      <c r="AF139" s="30" t="str">
        <f t="shared" si="34"/>
        <v>0</v>
      </c>
      <c r="AG139">
        <v>0</v>
      </c>
      <c r="AH139" s="30" t="str">
        <f t="shared" si="35"/>
        <v>0</v>
      </c>
      <c r="AI139">
        <v>0</v>
      </c>
    </row>
    <row r="140" spans="12:35" ht="15.5" x14ac:dyDescent="0.35">
      <c r="L140">
        <v>2.0420788999999999</v>
      </c>
      <c r="M140" s="29">
        <v>-5.42472258E-2</v>
      </c>
      <c r="N140">
        <v>7.7535160000000003</v>
      </c>
      <c r="O140" t="str">
        <f t="shared" si="28"/>
        <v>1</v>
      </c>
      <c r="P140">
        <v>1</v>
      </c>
      <c r="Q140" s="30" t="str">
        <f t="shared" si="29"/>
        <v>0</v>
      </c>
      <c r="R140">
        <v>0</v>
      </c>
      <c r="S140" s="30" t="str">
        <f t="shared" si="30"/>
        <v>0</v>
      </c>
      <c r="T140">
        <v>0</v>
      </c>
      <c r="U140" s="30" t="str">
        <f t="shared" si="31"/>
        <v>0</v>
      </c>
      <c r="V140">
        <v>0</v>
      </c>
      <c r="Y140">
        <v>13.375541999999999</v>
      </c>
      <c r="Z140" s="29">
        <v>0.14999656710000001</v>
      </c>
      <c r="AA140">
        <v>4.2285119</v>
      </c>
      <c r="AB140" s="30" t="str">
        <f t="shared" si="32"/>
        <v>1</v>
      </c>
      <c r="AC140">
        <v>1</v>
      </c>
      <c r="AD140" s="30" t="str">
        <f t="shared" si="33"/>
        <v>0</v>
      </c>
      <c r="AE140">
        <v>0</v>
      </c>
      <c r="AF140" s="30" t="str">
        <f t="shared" si="34"/>
        <v>0</v>
      </c>
      <c r="AG140">
        <v>0</v>
      </c>
      <c r="AH140" s="30" t="str">
        <f t="shared" si="35"/>
        <v>0</v>
      </c>
      <c r="AI140">
        <v>0</v>
      </c>
    </row>
    <row r="141" spans="12:35" ht="15.5" x14ac:dyDescent="0.35">
      <c r="L141">
        <v>12.0572792</v>
      </c>
      <c r="M141" s="29">
        <v>4.0197860100000003E-2</v>
      </c>
      <c r="N141">
        <v>-10.9907284</v>
      </c>
      <c r="O141" t="str">
        <f t="shared" si="28"/>
        <v>0</v>
      </c>
      <c r="P141">
        <v>0</v>
      </c>
      <c r="Q141" s="30" t="str">
        <f t="shared" si="29"/>
        <v>1</v>
      </c>
      <c r="R141">
        <v>1</v>
      </c>
      <c r="S141" s="30" t="str">
        <f t="shared" si="30"/>
        <v>0</v>
      </c>
      <c r="T141">
        <v>0</v>
      </c>
      <c r="U141" s="30" t="str">
        <f t="shared" si="31"/>
        <v>0</v>
      </c>
      <c r="V141">
        <v>0</v>
      </c>
      <c r="Y141">
        <v>19.363505700000001</v>
      </c>
      <c r="Z141" s="29">
        <v>-0.13108862299999999</v>
      </c>
      <c r="AA141">
        <v>1.1406187999999999</v>
      </c>
      <c r="AB141" s="30" t="str">
        <f t="shared" si="32"/>
        <v>1</v>
      </c>
      <c r="AC141">
        <v>1</v>
      </c>
      <c r="AD141" s="30" t="str">
        <f t="shared" si="33"/>
        <v>0</v>
      </c>
      <c r="AE141">
        <v>0</v>
      </c>
      <c r="AF141" s="30" t="str">
        <f t="shared" si="34"/>
        <v>0</v>
      </c>
      <c r="AG141">
        <v>0</v>
      </c>
      <c r="AH141" s="30" t="str">
        <f t="shared" si="35"/>
        <v>0</v>
      </c>
      <c r="AI141">
        <v>0</v>
      </c>
    </row>
    <row r="142" spans="12:35" ht="15.5" x14ac:dyDescent="0.35">
      <c r="L142">
        <v>16.856718900000001</v>
      </c>
      <c r="M142" s="29">
        <v>3.1833088599999997E-2</v>
      </c>
      <c r="N142">
        <v>14.177628199999999</v>
      </c>
      <c r="O142" t="str">
        <f t="shared" si="28"/>
        <v>1</v>
      </c>
      <c r="P142">
        <v>1</v>
      </c>
      <c r="Q142" s="30" t="str">
        <f t="shared" si="29"/>
        <v>0</v>
      </c>
      <c r="R142">
        <v>0</v>
      </c>
      <c r="S142" s="30" t="str">
        <f t="shared" si="30"/>
        <v>0</v>
      </c>
      <c r="T142">
        <v>0</v>
      </c>
      <c r="U142" s="30" t="str">
        <f t="shared" si="31"/>
        <v>0</v>
      </c>
      <c r="V142">
        <v>0</v>
      </c>
      <c r="Y142">
        <v>10.626085</v>
      </c>
      <c r="Z142" s="29">
        <v>-0.1693049482</v>
      </c>
      <c r="AA142">
        <v>6.8119085000000004</v>
      </c>
      <c r="AB142" s="30" t="str">
        <f t="shared" si="32"/>
        <v>1</v>
      </c>
      <c r="AC142">
        <v>1</v>
      </c>
      <c r="AD142" s="30" t="str">
        <f t="shared" si="33"/>
        <v>0</v>
      </c>
      <c r="AE142">
        <v>0</v>
      </c>
      <c r="AF142" s="30" t="str">
        <f t="shared" si="34"/>
        <v>0</v>
      </c>
      <c r="AG142">
        <v>0</v>
      </c>
      <c r="AH142" s="30" t="str">
        <f t="shared" si="35"/>
        <v>0</v>
      </c>
      <c r="AI142">
        <v>0</v>
      </c>
    </row>
    <row r="143" spans="12:35" ht="15.5" x14ac:dyDescent="0.35">
      <c r="L143">
        <v>10.501325242857099</v>
      </c>
      <c r="M143" s="29">
        <v>-1.73115306E-2</v>
      </c>
      <c r="N143">
        <v>8.4065970071428602</v>
      </c>
      <c r="O143" t="str">
        <f t="shared" si="28"/>
        <v>1</v>
      </c>
      <c r="P143">
        <v>1</v>
      </c>
      <c r="Q143" s="30" t="str">
        <f t="shared" si="29"/>
        <v>0</v>
      </c>
      <c r="R143">
        <v>0</v>
      </c>
      <c r="S143" s="30" t="str">
        <f t="shared" si="30"/>
        <v>0</v>
      </c>
      <c r="T143">
        <v>0</v>
      </c>
      <c r="U143" s="30" t="str">
        <f t="shared" si="31"/>
        <v>0</v>
      </c>
      <c r="V143">
        <v>0</v>
      </c>
      <c r="Y143">
        <v>23.4079935</v>
      </c>
      <c r="Z143" s="29">
        <v>-0.1228478075</v>
      </c>
      <c r="AA143">
        <v>1.1921157</v>
      </c>
      <c r="AB143" s="30" t="str">
        <f t="shared" si="32"/>
        <v>1</v>
      </c>
      <c r="AC143">
        <v>1</v>
      </c>
      <c r="AD143" s="30" t="str">
        <f t="shared" si="33"/>
        <v>0</v>
      </c>
      <c r="AE143">
        <v>0</v>
      </c>
      <c r="AF143" s="30" t="str">
        <f t="shared" si="34"/>
        <v>0</v>
      </c>
      <c r="AG143">
        <v>0</v>
      </c>
      <c r="AH143" s="30" t="str">
        <f t="shared" si="35"/>
        <v>0</v>
      </c>
      <c r="AI143">
        <v>0</v>
      </c>
    </row>
    <row r="144" spans="12:35" ht="15.5" x14ac:dyDescent="0.35">
      <c r="L144">
        <v>5.4978439000000003</v>
      </c>
      <c r="M144" s="29">
        <v>1.3058208999999999E-3</v>
      </c>
      <c r="N144">
        <v>9.03511065</v>
      </c>
      <c r="O144" t="str">
        <f t="shared" si="28"/>
        <v>1</v>
      </c>
      <c r="P144">
        <v>1</v>
      </c>
      <c r="Q144" s="30" t="str">
        <f t="shared" si="29"/>
        <v>0</v>
      </c>
      <c r="R144">
        <v>0</v>
      </c>
      <c r="S144" s="30" t="str">
        <f t="shared" si="30"/>
        <v>0</v>
      </c>
      <c r="T144">
        <v>0</v>
      </c>
      <c r="U144" s="30" t="str">
        <f t="shared" si="31"/>
        <v>0</v>
      </c>
      <c r="V144">
        <v>0</v>
      </c>
      <c r="Y144">
        <v>10.0453008</v>
      </c>
      <c r="Z144" s="29">
        <v>0.1652561287</v>
      </c>
      <c r="AA144">
        <v>12.260366700000001</v>
      </c>
      <c r="AB144" s="30" t="str">
        <f t="shared" si="32"/>
        <v>1</v>
      </c>
      <c r="AC144">
        <v>1</v>
      </c>
      <c r="AD144" s="30" t="str">
        <f t="shared" si="33"/>
        <v>0</v>
      </c>
      <c r="AE144">
        <v>0</v>
      </c>
      <c r="AF144" s="30" t="str">
        <f t="shared" si="34"/>
        <v>0</v>
      </c>
      <c r="AG144">
        <v>0</v>
      </c>
      <c r="AH144" s="30" t="str">
        <f t="shared" si="35"/>
        <v>0</v>
      </c>
      <c r="AI144">
        <v>0</v>
      </c>
    </row>
    <row r="145" spans="12:35" ht="15.5" x14ac:dyDescent="0.35">
      <c r="L145">
        <v>13.344531099999999</v>
      </c>
      <c r="M145" s="29">
        <v>-3.79542202E-2</v>
      </c>
      <c r="N145">
        <v>16.803460449999999</v>
      </c>
      <c r="O145" t="str">
        <f t="shared" si="28"/>
        <v>1</v>
      </c>
      <c r="P145">
        <v>1</v>
      </c>
      <c r="Q145" s="30" t="str">
        <f t="shared" si="29"/>
        <v>0</v>
      </c>
      <c r="R145">
        <v>0</v>
      </c>
      <c r="S145" s="30" t="str">
        <f t="shared" si="30"/>
        <v>0</v>
      </c>
      <c r="T145">
        <v>0</v>
      </c>
      <c r="U145" s="30" t="str">
        <f t="shared" si="31"/>
        <v>0</v>
      </c>
      <c r="V145">
        <v>0</v>
      </c>
      <c r="Y145">
        <v>13.261676700000001</v>
      </c>
      <c r="Z145" s="29">
        <v>3.1488628499999997E-2</v>
      </c>
      <c r="AA145">
        <v>5.6192202142857104</v>
      </c>
      <c r="AB145" s="30" t="str">
        <f t="shared" si="32"/>
        <v>1</v>
      </c>
      <c r="AC145">
        <v>1</v>
      </c>
      <c r="AD145" s="30" t="str">
        <f t="shared" si="33"/>
        <v>0</v>
      </c>
      <c r="AE145">
        <v>0</v>
      </c>
      <c r="AF145" s="30" t="str">
        <f t="shared" si="34"/>
        <v>0</v>
      </c>
      <c r="AG145">
        <v>0</v>
      </c>
      <c r="AH145" s="30" t="str">
        <f t="shared" si="35"/>
        <v>0</v>
      </c>
      <c r="AI145">
        <v>0</v>
      </c>
    </row>
    <row r="146" spans="12:35" ht="15.5" x14ac:dyDescent="0.35">
      <c r="L146">
        <v>17.480242799999999</v>
      </c>
      <c r="M146" s="29">
        <v>-6.19555751E-2</v>
      </c>
      <c r="N146">
        <v>6.8390859500000003</v>
      </c>
      <c r="O146" t="str">
        <f t="shared" si="28"/>
        <v>1</v>
      </c>
      <c r="P146">
        <v>1</v>
      </c>
      <c r="Q146" s="30" t="str">
        <f t="shared" si="29"/>
        <v>0</v>
      </c>
      <c r="R146">
        <v>0</v>
      </c>
      <c r="S146" s="30" t="str">
        <f t="shared" si="30"/>
        <v>0</v>
      </c>
      <c r="T146">
        <v>0</v>
      </c>
      <c r="U146" s="30" t="str">
        <f t="shared" si="31"/>
        <v>0</v>
      </c>
      <c r="V146">
        <v>0</v>
      </c>
      <c r="Y146">
        <v>-0.20645559999999999</v>
      </c>
      <c r="Z146" s="29">
        <v>8.5207913999999999E-3</v>
      </c>
      <c r="AA146">
        <v>0.45308939999999998</v>
      </c>
      <c r="AB146" s="30" t="str">
        <f t="shared" si="32"/>
        <v>0</v>
      </c>
      <c r="AC146">
        <v>0</v>
      </c>
      <c r="AD146" s="30" t="str">
        <f t="shared" si="33"/>
        <v>0</v>
      </c>
      <c r="AE146">
        <v>0</v>
      </c>
      <c r="AF146" s="30" t="str">
        <f t="shared" si="34"/>
        <v>0</v>
      </c>
      <c r="AG146">
        <v>0</v>
      </c>
      <c r="AH146" s="30" t="str">
        <f t="shared" si="35"/>
        <v>1</v>
      </c>
      <c r="AI146">
        <v>1</v>
      </c>
    </row>
    <row r="147" spans="12:35" ht="15.5" x14ac:dyDescent="0.35">
      <c r="L147">
        <v>9.9937290000000001</v>
      </c>
      <c r="M147" s="29">
        <v>-1.0022969200000001E-2</v>
      </c>
      <c r="N147">
        <v>8.2224065999999993</v>
      </c>
      <c r="O147" t="str">
        <f t="shared" si="28"/>
        <v>1</v>
      </c>
      <c r="P147">
        <v>1</v>
      </c>
      <c r="Q147" s="30" t="str">
        <f t="shared" si="29"/>
        <v>0</v>
      </c>
      <c r="R147">
        <v>0</v>
      </c>
      <c r="S147" s="30" t="str">
        <f t="shared" si="30"/>
        <v>0</v>
      </c>
      <c r="T147">
        <v>0</v>
      </c>
      <c r="U147" s="30" t="str">
        <f t="shared" si="31"/>
        <v>0</v>
      </c>
      <c r="V147">
        <v>0</v>
      </c>
      <c r="Y147">
        <v>0.2122926</v>
      </c>
      <c r="Z147" s="29">
        <v>-4.09507645E-2</v>
      </c>
      <c r="AA147">
        <v>2.4016728000000001</v>
      </c>
      <c r="AB147" s="30" t="str">
        <f t="shared" si="32"/>
        <v>1</v>
      </c>
      <c r="AC147">
        <v>1</v>
      </c>
      <c r="AD147" s="30" t="str">
        <f t="shared" si="33"/>
        <v>0</v>
      </c>
      <c r="AE147">
        <v>0</v>
      </c>
      <c r="AF147" s="30" t="str">
        <f t="shared" si="34"/>
        <v>0</v>
      </c>
      <c r="AG147">
        <v>0</v>
      </c>
      <c r="AH147" s="30" t="str">
        <f t="shared" si="35"/>
        <v>0</v>
      </c>
      <c r="AI147">
        <v>0</v>
      </c>
    </row>
    <row r="148" spans="12:35" ht="15.5" x14ac:dyDescent="0.35">
      <c r="L148">
        <v>3.7954213999999999</v>
      </c>
      <c r="M148" s="29">
        <v>-4.6896792600000001E-2</v>
      </c>
      <c r="N148">
        <v>7.2767501000000001</v>
      </c>
      <c r="O148" t="str">
        <f t="shared" si="28"/>
        <v>1</v>
      </c>
      <c r="P148">
        <v>1</v>
      </c>
      <c r="Q148" s="30" t="str">
        <f t="shared" si="29"/>
        <v>0</v>
      </c>
      <c r="R148">
        <v>0</v>
      </c>
      <c r="S148" s="30" t="str">
        <f t="shared" si="30"/>
        <v>0</v>
      </c>
      <c r="T148">
        <v>0</v>
      </c>
      <c r="U148" s="30" t="str">
        <f t="shared" si="31"/>
        <v>0</v>
      </c>
      <c r="V148">
        <v>0</v>
      </c>
      <c r="Y148">
        <v>6.6733286999999999</v>
      </c>
      <c r="Z148" s="29">
        <v>-2.0331227999999999E-3</v>
      </c>
      <c r="AA148">
        <v>9.2932401999999996</v>
      </c>
      <c r="AB148" s="30" t="str">
        <f t="shared" si="32"/>
        <v>1</v>
      </c>
      <c r="AC148">
        <v>1</v>
      </c>
      <c r="AD148" s="30" t="str">
        <f t="shared" si="33"/>
        <v>0</v>
      </c>
      <c r="AE148">
        <v>0</v>
      </c>
      <c r="AF148" s="30" t="str">
        <f t="shared" si="34"/>
        <v>0</v>
      </c>
      <c r="AG148">
        <v>0</v>
      </c>
      <c r="AH148" s="30" t="str">
        <f t="shared" si="35"/>
        <v>0</v>
      </c>
      <c r="AI148">
        <v>0</v>
      </c>
    </row>
    <row r="149" spans="12:35" ht="15.5" x14ac:dyDescent="0.35">
      <c r="L149">
        <v>15.3399568</v>
      </c>
      <c r="M149" s="29">
        <v>-4.24971471E-2</v>
      </c>
      <c r="N149">
        <v>4.32306305</v>
      </c>
      <c r="O149" t="str">
        <f t="shared" si="28"/>
        <v>1</v>
      </c>
      <c r="P149">
        <v>1</v>
      </c>
      <c r="Q149" s="30" t="str">
        <f t="shared" si="29"/>
        <v>0</v>
      </c>
      <c r="R149">
        <v>0</v>
      </c>
      <c r="S149" s="30" t="str">
        <f t="shared" si="30"/>
        <v>0</v>
      </c>
      <c r="T149">
        <v>0</v>
      </c>
      <c r="U149" s="30" t="str">
        <f t="shared" si="31"/>
        <v>0</v>
      </c>
      <c r="V149">
        <v>0</v>
      </c>
      <c r="Y149">
        <v>18.220008400000001</v>
      </c>
      <c r="Z149" s="29">
        <v>-5.8540270200000001E-2</v>
      </c>
      <c r="AA149">
        <v>3.5726532999999998</v>
      </c>
      <c r="AB149" s="30" t="str">
        <f t="shared" si="32"/>
        <v>1</v>
      </c>
      <c r="AC149">
        <v>1</v>
      </c>
      <c r="AD149" s="30" t="str">
        <f t="shared" si="33"/>
        <v>0</v>
      </c>
      <c r="AE149">
        <v>0</v>
      </c>
      <c r="AF149" s="30" t="str">
        <f t="shared" si="34"/>
        <v>0</v>
      </c>
      <c r="AG149">
        <v>0</v>
      </c>
      <c r="AH149" s="30" t="str">
        <f t="shared" si="35"/>
        <v>0</v>
      </c>
      <c r="AI149">
        <v>0</v>
      </c>
    </row>
    <row r="150" spans="12:35" ht="15.5" x14ac:dyDescent="0.35">
      <c r="L150">
        <v>6.3203782000000004</v>
      </c>
      <c r="M150" s="29">
        <v>-5.5573218000000001E-2</v>
      </c>
      <c r="N150">
        <v>8.7499794666666695</v>
      </c>
      <c r="O150" t="str">
        <f t="shared" si="28"/>
        <v>1</v>
      </c>
      <c r="P150">
        <v>1</v>
      </c>
      <c r="Q150" s="30" t="str">
        <f t="shared" si="29"/>
        <v>0</v>
      </c>
      <c r="R150">
        <v>0</v>
      </c>
      <c r="S150" s="30" t="str">
        <f t="shared" si="30"/>
        <v>0</v>
      </c>
      <c r="T150">
        <v>0</v>
      </c>
      <c r="U150" s="30" t="str">
        <f t="shared" si="31"/>
        <v>0</v>
      </c>
      <c r="V150">
        <v>0</v>
      </c>
      <c r="Y150">
        <v>16.3415584</v>
      </c>
      <c r="Z150" s="29">
        <v>-3.3963414999999997E-2</v>
      </c>
      <c r="AA150">
        <v>8.7558886000000005</v>
      </c>
      <c r="AB150" s="30" t="str">
        <f t="shared" si="32"/>
        <v>1</v>
      </c>
      <c r="AC150">
        <v>1</v>
      </c>
      <c r="AD150" s="30" t="str">
        <f t="shared" si="33"/>
        <v>0</v>
      </c>
      <c r="AE150">
        <v>0</v>
      </c>
      <c r="AF150" s="30" t="str">
        <f t="shared" si="34"/>
        <v>0</v>
      </c>
      <c r="AG150">
        <v>0</v>
      </c>
      <c r="AH150" s="30" t="str">
        <f t="shared" si="35"/>
        <v>0</v>
      </c>
      <c r="AI150">
        <v>0</v>
      </c>
    </row>
    <row r="151" spans="12:35" ht="15.5" x14ac:dyDescent="0.35">
      <c r="L151">
        <v>9.6670013000000008</v>
      </c>
      <c r="M151" s="29">
        <v>-2.1146134099999998E-2</v>
      </c>
      <c r="N151">
        <v>2.3945417500000001</v>
      </c>
      <c r="O151" t="str">
        <f t="shared" si="28"/>
        <v>1</v>
      </c>
      <c r="P151">
        <v>1</v>
      </c>
      <c r="Q151" s="30" t="str">
        <f t="shared" si="29"/>
        <v>0</v>
      </c>
      <c r="R151">
        <v>0</v>
      </c>
      <c r="S151" s="30" t="str">
        <f t="shared" si="30"/>
        <v>0</v>
      </c>
      <c r="T151">
        <v>0</v>
      </c>
      <c r="U151" s="30" t="str">
        <f t="shared" si="31"/>
        <v>0</v>
      </c>
      <c r="V151">
        <v>0</v>
      </c>
      <c r="Y151">
        <v>11.6913394</v>
      </c>
      <c r="Z151" s="29">
        <v>3.5262451399999999E-2</v>
      </c>
      <c r="AA151">
        <v>7.0513541000000002</v>
      </c>
      <c r="AB151" s="30" t="str">
        <f t="shared" si="32"/>
        <v>1</v>
      </c>
      <c r="AC151">
        <v>1</v>
      </c>
      <c r="AD151" s="30" t="str">
        <f t="shared" si="33"/>
        <v>0</v>
      </c>
      <c r="AE151">
        <v>0</v>
      </c>
      <c r="AF151" s="30" t="str">
        <f t="shared" si="34"/>
        <v>0</v>
      </c>
      <c r="AG151">
        <v>0</v>
      </c>
      <c r="AH151" s="30" t="str">
        <f t="shared" si="35"/>
        <v>0</v>
      </c>
      <c r="AI151">
        <v>0</v>
      </c>
    </row>
    <row r="152" spans="12:35" ht="15.5" x14ac:dyDescent="0.35">
      <c r="L152">
        <v>9.9411948999999993</v>
      </c>
      <c r="M152" s="29">
        <v>-0.1227485626</v>
      </c>
      <c r="N152">
        <v>2.0243106000000002</v>
      </c>
      <c r="O152" t="str">
        <f t="shared" si="28"/>
        <v>1</v>
      </c>
      <c r="P152">
        <v>1</v>
      </c>
      <c r="Q152" s="30" t="str">
        <f t="shared" si="29"/>
        <v>0</v>
      </c>
      <c r="R152">
        <v>0</v>
      </c>
      <c r="S152" s="30" t="str">
        <f t="shared" si="30"/>
        <v>0</v>
      </c>
      <c r="T152">
        <v>0</v>
      </c>
      <c r="U152" s="30" t="str">
        <f t="shared" si="31"/>
        <v>0</v>
      </c>
      <c r="V152">
        <v>0</v>
      </c>
      <c r="Y152">
        <v>-4.2517724000000001</v>
      </c>
      <c r="Z152" s="29">
        <v>-2.31213088E-2</v>
      </c>
      <c r="AA152">
        <v>1.1020719999999999</v>
      </c>
      <c r="AB152" s="30" t="str">
        <f t="shared" si="32"/>
        <v>0</v>
      </c>
      <c r="AC152">
        <v>0</v>
      </c>
      <c r="AD152" s="30" t="str">
        <f t="shared" si="33"/>
        <v>0</v>
      </c>
      <c r="AE152">
        <v>0</v>
      </c>
      <c r="AF152" s="30" t="str">
        <f t="shared" si="34"/>
        <v>0</v>
      </c>
      <c r="AG152">
        <v>0</v>
      </c>
      <c r="AH152" s="30" t="str">
        <f t="shared" si="35"/>
        <v>1</v>
      </c>
      <c r="AI152">
        <v>1</v>
      </c>
    </row>
    <row r="153" spans="12:35" ht="15.5" x14ac:dyDescent="0.35">
      <c r="L153">
        <v>9.3268632</v>
      </c>
      <c r="M153" s="29">
        <v>-9.9030586399999995E-2</v>
      </c>
      <c r="N153">
        <v>2.9691071500000001</v>
      </c>
      <c r="O153" t="str">
        <f t="shared" si="28"/>
        <v>1</v>
      </c>
      <c r="P153">
        <v>1</v>
      </c>
      <c r="Q153" s="30" t="str">
        <f t="shared" si="29"/>
        <v>0</v>
      </c>
      <c r="R153">
        <v>0</v>
      </c>
      <c r="S153" s="30" t="str">
        <f t="shared" si="30"/>
        <v>0</v>
      </c>
      <c r="T153">
        <v>0</v>
      </c>
      <c r="U153" s="30" t="str">
        <f t="shared" si="31"/>
        <v>0</v>
      </c>
      <c r="V153">
        <v>0</v>
      </c>
      <c r="Y153">
        <v>6.9543284999999999</v>
      </c>
      <c r="Z153" s="29">
        <v>-6.3737474200000005E-2</v>
      </c>
      <c r="AA153">
        <v>5.9471386285714303</v>
      </c>
      <c r="AB153" s="30" t="str">
        <f t="shared" si="32"/>
        <v>1</v>
      </c>
      <c r="AC153">
        <v>1</v>
      </c>
      <c r="AD153" s="30" t="str">
        <f t="shared" si="33"/>
        <v>0</v>
      </c>
      <c r="AE153">
        <v>0</v>
      </c>
      <c r="AF153" s="30" t="str">
        <f t="shared" si="34"/>
        <v>0</v>
      </c>
      <c r="AG153">
        <v>0</v>
      </c>
      <c r="AH153" s="30" t="str">
        <f t="shared" si="35"/>
        <v>0</v>
      </c>
      <c r="AI153">
        <v>0</v>
      </c>
    </row>
    <row r="154" spans="12:35" ht="15.5" x14ac:dyDescent="0.35">
      <c r="L154">
        <v>11.6202492</v>
      </c>
      <c r="M154" s="29">
        <v>-1.4853371000000001E-2</v>
      </c>
      <c r="N154">
        <v>3.5958465500000001</v>
      </c>
      <c r="O154" t="str">
        <f t="shared" si="28"/>
        <v>1</v>
      </c>
      <c r="P154">
        <v>1</v>
      </c>
      <c r="Q154" s="30" t="str">
        <f t="shared" si="29"/>
        <v>0</v>
      </c>
      <c r="R154">
        <v>0</v>
      </c>
      <c r="S154" s="30" t="str">
        <f t="shared" si="30"/>
        <v>0</v>
      </c>
      <c r="T154">
        <v>0</v>
      </c>
      <c r="U154" s="30" t="str">
        <f t="shared" si="31"/>
        <v>0</v>
      </c>
      <c r="V154">
        <v>0</v>
      </c>
      <c r="Y154">
        <v>4.3419768000000003</v>
      </c>
      <c r="Z154" s="29">
        <v>-0.1371896937</v>
      </c>
      <c r="AA154">
        <v>-13.005080700000001</v>
      </c>
      <c r="AB154" s="30" t="str">
        <f t="shared" si="32"/>
        <v>0</v>
      </c>
      <c r="AC154">
        <v>0</v>
      </c>
      <c r="AD154" s="30" t="str">
        <f t="shared" si="33"/>
        <v>1</v>
      </c>
      <c r="AE154">
        <v>1</v>
      </c>
      <c r="AF154" s="30" t="str">
        <f t="shared" si="34"/>
        <v>0</v>
      </c>
      <c r="AG154">
        <v>0</v>
      </c>
      <c r="AH154" s="30" t="str">
        <f t="shared" si="35"/>
        <v>0</v>
      </c>
      <c r="AI154">
        <v>0</v>
      </c>
    </row>
    <row r="155" spans="12:35" ht="15.5" x14ac:dyDescent="0.35">
      <c r="L155">
        <v>9.3272072999999995</v>
      </c>
      <c r="M155" s="29">
        <v>-2.4926688700000001E-2</v>
      </c>
      <c r="N155">
        <v>3.2576357499999999</v>
      </c>
      <c r="O155" t="str">
        <f t="shared" si="28"/>
        <v>1</v>
      </c>
      <c r="P155">
        <v>1</v>
      </c>
      <c r="Q155" s="30" t="str">
        <f t="shared" si="29"/>
        <v>0</v>
      </c>
      <c r="R155">
        <v>0</v>
      </c>
      <c r="S155" s="30" t="str">
        <f t="shared" si="30"/>
        <v>0</v>
      </c>
      <c r="T155">
        <v>0</v>
      </c>
      <c r="U155" s="30" t="str">
        <f t="shared" si="31"/>
        <v>0</v>
      </c>
      <c r="V155">
        <v>0</v>
      </c>
      <c r="Y155">
        <v>11.008811</v>
      </c>
      <c r="Z155" s="29">
        <v>-9.6790049399999994E-2</v>
      </c>
      <c r="AA155">
        <v>-2.2421294000000001</v>
      </c>
      <c r="AB155" s="30" t="str">
        <f t="shared" si="32"/>
        <v>0</v>
      </c>
      <c r="AC155">
        <v>0</v>
      </c>
      <c r="AD155" s="30" t="str">
        <f t="shared" si="33"/>
        <v>1</v>
      </c>
      <c r="AE155">
        <v>1</v>
      </c>
      <c r="AF155" s="30" t="str">
        <f t="shared" si="34"/>
        <v>0</v>
      </c>
      <c r="AG155">
        <v>0</v>
      </c>
      <c r="AH155" s="30" t="str">
        <f t="shared" si="35"/>
        <v>0</v>
      </c>
      <c r="AI155">
        <v>0</v>
      </c>
    </row>
    <row r="156" spans="12:35" ht="15.5" x14ac:dyDescent="0.35">
      <c r="L156">
        <v>7.4367058999999998</v>
      </c>
      <c r="M156" s="29">
        <v>4.0115389999999999E-4</v>
      </c>
      <c r="N156">
        <v>4.0583432999999998</v>
      </c>
      <c r="O156" t="str">
        <f t="shared" si="28"/>
        <v>1</v>
      </c>
      <c r="P156">
        <v>1</v>
      </c>
      <c r="Q156" s="30" t="str">
        <f t="shared" si="29"/>
        <v>0</v>
      </c>
      <c r="R156">
        <v>0</v>
      </c>
      <c r="S156" s="30" t="str">
        <f t="shared" si="30"/>
        <v>0</v>
      </c>
      <c r="T156">
        <v>0</v>
      </c>
      <c r="U156" s="30" t="str">
        <f t="shared" si="31"/>
        <v>0</v>
      </c>
      <c r="V156">
        <v>0</v>
      </c>
      <c r="Y156">
        <v>0.86134350000000004</v>
      </c>
      <c r="Z156" s="29">
        <v>-0.104779026</v>
      </c>
      <c r="AA156">
        <v>-6.7530691999999997</v>
      </c>
      <c r="AB156" s="30" t="str">
        <f t="shared" si="32"/>
        <v>0</v>
      </c>
      <c r="AC156">
        <v>0</v>
      </c>
      <c r="AD156" s="30" t="str">
        <f t="shared" si="33"/>
        <v>1</v>
      </c>
      <c r="AE156">
        <v>1</v>
      </c>
      <c r="AF156" s="30" t="str">
        <f t="shared" si="34"/>
        <v>0</v>
      </c>
      <c r="AG156">
        <v>0</v>
      </c>
      <c r="AH156" s="30" t="str">
        <f t="shared" si="35"/>
        <v>0</v>
      </c>
      <c r="AI156">
        <v>0</v>
      </c>
    </row>
    <row r="157" spans="12:35" ht="15.5" x14ac:dyDescent="0.35">
      <c r="L157">
        <v>5.1098895999999998</v>
      </c>
      <c r="M157" s="29">
        <v>-3.6890271099999997E-2</v>
      </c>
      <c r="N157">
        <v>1.2798897</v>
      </c>
      <c r="O157" t="str">
        <f t="shared" si="28"/>
        <v>1</v>
      </c>
      <c r="P157">
        <v>1</v>
      </c>
      <c r="Q157" s="30" t="str">
        <f t="shared" si="29"/>
        <v>0</v>
      </c>
      <c r="R157">
        <v>0</v>
      </c>
      <c r="S157" s="30" t="str">
        <f t="shared" si="30"/>
        <v>0</v>
      </c>
      <c r="T157">
        <v>0</v>
      </c>
      <c r="U157" s="30" t="str">
        <f t="shared" si="31"/>
        <v>0</v>
      </c>
      <c r="V157">
        <v>0</v>
      </c>
      <c r="Y157">
        <v>5.8074108000000004</v>
      </c>
      <c r="Z157" s="29">
        <v>-0.13517285479999999</v>
      </c>
      <c r="AA157">
        <v>1.6629369000000001</v>
      </c>
      <c r="AB157" s="30" t="str">
        <f t="shared" si="32"/>
        <v>1</v>
      </c>
      <c r="AC157">
        <v>1</v>
      </c>
      <c r="AD157" s="30" t="str">
        <f t="shared" si="33"/>
        <v>0</v>
      </c>
      <c r="AE157">
        <v>0</v>
      </c>
      <c r="AF157" s="30" t="str">
        <f t="shared" si="34"/>
        <v>0</v>
      </c>
      <c r="AG157">
        <v>0</v>
      </c>
      <c r="AH157" s="30" t="str">
        <f t="shared" si="35"/>
        <v>0</v>
      </c>
      <c r="AI157">
        <v>0</v>
      </c>
    </row>
    <row r="158" spans="12:35" ht="15.5" x14ac:dyDescent="0.35">
      <c r="L158">
        <v>8.9184444857142893</v>
      </c>
      <c r="M158" s="29">
        <v>-3.7782420499999997E-2</v>
      </c>
      <c r="N158">
        <v>2.7970964</v>
      </c>
      <c r="O158" t="str">
        <f t="shared" si="28"/>
        <v>1</v>
      </c>
      <c r="P158">
        <v>1</v>
      </c>
      <c r="Q158" s="30" t="str">
        <f t="shared" si="29"/>
        <v>0</v>
      </c>
      <c r="R158">
        <v>0</v>
      </c>
      <c r="S158" s="30" t="str">
        <f t="shared" si="30"/>
        <v>0</v>
      </c>
      <c r="T158">
        <v>0</v>
      </c>
      <c r="U158" s="30" t="str">
        <f t="shared" si="31"/>
        <v>0</v>
      </c>
      <c r="V158">
        <v>0</v>
      </c>
      <c r="Y158">
        <v>-9.2804526999999997</v>
      </c>
      <c r="Z158" s="29">
        <v>-1.14826575E-2</v>
      </c>
      <c r="AA158">
        <v>-0.2612971</v>
      </c>
      <c r="AB158" s="30" t="str">
        <f t="shared" si="32"/>
        <v>0</v>
      </c>
      <c r="AC158">
        <v>0</v>
      </c>
      <c r="AD158" s="30" t="str">
        <f t="shared" si="33"/>
        <v>0</v>
      </c>
      <c r="AE158">
        <v>0</v>
      </c>
      <c r="AF158" s="30" t="str">
        <f t="shared" si="34"/>
        <v>1</v>
      </c>
      <c r="AG158">
        <v>1</v>
      </c>
      <c r="AH158" s="30" t="str">
        <f t="shared" si="35"/>
        <v>0</v>
      </c>
      <c r="AI158">
        <v>0</v>
      </c>
    </row>
    <row r="159" spans="12:35" ht="15.5" x14ac:dyDescent="0.35">
      <c r="L159">
        <v>-5.3358298</v>
      </c>
      <c r="M159" s="29">
        <v>3.5841802300000003E-2</v>
      </c>
      <c r="N159">
        <v>3.53094105</v>
      </c>
      <c r="O159" t="str">
        <f t="shared" si="28"/>
        <v>0</v>
      </c>
      <c r="P159">
        <v>0</v>
      </c>
      <c r="Q159" s="30" t="str">
        <f t="shared" si="29"/>
        <v>0</v>
      </c>
      <c r="R159">
        <v>0</v>
      </c>
      <c r="S159" s="30" t="str">
        <f t="shared" si="30"/>
        <v>0</v>
      </c>
      <c r="T159">
        <v>0</v>
      </c>
      <c r="U159" s="30" t="str">
        <f t="shared" si="31"/>
        <v>1</v>
      </c>
      <c r="V159">
        <v>1</v>
      </c>
      <c r="Y159">
        <v>9.6196096000000004</v>
      </c>
      <c r="Z159" s="29">
        <v>-5.2593903400000003E-2</v>
      </c>
      <c r="AA159">
        <v>4.2329986999999996</v>
      </c>
      <c r="AB159" s="30" t="str">
        <f t="shared" si="32"/>
        <v>1</v>
      </c>
      <c r="AC159">
        <v>1</v>
      </c>
      <c r="AD159" s="30" t="str">
        <f t="shared" si="33"/>
        <v>0</v>
      </c>
      <c r="AE159">
        <v>0</v>
      </c>
      <c r="AF159" s="30" t="str">
        <f t="shared" si="34"/>
        <v>0</v>
      </c>
      <c r="AG159">
        <v>0</v>
      </c>
      <c r="AH159" s="30" t="str">
        <f t="shared" si="35"/>
        <v>0</v>
      </c>
      <c r="AI159">
        <v>0</v>
      </c>
    </row>
    <row r="160" spans="12:35" ht="15.5" x14ac:dyDescent="0.35">
      <c r="L160">
        <v>3.1313219999999999</v>
      </c>
      <c r="M160" s="29">
        <v>-1.7593065599999999E-2</v>
      </c>
      <c r="N160">
        <v>3.0974759500000002</v>
      </c>
      <c r="O160" t="str">
        <f t="shared" si="28"/>
        <v>1</v>
      </c>
      <c r="P160">
        <v>1</v>
      </c>
      <c r="Q160" s="30" t="str">
        <f t="shared" si="29"/>
        <v>0</v>
      </c>
      <c r="R160">
        <v>0</v>
      </c>
      <c r="S160" s="30" t="str">
        <f t="shared" si="30"/>
        <v>0</v>
      </c>
      <c r="T160">
        <v>0</v>
      </c>
      <c r="U160" s="30" t="str">
        <f t="shared" si="31"/>
        <v>0</v>
      </c>
      <c r="V160">
        <v>0</v>
      </c>
      <c r="Y160">
        <v>0.81605419999999995</v>
      </c>
      <c r="Z160" s="29">
        <v>-6.2613517300000004E-2</v>
      </c>
      <c r="AA160">
        <v>-3.9523394000000001</v>
      </c>
      <c r="AB160" s="30" t="str">
        <f t="shared" si="32"/>
        <v>0</v>
      </c>
      <c r="AC160">
        <v>0</v>
      </c>
      <c r="AD160" s="30" t="str">
        <f t="shared" si="33"/>
        <v>1</v>
      </c>
      <c r="AE160">
        <v>1</v>
      </c>
      <c r="AF160" s="30" t="str">
        <f t="shared" si="34"/>
        <v>0</v>
      </c>
      <c r="AG160">
        <v>0</v>
      </c>
      <c r="AH160" s="30" t="str">
        <f t="shared" si="35"/>
        <v>0</v>
      </c>
      <c r="AI160">
        <v>0</v>
      </c>
    </row>
    <row r="161" spans="12:35" ht="15.5" x14ac:dyDescent="0.35">
      <c r="L161">
        <v>7.0849745999999998</v>
      </c>
      <c r="M161" s="29">
        <v>-3.8975432800000001E-2</v>
      </c>
      <c r="N161">
        <v>0.79034395000000002</v>
      </c>
      <c r="O161" t="str">
        <f t="shared" si="28"/>
        <v>1</v>
      </c>
      <c r="P161">
        <v>1</v>
      </c>
      <c r="Q161" s="30" t="str">
        <f t="shared" si="29"/>
        <v>0</v>
      </c>
      <c r="R161">
        <v>0</v>
      </c>
      <c r="S161" s="30" t="str">
        <f t="shared" si="30"/>
        <v>0</v>
      </c>
      <c r="T161">
        <v>0</v>
      </c>
      <c r="U161" s="30" t="str">
        <f t="shared" si="31"/>
        <v>0</v>
      </c>
      <c r="V161">
        <v>0</v>
      </c>
      <c r="Y161">
        <v>3.31067902857143</v>
      </c>
      <c r="Z161" s="29">
        <v>-6.1630903799999998E-2</v>
      </c>
      <c r="AA161">
        <v>-2.9025685999999999</v>
      </c>
      <c r="AB161" s="30" t="str">
        <f t="shared" si="32"/>
        <v>0</v>
      </c>
      <c r="AC161">
        <v>0</v>
      </c>
      <c r="AD161" s="30" t="str">
        <f t="shared" si="33"/>
        <v>1</v>
      </c>
      <c r="AE161">
        <v>1</v>
      </c>
      <c r="AF161" s="30" t="str">
        <f t="shared" si="34"/>
        <v>0</v>
      </c>
      <c r="AG161">
        <v>0</v>
      </c>
      <c r="AH161" s="30" t="str">
        <f t="shared" si="35"/>
        <v>0</v>
      </c>
      <c r="AI161">
        <v>0</v>
      </c>
    </row>
    <row r="162" spans="12:35" ht="15.5" x14ac:dyDescent="0.35">
      <c r="L162">
        <v>1.3272663</v>
      </c>
      <c r="M162" s="29">
        <v>-5.4685172999999997E-3</v>
      </c>
      <c r="N162">
        <v>0.48393235000000001</v>
      </c>
      <c r="O162" t="str">
        <f t="shared" si="28"/>
        <v>1</v>
      </c>
      <c r="P162">
        <v>1</v>
      </c>
      <c r="Q162" s="30" t="str">
        <f t="shared" si="29"/>
        <v>0</v>
      </c>
      <c r="R162">
        <v>0</v>
      </c>
      <c r="S162" s="30" t="str">
        <f t="shared" si="30"/>
        <v>0</v>
      </c>
      <c r="T162">
        <v>0</v>
      </c>
      <c r="U162" s="30" t="str">
        <f t="shared" si="31"/>
        <v>0</v>
      </c>
      <c r="V162">
        <v>0</v>
      </c>
      <c r="Y162">
        <v>16.030294600000001</v>
      </c>
      <c r="Z162" s="29">
        <v>-7.9387625999999996E-3</v>
      </c>
      <c r="AA162">
        <v>-1.2594927</v>
      </c>
      <c r="AB162" s="30" t="str">
        <f t="shared" si="32"/>
        <v>0</v>
      </c>
      <c r="AC162">
        <v>0</v>
      </c>
      <c r="AD162" s="30" t="str">
        <f t="shared" si="33"/>
        <v>1</v>
      </c>
      <c r="AE162">
        <v>1</v>
      </c>
      <c r="AF162" s="30" t="str">
        <f t="shared" si="34"/>
        <v>0</v>
      </c>
      <c r="AG162">
        <v>0</v>
      </c>
      <c r="AH162" s="30" t="str">
        <f t="shared" si="35"/>
        <v>0</v>
      </c>
      <c r="AI162">
        <v>0</v>
      </c>
    </row>
    <row r="163" spans="12:35" ht="15.5" x14ac:dyDescent="0.35">
      <c r="L163">
        <v>10.875720899999999</v>
      </c>
      <c r="M163" s="29">
        <v>-1.92360845E-2</v>
      </c>
      <c r="N163">
        <v>7.4700012999999998</v>
      </c>
      <c r="O163" t="str">
        <f t="shared" si="28"/>
        <v>1</v>
      </c>
      <c r="P163">
        <v>1</v>
      </c>
      <c r="Q163" s="30" t="str">
        <f t="shared" si="29"/>
        <v>0</v>
      </c>
      <c r="R163">
        <v>0</v>
      </c>
      <c r="S163" s="30" t="str">
        <f t="shared" si="30"/>
        <v>0</v>
      </c>
      <c r="T163">
        <v>0</v>
      </c>
      <c r="U163" s="30" t="str">
        <f t="shared" si="31"/>
        <v>0</v>
      </c>
      <c r="V163">
        <v>0</v>
      </c>
      <c r="Y163">
        <v>3.4583181999999999</v>
      </c>
      <c r="Z163" s="29">
        <v>-2.46265105E-2</v>
      </c>
      <c r="AA163">
        <v>-4.1028013000000003</v>
      </c>
      <c r="AB163" s="30" t="str">
        <f t="shared" si="32"/>
        <v>0</v>
      </c>
      <c r="AC163">
        <v>0</v>
      </c>
      <c r="AD163" s="30" t="str">
        <f t="shared" si="33"/>
        <v>1</v>
      </c>
      <c r="AE163">
        <v>1</v>
      </c>
      <c r="AF163" s="30" t="str">
        <f t="shared" si="34"/>
        <v>0</v>
      </c>
      <c r="AG163">
        <v>0</v>
      </c>
      <c r="AH163" s="30" t="str">
        <f t="shared" si="35"/>
        <v>0</v>
      </c>
      <c r="AI163">
        <v>0</v>
      </c>
    </row>
    <row r="164" spans="12:35" ht="15.5" x14ac:dyDescent="0.35">
      <c r="L164">
        <v>13.998593899999999</v>
      </c>
      <c r="M164" s="29">
        <v>-6.3411881599999997E-2</v>
      </c>
      <c r="N164">
        <v>1.4160092500000001</v>
      </c>
      <c r="O164" t="str">
        <f t="shared" si="28"/>
        <v>1</v>
      </c>
      <c r="P164">
        <v>1</v>
      </c>
      <c r="Q164" s="30" t="str">
        <f t="shared" si="29"/>
        <v>0</v>
      </c>
      <c r="R164">
        <v>0</v>
      </c>
      <c r="S164" s="30" t="str">
        <f t="shared" si="30"/>
        <v>0</v>
      </c>
      <c r="T164">
        <v>0</v>
      </c>
      <c r="U164" s="30" t="str">
        <f t="shared" si="31"/>
        <v>0</v>
      </c>
      <c r="V164">
        <v>0</v>
      </c>
      <c r="Y164">
        <v>-3.8383734</v>
      </c>
      <c r="Z164" s="29">
        <v>2.9120143500000001E-2</v>
      </c>
      <c r="AA164">
        <v>-0.76772470000000004</v>
      </c>
      <c r="AB164" s="30" t="str">
        <f t="shared" si="32"/>
        <v>0</v>
      </c>
      <c r="AC164">
        <v>0</v>
      </c>
      <c r="AD164" s="30" t="str">
        <f t="shared" si="33"/>
        <v>0</v>
      </c>
      <c r="AE164">
        <v>0</v>
      </c>
      <c r="AF164" s="30" t="str">
        <f t="shared" si="34"/>
        <v>1</v>
      </c>
      <c r="AG164">
        <v>1</v>
      </c>
      <c r="AH164" s="30" t="str">
        <f t="shared" si="35"/>
        <v>0</v>
      </c>
      <c r="AI164">
        <v>0</v>
      </c>
    </row>
    <row r="165" spans="12:35" ht="15.5" x14ac:dyDescent="0.35">
      <c r="L165">
        <v>3.7058933999999999</v>
      </c>
      <c r="M165" s="29">
        <v>-6.5901500099999996E-2</v>
      </c>
      <c r="N165">
        <v>3.6854985999999998</v>
      </c>
      <c r="O165" t="str">
        <f t="shared" si="28"/>
        <v>1</v>
      </c>
      <c r="P165">
        <v>1</v>
      </c>
      <c r="Q165" s="30" t="str">
        <f t="shared" si="29"/>
        <v>0</v>
      </c>
      <c r="R165">
        <v>0</v>
      </c>
      <c r="S165" s="30" t="str">
        <f t="shared" si="30"/>
        <v>0</v>
      </c>
      <c r="T165">
        <v>0</v>
      </c>
      <c r="U165" s="30" t="str">
        <f t="shared" si="31"/>
        <v>0</v>
      </c>
      <c r="V165">
        <v>0</v>
      </c>
      <c r="Y165">
        <v>-8.0299052999999994</v>
      </c>
      <c r="Z165" s="29">
        <v>-2.7764732E-2</v>
      </c>
      <c r="AA165">
        <v>-0.11237270000000001</v>
      </c>
      <c r="AB165" s="30" t="str">
        <f t="shared" si="32"/>
        <v>0</v>
      </c>
      <c r="AC165">
        <v>0</v>
      </c>
      <c r="AD165" s="30" t="str">
        <f t="shared" si="33"/>
        <v>0</v>
      </c>
      <c r="AE165">
        <v>0</v>
      </c>
      <c r="AF165" s="30" t="str">
        <f t="shared" si="34"/>
        <v>1</v>
      </c>
      <c r="AG165">
        <v>1</v>
      </c>
      <c r="AH165" s="30" t="str">
        <f t="shared" si="35"/>
        <v>0</v>
      </c>
      <c r="AI165">
        <v>0</v>
      </c>
    </row>
    <row r="166" spans="12:35" ht="15.5" x14ac:dyDescent="0.35">
      <c r="L166">
        <v>4.9697059000000001</v>
      </c>
      <c r="M166" s="29">
        <v>-0.1006996263</v>
      </c>
      <c r="N166">
        <v>2.92488606428571</v>
      </c>
      <c r="O166" t="str">
        <f t="shared" si="28"/>
        <v>1</v>
      </c>
      <c r="P166">
        <v>1</v>
      </c>
      <c r="Q166" s="30" t="str">
        <f t="shared" si="29"/>
        <v>0</v>
      </c>
      <c r="R166">
        <v>0</v>
      </c>
      <c r="S166" s="30" t="str">
        <f t="shared" si="30"/>
        <v>0</v>
      </c>
      <c r="T166">
        <v>0</v>
      </c>
      <c r="U166" s="30" t="str">
        <f t="shared" si="31"/>
        <v>0</v>
      </c>
      <c r="V166">
        <v>0</v>
      </c>
      <c r="Y166">
        <v>8.7955622000000009</v>
      </c>
      <c r="Z166" s="29">
        <v>-2.4102490800000001E-2</v>
      </c>
      <c r="AA166">
        <v>-11.332685100000001</v>
      </c>
      <c r="AB166" s="30" t="str">
        <f t="shared" si="32"/>
        <v>0</v>
      </c>
      <c r="AC166">
        <v>0</v>
      </c>
      <c r="AD166" s="30" t="str">
        <f t="shared" si="33"/>
        <v>1</v>
      </c>
      <c r="AE166">
        <v>1</v>
      </c>
      <c r="AF166" s="30" t="str">
        <f t="shared" si="34"/>
        <v>0</v>
      </c>
      <c r="AG166">
        <v>0</v>
      </c>
      <c r="AH166" s="30" t="str">
        <f t="shared" si="35"/>
        <v>0</v>
      </c>
      <c r="AI166">
        <v>0</v>
      </c>
    </row>
    <row r="167" spans="12:35" ht="15.5" x14ac:dyDescent="0.35">
      <c r="L167">
        <v>2.8333037000000001</v>
      </c>
      <c r="M167" s="29">
        <v>-0.1489972863</v>
      </c>
      <c r="N167">
        <v>6.4916734500000004</v>
      </c>
      <c r="O167" t="str">
        <f t="shared" si="28"/>
        <v>1</v>
      </c>
      <c r="P167">
        <v>1</v>
      </c>
      <c r="Q167" s="30" t="str">
        <f t="shared" si="29"/>
        <v>0</v>
      </c>
      <c r="R167">
        <v>0</v>
      </c>
      <c r="S167" s="30" t="str">
        <f t="shared" si="30"/>
        <v>0</v>
      </c>
      <c r="T167">
        <v>0</v>
      </c>
      <c r="U167" s="30" t="str">
        <f t="shared" si="31"/>
        <v>0</v>
      </c>
      <c r="V167">
        <v>0</v>
      </c>
      <c r="Y167">
        <v>-4.4241744000000001</v>
      </c>
      <c r="Z167" s="29">
        <v>-6.7692425700000003E-2</v>
      </c>
      <c r="AA167">
        <v>-5.1929581999999996</v>
      </c>
      <c r="AB167" s="30" t="str">
        <f t="shared" si="32"/>
        <v>0</v>
      </c>
      <c r="AC167">
        <v>0</v>
      </c>
      <c r="AD167" s="30" t="str">
        <f t="shared" si="33"/>
        <v>0</v>
      </c>
      <c r="AE167">
        <v>0</v>
      </c>
      <c r="AF167" s="30" t="str">
        <f t="shared" si="34"/>
        <v>1</v>
      </c>
      <c r="AG167">
        <v>1</v>
      </c>
      <c r="AH167" s="30" t="str">
        <f t="shared" si="35"/>
        <v>0</v>
      </c>
      <c r="AI167">
        <v>0</v>
      </c>
    </row>
    <row r="168" spans="12:35" ht="15.5" x14ac:dyDescent="0.35">
      <c r="L168">
        <v>5.5575704999999997</v>
      </c>
      <c r="M168" s="29">
        <v>-3.8338556900000001E-2</v>
      </c>
      <c r="N168">
        <v>4.6411732499999996</v>
      </c>
      <c r="O168" t="str">
        <f t="shared" si="28"/>
        <v>1</v>
      </c>
      <c r="P168">
        <v>1</v>
      </c>
      <c r="Q168" s="30" t="str">
        <f t="shared" si="29"/>
        <v>0</v>
      </c>
      <c r="R168">
        <v>0</v>
      </c>
      <c r="S168" s="30" t="str">
        <f t="shared" si="30"/>
        <v>0</v>
      </c>
      <c r="T168">
        <v>0</v>
      </c>
      <c r="U168" s="30" t="str">
        <f t="shared" si="31"/>
        <v>0</v>
      </c>
      <c r="V168">
        <v>0</v>
      </c>
      <c r="Y168">
        <v>-1.8527084</v>
      </c>
      <c r="Z168" s="29">
        <v>-0.1133683279</v>
      </c>
      <c r="AA168">
        <v>3.4477464000000002</v>
      </c>
      <c r="AB168" s="30" t="str">
        <f t="shared" si="32"/>
        <v>0</v>
      </c>
      <c r="AC168">
        <v>0</v>
      </c>
      <c r="AD168" s="30" t="str">
        <f t="shared" si="33"/>
        <v>0</v>
      </c>
      <c r="AE168">
        <v>0</v>
      </c>
      <c r="AF168" s="30" t="str">
        <f t="shared" si="34"/>
        <v>0</v>
      </c>
      <c r="AG168">
        <v>0</v>
      </c>
      <c r="AH168" s="30" t="str">
        <f t="shared" si="35"/>
        <v>1</v>
      </c>
      <c r="AI168">
        <v>1</v>
      </c>
    </row>
    <row r="169" spans="12:35" ht="15.5" x14ac:dyDescent="0.35">
      <c r="L169">
        <v>-1.2410968</v>
      </c>
      <c r="M169" s="29">
        <v>-9.0433032400000002E-2</v>
      </c>
      <c r="N169">
        <v>1.253403</v>
      </c>
      <c r="O169" t="str">
        <f t="shared" si="28"/>
        <v>0</v>
      </c>
      <c r="P169">
        <v>0</v>
      </c>
      <c r="Q169" s="30" t="str">
        <f t="shared" si="29"/>
        <v>0</v>
      </c>
      <c r="R169">
        <v>0</v>
      </c>
      <c r="S169" s="30" t="str">
        <f t="shared" si="30"/>
        <v>0</v>
      </c>
      <c r="T169">
        <v>0</v>
      </c>
      <c r="U169" s="30" t="str">
        <f t="shared" si="31"/>
        <v>1</v>
      </c>
      <c r="V169">
        <v>1</v>
      </c>
      <c r="Y169">
        <v>1.4484305</v>
      </c>
      <c r="Z169" s="29">
        <v>-7.5501802000000007E-2</v>
      </c>
      <c r="AA169">
        <v>-2.7600411857142899</v>
      </c>
      <c r="AB169" s="30" t="str">
        <f t="shared" si="32"/>
        <v>0</v>
      </c>
      <c r="AC169">
        <v>0</v>
      </c>
      <c r="AD169" s="30" t="str">
        <f t="shared" si="33"/>
        <v>1</v>
      </c>
      <c r="AE169">
        <v>1</v>
      </c>
      <c r="AF169" s="30" t="str">
        <f t="shared" si="34"/>
        <v>0</v>
      </c>
      <c r="AG169">
        <v>0</v>
      </c>
      <c r="AH169" s="30" t="str">
        <f t="shared" si="35"/>
        <v>0</v>
      </c>
      <c r="AI169">
        <v>0</v>
      </c>
    </row>
    <row r="170" spans="12:35" ht="15.5" x14ac:dyDescent="0.35">
      <c r="L170">
        <v>14.8006981</v>
      </c>
      <c r="M170" s="29">
        <v>1.39961727E-2</v>
      </c>
      <c r="N170">
        <v>1.1174683000000001</v>
      </c>
      <c r="O170" t="str">
        <f t="shared" si="28"/>
        <v>1</v>
      </c>
      <c r="P170">
        <v>1</v>
      </c>
      <c r="Q170" s="30" t="str">
        <f t="shared" si="29"/>
        <v>0</v>
      </c>
      <c r="R170">
        <v>0</v>
      </c>
      <c r="S170" s="30" t="str">
        <f t="shared" si="30"/>
        <v>0</v>
      </c>
      <c r="T170">
        <v>0</v>
      </c>
      <c r="U170" s="30" t="str">
        <f t="shared" si="31"/>
        <v>0</v>
      </c>
      <c r="V170">
        <v>0</v>
      </c>
      <c r="Y170">
        <v>-5.7551164000000004</v>
      </c>
      <c r="Z170" s="29">
        <v>-2.1347660899999999E-2</v>
      </c>
      <c r="AA170">
        <v>2.9280179</v>
      </c>
      <c r="AB170" s="30" t="str">
        <f t="shared" si="32"/>
        <v>0</v>
      </c>
      <c r="AC170">
        <v>0</v>
      </c>
      <c r="AD170" s="30" t="str">
        <f t="shared" si="33"/>
        <v>0</v>
      </c>
      <c r="AE170">
        <v>0</v>
      </c>
      <c r="AF170" s="30" t="str">
        <f t="shared" si="34"/>
        <v>0</v>
      </c>
      <c r="AG170">
        <v>0</v>
      </c>
      <c r="AH170" s="30" t="str">
        <f t="shared" si="35"/>
        <v>1</v>
      </c>
      <c r="AI170">
        <v>1</v>
      </c>
    </row>
    <row r="171" spans="12:35" ht="15.5" x14ac:dyDescent="0.35">
      <c r="L171">
        <v>11.5690983</v>
      </c>
      <c r="M171" s="29">
        <v>-2.34530422E-2</v>
      </c>
      <c r="N171">
        <v>2.51043175</v>
      </c>
      <c r="O171" t="str">
        <f t="shared" si="28"/>
        <v>1</v>
      </c>
      <c r="P171">
        <v>1</v>
      </c>
      <c r="Q171" s="30" t="str">
        <f t="shared" si="29"/>
        <v>0</v>
      </c>
      <c r="R171">
        <v>0</v>
      </c>
      <c r="S171" s="30" t="str">
        <f t="shared" si="30"/>
        <v>0</v>
      </c>
      <c r="T171">
        <v>0</v>
      </c>
      <c r="U171" s="30" t="str">
        <f t="shared" si="31"/>
        <v>0</v>
      </c>
      <c r="V171">
        <v>0</v>
      </c>
      <c r="Y171">
        <v>-1.1431363999999999</v>
      </c>
      <c r="Z171" s="29">
        <v>-6.4155208000000003E-3</v>
      </c>
      <c r="AA171">
        <v>1.8160913000000001</v>
      </c>
      <c r="AB171" s="30" t="str">
        <f t="shared" si="32"/>
        <v>0</v>
      </c>
      <c r="AC171">
        <v>0</v>
      </c>
      <c r="AD171" s="30" t="str">
        <f t="shared" si="33"/>
        <v>0</v>
      </c>
      <c r="AE171">
        <v>0</v>
      </c>
      <c r="AF171" s="30" t="str">
        <f t="shared" si="34"/>
        <v>0</v>
      </c>
      <c r="AG171">
        <v>0</v>
      </c>
      <c r="AH171" s="30" t="str">
        <f t="shared" si="35"/>
        <v>1</v>
      </c>
      <c r="AI171">
        <v>1</v>
      </c>
    </row>
    <row r="172" spans="12:35" ht="15.5" x14ac:dyDescent="0.35">
      <c r="L172">
        <v>-2.8430872800000002</v>
      </c>
      <c r="M172" s="29">
        <v>-2.1448813600000002E-2</v>
      </c>
      <c r="N172">
        <v>2.5042049999999998</v>
      </c>
      <c r="O172" t="str">
        <f t="shared" si="28"/>
        <v>0</v>
      </c>
      <c r="P172">
        <v>0</v>
      </c>
      <c r="Q172" s="30" t="str">
        <f t="shared" si="29"/>
        <v>0</v>
      </c>
      <c r="R172">
        <v>0</v>
      </c>
      <c r="S172" s="30" t="str">
        <f t="shared" si="30"/>
        <v>0</v>
      </c>
      <c r="T172">
        <v>0</v>
      </c>
      <c r="U172" s="30" t="str">
        <f t="shared" si="31"/>
        <v>1</v>
      </c>
      <c r="V172">
        <v>1</v>
      </c>
      <c r="Y172">
        <v>1.4387654000000001</v>
      </c>
      <c r="Z172" s="29">
        <v>-5.3882186200000001E-2</v>
      </c>
      <c r="AA172">
        <v>-2.5386185000000001</v>
      </c>
      <c r="AB172" s="30" t="str">
        <f t="shared" si="32"/>
        <v>0</v>
      </c>
      <c r="AC172">
        <v>0</v>
      </c>
      <c r="AD172" s="30" t="str">
        <f t="shared" si="33"/>
        <v>1</v>
      </c>
      <c r="AE172">
        <v>1</v>
      </c>
      <c r="AF172" s="30" t="str">
        <f t="shared" si="34"/>
        <v>0</v>
      </c>
      <c r="AG172">
        <v>0</v>
      </c>
      <c r="AH172" s="30" t="str">
        <f t="shared" si="35"/>
        <v>0</v>
      </c>
      <c r="AI172">
        <v>0</v>
      </c>
    </row>
    <row r="173" spans="12:35" ht="15.5" x14ac:dyDescent="0.35">
      <c r="L173">
        <v>-6.8963529000000001</v>
      </c>
      <c r="M173" s="29">
        <v>7.0134001700000004E-2</v>
      </c>
      <c r="N173">
        <v>1.2239298505</v>
      </c>
      <c r="O173" t="str">
        <f t="shared" si="28"/>
        <v>0</v>
      </c>
      <c r="P173">
        <v>0</v>
      </c>
      <c r="Q173" s="30" t="str">
        <f t="shared" si="29"/>
        <v>0</v>
      </c>
      <c r="R173">
        <v>0</v>
      </c>
      <c r="S173" s="30" t="str">
        <f t="shared" si="30"/>
        <v>0</v>
      </c>
      <c r="T173">
        <v>0</v>
      </c>
      <c r="U173" s="30" t="str">
        <f t="shared" si="31"/>
        <v>1</v>
      </c>
      <c r="V173">
        <v>1</v>
      </c>
      <c r="Y173">
        <v>6.1149766999999997</v>
      </c>
      <c r="Z173" s="29">
        <v>-0.10753361610000001</v>
      </c>
      <c r="AA173">
        <v>1.1478181999999999</v>
      </c>
      <c r="AB173" s="30" t="str">
        <f t="shared" si="32"/>
        <v>1</v>
      </c>
      <c r="AC173">
        <v>1</v>
      </c>
      <c r="AD173" s="30" t="str">
        <f t="shared" si="33"/>
        <v>0</v>
      </c>
      <c r="AE173">
        <v>0</v>
      </c>
      <c r="AF173" s="30" t="str">
        <f t="shared" si="34"/>
        <v>0</v>
      </c>
      <c r="AG173">
        <v>0</v>
      </c>
      <c r="AH173" s="30" t="str">
        <f t="shared" si="35"/>
        <v>0</v>
      </c>
      <c r="AI173">
        <v>0</v>
      </c>
    </row>
    <row r="174" spans="12:35" ht="15.5" x14ac:dyDescent="0.35">
      <c r="L174">
        <v>3.3971619457142901</v>
      </c>
      <c r="M174" s="29">
        <v>2.1518628599999999E-2</v>
      </c>
      <c r="N174">
        <v>2.8203263715000002</v>
      </c>
      <c r="O174" t="str">
        <f t="shared" si="28"/>
        <v>1</v>
      </c>
      <c r="P174">
        <v>1</v>
      </c>
      <c r="Q174" s="30" t="str">
        <f t="shared" si="29"/>
        <v>0</v>
      </c>
      <c r="R174">
        <v>0</v>
      </c>
      <c r="S174" s="30" t="str">
        <f t="shared" si="30"/>
        <v>0</v>
      </c>
      <c r="T174">
        <v>0</v>
      </c>
      <c r="U174" s="30" t="str">
        <f t="shared" si="31"/>
        <v>0</v>
      </c>
      <c r="V174">
        <v>0</v>
      </c>
      <c r="Y174">
        <v>2.5333116000000002</v>
      </c>
      <c r="Z174" s="29">
        <v>-5.8748971400000002E-2</v>
      </c>
      <c r="AA174">
        <v>-7.0676439000000002</v>
      </c>
      <c r="AB174" s="30" t="str">
        <f t="shared" si="32"/>
        <v>0</v>
      </c>
      <c r="AC174">
        <v>0</v>
      </c>
      <c r="AD174" s="30" t="str">
        <f t="shared" si="33"/>
        <v>1</v>
      </c>
      <c r="AE174">
        <v>1</v>
      </c>
      <c r="AF174" s="30" t="str">
        <f t="shared" si="34"/>
        <v>0</v>
      </c>
      <c r="AG174">
        <v>0</v>
      </c>
      <c r="AH174" s="30" t="str">
        <f t="shared" si="35"/>
        <v>0</v>
      </c>
      <c r="AI174">
        <v>0</v>
      </c>
    </row>
    <row r="175" spans="12:35" ht="15.5" x14ac:dyDescent="0.35">
      <c r="L175">
        <v>-5.4775975099999998</v>
      </c>
      <c r="M175" s="29">
        <v>-0.1214150291</v>
      </c>
      <c r="N175">
        <v>0.71077151699999996</v>
      </c>
      <c r="O175" t="str">
        <f t="shared" si="28"/>
        <v>0</v>
      </c>
      <c r="P175">
        <v>0</v>
      </c>
      <c r="Q175" s="30" t="str">
        <f t="shared" si="29"/>
        <v>0</v>
      </c>
      <c r="R175">
        <v>0</v>
      </c>
      <c r="S175" s="30" t="str">
        <f t="shared" si="30"/>
        <v>0</v>
      </c>
      <c r="T175">
        <v>0</v>
      </c>
      <c r="U175" s="30" t="str">
        <f t="shared" si="31"/>
        <v>1</v>
      </c>
      <c r="V175">
        <v>1</v>
      </c>
      <c r="Y175">
        <v>-14.4032666</v>
      </c>
      <c r="Z175" s="29">
        <v>-0.16130861960000001</v>
      </c>
      <c r="AA175">
        <v>-9.5721819000000004</v>
      </c>
      <c r="AB175" s="30" t="str">
        <f t="shared" si="32"/>
        <v>0</v>
      </c>
      <c r="AC175">
        <v>0</v>
      </c>
      <c r="AD175" s="30" t="str">
        <f t="shared" si="33"/>
        <v>0</v>
      </c>
      <c r="AE175">
        <v>0</v>
      </c>
      <c r="AF175" s="30" t="str">
        <f t="shared" si="34"/>
        <v>1</v>
      </c>
      <c r="AG175">
        <v>1</v>
      </c>
      <c r="AH175" s="30" t="str">
        <f t="shared" si="35"/>
        <v>0</v>
      </c>
      <c r="AI175">
        <v>0</v>
      </c>
    </row>
    <row r="176" spans="12:35" ht="15.5" x14ac:dyDescent="0.35">
      <c r="L176">
        <v>-1.64724743</v>
      </c>
      <c r="M176" s="29">
        <v>-2.24107365E-2</v>
      </c>
      <c r="N176">
        <v>-1.528118391</v>
      </c>
      <c r="O176" t="str">
        <f t="shared" si="28"/>
        <v>0</v>
      </c>
      <c r="P176">
        <v>0</v>
      </c>
      <c r="Q176" s="30" t="str">
        <f t="shared" si="29"/>
        <v>0</v>
      </c>
      <c r="R176">
        <v>0</v>
      </c>
      <c r="S176" s="30" t="str">
        <f t="shared" si="30"/>
        <v>1</v>
      </c>
      <c r="T176">
        <v>1</v>
      </c>
      <c r="U176" s="30" t="str">
        <f t="shared" si="31"/>
        <v>0</v>
      </c>
      <c r="V176">
        <v>0</v>
      </c>
      <c r="Y176">
        <v>-13.6834145</v>
      </c>
      <c r="Z176" s="29">
        <v>-0.240721292</v>
      </c>
      <c r="AA176">
        <v>-7.6671423000000001</v>
      </c>
      <c r="AB176" s="30" t="str">
        <f t="shared" si="32"/>
        <v>0</v>
      </c>
      <c r="AC176">
        <v>0</v>
      </c>
      <c r="AD176" s="30" t="str">
        <f t="shared" si="33"/>
        <v>0</v>
      </c>
      <c r="AE176">
        <v>0</v>
      </c>
      <c r="AF176" s="30" t="str">
        <f t="shared" si="34"/>
        <v>1</v>
      </c>
      <c r="AG176">
        <v>1</v>
      </c>
      <c r="AH176" s="30" t="str">
        <f t="shared" si="35"/>
        <v>0</v>
      </c>
      <c r="AI176">
        <v>0</v>
      </c>
    </row>
    <row r="177" spans="12:35" ht="15.5" x14ac:dyDescent="0.35">
      <c r="L177">
        <v>-9.3752438199999997</v>
      </c>
      <c r="M177" s="29">
        <v>-8.3677634000000004E-3</v>
      </c>
      <c r="N177">
        <v>1.190223201</v>
      </c>
      <c r="O177" t="str">
        <f t="shared" si="28"/>
        <v>0</v>
      </c>
      <c r="P177">
        <v>0</v>
      </c>
      <c r="Q177" s="30" t="str">
        <f t="shared" si="29"/>
        <v>0</v>
      </c>
      <c r="R177">
        <v>0</v>
      </c>
      <c r="S177" s="30" t="str">
        <f t="shared" si="30"/>
        <v>0</v>
      </c>
      <c r="T177">
        <v>0</v>
      </c>
      <c r="U177" s="30" t="str">
        <f t="shared" si="31"/>
        <v>1</v>
      </c>
      <c r="V177">
        <v>1</v>
      </c>
      <c r="Y177">
        <v>-3.5568400285714299</v>
      </c>
      <c r="Z177" s="29">
        <v>1.52119135E-2</v>
      </c>
      <c r="AA177">
        <v>-2.7076655999999999</v>
      </c>
      <c r="AB177" s="30" t="str">
        <f t="shared" si="32"/>
        <v>0</v>
      </c>
      <c r="AC177">
        <v>0</v>
      </c>
      <c r="AD177" s="30" t="str">
        <f t="shared" si="33"/>
        <v>0</v>
      </c>
      <c r="AE177">
        <v>0</v>
      </c>
      <c r="AF177" s="30" t="str">
        <f t="shared" si="34"/>
        <v>1</v>
      </c>
      <c r="AG177">
        <v>1</v>
      </c>
      <c r="AH177" s="30" t="str">
        <f t="shared" si="35"/>
        <v>0</v>
      </c>
      <c r="AI177">
        <v>0</v>
      </c>
    </row>
    <row r="178" spans="12:35" ht="15.5" x14ac:dyDescent="0.35">
      <c r="L178">
        <v>0.71412807</v>
      </c>
      <c r="M178" s="29">
        <v>-3.3638905999999998E-3</v>
      </c>
      <c r="N178">
        <v>0.67351510299999995</v>
      </c>
      <c r="O178" t="str">
        <f t="shared" si="28"/>
        <v>1</v>
      </c>
      <c r="P178">
        <v>1</v>
      </c>
      <c r="Q178" s="30" t="str">
        <f t="shared" si="29"/>
        <v>0</v>
      </c>
      <c r="R178">
        <v>0</v>
      </c>
      <c r="S178" s="30" t="str">
        <f t="shared" si="30"/>
        <v>0</v>
      </c>
      <c r="T178">
        <v>0</v>
      </c>
      <c r="U178" s="30" t="str">
        <f t="shared" si="31"/>
        <v>0</v>
      </c>
      <c r="V178">
        <v>0</v>
      </c>
      <c r="Y178">
        <v>12.122983700000001</v>
      </c>
      <c r="Z178" s="29">
        <v>-4.8906589899999998E-2</v>
      </c>
      <c r="AA178">
        <v>6.8722586999999997</v>
      </c>
      <c r="AB178" s="30" t="str">
        <f t="shared" si="32"/>
        <v>1</v>
      </c>
      <c r="AC178">
        <v>1</v>
      </c>
      <c r="AD178" s="30" t="str">
        <f t="shared" si="33"/>
        <v>0</v>
      </c>
      <c r="AE178">
        <v>0</v>
      </c>
      <c r="AF178" s="30" t="str">
        <f t="shared" si="34"/>
        <v>0</v>
      </c>
      <c r="AG178">
        <v>0</v>
      </c>
      <c r="AH178" s="30" t="str">
        <f t="shared" si="35"/>
        <v>0</v>
      </c>
      <c r="AI178">
        <v>0</v>
      </c>
    </row>
    <row r="179" spans="12:35" ht="15.5" x14ac:dyDescent="0.35">
      <c r="L179">
        <v>-2.6169541700000001</v>
      </c>
      <c r="M179" s="29">
        <v>-5.2776958700000001E-2</v>
      </c>
      <c r="N179">
        <v>-1.638657853</v>
      </c>
      <c r="O179" t="str">
        <f t="shared" si="28"/>
        <v>0</v>
      </c>
      <c r="P179">
        <v>0</v>
      </c>
      <c r="Q179" s="30" t="str">
        <f t="shared" si="29"/>
        <v>0</v>
      </c>
      <c r="R179">
        <v>0</v>
      </c>
      <c r="S179" s="30" t="str">
        <f t="shared" si="30"/>
        <v>1</v>
      </c>
      <c r="T179">
        <v>1</v>
      </c>
      <c r="U179" s="30" t="str">
        <f t="shared" si="31"/>
        <v>0</v>
      </c>
      <c r="V179">
        <v>0</v>
      </c>
      <c r="Y179">
        <v>16.583767000000002</v>
      </c>
      <c r="Z179" s="29">
        <v>-9.8258198300000002E-2</v>
      </c>
      <c r="AA179">
        <v>-0.19680710000000001</v>
      </c>
      <c r="AB179" s="30" t="str">
        <f t="shared" si="32"/>
        <v>0</v>
      </c>
      <c r="AC179">
        <v>0</v>
      </c>
      <c r="AD179" s="30" t="str">
        <f t="shared" si="33"/>
        <v>1</v>
      </c>
      <c r="AE179">
        <v>1</v>
      </c>
      <c r="AF179" s="30" t="str">
        <f t="shared" si="34"/>
        <v>0</v>
      </c>
      <c r="AG179">
        <v>0</v>
      </c>
      <c r="AH179" s="30" t="str">
        <f t="shared" si="35"/>
        <v>0</v>
      </c>
      <c r="AI179">
        <v>0</v>
      </c>
    </row>
    <row r="180" spans="12:35" ht="15.5" x14ac:dyDescent="0.35">
      <c r="L180">
        <v>-3.2153467500000001</v>
      </c>
      <c r="M180" s="29">
        <v>-2.4418302199999999E-2</v>
      </c>
      <c r="N180">
        <v>2.0740650700000001</v>
      </c>
      <c r="O180" t="str">
        <f t="shared" si="28"/>
        <v>0</v>
      </c>
      <c r="P180">
        <v>0</v>
      </c>
      <c r="Q180" s="30" t="str">
        <f t="shared" si="29"/>
        <v>0</v>
      </c>
      <c r="R180">
        <v>0</v>
      </c>
      <c r="S180" s="30" t="str">
        <f t="shared" si="30"/>
        <v>0</v>
      </c>
      <c r="T180">
        <v>0</v>
      </c>
      <c r="U180" s="30" t="str">
        <f t="shared" si="31"/>
        <v>1</v>
      </c>
      <c r="V180">
        <v>1</v>
      </c>
      <c r="Y180">
        <v>-10.5619233</v>
      </c>
      <c r="Z180" s="29">
        <v>-5.9878083700000001E-2</v>
      </c>
      <c r="AA180">
        <v>5.7663450000000003</v>
      </c>
      <c r="AB180" s="30" t="str">
        <f t="shared" si="32"/>
        <v>0</v>
      </c>
      <c r="AC180">
        <v>0</v>
      </c>
      <c r="AD180" s="30" t="str">
        <f t="shared" si="33"/>
        <v>0</v>
      </c>
      <c r="AE180">
        <v>0</v>
      </c>
      <c r="AF180" s="30" t="str">
        <f t="shared" si="34"/>
        <v>0</v>
      </c>
      <c r="AG180">
        <v>0</v>
      </c>
      <c r="AH180" s="30" t="str">
        <f t="shared" si="35"/>
        <v>1</v>
      </c>
      <c r="AI180">
        <v>1</v>
      </c>
    </row>
    <row r="181" spans="12:35" ht="15.5" x14ac:dyDescent="0.35">
      <c r="L181">
        <v>-15.00491253</v>
      </c>
      <c r="M181" s="29">
        <v>-9.3902149099999999E-2</v>
      </c>
      <c r="N181">
        <v>1.7389229934999999</v>
      </c>
      <c r="O181" t="str">
        <f t="shared" si="28"/>
        <v>0</v>
      </c>
      <c r="P181">
        <v>0</v>
      </c>
      <c r="Q181" s="30" t="str">
        <f t="shared" si="29"/>
        <v>0</v>
      </c>
      <c r="R181">
        <v>0</v>
      </c>
      <c r="S181" s="30" t="str">
        <f t="shared" si="30"/>
        <v>0</v>
      </c>
      <c r="T181">
        <v>0</v>
      </c>
      <c r="U181" s="30" t="str">
        <f t="shared" si="31"/>
        <v>1</v>
      </c>
      <c r="V181">
        <v>1</v>
      </c>
      <c r="Y181">
        <v>12.835135299999999</v>
      </c>
      <c r="Z181" s="29">
        <v>5.2881254500000002E-2</v>
      </c>
      <c r="AA181">
        <v>2.7747723999999998</v>
      </c>
      <c r="AB181" s="30" t="str">
        <f t="shared" si="32"/>
        <v>1</v>
      </c>
      <c r="AC181">
        <v>1</v>
      </c>
      <c r="AD181" s="30" t="str">
        <f t="shared" si="33"/>
        <v>0</v>
      </c>
      <c r="AE181">
        <v>0</v>
      </c>
      <c r="AF181" s="30" t="str">
        <f t="shared" si="34"/>
        <v>0</v>
      </c>
      <c r="AG181">
        <v>0</v>
      </c>
      <c r="AH181" s="30" t="str">
        <f t="shared" si="35"/>
        <v>0</v>
      </c>
      <c r="AI181">
        <v>0</v>
      </c>
    </row>
    <row r="182" spans="12:35" ht="15.5" x14ac:dyDescent="0.35">
      <c r="L182">
        <v>-5.2318820199999996</v>
      </c>
      <c r="M182" s="29">
        <v>-6.3917824499999998E-2</v>
      </c>
      <c r="N182">
        <v>0.46010309150000001</v>
      </c>
      <c r="O182" t="str">
        <f t="shared" si="28"/>
        <v>0</v>
      </c>
      <c r="P182">
        <v>0</v>
      </c>
      <c r="Q182" s="30" t="str">
        <f t="shared" si="29"/>
        <v>0</v>
      </c>
      <c r="R182">
        <v>0</v>
      </c>
      <c r="S182" s="30" t="str">
        <f t="shared" si="30"/>
        <v>0</v>
      </c>
      <c r="T182">
        <v>0</v>
      </c>
      <c r="U182" s="30" t="str">
        <f t="shared" si="31"/>
        <v>1</v>
      </c>
      <c r="V182">
        <v>1</v>
      </c>
      <c r="Y182">
        <v>-14.2169045</v>
      </c>
      <c r="Z182" s="29">
        <v>-0.1025980009</v>
      </c>
      <c r="AA182">
        <v>3.7543951999999998</v>
      </c>
      <c r="AB182" s="30" t="str">
        <f t="shared" si="32"/>
        <v>0</v>
      </c>
      <c r="AC182">
        <v>0</v>
      </c>
      <c r="AD182" s="30" t="str">
        <f t="shared" si="33"/>
        <v>0</v>
      </c>
      <c r="AE182">
        <v>0</v>
      </c>
      <c r="AF182" s="30" t="str">
        <f t="shared" si="34"/>
        <v>0</v>
      </c>
      <c r="AG182">
        <v>0</v>
      </c>
      <c r="AH182" s="30" t="str">
        <f t="shared" si="35"/>
        <v>1</v>
      </c>
      <c r="AI182">
        <v>1</v>
      </c>
    </row>
    <row r="183" spans="12:35" ht="15.5" x14ac:dyDescent="0.35">
      <c r="L183">
        <v>-0.68516299999999997</v>
      </c>
      <c r="M183" s="29">
        <v>-1.05969445E-2</v>
      </c>
      <c r="N183">
        <v>0.89309036549999998</v>
      </c>
      <c r="O183" t="str">
        <f t="shared" si="28"/>
        <v>0</v>
      </c>
      <c r="P183">
        <v>0</v>
      </c>
      <c r="Q183" s="30" t="str">
        <f t="shared" si="29"/>
        <v>0</v>
      </c>
      <c r="R183">
        <v>0</v>
      </c>
      <c r="S183" s="30" t="str">
        <f t="shared" si="30"/>
        <v>0</v>
      </c>
      <c r="T183">
        <v>0</v>
      </c>
      <c r="U183" s="30" t="str">
        <f t="shared" si="31"/>
        <v>1</v>
      </c>
      <c r="V183">
        <v>1</v>
      </c>
      <c r="Y183">
        <v>14.9610641</v>
      </c>
      <c r="Z183" s="29">
        <v>-2.5986261E-2</v>
      </c>
      <c r="AA183">
        <v>-5.7017936999999996</v>
      </c>
      <c r="AB183" s="30" t="str">
        <f t="shared" si="32"/>
        <v>0</v>
      </c>
      <c r="AC183">
        <v>0</v>
      </c>
      <c r="AD183" s="30" t="str">
        <f t="shared" si="33"/>
        <v>1</v>
      </c>
      <c r="AE183">
        <v>1</v>
      </c>
      <c r="AF183" s="30" t="str">
        <f t="shared" si="34"/>
        <v>0</v>
      </c>
      <c r="AG183">
        <v>0</v>
      </c>
      <c r="AH183" s="30" t="str">
        <f t="shared" si="35"/>
        <v>0</v>
      </c>
      <c r="AI183">
        <v>0</v>
      </c>
    </row>
    <row r="184" spans="12:35" ht="15.5" x14ac:dyDescent="0.35">
      <c r="L184">
        <v>-3.0216735699999999</v>
      </c>
      <c r="M184" s="29">
        <v>-2.0595200500000001E-2</v>
      </c>
      <c r="N184">
        <v>1.552120988</v>
      </c>
      <c r="O184" t="str">
        <f t="shared" si="28"/>
        <v>0</v>
      </c>
      <c r="P184">
        <v>0</v>
      </c>
      <c r="Q184" s="30" t="str">
        <f t="shared" si="29"/>
        <v>0</v>
      </c>
      <c r="R184">
        <v>0</v>
      </c>
      <c r="S184" s="30" t="str">
        <f t="shared" si="30"/>
        <v>0</v>
      </c>
      <c r="T184">
        <v>0</v>
      </c>
      <c r="U184" s="30" t="str">
        <f t="shared" si="31"/>
        <v>1</v>
      </c>
      <c r="V184">
        <v>1</v>
      </c>
      <c r="Y184">
        <v>-12.375262749999999</v>
      </c>
      <c r="Z184" s="29">
        <v>1.55651105E-2</v>
      </c>
      <c r="AA184">
        <v>1.5842398</v>
      </c>
      <c r="AB184" s="30" t="str">
        <f t="shared" si="32"/>
        <v>0</v>
      </c>
      <c r="AC184">
        <v>0</v>
      </c>
      <c r="AD184" s="30" t="str">
        <f t="shared" si="33"/>
        <v>0</v>
      </c>
      <c r="AE184">
        <v>0</v>
      </c>
      <c r="AF184" s="30" t="str">
        <f t="shared" si="34"/>
        <v>0</v>
      </c>
      <c r="AG184">
        <v>0</v>
      </c>
      <c r="AH184" s="30" t="str">
        <f t="shared" si="35"/>
        <v>1</v>
      </c>
      <c r="AI184">
        <v>1</v>
      </c>
    </row>
    <row r="185" spans="12:35" ht="15.5" x14ac:dyDescent="0.35">
      <c r="L185">
        <v>0.84181865</v>
      </c>
      <c r="M185" s="29">
        <v>-4.62071368E-2</v>
      </c>
      <c r="N185">
        <v>1.2792725235</v>
      </c>
      <c r="O185" t="str">
        <f t="shared" si="28"/>
        <v>1</v>
      </c>
      <c r="P185">
        <v>1</v>
      </c>
      <c r="Q185" s="30" t="str">
        <f t="shared" si="29"/>
        <v>0</v>
      </c>
      <c r="R185">
        <v>0</v>
      </c>
      <c r="S185" s="30" t="str">
        <f t="shared" si="30"/>
        <v>0</v>
      </c>
      <c r="T185">
        <v>0</v>
      </c>
      <c r="U185" s="30" t="str">
        <f t="shared" si="31"/>
        <v>0</v>
      </c>
      <c r="V185">
        <v>0</v>
      </c>
      <c r="Y185">
        <v>13.379577235714301</v>
      </c>
      <c r="Z185" s="29">
        <v>-7.3053744E-3</v>
      </c>
      <c r="AA185">
        <v>2.2647729000000001</v>
      </c>
      <c r="AB185" s="30" t="str">
        <f t="shared" si="32"/>
        <v>1</v>
      </c>
      <c r="AC185">
        <v>1</v>
      </c>
      <c r="AD185" s="30" t="str">
        <f t="shared" si="33"/>
        <v>0</v>
      </c>
      <c r="AE185">
        <v>0</v>
      </c>
      <c r="AF185" s="30" t="str">
        <f t="shared" si="34"/>
        <v>0</v>
      </c>
      <c r="AG185">
        <v>0</v>
      </c>
      <c r="AH185" s="30" t="str">
        <f t="shared" si="35"/>
        <v>0</v>
      </c>
      <c r="AI185">
        <v>0</v>
      </c>
    </row>
    <row r="186" spans="12:35" ht="15.5" x14ac:dyDescent="0.35">
      <c r="L186">
        <v>-11.26439581</v>
      </c>
      <c r="M186" s="29">
        <v>-2.35846467E-2</v>
      </c>
      <c r="N186">
        <v>1.7495439079999999</v>
      </c>
      <c r="O186" t="str">
        <f t="shared" si="28"/>
        <v>0</v>
      </c>
      <c r="P186">
        <v>0</v>
      </c>
      <c r="Q186" s="30" t="str">
        <f t="shared" si="29"/>
        <v>0</v>
      </c>
      <c r="R186">
        <v>0</v>
      </c>
      <c r="S186" s="30" t="str">
        <f t="shared" si="30"/>
        <v>0</v>
      </c>
      <c r="T186">
        <v>0</v>
      </c>
      <c r="U186" s="30" t="str">
        <f t="shared" si="31"/>
        <v>1</v>
      </c>
      <c r="V186">
        <v>1</v>
      </c>
      <c r="Y186">
        <v>-9.7752415500000005</v>
      </c>
      <c r="Z186" s="29">
        <v>-2.7785112599999998E-2</v>
      </c>
      <c r="AA186">
        <v>-6.5299999999979296E-4</v>
      </c>
      <c r="AB186" s="30" t="str">
        <f t="shared" si="32"/>
        <v>0</v>
      </c>
      <c r="AC186">
        <v>0</v>
      </c>
      <c r="AD186" s="30" t="str">
        <f t="shared" si="33"/>
        <v>0</v>
      </c>
      <c r="AE186">
        <v>0</v>
      </c>
      <c r="AF186" s="30" t="str">
        <f t="shared" si="34"/>
        <v>1</v>
      </c>
      <c r="AG186">
        <v>1</v>
      </c>
      <c r="AH186" s="30" t="str">
        <f t="shared" si="35"/>
        <v>0</v>
      </c>
      <c r="AI186">
        <v>0</v>
      </c>
    </row>
    <row r="187" spans="12:35" ht="15.5" x14ac:dyDescent="0.35">
      <c r="L187">
        <v>-5.68579612</v>
      </c>
      <c r="M187" s="29">
        <v>-0.1254285745</v>
      </c>
      <c r="N187">
        <v>7.8721955999999996E-2</v>
      </c>
      <c r="O187" t="str">
        <f t="shared" si="28"/>
        <v>0</v>
      </c>
      <c r="P187">
        <v>0</v>
      </c>
      <c r="Q187" s="30" t="str">
        <f t="shared" si="29"/>
        <v>0</v>
      </c>
      <c r="R187">
        <v>0</v>
      </c>
      <c r="S187" s="30" t="str">
        <f t="shared" si="30"/>
        <v>0</v>
      </c>
      <c r="T187">
        <v>0</v>
      </c>
      <c r="U187" s="30" t="str">
        <f t="shared" si="31"/>
        <v>1</v>
      </c>
      <c r="V187">
        <v>1</v>
      </c>
      <c r="Y187">
        <v>-13.244328449999999</v>
      </c>
      <c r="Z187" s="29">
        <v>-4.0662925900000001E-2</v>
      </c>
      <c r="AA187">
        <v>-0.99544929999999998</v>
      </c>
      <c r="AB187" s="30" t="str">
        <f t="shared" si="32"/>
        <v>0</v>
      </c>
      <c r="AC187">
        <v>0</v>
      </c>
      <c r="AD187" s="30" t="str">
        <f t="shared" si="33"/>
        <v>0</v>
      </c>
      <c r="AE187">
        <v>0</v>
      </c>
      <c r="AF187" s="30" t="str">
        <f t="shared" si="34"/>
        <v>1</v>
      </c>
      <c r="AG187">
        <v>1</v>
      </c>
      <c r="AH187" s="30" t="str">
        <f t="shared" si="35"/>
        <v>0</v>
      </c>
      <c r="AI187">
        <v>0</v>
      </c>
    </row>
    <row r="188" spans="12:35" ht="15.5" x14ac:dyDescent="0.35">
      <c r="L188">
        <v>-3.4221670799999999</v>
      </c>
      <c r="M188" s="29">
        <v>4.0634525999999997E-2</v>
      </c>
      <c r="N188">
        <v>1.8447131210000001</v>
      </c>
      <c r="O188" t="str">
        <f t="shared" si="28"/>
        <v>0</v>
      </c>
      <c r="P188">
        <v>0</v>
      </c>
      <c r="Q188" s="30" t="str">
        <f t="shared" si="29"/>
        <v>0</v>
      </c>
      <c r="R188">
        <v>0</v>
      </c>
      <c r="S188" s="30" t="str">
        <f t="shared" si="30"/>
        <v>0</v>
      </c>
      <c r="T188">
        <v>0</v>
      </c>
      <c r="U188" s="30" t="str">
        <f t="shared" si="31"/>
        <v>1</v>
      </c>
      <c r="V188">
        <v>1</v>
      </c>
      <c r="Y188">
        <v>-12.233747299999999</v>
      </c>
      <c r="Z188" s="29">
        <v>-5.1452952500000003E-2</v>
      </c>
      <c r="AA188">
        <v>-4.4134609999999999</v>
      </c>
      <c r="AB188" s="30" t="str">
        <f t="shared" si="32"/>
        <v>0</v>
      </c>
      <c r="AC188">
        <v>0</v>
      </c>
      <c r="AD188" s="30" t="str">
        <f t="shared" si="33"/>
        <v>0</v>
      </c>
      <c r="AE188">
        <v>0</v>
      </c>
      <c r="AF188" s="30" t="str">
        <f t="shared" si="34"/>
        <v>1</v>
      </c>
      <c r="AG188">
        <v>1</v>
      </c>
      <c r="AH188" s="30" t="str">
        <f t="shared" si="35"/>
        <v>0</v>
      </c>
      <c r="AI188">
        <v>0</v>
      </c>
    </row>
    <row r="189" spans="12:35" ht="15.5" x14ac:dyDescent="0.35">
      <c r="L189">
        <v>-8.1916779599999998</v>
      </c>
      <c r="M189" s="29">
        <v>3.0649890999999999E-2</v>
      </c>
      <c r="N189">
        <v>2.199088062</v>
      </c>
      <c r="O189" t="str">
        <f t="shared" si="28"/>
        <v>0</v>
      </c>
      <c r="P189">
        <v>0</v>
      </c>
      <c r="Q189" s="30" t="str">
        <f t="shared" si="29"/>
        <v>0</v>
      </c>
      <c r="R189">
        <v>0</v>
      </c>
      <c r="S189" s="30" t="str">
        <f t="shared" si="30"/>
        <v>0</v>
      </c>
      <c r="T189">
        <v>0</v>
      </c>
      <c r="U189" s="30" t="str">
        <f t="shared" si="31"/>
        <v>1</v>
      </c>
      <c r="V189">
        <v>1</v>
      </c>
      <c r="Y189">
        <v>-11.450732199999999</v>
      </c>
      <c r="Z189" s="29">
        <v>-0.1594097679</v>
      </c>
      <c r="AA189">
        <v>5.3113986999999998</v>
      </c>
      <c r="AB189" s="30" t="str">
        <f t="shared" si="32"/>
        <v>0</v>
      </c>
      <c r="AC189">
        <v>0</v>
      </c>
      <c r="AD189" s="30" t="str">
        <f t="shared" si="33"/>
        <v>0</v>
      </c>
      <c r="AE189">
        <v>0</v>
      </c>
      <c r="AF189" s="30" t="str">
        <f t="shared" si="34"/>
        <v>0</v>
      </c>
      <c r="AG189">
        <v>0</v>
      </c>
      <c r="AH189" s="30" t="str">
        <f t="shared" si="35"/>
        <v>1</v>
      </c>
      <c r="AI189">
        <v>1</v>
      </c>
    </row>
    <row r="190" spans="12:35" ht="15.5" x14ac:dyDescent="0.35">
      <c r="L190">
        <v>-4.4898649842857097</v>
      </c>
      <c r="M190" s="29">
        <v>-5.5085519000000003E-3</v>
      </c>
      <c r="N190">
        <v>1.37093584628571</v>
      </c>
      <c r="O190" t="str">
        <f t="shared" si="28"/>
        <v>0</v>
      </c>
      <c r="P190">
        <v>0</v>
      </c>
      <c r="Q190" s="30" t="str">
        <f t="shared" si="29"/>
        <v>0</v>
      </c>
      <c r="R190">
        <v>0</v>
      </c>
      <c r="S190" s="30" t="str">
        <f t="shared" si="30"/>
        <v>0</v>
      </c>
      <c r="T190">
        <v>0</v>
      </c>
      <c r="U190" s="30" t="str">
        <f t="shared" si="31"/>
        <v>1</v>
      </c>
      <c r="V190">
        <v>1</v>
      </c>
      <c r="Y190">
        <v>-11.754918099999999</v>
      </c>
      <c r="Z190" s="29">
        <v>1.73478364E-2</v>
      </c>
      <c r="AA190">
        <v>-4.6613514</v>
      </c>
      <c r="AB190" s="30" t="str">
        <f t="shared" si="32"/>
        <v>0</v>
      </c>
      <c r="AC190">
        <v>0</v>
      </c>
      <c r="AD190" s="30" t="str">
        <f t="shared" si="33"/>
        <v>0</v>
      </c>
      <c r="AE190">
        <v>0</v>
      </c>
      <c r="AF190" s="30" t="str">
        <f t="shared" si="34"/>
        <v>1</v>
      </c>
      <c r="AG190">
        <v>1</v>
      </c>
      <c r="AH190" s="30" t="str">
        <f t="shared" si="35"/>
        <v>0</v>
      </c>
      <c r="AI190">
        <v>0</v>
      </c>
    </row>
    <row r="191" spans="12:35" ht="15.5" x14ac:dyDescent="0.35">
      <c r="L191">
        <f>AVERAGE(L2:L190)</f>
        <v>3.7842960382926822</v>
      </c>
      <c r="M191" s="29">
        <v>2.95575449E-2</v>
      </c>
      <c r="N191">
        <f>AVERAGE(N2:N190)</f>
        <v>6.1785207727042062</v>
      </c>
      <c r="P191">
        <v>126</v>
      </c>
      <c r="R191">
        <f>SUM(R2:R190)</f>
        <v>5</v>
      </c>
      <c r="T191">
        <f>SUM(T2:T190)</f>
        <v>4</v>
      </c>
      <c r="V191">
        <f>SUM(V2:V190)</f>
        <v>27</v>
      </c>
      <c r="Y191">
        <v>13.90837215</v>
      </c>
      <c r="Z191" s="29">
        <v>-0.12944323739999999</v>
      </c>
      <c r="AA191">
        <v>-1.2534232000000001</v>
      </c>
      <c r="AB191" s="30" t="str">
        <f t="shared" si="32"/>
        <v>0</v>
      </c>
      <c r="AC191">
        <v>0</v>
      </c>
      <c r="AD191" s="30" t="str">
        <f t="shared" si="33"/>
        <v>1</v>
      </c>
      <c r="AE191">
        <v>1</v>
      </c>
      <c r="AF191" s="30" t="str">
        <f t="shared" si="34"/>
        <v>0</v>
      </c>
      <c r="AG191">
        <v>0</v>
      </c>
      <c r="AH191" s="30" t="str">
        <f t="shared" si="35"/>
        <v>0</v>
      </c>
      <c r="AI191">
        <v>0</v>
      </c>
    </row>
    <row r="192" spans="12:35" ht="15.5" x14ac:dyDescent="0.35">
      <c r="M192" s="29"/>
      <c r="Y192">
        <v>13.662012750000001</v>
      </c>
      <c r="Z192" s="29">
        <v>-1.39405503E-2</v>
      </c>
      <c r="AA192">
        <v>3.5933114000000002</v>
      </c>
      <c r="AB192" s="30" t="str">
        <f t="shared" si="32"/>
        <v>1</v>
      </c>
      <c r="AC192">
        <v>1</v>
      </c>
      <c r="AD192" s="30" t="str">
        <f t="shared" si="33"/>
        <v>0</v>
      </c>
      <c r="AE192">
        <v>0</v>
      </c>
      <c r="AF192" s="30" t="str">
        <f t="shared" si="34"/>
        <v>0</v>
      </c>
      <c r="AG192">
        <v>0</v>
      </c>
      <c r="AH192" s="30" t="str">
        <f t="shared" si="35"/>
        <v>0</v>
      </c>
      <c r="AI192">
        <v>0</v>
      </c>
    </row>
    <row r="193" spans="13:35" ht="15.5" x14ac:dyDescent="0.35">
      <c r="M193" s="29"/>
      <c r="Y193">
        <v>-12.2899075</v>
      </c>
      <c r="Z193" s="29">
        <v>-6.9229944200000004E-2</v>
      </c>
      <c r="AA193">
        <v>-0.345661114285714</v>
      </c>
      <c r="AB193" s="30" t="str">
        <f t="shared" si="32"/>
        <v>0</v>
      </c>
      <c r="AC193">
        <v>0</v>
      </c>
      <c r="AD193" s="30" t="str">
        <f t="shared" si="33"/>
        <v>0</v>
      </c>
      <c r="AE193">
        <v>0</v>
      </c>
      <c r="AF193" s="30" t="str">
        <f t="shared" si="34"/>
        <v>1</v>
      </c>
      <c r="AG193">
        <v>1</v>
      </c>
      <c r="AH193" s="30" t="str">
        <f t="shared" si="35"/>
        <v>0</v>
      </c>
      <c r="AI193">
        <v>0</v>
      </c>
    </row>
    <row r="194" spans="13:35" x14ac:dyDescent="0.35">
      <c r="M194" s="29"/>
      <c r="Y194">
        <f>AVERAGE(Y2:Y193)</f>
        <v>4.8459175988235259</v>
      </c>
      <c r="AA194">
        <f>AVERAGE(AA2:AA193)</f>
        <v>4.8339630026785727</v>
      </c>
      <c r="AC194">
        <f>SUM(AC2:AC193)</f>
        <v>38</v>
      </c>
      <c r="AE194">
        <f>SUM(AE2:AE193)</f>
        <v>23</v>
      </c>
      <c r="AG194">
        <f>SUM(AG2:AG193)</f>
        <v>15</v>
      </c>
      <c r="AI194">
        <f>SUM(AI2:AI193)</f>
        <v>9</v>
      </c>
    </row>
    <row r="195" spans="13:35" x14ac:dyDescent="0.35">
      <c r="M195" s="29"/>
    </row>
    <row r="196" spans="13:35" x14ac:dyDescent="0.35">
      <c r="M196" s="29"/>
    </row>
    <row r="197" spans="13:35" x14ac:dyDescent="0.35">
      <c r="M197" s="29"/>
    </row>
    <row r="198" spans="13:35" x14ac:dyDescent="0.35">
      <c r="M198" s="29"/>
    </row>
    <row r="199" spans="13:35" x14ac:dyDescent="0.35">
      <c r="M199" s="29"/>
    </row>
    <row r="200" spans="13:35" x14ac:dyDescent="0.35">
      <c r="M200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Sheet4</vt:lpstr>
      <vt:lpstr>Sheet3</vt:lpstr>
      <vt:lpstr>Sheet6</vt:lpstr>
      <vt:lpstr>Increasing</vt:lpstr>
      <vt:lpstr>decreasing</vt:lpstr>
      <vt:lpstr>GAMM_Moisture</vt:lpstr>
      <vt:lpstr>GAMM_increasing_moisture</vt:lpstr>
      <vt:lpstr>GAMM_decreasing_moisture</vt:lpstr>
      <vt:lpstr>GAMM_Soil temperature</vt:lpstr>
      <vt:lpstr>Gamm_soil temperture_increasing</vt:lpstr>
      <vt:lpstr>Gamm_soil temperature_decreasin</vt:lpstr>
      <vt:lpstr>All sites</vt:lpstr>
      <vt:lpstr>Sheet2</vt:lpstr>
      <vt:lpstr>Sheet1</vt:lpstr>
      <vt:lpstr>eta for all</vt:lpstr>
      <vt:lpstr>eta for increase</vt:lpstr>
      <vt:lpstr>eta for decrease</vt:lpstr>
      <vt:lpstr>Sheet5</vt:lpstr>
      <vt:lpstr>Sheet7</vt:lpstr>
      <vt:lpstr>Sheet9</vt:lpstr>
      <vt:lpstr>Sheet10</vt:lpstr>
      <vt:lpstr>Sheet11</vt:lpstr>
      <vt:lpstr>Sheet12</vt:lpstr>
      <vt:lpstr>wetland_specific sites</vt:lpstr>
      <vt:lpstr>Wetland</vt:lpstr>
      <vt:lpstr>meadow_specific sites</vt:lpstr>
      <vt:lpstr>meadow</vt:lpstr>
      <vt:lpstr>steppe_specific sites</vt:lpstr>
      <vt:lpstr>steppe</vt:lpstr>
      <vt:lpstr>Sheet16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Yun</dc:creator>
  <cp:lastModifiedBy>Hanbo Yun</cp:lastModifiedBy>
  <dcterms:created xsi:type="dcterms:W3CDTF">2015-06-05T18:17:20Z</dcterms:created>
  <dcterms:modified xsi:type="dcterms:W3CDTF">2024-05-20T02:21:04Z</dcterms:modified>
</cp:coreProperties>
</file>