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E:\Ukraine\Repository\economic_loss\"/>
    </mc:Choice>
  </mc:AlternateContent>
  <xr:revisionPtr revIDLastSave="0" documentId="13_ncr:1_{186B8131-1FBC-4549-8700-708C4CEE42D3}" xr6:coauthVersionLast="47" xr6:coauthVersionMax="47" xr10:uidLastSave="{00000000-0000-0000-0000-000000000000}"/>
  <bookViews>
    <workbookView xWindow="-110" yWindow="-110" windowWidth="25820" windowHeight="14020" activeTab="1" xr2:uid="{F28FD7D5-DBE7-4663-B301-183C77CEC977}"/>
  </bookViews>
  <sheets>
    <sheet name="economic_loss_calculation" sheetId="6" r:id="rId1"/>
    <sheet name="summary" sheetId="1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 i="6" l="1"/>
  <c r="I27" i="6" s="1"/>
  <c r="E5" i="6"/>
  <c r="G32" i="6" s="1"/>
  <c r="C5" i="6"/>
  <c r="G20" i="6" s="1"/>
  <c r="I20" i="6" l="1"/>
  <c r="H33" i="6"/>
  <c r="G33" i="6"/>
  <c r="H27" i="6"/>
  <c r="H26" i="6"/>
  <c r="G27" i="6"/>
  <c r="H21" i="6"/>
  <c r="I23" i="6"/>
  <c r="H37" i="6"/>
  <c r="H31" i="6"/>
  <c r="H25" i="6"/>
  <c r="H20" i="6"/>
  <c r="I25" i="6"/>
  <c r="G37" i="6"/>
  <c r="G31" i="6"/>
  <c r="G25" i="6"/>
  <c r="I24" i="6"/>
  <c r="H36" i="6"/>
  <c r="H30" i="6"/>
  <c r="H24" i="6"/>
  <c r="G21" i="6"/>
  <c r="I21" i="6"/>
  <c r="G30" i="6"/>
  <c r="H23" i="6"/>
  <c r="J21" i="6"/>
  <c r="G35" i="6"/>
  <c r="G29" i="6"/>
  <c r="G23" i="6"/>
  <c r="G36" i="6"/>
  <c r="H29" i="6"/>
  <c r="J30" i="6"/>
  <c r="H34" i="6"/>
  <c r="H28" i="6"/>
  <c r="H22" i="6"/>
  <c r="H32" i="6"/>
  <c r="I22" i="6"/>
  <c r="G24" i="6"/>
  <c r="J20" i="6"/>
  <c r="H35" i="6"/>
  <c r="J27" i="6"/>
  <c r="G34" i="6"/>
  <c r="G28" i="6"/>
  <c r="G22" i="6"/>
  <c r="J25" i="6"/>
  <c r="G26" i="6"/>
  <c r="J33" i="6"/>
  <c r="I36" i="6"/>
  <c r="J26" i="6"/>
  <c r="I34" i="6"/>
  <c r="J29" i="6"/>
  <c r="I33" i="6"/>
  <c r="J28" i="6"/>
  <c r="I26" i="6"/>
  <c r="I37" i="6"/>
  <c r="J31" i="6"/>
  <c r="I31" i="6"/>
  <c r="J32" i="6"/>
  <c r="I32" i="6"/>
  <c r="I35" i="6"/>
  <c r="I30" i="6"/>
  <c r="J37" i="6"/>
  <c r="I29" i="6"/>
  <c r="J24" i="6"/>
  <c r="J36" i="6"/>
  <c r="I28" i="6"/>
  <c r="J23" i="6"/>
  <c r="J35" i="6"/>
  <c r="J22" i="6"/>
  <c r="J34" i="6"/>
</calcChain>
</file>

<file path=xl/sharedStrings.xml><?xml version="1.0" encoding="utf-8"?>
<sst xmlns="http://schemas.openxmlformats.org/spreadsheetml/2006/main" count="89" uniqueCount="32">
  <si>
    <t>Loss</t>
  </si>
  <si>
    <t>Crop</t>
  </si>
  <si>
    <t>Province</t>
  </si>
  <si>
    <t>Wheat</t>
  </si>
  <si>
    <t>Crimea</t>
  </si>
  <si>
    <t>Donets'k</t>
  </si>
  <si>
    <t>Kherson</t>
  </si>
  <si>
    <t>Luhans'k</t>
  </si>
  <si>
    <t>Zaporizhzhya</t>
  </si>
  <si>
    <t>Total</t>
  </si>
  <si>
    <t>Sunflower</t>
  </si>
  <si>
    <t>Rapeseed</t>
  </si>
  <si>
    <t>Kind</t>
  </si>
  <si>
    <t>CI</t>
  </si>
  <si>
    <t>Direct</t>
  </si>
  <si>
    <t>Indirect</t>
  </si>
  <si>
    <t>Price ($/MT)</t>
  </si>
  <si>
    <t>Sunflower</t>
    <phoneticPr fontId="2" type="noConversion"/>
  </si>
  <si>
    <t>Direct impact</t>
    <phoneticPr fontId="2" type="noConversion"/>
  </si>
  <si>
    <t>Indirect impact</t>
    <phoneticPr fontId="2" type="noConversion"/>
  </si>
  <si>
    <t>Loss</t>
    <phoneticPr fontId="2" type="noConversion"/>
  </si>
  <si>
    <t>CI</t>
    <phoneticPr fontId="2" type="noConversion"/>
  </si>
  <si>
    <t>Unplanted area</t>
    <phoneticPr fontId="2" type="noConversion"/>
  </si>
  <si>
    <t>Planted area</t>
    <phoneticPr fontId="2" type="noConversion"/>
  </si>
  <si>
    <t>NDVI difference between 2019-21 and 2022 and its corresponding loss rate for crops that were planted during the conflict in the five eastern provinces.</t>
    <phoneticPr fontId="2" type="noConversion"/>
  </si>
  <si>
    <t>Output value for wheat, sunflower, and rapseed in Ukraine during 2020-2021. Data source: USDA. Ukraine Agricultural Production and Trade. (2022). https://www.fas.usda.gov/sites/default/files/2022-04/Ukraine-Factsheet-April2022.pdf</t>
    <phoneticPr fontId="2" type="noConversion"/>
  </si>
  <si>
    <r>
      <t>Annual output (MT/km</t>
    </r>
    <r>
      <rPr>
        <vertAlign val="superscript"/>
        <sz val="11"/>
        <color rgb="FF000000"/>
        <rFont val="Times New Roman"/>
        <family val="1"/>
      </rPr>
      <t>2</t>
    </r>
    <r>
      <rPr>
        <sz val="11"/>
        <color rgb="FF000000"/>
        <rFont val="Times New Roman"/>
        <family val="1"/>
      </rPr>
      <t>)</t>
    </r>
  </si>
  <si>
    <r>
      <t>Output value (M$/km</t>
    </r>
    <r>
      <rPr>
        <vertAlign val="superscript"/>
        <sz val="11"/>
        <color rgb="FF000000"/>
        <rFont val="Times New Roman"/>
        <family val="1"/>
      </rPr>
      <t>2</t>
    </r>
    <r>
      <rPr>
        <sz val="11"/>
        <color rgb="FF000000"/>
        <rFont val="Times New Roman"/>
        <family val="1"/>
      </rPr>
      <t>)</t>
    </r>
  </si>
  <si>
    <t>Direct and indirect economic loss. The direct impact signifies the economic loss caused by the inability to plant crops during the conflict, while the indirect impact refers to the economic loss of planted crops caused by reduced production.</t>
    <phoneticPr fontId="2" type="noConversion"/>
  </si>
  <si>
    <t>Sample-based area estimation</t>
    <phoneticPr fontId="2" type="noConversion"/>
  </si>
  <si>
    <r>
      <t>NDVI difference (</t>
    </r>
    <r>
      <rPr>
        <b/>
        <i/>
        <sz val="11"/>
        <color theme="1"/>
        <rFont val="Times New Roman"/>
        <family val="1"/>
      </rPr>
      <t>NDVI</t>
    </r>
    <r>
      <rPr>
        <b/>
        <i/>
        <vertAlign val="subscript"/>
        <sz val="11"/>
        <color theme="1"/>
        <rFont val="Times New Roman"/>
        <family val="1"/>
      </rPr>
      <t>difference</t>
    </r>
    <r>
      <rPr>
        <b/>
        <sz val="11"/>
        <color theme="1"/>
        <rFont val="Times New Roman"/>
        <family val="1"/>
      </rPr>
      <t>)</t>
    </r>
  </si>
  <si>
    <r>
      <t>NDVI loss rate (</t>
    </r>
    <r>
      <rPr>
        <b/>
        <i/>
        <sz val="11"/>
        <color theme="1"/>
        <rFont val="Times New Roman"/>
        <family val="1"/>
      </rPr>
      <t>NDVI</t>
    </r>
    <r>
      <rPr>
        <b/>
        <i/>
        <vertAlign val="subscript"/>
        <sz val="11"/>
        <color theme="1"/>
        <rFont val="Times New Roman"/>
        <family val="1"/>
      </rPr>
      <t>loss</t>
    </r>
    <r>
      <rPr>
        <b/>
        <sz val="11"/>
        <color theme="1"/>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</si>
</sst>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00_ "/>
    <numFmt numFmtId="178" formatCode="0.0000_ "/>
  </numFmts>
  <fonts count="12" x14ac:knownFonts="1">
    <font>
      <sz val="11"/>
      <color theme="1"/>
      <name val="等线"/>
      <family val="2"/>
      <scheme val="minor"/>
    </font>
    <font>
      <b/>
      <sz val="11"/>
      <color theme="1"/>
      <name val="等线"/>
      <family val="2"/>
      <scheme val="minor"/>
    </font>
    <font>
      <sz val="9"/>
      <name val="等线"/>
      <family val="3"/>
      <charset val="134"/>
      <scheme val="minor"/>
    </font>
    <font>
      <sz val="11"/>
      <color theme="1"/>
      <name val="Times New Roman"/>
      <family val="1"/>
    </font>
    <font>
      <b/>
      <sz val="11"/>
      <color theme="1"/>
      <name val="等线"/>
      <family val="3"/>
      <charset val="134"/>
      <scheme val="minor"/>
    </font>
    <font>
      <sz val="11"/>
      <color theme="1"/>
      <name val="等线"/>
      <family val="3"/>
      <charset val="134"/>
      <scheme val="minor"/>
    </font>
    <font>
      <b/>
      <sz val="11"/>
      <color theme="1"/>
      <name val="Times New Roman"/>
      <family val="1"/>
    </font>
    <font>
      <sz val="11"/>
      <color rgb="FF000000"/>
      <name val="Times New Roman"/>
      <family val="1"/>
    </font>
    <font>
      <vertAlign val="superscript"/>
      <sz val="11"/>
      <color rgb="FF000000"/>
      <name val="Times New Roman"/>
      <family val="1"/>
    </font>
    <font>
      <b/>
      <sz val="11"/>
      <color rgb="FF000000"/>
      <name val="Times New Roman"/>
      <family val="1"/>
    </font>
    <font>
      <b/>
      <i/>
      <sz val="11"/>
      <color theme="1"/>
      <name val="Times New Roman"/>
      <family val="1"/>
    </font>
    <font>
      <b/>
      <i/>
      <vertAlign val="subscript"/>
      <sz val="11"/>
      <color theme="1"/>
      <name val="Times New Roman"/>
      <family val="1"/>
    </font>
  </fonts>
  <fills count="3">
    <fill>
      <patternFill patternType="none"/>
    </fill>
    <fill>
      <patternFill patternType="gray125"/>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8">
    <xf numFmtId="0" fontId="0" fillId="0" borderId="0" xfId="0"/>
    <xf numFmtId="0" fontId="1" fillId="0" borderId="0" xfId="0" applyFont="1"/>
    <xf numFmtId="0" fontId="0" fillId="0" borderId="0" xfId="0" applyFill="1"/>
    <xf numFmtId="0" fontId="4" fillId="0" borderId="0" xfId="0" applyFont="1" applyBorder="1" applyAlignment="1">
      <alignment horizontal="center"/>
    </xf>
    <xf numFmtId="0" fontId="5" fillId="0" borderId="0" xfId="0" applyFont="1" applyBorder="1" applyAlignment="1">
      <alignment horizontal="center"/>
    </xf>
    <xf numFmtId="0" fontId="5" fillId="0" borderId="0" xfId="0" applyFont="1" applyBorder="1"/>
    <xf numFmtId="176" fontId="5" fillId="0" borderId="0" xfId="0" applyNumberFormat="1" applyFont="1" applyBorder="1" applyAlignment="1">
      <alignment horizontal="center"/>
    </xf>
    <xf numFmtId="178" fontId="5" fillId="0" borderId="0" xfId="0" applyNumberFormat="1" applyFont="1" applyBorder="1" applyAlignment="1">
      <alignment horizontal="center"/>
    </xf>
    <xf numFmtId="0" fontId="5" fillId="0" borderId="0" xfId="0" applyFont="1" applyFill="1" applyBorder="1" applyAlignment="1">
      <alignment horizontal="center"/>
    </xf>
    <xf numFmtId="0" fontId="5" fillId="0" borderId="0" xfId="0" applyFont="1" applyFill="1" applyBorder="1"/>
    <xf numFmtId="0" fontId="3" fillId="0" borderId="0" xfId="0" applyFont="1" applyBorder="1" applyAlignment="1">
      <alignment horizontal="left"/>
    </xf>
    <xf numFmtId="178" fontId="3" fillId="0" borderId="0" xfId="0" applyNumberFormat="1" applyFont="1" applyBorder="1" applyAlignment="1">
      <alignment horizontal="center"/>
    </xf>
    <xf numFmtId="0" fontId="3" fillId="0" borderId="0" xfId="0" applyFont="1" applyBorder="1" applyAlignment="1">
      <alignment horizontal="center"/>
    </xf>
    <xf numFmtId="0" fontId="7" fillId="0" borderId="1" xfId="0" applyFont="1" applyBorder="1" applyAlignment="1">
      <alignment horizontal="center" vertical="center"/>
    </xf>
    <xf numFmtId="176" fontId="3" fillId="0" borderId="1" xfId="0" applyNumberFormat="1" applyFont="1" applyBorder="1" applyAlignment="1">
      <alignment horizontal="center"/>
    </xf>
    <xf numFmtId="178" fontId="3" fillId="0" borderId="1" xfId="0" applyNumberFormat="1" applyFont="1" applyBorder="1" applyAlignment="1">
      <alignment horizontal="center"/>
    </xf>
    <xf numFmtId="0" fontId="3" fillId="0" borderId="0" xfId="0" applyFont="1" applyBorder="1" applyAlignment="1">
      <alignment horizontal="center" vertical="center"/>
    </xf>
    <xf numFmtId="0" fontId="3" fillId="0" borderId="0" xfId="0" applyFont="1" applyBorder="1"/>
    <xf numFmtId="10" fontId="3" fillId="0" borderId="0"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xf numFmtId="10" fontId="3" fillId="0" borderId="1" xfId="0" applyNumberFormat="1" applyFont="1" applyBorder="1" applyAlignment="1">
      <alignment horizontal="center" vertical="center"/>
    </xf>
    <xf numFmtId="0" fontId="9" fillId="0" borderId="0" xfId="0" applyFont="1" applyBorder="1" applyAlignment="1">
      <alignment horizontal="center" vertical="center"/>
    </xf>
    <xf numFmtId="10" fontId="9" fillId="0" borderId="0" xfId="0" applyNumberFormat="1" applyFont="1" applyBorder="1" applyAlignment="1">
      <alignment horizontal="center" vertical="center"/>
    </xf>
    <xf numFmtId="0" fontId="3" fillId="0" borderId="1" xfId="0" applyFont="1" applyFill="1" applyBorder="1" applyAlignment="1">
      <alignment horizontal="center"/>
    </xf>
    <xf numFmtId="176" fontId="3" fillId="0" borderId="1" xfId="0" applyNumberFormat="1" applyFont="1" applyFill="1" applyBorder="1" applyAlignment="1">
      <alignment horizontal="center"/>
    </xf>
    <xf numFmtId="0" fontId="6" fillId="0" borderId="1" xfId="0" applyFont="1" applyFill="1" applyBorder="1" applyAlignment="1">
      <alignment horizontal="center"/>
    </xf>
    <xf numFmtId="0" fontId="7" fillId="0" borderId="0" xfId="0" applyFont="1" applyBorder="1" applyAlignment="1">
      <alignment horizontal="left" vertical="center"/>
    </xf>
    <xf numFmtId="0" fontId="3" fillId="2" borderId="1" xfId="0" applyFont="1" applyFill="1" applyBorder="1" applyAlignment="1">
      <alignment horizontal="center"/>
    </xf>
    <xf numFmtId="177" fontId="3" fillId="2" borderId="1" xfId="0" applyNumberFormat="1" applyFont="1" applyFill="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6" fillId="2" borderId="1" xfId="0" applyFont="1" applyFill="1" applyBorder="1" applyAlignment="1">
      <alignment horizontal="center"/>
    </xf>
    <xf numFmtId="0" fontId="6" fillId="0" borderId="1" xfId="0" applyFont="1" applyBorder="1" applyAlignment="1">
      <alignment horizontal="center"/>
    </xf>
    <xf numFmtId="0" fontId="6" fillId="0" borderId="1" xfId="0" applyFont="1" applyBorder="1" applyAlignment="1">
      <alignment horizontal="center" vertical="center"/>
    </xf>
    <xf numFmtId="0" fontId="6" fillId="0" borderId="1" xfId="0" applyFont="1" applyBorder="1" applyAlignment="1">
      <alignment horizontal="center" vertical="center"/>
    </xf>
    <xf numFmtId="177" fontId="3" fillId="0" borderId="1"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D8119-FE4A-4709-B5F3-24726818984C}">
  <dimension ref="B1:L38"/>
  <sheetViews>
    <sheetView topLeftCell="A7" workbookViewId="0">
      <selection activeCell="I37" sqref="I37:J37"/>
    </sheetView>
  </sheetViews>
  <sheetFormatPr defaultRowHeight="14" x14ac:dyDescent="0.3"/>
  <cols>
    <col min="2" max="2" width="20" style="4" customWidth="1"/>
    <col min="3" max="3" width="11.33203125" style="4" customWidth="1"/>
    <col min="4" max="4" width="12.6640625" style="4" customWidth="1"/>
    <col min="5" max="5" width="11.5" style="4" customWidth="1"/>
    <col min="6" max="6" width="10.4140625" style="4" customWidth="1"/>
    <col min="7" max="8" width="9.6640625" style="4" customWidth="1"/>
    <col min="9" max="10" width="9.6640625" style="5" customWidth="1"/>
    <col min="11" max="12" width="7.1640625" style="5" customWidth="1"/>
  </cols>
  <sheetData>
    <row r="1" spans="2:8" x14ac:dyDescent="0.3">
      <c r="B1" s="10" t="s">
        <v>25</v>
      </c>
      <c r="C1" s="12"/>
      <c r="D1" s="12"/>
      <c r="E1" s="12"/>
    </row>
    <row r="2" spans="2:8" x14ac:dyDescent="0.3">
      <c r="B2" s="34" t="s">
        <v>1</v>
      </c>
      <c r="C2" s="34" t="s">
        <v>3</v>
      </c>
      <c r="D2" s="34" t="s">
        <v>17</v>
      </c>
      <c r="E2" s="34" t="s">
        <v>11</v>
      </c>
      <c r="F2" s="3"/>
      <c r="G2" s="3"/>
      <c r="H2" s="3"/>
    </row>
    <row r="3" spans="2:8" ht="16" x14ac:dyDescent="0.3">
      <c r="B3" s="13" t="s">
        <v>26</v>
      </c>
      <c r="C3" s="14">
        <v>152.2287298865534</v>
      </c>
      <c r="D3" s="14">
        <v>33.793949408045805</v>
      </c>
      <c r="E3" s="14">
        <v>56.893955639969626</v>
      </c>
      <c r="F3" s="6"/>
      <c r="G3" s="6"/>
      <c r="H3" s="6"/>
    </row>
    <row r="4" spans="2:8" x14ac:dyDescent="0.3">
      <c r="B4" s="13" t="s">
        <v>16</v>
      </c>
      <c r="C4" s="14">
        <v>268.42105263157896</v>
      </c>
      <c r="D4" s="14">
        <v>1292.9292929292928</v>
      </c>
      <c r="E4" s="14">
        <v>629.62962962962968</v>
      </c>
      <c r="F4" s="6"/>
      <c r="G4" s="6"/>
      <c r="H4" s="6"/>
    </row>
    <row r="5" spans="2:8" ht="16" x14ac:dyDescent="0.3">
      <c r="B5" s="13" t="s">
        <v>27</v>
      </c>
      <c r="C5" s="15">
        <f>C3*C4/1000000</f>
        <v>4.0861395916916968E-2</v>
      </c>
      <c r="D5" s="15">
        <f t="shared" ref="D5:E5" si="0">D3*D4/1000000</f>
        <v>4.3693187113432959E-2</v>
      </c>
      <c r="E5" s="15">
        <f t="shared" si="0"/>
        <v>3.582212021775865E-2</v>
      </c>
      <c r="F5" s="7"/>
      <c r="G5" s="7"/>
      <c r="H5" s="7"/>
    </row>
    <row r="6" spans="2:8" x14ac:dyDescent="0.3">
      <c r="C6" s="7"/>
      <c r="D6" s="7"/>
      <c r="E6" s="7"/>
      <c r="F6" s="7"/>
      <c r="G6" s="7"/>
      <c r="H6" s="7"/>
    </row>
    <row r="7" spans="2:8" x14ac:dyDescent="0.3">
      <c r="B7" s="10" t="s">
        <v>24</v>
      </c>
      <c r="C7" s="11"/>
      <c r="D7" s="11"/>
      <c r="E7" s="11"/>
      <c r="F7" s="11"/>
      <c r="G7" s="11"/>
      <c r="H7" s="11"/>
    </row>
    <row r="8" spans="2:8" ht="17" x14ac:dyDescent="0.3">
      <c r="B8" s="35" t="s">
        <v>2</v>
      </c>
      <c r="C8" s="36" t="s">
        <v>30</v>
      </c>
      <c r="D8" s="36"/>
      <c r="E8" s="36"/>
      <c r="F8" s="36" t="s">
        <v>31</v>
      </c>
      <c r="G8" s="36"/>
      <c r="H8" s="36"/>
    </row>
    <row r="9" spans="2:8" x14ac:dyDescent="0.3">
      <c r="B9" s="20"/>
      <c r="C9" s="19" t="s">
        <v>3</v>
      </c>
      <c r="D9" s="19" t="s">
        <v>10</v>
      </c>
      <c r="E9" s="19" t="s">
        <v>11</v>
      </c>
      <c r="F9" s="19" t="s">
        <v>3</v>
      </c>
      <c r="G9" s="19" t="s">
        <v>10</v>
      </c>
      <c r="H9" s="19" t="s">
        <v>11</v>
      </c>
    </row>
    <row r="10" spans="2:8" x14ac:dyDescent="0.3">
      <c r="B10" s="19" t="s">
        <v>4</v>
      </c>
      <c r="C10" s="19">
        <v>0.16</v>
      </c>
      <c r="D10" s="19">
        <v>0.16</v>
      </c>
      <c r="E10" s="19">
        <v>0.1</v>
      </c>
      <c r="F10" s="21">
        <v>0.33560000000000001</v>
      </c>
      <c r="G10" s="21">
        <v>0.29380000000000001</v>
      </c>
      <c r="H10" s="21">
        <v>0.2863</v>
      </c>
    </row>
    <row r="11" spans="2:8" x14ac:dyDescent="0.3">
      <c r="B11" s="19" t="s">
        <v>5</v>
      </c>
      <c r="C11" s="19">
        <v>0.19</v>
      </c>
      <c r="D11" s="19">
        <v>0.19</v>
      </c>
      <c r="E11" s="19">
        <v>0.2</v>
      </c>
      <c r="F11" s="21">
        <v>0.4466</v>
      </c>
      <c r="G11" s="21">
        <v>0.35630000000000001</v>
      </c>
      <c r="H11" s="21">
        <v>0.39319999999999999</v>
      </c>
    </row>
    <row r="12" spans="2:8" x14ac:dyDescent="0.3">
      <c r="B12" s="19" t="s">
        <v>6</v>
      </c>
      <c r="C12" s="19">
        <v>0.19</v>
      </c>
      <c r="D12" s="19">
        <v>0.19</v>
      </c>
      <c r="E12" s="19">
        <v>0.13</v>
      </c>
      <c r="F12" s="21">
        <v>0.39579999999999999</v>
      </c>
      <c r="G12" s="21">
        <v>0.39429999999999998</v>
      </c>
      <c r="H12" s="21">
        <v>0.3196</v>
      </c>
    </row>
    <row r="13" spans="2:8" x14ac:dyDescent="0.3">
      <c r="B13" s="19" t="s">
        <v>7</v>
      </c>
      <c r="C13" s="19">
        <v>0.14000000000000001</v>
      </c>
      <c r="D13" s="19">
        <v>0.14000000000000001</v>
      </c>
      <c r="E13" s="19">
        <v>0.22</v>
      </c>
      <c r="F13" s="21">
        <v>0.3594</v>
      </c>
      <c r="G13" s="21">
        <v>0.3916</v>
      </c>
      <c r="H13" s="21">
        <v>0.41689999999999999</v>
      </c>
    </row>
    <row r="14" spans="2:8" x14ac:dyDescent="0.3">
      <c r="B14" s="19" t="s">
        <v>8</v>
      </c>
      <c r="C14" s="19">
        <v>0.15</v>
      </c>
      <c r="D14" s="19">
        <v>0.15</v>
      </c>
      <c r="E14" s="19">
        <v>0.16</v>
      </c>
      <c r="F14" s="21">
        <v>0.32969999999999999</v>
      </c>
      <c r="G14" s="21">
        <v>0.35920000000000002</v>
      </c>
      <c r="H14" s="21">
        <v>0.36549999999999999</v>
      </c>
    </row>
    <row r="15" spans="2:8" x14ac:dyDescent="0.3">
      <c r="B15" s="19" t="s">
        <v>9</v>
      </c>
      <c r="C15" s="19">
        <v>0.17</v>
      </c>
      <c r="D15" s="19">
        <v>0.17</v>
      </c>
      <c r="E15" s="19">
        <v>0.17</v>
      </c>
      <c r="F15" s="21">
        <v>0.37190000000000001</v>
      </c>
      <c r="G15" s="21">
        <v>0.36680000000000001</v>
      </c>
      <c r="H15" s="21">
        <v>0.3639</v>
      </c>
    </row>
    <row r="16" spans="2:8" x14ac:dyDescent="0.3">
      <c r="B16" s="16"/>
      <c r="C16" s="16"/>
      <c r="D16" s="16"/>
      <c r="E16" s="16"/>
      <c r="F16" s="18"/>
      <c r="G16" s="18"/>
      <c r="H16" s="18"/>
    </row>
    <row r="17" spans="2:12" x14ac:dyDescent="0.3">
      <c r="B17" s="27" t="s">
        <v>28</v>
      </c>
      <c r="C17" s="22"/>
      <c r="D17" s="22"/>
      <c r="E17" s="22"/>
      <c r="F17" s="23"/>
      <c r="G17" s="23"/>
      <c r="H17" s="23"/>
      <c r="I17" s="17"/>
      <c r="J17" s="17"/>
    </row>
    <row r="18" spans="2:12" x14ac:dyDescent="0.3">
      <c r="B18" s="26" t="s">
        <v>2</v>
      </c>
      <c r="C18" s="26" t="s">
        <v>1</v>
      </c>
      <c r="D18" s="30" t="s">
        <v>29</v>
      </c>
      <c r="E18" s="31"/>
      <c r="F18" s="32"/>
      <c r="G18" s="33" t="s">
        <v>18</v>
      </c>
      <c r="H18" s="33"/>
      <c r="I18" s="33" t="s">
        <v>19</v>
      </c>
      <c r="J18" s="33"/>
      <c r="K18"/>
      <c r="L18"/>
    </row>
    <row r="19" spans="2:12" x14ac:dyDescent="0.3">
      <c r="B19" s="24"/>
      <c r="C19" s="24"/>
      <c r="D19" s="24" t="s">
        <v>22</v>
      </c>
      <c r="E19" s="24" t="s">
        <v>23</v>
      </c>
      <c r="F19" s="24" t="s">
        <v>21</v>
      </c>
      <c r="G19" s="28" t="s">
        <v>20</v>
      </c>
      <c r="H19" s="28" t="s">
        <v>21</v>
      </c>
      <c r="I19" s="28" t="s">
        <v>20</v>
      </c>
      <c r="J19" s="28" t="s">
        <v>21</v>
      </c>
      <c r="K19"/>
      <c r="L19"/>
    </row>
    <row r="20" spans="2:12" x14ac:dyDescent="0.3">
      <c r="B20" s="24" t="s">
        <v>4</v>
      </c>
      <c r="C20" s="24" t="s">
        <v>3</v>
      </c>
      <c r="D20" s="25">
        <v>1350.1494140625</v>
      </c>
      <c r="E20" s="25">
        <v>7263.85009765625</v>
      </c>
      <c r="F20" s="25">
        <v>740.18614395000895</v>
      </c>
      <c r="G20" s="29">
        <f>D20*$C$5</f>
        <v>55.168989755001277</v>
      </c>
      <c r="H20" s="29">
        <f>F20*$C$5</f>
        <v>30.245039080157412</v>
      </c>
      <c r="I20" s="29">
        <f>$C$5*E20*F10</f>
        <v>99.609789964524666</v>
      </c>
      <c r="J20" s="29">
        <f>$C$5*F20*F10</f>
        <v>10.150235115300827</v>
      </c>
      <c r="K20"/>
      <c r="L20"/>
    </row>
    <row r="21" spans="2:12" x14ac:dyDescent="0.3">
      <c r="B21" s="24" t="s">
        <v>5</v>
      </c>
      <c r="C21" s="24" t="s">
        <v>3</v>
      </c>
      <c r="D21" s="25">
        <v>2066.75</v>
      </c>
      <c r="E21" s="25">
        <v>6806.25</v>
      </c>
      <c r="F21" s="25">
        <v>838.69430510993595</v>
      </c>
      <c r="G21" s="29">
        <f>D21*$C$5</f>
        <v>84.450290011288146</v>
      </c>
      <c r="H21" s="29">
        <f>F21*$C$5</f>
        <v>34.270220054360649</v>
      </c>
      <c r="I21" s="29">
        <f>$C$5*E21*F11</f>
        <v>124.20521040351989</v>
      </c>
      <c r="J21" s="29">
        <f>$C$5*F21*F11</f>
        <v>15.305080276277465</v>
      </c>
      <c r="K21"/>
      <c r="L21"/>
    </row>
    <row r="22" spans="2:12" x14ac:dyDescent="0.3">
      <c r="B22" s="24" t="s">
        <v>6</v>
      </c>
      <c r="C22" s="24" t="s">
        <v>3</v>
      </c>
      <c r="D22" s="25">
        <v>2198.13745117187</v>
      </c>
      <c r="E22" s="25">
        <v>6631.86328125</v>
      </c>
      <c r="F22" s="25">
        <v>776.65848738932903</v>
      </c>
      <c r="G22" s="29">
        <f>D22*$C$5</f>
        <v>89.818964672136516</v>
      </c>
      <c r="H22" s="29">
        <f>F22*$C$5</f>
        <v>31.735349945449236</v>
      </c>
      <c r="I22" s="29">
        <f>$C$5*E22*F12</f>
        <v>107.25673027775963</v>
      </c>
      <c r="J22" s="29">
        <f>$C$5*F22*F12</f>
        <v>12.560851508408808</v>
      </c>
      <c r="K22"/>
      <c r="L22"/>
    </row>
    <row r="23" spans="2:12" x14ac:dyDescent="0.3">
      <c r="B23" s="24" t="s">
        <v>7</v>
      </c>
      <c r="C23" s="24" t="s">
        <v>3</v>
      </c>
      <c r="D23" s="25">
        <v>1690.05334472656</v>
      </c>
      <c r="E23" s="25">
        <v>4574.9462890625</v>
      </c>
      <c r="F23" s="25">
        <v>380.95175900068301</v>
      </c>
      <c r="G23" s="29">
        <f>D23*$C$5</f>
        <v>69.057938839581723</v>
      </c>
      <c r="H23" s="29">
        <f>F23*$C$5</f>
        <v>15.566220649772845</v>
      </c>
      <c r="I23" s="29">
        <f>$C$5*E23*F13</f>
        <v>67.185765766795029</v>
      </c>
      <c r="J23" s="29">
        <f>$C$5*F23*F13</f>
        <v>5.5944997015283606</v>
      </c>
      <c r="K23"/>
      <c r="L23"/>
    </row>
    <row r="24" spans="2:12" x14ac:dyDescent="0.3">
      <c r="B24" s="24" t="s">
        <v>8</v>
      </c>
      <c r="C24" s="24" t="s">
        <v>3</v>
      </c>
      <c r="D24" s="25">
        <v>2415.08813476562</v>
      </c>
      <c r="E24" s="25">
        <v>8933.912109375</v>
      </c>
      <c r="F24" s="25">
        <v>679.62031949676805</v>
      </c>
      <c r="G24" s="29">
        <f>D24*$C$5</f>
        <v>98.683872448906527</v>
      </c>
      <c r="H24" s="29">
        <f>F24*$C$5</f>
        <v>27.770234948139041</v>
      </c>
      <c r="I24" s="29">
        <f>$C$5*E24*F14</f>
        <v>120.3576838941401</v>
      </c>
      <c r="J24" s="29">
        <f>$C$5*F24*F14</f>
        <v>9.155846462401442</v>
      </c>
      <c r="K24"/>
      <c r="L24"/>
    </row>
    <row r="25" spans="2:12" s="2" customFormat="1" x14ac:dyDescent="0.3">
      <c r="B25" s="24" t="s">
        <v>9</v>
      </c>
      <c r="C25" s="24" t="s">
        <v>3</v>
      </c>
      <c r="D25" s="25">
        <v>9687.7138671875</v>
      </c>
      <c r="E25" s="25">
        <v>34242.28515625</v>
      </c>
      <c r="F25" s="25">
        <v>1481.72024632855</v>
      </c>
      <c r="G25" s="29">
        <f>D25*$C$5</f>
        <v>395.85351185695521</v>
      </c>
      <c r="H25" s="29">
        <f>F25*$C$5</f>
        <v>60.545157623342618</v>
      </c>
      <c r="I25" s="29">
        <f>$C$5*E25*F15</f>
        <v>520.35785760636713</v>
      </c>
      <c r="J25" s="29">
        <f>$C$5*F25*F15</f>
        <v>22.516744120121121</v>
      </c>
    </row>
    <row r="26" spans="2:12" s="2" customFormat="1" x14ac:dyDescent="0.3">
      <c r="B26" s="24" t="s">
        <v>4</v>
      </c>
      <c r="C26" s="24" t="s">
        <v>10</v>
      </c>
      <c r="D26" s="25">
        <v>1106</v>
      </c>
      <c r="E26" s="25">
        <v>2048</v>
      </c>
      <c r="F26" s="25">
        <v>1251.0047512185099</v>
      </c>
      <c r="G26" s="29">
        <f>D26*$D$5</f>
        <v>48.324664947456853</v>
      </c>
      <c r="H26" s="29">
        <f>F26*$D$5</f>
        <v>54.660384674784005</v>
      </c>
      <c r="I26" s="29">
        <f>$D$5*E26*G10</f>
        <v>26.290295549801684</v>
      </c>
      <c r="J26" s="29">
        <f>$D$5*F26*G10</f>
        <v>16.059221017451542</v>
      </c>
    </row>
    <row r="27" spans="2:12" s="2" customFormat="1" x14ac:dyDescent="0.3">
      <c r="B27" s="24" t="s">
        <v>5</v>
      </c>
      <c r="C27" s="24" t="s">
        <v>10</v>
      </c>
      <c r="D27" s="25">
        <v>246.66667175292901</v>
      </c>
      <c r="E27" s="25">
        <v>6766.33349609375</v>
      </c>
      <c r="F27" s="25">
        <v>241.73334775906901</v>
      </c>
      <c r="G27" s="29">
        <f t="shared" ref="G27:G30" si="1">D27*$D$5</f>
        <v>10.777653043548476</v>
      </c>
      <c r="H27" s="29">
        <f>F27*$D$5</f>
        <v>10.562100395193562</v>
      </c>
      <c r="I27" s="29">
        <f>$D$5*E27*G11</f>
        <v>105.33748528660492</v>
      </c>
      <c r="J27" s="29">
        <f>$D$5*F27*G11</f>
        <v>3.7632763708074664</v>
      </c>
    </row>
    <row r="28" spans="2:12" s="2" customFormat="1" x14ac:dyDescent="0.3">
      <c r="B28" s="24" t="s">
        <v>6</v>
      </c>
      <c r="C28" s="24" t="s">
        <v>10</v>
      </c>
      <c r="D28" s="25">
        <v>1381.66662597656</v>
      </c>
      <c r="E28" s="25">
        <v>3418.33325195312</v>
      </c>
      <c r="F28" s="25">
        <v>1339.98672967574</v>
      </c>
      <c r="G28" s="29">
        <f t="shared" si="1"/>
        <v>60.369418417179425</v>
      </c>
      <c r="H28" s="29">
        <f>F28*$D$5</f>
        <v>58.548290909239213</v>
      </c>
      <c r="I28" s="29">
        <f>$D$5*E28*G12</f>
        <v>58.891809873419135</v>
      </c>
      <c r="J28" s="29">
        <f>$D$5*F28*G12</f>
        <v>23.085591105513021</v>
      </c>
    </row>
    <row r="29" spans="2:12" s="2" customFormat="1" x14ac:dyDescent="0.3">
      <c r="B29" s="24" t="s">
        <v>7</v>
      </c>
      <c r="C29" s="24" t="s">
        <v>10</v>
      </c>
      <c r="D29" s="25">
        <v>1220.3125</v>
      </c>
      <c r="E29" s="25">
        <v>6952.6875</v>
      </c>
      <c r="F29" s="25">
        <v>903.53176340716402</v>
      </c>
      <c r="G29" s="29">
        <f t="shared" si="1"/>
        <v>53.319342399361155</v>
      </c>
      <c r="H29" s="29">
        <f>F29*$D$5</f>
        <v>39.478182401479259</v>
      </c>
      <c r="I29" s="29">
        <f>$D$5*E29*G13</f>
        <v>118.96223571410926</v>
      </c>
      <c r="J29" s="29">
        <f>$D$5*F29*G13</f>
        <v>15.459656228419277</v>
      </c>
    </row>
    <row r="30" spans="2:12" s="2" customFormat="1" x14ac:dyDescent="0.3">
      <c r="B30" s="24" t="s">
        <v>8</v>
      </c>
      <c r="C30" s="24" t="s">
        <v>10</v>
      </c>
      <c r="D30" s="25">
        <v>1197.79992675781</v>
      </c>
      <c r="E30" s="25">
        <v>6972.19970703125</v>
      </c>
      <c r="F30" s="25">
        <v>730.37688033972495</v>
      </c>
      <c r="G30" s="29">
        <f t="shared" si="1"/>
        <v>52.335696324285287</v>
      </c>
      <c r="H30" s="29">
        <f>F30*$D$5</f>
        <v>31.912493696009037</v>
      </c>
      <c r="I30" s="29">
        <f>$D$5*E30*G14</f>
        <v>109.42583539984076</v>
      </c>
      <c r="J30" s="29">
        <f>$D$5*F30*G14</f>
        <v>11.462967735606446</v>
      </c>
    </row>
    <row r="31" spans="2:12" s="2" customFormat="1" x14ac:dyDescent="0.3">
      <c r="B31" s="24" t="s">
        <v>9</v>
      </c>
      <c r="C31" s="24" t="s">
        <v>10</v>
      </c>
      <c r="D31" s="25">
        <v>4630.18798828125</v>
      </c>
      <c r="E31" s="25">
        <v>26679.810546875</v>
      </c>
      <c r="F31" s="25">
        <v>1535.8959275473801</v>
      </c>
      <c r="G31" s="29">
        <f>D31*$D$5</f>
        <v>202.30767014234237</v>
      </c>
      <c r="H31" s="29">
        <f>F31*$D$5</f>
        <v>67.108188149087354</v>
      </c>
      <c r="I31" s="29">
        <f>$D$5*E31*G15</f>
        <v>427.5882800649523</v>
      </c>
      <c r="J31" s="29">
        <f>$D$5*F31*G15</f>
        <v>24.615283413085244</v>
      </c>
    </row>
    <row r="32" spans="2:12" s="2" customFormat="1" x14ac:dyDescent="0.3">
      <c r="B32" s="24" t="s">
        <v>4</v>
      </c>
      <c r="C32" s="24" t="s">
        <v>11</v>
      </c>
      <c r="D32" s="25">
        <v>504</v>
      </c>
      <c r="E32" s="25">
        <v>1995</v>
      </c>
      <c r="F32" s="25">
        <v>0</v>
      </c>
      <c r="G32" s="29">
        <f>D32*$E$5</f>
        <v>18.054348589750361</v>
      </c>
      <c r="H32" s="29">
        <f>F32*$E$5</f>
        <v>0</v>
      </c>
      <c r="I32" s="29">
        <f>$E$5*E32*H10</f>
        <v>20.460466671596883</v>
      </c>
      <c r="J32" s="29">
        <f>$E$5*F32*H10</f>
        <v>0</v>
      </c>
    </row>
    <row r="33" spans="2:12" s="2" customFormat="1" x14ac:dyDescent="0.3">
      <c r="B33" s="24" t="s">
        <v>5</v>
      </c>
      <c r="C33" s="24" t="s">
        <v>11</v>
      </c>
      <c r="D33" s="25">
        <v>657.25</v>
      </c>
      <c r="E33" s="25">
        <v>4479.75</v>
      </c>
      <c r="F33" s="25">
        <v>798.20968946345602</v>
      </c>
      <c r="G33" s="29">
        <f t="shared" ref="G33:G37" si="2">D33*$E$5</f>
        <v>23.544088513121874</v>
      </c>
      <c r="H33" s="29">
        <f t="shared" ref="H33:H37" si="3">F33*$E$5</f>
        <v>28.593563454939723</v>
      </c>
      <c r="I33" s="29">
        <f>$E$5*E33*H11</f>
        <v>63.0984330454923</v>
      </c>
      <c r="J33" s="29">
        <f>$E$5*F33*H11</f>
        <v>11.242989150482298</v>
      </c>
    </row>
    <row r="34" spans="2:12" s="2" customFormat="1" x14ac:dyDescent="0.3">
      <c r="B34" s="24" t="s">
        <v>6</v>
      </c>
      <c r="C34" s="24" t="s">
        <v>11</v>
      </c>
      <c r="D34" s="25">
        <v>1123.11767578125</v>
      </c>
      <c r="E34" s="25">
        <v>3105.88232421875</v>
      </c>
      <c r="F34" s="25">
        <v>380.47070481626997</v>
      </c>
      <c r="G34" s="29">
        <f t="shared" si="2"/>
        <v>40.232456400525621</v>
      </c>
      <c r="H34" s="29">
        <f t="shared" si="3"/>
        <v>13.629267327263788</v>
      </c>
      <c r="I34" s="29">
        <f>$E$5*E34*H12</f>
        <v>35.558469084120077</v>
      </c>
      <c r="J34" s="29">
        <f>$E$5*F34*H12</f>
        <v>4.3559138377935067</v>
      </c>
    </row>
    <row r="35" spans="2:12" s="2" customFormat="1" x14ac:dyDescent="0.3">
      <c r="B35" s="24" t="s">
        <v>7</v>
      </c>
      <c r="C35" s="24" t="s">
        <v>11</v>
      </c>
      <c r="D35" s="25">
        <v>185.25</v>
      </c>
      <c r="E35" s="25">
        <v>2777.75</v>
      </c>
      <c r="F35" s="25">
        <v>121.02999273603299</v>
      </c>
      <c r="G35" s="29">
        <f t="shared" si="2"/>
        <v>6.6360477703397898</v>
      </c>
      <c r="H35" s="29">
        <f t="shared" si="3"/>
        <v>4.3355509497446301</v>
      </c>
      <c r="I35" s="29">
        <f>$E$5*E35*H13</f>
        <v>41.48359048990109</v>
      </c>
      <c r="J35" s="29">
        <f>$E$5*F35*H13</f>
        <v>1.8074911909485363</v>
      </c>
    </row>
    <row r="36" spans="2:12" s="2" customFormat="1" x14ac:dyDescent="0.3">
      <c r="B36" s="24" t="s">
        <v>8</v>
      </c>
      <c r="C36" s="24" t="s">
        <v>11</v>
      </c>
      <c r="D36" s="25">
        <v>268.20001220703102</v>
      </c>
      <c r="E36" s="25">
        <v>3275.80004882812</v>
      </c>
      <c r="F36" s="25">
        <v>214.60470809929399</v>
      </c>
      <c r="G36" s="29">
        <f t="shared" si="2"/>
        <v>9.6074930796846036</v>
      </c>
      <c r="H36" s="29">
        <f t="shared" si="3"/>
        <v>7.6875956528299128</v>
      </c>
      <c r="I36" s="29">
        <f>$E$5*E36*H14</f>
        <v>42.890000704417332</v>
      </c>
      <c r="J36" s="29">
        <f>$E$5*F36*H14</f>
        <v>2.8098162111093332</v>
      </c>
    </row>
    <row r="37" spans="2:12" s="2" customFormat="1" x14ac:dyDescent="0.3">
      <c r="B37" s="24" t="s">
        <v>9</v>
      </c>
      <c r="C37" s="24" t="s">
        <v>11</v>
      </c>
      <c r="D37" s="25">
        <v>2643.58081054687</v>
      </c>
      <c r="E37" s="25">
        <v>15727.4189453125</v>
      </c>
      <c r="F37" s="25">
        <v>884.86370207521099</v>
      </c>
      <c r="G37" s="29">
        <f t="shared" si="2"/>
        <v>94.698669600769833</v>
      </c>
      <c r="H37" s="29">
        <f t="shared" si="3"/>
        <v>31.697693912069184</v>
      </c>
      <c r="I37" s="29">
        <f>$E$5*E37*H15</f>
        <v>205.01743620213293</v>
      </c>
      <c r="J37" s="29">
        <f>$E$5*F37*H15</f>
        <v>11.534790814601976</v>
      </c>
    </row>
    <row r="38" spans="2:12" s="2" customFormat="1" x14ac:dyDescent="0.3">
      <c r="B38" s="8"/>
      <c r="C38" s="8"/>
      <c r="D38" s="8"/>
      <c r="E38" s="8"/>
      <c r="F38" s="8"/>
      <c r="G38" s="8"/>
      <c r="H38" s="8"/>
      <c r="I38" s="9"/>
      <c r="J38" s="9"/>
      <c r="K38" s="9"/>
      <c r="L38" s="9"/>
    </row>
  </sheetData>
  <mergeCells count="5">
    <mergeCell ref="C8:E8"/>
    <mergeCell ref="F8:H8"/>
    <mergeCell ref="D18:F18"/>
    <mergeCell ref="G18:H18"/>
    <mergeCell ref="I18:J18"/>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E6520-CEE4-4402-AE96-4ED424DCCED4}">
  <dimension ref="A1:D7"/>
  <sheetViews>
    <sheetView tabSelected="1" workbookViewId="0">
      <selection activeCell="F6" sqref="F6"/>
    </sheetView>
  </sheetViews>
  <sheetFormatPr defaultRowHeight="14" x14ac:dyDescent="0.3"/>
  <sheetData>
    <row r="1" spans="1:4" s="1" customFormat="1" x14ac:dyDescent="0.3">
      <c r="A1" s="35" t="s">
        <v>1</v>
      </c>
      <c r="B1" s="35" t="s">
        <v>12</v>
      </c>
      <c r="C1" s="35" t="s">
        <v>0</v>
      </c>
      <c r="D1" s="35" t="s">
        <v>13</v>
      </c>
    </row>
    <row r="2" spans="1:4" x14ac:dyDescent="0.3">
      <c r="A2" s="19" t="s">
        <v>3</v>
      </c>
      <c r="B2" s="19" t="s">
        <v>14</v>
      </c>
      <c r="C2" s="37">
        <v>395.85351185695521</v>
      </c>
      <c r="D2" s="37">
        <v>60.545157623342618</v>
      </c>
    </row>
    <row r="3" spans="1:4" x14ac:dyDescent="0.3">
      <c r="A3" s="19" t="s">
        <v>10</v>
      </c>
      <c r="B3" s="19" t="s">
        <v>14</v>
      </c>
      <c r="C3" s="37">
        <v>202.30767014234237</v>
      </c>
      <c r="D3" s="37">
        <v>67.108188149087354</v>
      </c>
    </row>
    <row r="4" spans="1:4" x14ac:dyDescent="0.3">
      <c r="A4" s="19" t="s">
        <v>11</v>
      </c>
      <c r="B4" s="19" t="s">
        <v>14</v>
      </c>
      <c r="C4" s="37">
        <v>94.698669600769833</v>
      </c>
      <c r="D4" s="37">
        <v>31.697693912069184</v>
      </c>
    </row>
    <row r="5" spans="1:4" x14ac:dyDescent="0.3">
      <c r="A5" s="19" t="s">
        <v>3</v>
      </c>
      <c r="B5" s="19" t="s">
        <v>15</v>
      </c>
      <c r="C5" s="37">
        <v>520.35785760636713</v>
      </c>
      <c r="D5" s="37">
        <v>22.516744120121121</v>
      </c>
    </row>
    <row r="6" spans="1:4" x14ac:dyDescent="0.3">
      <c r="A6" s="19" t="s">
        <v>10</v>
      </c>
      <c r="B6" s="19" t="s">
        <v>15</v>
      </c>
      <c r="C6" s="37">
        <v>427.5882800649523</v>
      </c>
      <c r="D6" s="37">
        <v>24.615283413085244</v>
      </c>
    </row>
    <row r="7" spans="1:4" x14ac:dyDescent="0.3">
      <c r="A7" s="19" t="s">
        <v>11</v>
      </c>
      <c r="B7" s="19" t="s">
        <v>15</v>
      </c>
      <c r="C7" s="37">
        <v>205.01743620213293</v>
      </c>
      <c r="D7" s="37">
        <v>11.534790814601976</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economic_loss_calculation</vt:lpstr>
      <vt:lpstr>summary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Ying Tu</cp:lastModifiedBy>
  <dcterms:created xsi:type="dcterms:W3CDTF">2023-01-19T03:58:21Z</dcterms:created>
  <dcterms:modified xsi:type="dcterms:W3CDTF">2024-04-25T05:20:58Z</dcterms:modified>
</cp:coreProperties>
</file>