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imperiallondon-my.sharepoint.com/personal/rlamboll_ic_ac_uk/Documents/sharing/UNEPppt2/input/"/>
    </mc:Choice>
  </mc:AlternateContent>
  <xr:revisionPtr revIDLastSave="21" documentId="8_{552E2627-8290-4E9E-996E-D63CC442D037}" xr6:coauthVersionLast="47" xr6:coauthVersionMax="47" xr10:uidLastSave="{C266A4A1-B7BD-4132-9F27-925FAA16D877}"/>
  <bookViews>
    <workbookView xWindow="3000" yWindow="2760" windowWidth="17280" windowHeight="8964" firstSheet="1" activeTab="2" xr2:uid="{E35AF00B-E507-4CB4-9238-B02D6E2F6A61}"/>
  </bookViews>
  <sheets>
    <sheet name="Chart1" sheetId="9" r:id="rId1"/>
    <sheet name="Pathway extensions" sheetId="6" r:id="rId2"/>
    <sheet name="Extracted data EGR2023" sheetId="5" r:id="rId3"/>
    <sheet name="Net Zero country data " sheetId="7" r:id="rId4"/>
    <sheet name="EGR22 Fig3_4 Emissions_16OCT" sheetId="8" r:id="rId5"/>
  </sheets>
  <externalReferences>
    <externalReference r:id="rId6"/>
  </externalReference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localSheetId="3" hidden="1">'Net Zero country data '!$A$3:$S$29</definedName>
    <definedName name="aa"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aaa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bbb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countrygroups" hidden="1">[1]Lookups!$E$42:$F$65</definedName>
    <definedName name="CountryResultsLookup" hidden="1">[1]Lookups!$A$157:$G$219</definedName>
    <definedName name="e"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2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3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lecc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Energieaufbringung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gg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GlocafBAU" hidden="1">'[1]Input data BAU'!$F$2:$S$34</definedName>
    <definedName name="Glocafpolicy" hidden="1">'[1]Input data BAU'!$F$70:$S$102</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TRUE</definedName>
    <definedName name="RiskNumIterations" hidden="1">10000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2</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scenarios2020inclREDD" hidden="1">'[1]Global results 2020 incl REDD'!$A$1:$AF$1</definedName>
    <definedName name="table6"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table6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v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Coal._.Questionnaire." localSheetId="4" hidden="1">{#N/A,#N/A,FALSE,"Explanatory notes";#N/A,#N/A,FALSE,"Table 1A 1999";#N/A,#N/A,FALSE,"Table 2A 1999";#N/A,#N/A,FALSE,"Table 3A 1999";#N/A,#N/A,FALSE,"Table 4A 1999";#N/A,#N/A,FALSE,"Table 5A 1999";#N/A,#N/A,FALSE,"Table 6A 1999";#N/A,#N/A,FALSE,"Table 7A 1999";#N/A,#N/A,FALSE,"Table 8A 1999";#N/A,#N/A,FALSE,"Remarks"}</definedName>
    <definedName name="wrn.Coal._.Questionnaire." hidden="1">{#N/A,#N/A,FALSE,"Explanatory notes";#N/A,#N/A,FALSE,"Table 1A 1999";#N/A,#N/A,FALSE,"Table 2A 1999";#N/A,#N/A,FALSE,"Table 3A 1999";#N/A,#N/A,FALSE,"Table 4A 1999";#N/A,#N/A,FALSE,"Table 5A 1999";#N/A,#N/A,FALSE,"Table 6A 1999";#N/A,#N/A,FALSE,"Table 7A 1999";#N/A,#N/A,FALSE,"Table 8A 1999";#N/A,#N/A,FALSE,"Remarks"}</definedName>
    <definedName name="wrn.Electricity._.Questionnaire."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wrn.Electricity._.Questionnaire.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1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1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1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2"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2"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2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2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2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3"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3"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3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3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4"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4_1"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4_1"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5" localSheetId="4"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 name="xxx_5" hidden="1">{#N/A,#N/A,FALSE,"Notes";#N/A,#N/A,FALSE,"Table1";#N/A,#N/A,FALSE,"Table2";#N/A,#N/A,FALSE,"Table3";#N/A,#N/A,FALSE,"Table4";#N/A,#N/A,FALSE,"Table5";#N/A,#N/A,FALSE,"Table6a";#N/A,#N/A,FALSE,"Table6b";#N/A,#N/A,FALSE,"Table6c";#N/A,#N/A,FALSE,"Table7a";#N/A,#N/A,FALSE,"Table7b";#N/A,#N/A,FALSE,"Table8a";#N/A,#N/A,FALSE,"Table8b";#N/A,#N/A,FALSE,"Table8c";#N/A,#N/A,FALSE,"Tables 9a-c";#N/A,#N/A,FALSE,"Tables 9d-f";#N/A,#N/A,FALSE,"Table 9g";#N/A,#N/A,FALSE,"Table 9h-j";#N/A,#N/A,FALSE,"Remarks"}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5" i="7" l="1"/>
  <c r="O6" i="7"/>
  <c r="O7" i="7"/>
  <c r="O8" i="7"/>
  <c r="O9" i="7"/>
  <c r="O10" i="7"/>
  <c r="O11" i="7"/>
  <c r="O12" i="7"/>
  <c r="O13" i="7"/>
  <c r="O14" i="7"/>
  <c r="O15" i="7"/>
  <c r="O16" i="7"/>
  <c r="O17" i="7"/>
  <c r="O18" i="7"/>
  <c r="O19" i="7"/>
  <c r="O20" i="7"/>
  <c r="O21" i="7"/>
  <c r="O22" i="7"/>
  <c r="O23" i="7"/>
  <c r="O24" i="7"/>
  <c r="O25" i="7"/>
  <c r="O26" i="7"/>
  <c r="O27" i="7"/>
  <c r="O28" i="7"/>
  <c r="O29" i="7"/>
  <c r="O30" i="7"/>
  <c r="O31" i="7"/>
  <c r="O32" i="7"/>
  <c r="O33" i="7"/>
  <c r="O4" i="7"/>
  <c r="Q20" i="7"/>
  <c r="Q19" i="7"/>
  <c r="Q18" i="7"/>
  <c r="Q17" i="7"/>
  <c r="Q16" i="7"/>
  <c r="Q15" i="7"/>
  <c r="Q14" i="7"/>
  <c r="Q13" i="7"/>
  <c r="Q12" i="7"/>
  <c r="Q11" i="7"/>
  <c r="Q10" i="7"/>
  <c r="Q9" i="7"/>
  <c r="Q8" i="7"/>
  <c r="Q7" i="7"/>
  <c r="Q6" i="7"/>
  <c r="Q5" i="7"/>
  <c r="Q4" i="7"/>
  <c r="P4" i="7"/>
  <c r="W23" i="8"/>
  <c r="W22" i="8"/>
  <c r="W21" i="8"/>
  <c r="W20" i="8"/>
  <c r="W19" i="8"/>
  <c r="W18" i="8"/>
  <c r="W17" i="8"/>
  <c r="W16" i="8"/>
  <c r="W15" i="8"/>
  <c r="W14" i="8"/>
  <c r="W13" i="8"/>
  <c r="W12" i="8"/>
  <c r="W11" i="8"/>
  <c r="W10" i="8"/>
  <c r="W9" i="8"/>
  <c r="W8" i="8"/>
  <c r="W7" i="8"/>
  <c r="P33" i="7" l="1"/>
  <c r="P32" i="7"/>
  <c r="P31" i="7"/>
  <c r="P30" i="7"/>
  <c r="P29" i="7"/>
  <c r="P28" i="7"/>
  <c r="P27" i="7"/>
  <c r="P26" i="7"/>
  <c r="P25" i="7"/>
  <c r="P24" i="7"/>
  <c r="P23" i="7"/>
  <c r="P22" i="7"/>
  <c r="P20" i="7"/>
  <c r="P19" i="7"/>
  <c r="P18" i="7"/>
  <c r="P17" i="7"/>
  <c r="P16" i="7"/>
  <c r="P15" i="7"/>
  <c r="P14" i="7"/>
  <c r="P13" i="7"/>
  <c r="P12" i="7"/>
  <c r="P11" i="7"/>
  <c r="P10" i="7"/>
  <c r="P9" i="7"/>
  <c r="P8" i="7"/>
  <c r="P7" i="7"/>
  <c r="P6" i="7"/>
  <c r="P5" i="7"/>
  <c r="M30" i="7" l="1"/>
  <c r="N30" i="7"/>
  <c r="M31" i="7"/>
  <c r="N31" i="7"/>
  <c r="M32" i="7"/>
  <c r="N32" i="7"/>
  <c r="M33" i="7"/>
  <c r="N33" i="7"/>
  <c r="M21" i="7"/>
  <c r="N21" i="7"/>
  <c r="M22" i="7"/>
  <c r="N22" i="7"/>
  <c r="M23" i="7"/>
  <c r="N23" i="7"/>
  <c r="M24" i="7"/>
  <c r="N24" i="7"/>
  <c r="M25" i="7"/>
  <c r="N25" i="7"/>
  <c r="M26" i="7"/>
  <c r="N26" i="7"/>
  <c r="M27" i="7"/>
  <c r="N27" i="7"/>
  <c r="M28" i="7"/>
  <c r="N28" i="7"/>
  <c r="M29" i="7"/>
  <c r="N29" i="7"/>
  <c r="N8" i="7"/>
  <c r="N11" i="7"/>
  <c r="N12" i="7"/>
  <c r="N16" i="7"/>
  <c r="N19" i="7"/>
  <c r="N20" i="7"/>
  <c r="G20" i="7"/>
  <c r="G19" i="7"/>
  <c r="G18" i="7"/>
  <c r="N18" i="7" s="1"/>
  <c r="G17" i="7"/>
  <c r="N17" i="7" s="1"/>
  <c r="G16" i="7"/>
  <c r="G15" i="7"/>
  <c r="N15" i="7" s="1"/>
  <c r="G14" i="7"/>
  <c r="N14" i="7" s="1"/>
  <c r="G13" i="7"/>
  <c r="N13" i="7" s="1"/>
  <c r="G12" i="7"/>
  <c r="G11" i="7"/>
  <c r="G10" i="7"/>
  <c r="N10" i="7" s="1"/>
  <c r="G9" i="7"/>
  <c r="N9" i="7" s="1"/>
  <c r="G8" i="7"/>
  <c r="G7" i="7"/>
  <c r="N7" i="7" s="1"/>
  <c r="G6" i="7"/>
  <c r="N6" i="7" s="1"/>
  <c r="G5" i="7"/>
  <c r="N5" i="7" s="1"/>
  <c r="G4" i="7"/>
  <c r="N4" i="7" s="1"/>
  <c r="F20" i="7" l="1"/>
  <c r="M20" i="7" s="1"/>
  <c r="F19" i="7"/>
  <c r="M19" i="7" s="1"/>
  <c r="F18" i="7"/>
  <c r="M18" i="7" s="1"/>
  <c r="F17" i="7"/>
  <c r="M17" i="7" s="1"/>
  <c r="F16" i="7"/>
  <c r="M16" i="7" s="1"/>
  <c r="F15" i="7"/>
  <c r="M15" i="7" s="1"/>
  <c r="F14" i="7"/>
  <c r="M14" i="7" s="1"/>
  <c r="F13" i="7"/>
  <c r="M13" i="7" s="1"/>
  <c r="F12" i="7"/>
  <c r="M12" i="7" s="1"/>
  <c r="F11" i="7"/>
  <c r="M11" i="7" s="1"/>
  <c r="F10" i="7"/>
  <c r="M10" i="7" s="1"/>
  <c r="F4" i="7"/>
  <c r="M4" i="7" s="1"/>
  <c r="F5" i="7"/>
  <c r="M5" i="7" s="1"/>
  <c r="F6" i="7"/>
  <c r="M6" i="7" s="1"/>
  <c r="F7" i="7"/>
  <c r="M7" i="7" s="1"/>
  <c r="F8" i="7"/>
  <c r="M8" i="7" s="1"/>
  <c r="F9" i="7"/>
  <c r="M9"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tc={A604C2B4-99BA-4EDB-B270-1DBED427BAA4}</author>
    <author>tc={063328A8-6C57-467A-8879-5CC807FA24DF}</author>
    <author>tc={0F598279-4C71-4A89-A305-1FC09801F818}</author>
    <author>tc={09109630-7B01-4C73-902F-0F43E448C7A7}</author>
    <author>tc={CD760A97-0A51-4271-9FC3-B6D0F436BF29}</author>
    <author>tc={D6B8C52B-136F-4908-8B13-A98C3D866A70}</author>
    <author>tc={30DB391A-692B-4B0A-8D40-47C9B0C2A460}</author>
  </authors>
  <commentList>
    <comment ref="K3" authorId="0" shapeId="0" xr:uid="{A604C2B4-99BA-4EDB-B270-1DBED427BAA4}">
      <text>
        <t>[Threaded comment]
Your version of Excel allows you to read this threaded comment; however, any edits to it will get removed if the file is opened in a newer version of Excel. Learn more: https://go.microsoft.com/fwlink/?linkid=870924
Comment:
    From Climate Watch (2022)
Reply:
    https://www.climatewatchdata.org/net-zero-tracker</t>
      </text>
    </comment>
    <comment ref="O3" authorId="1" shapeId="0" xr:uid="{063328A8-6C57-467A-8879-5CC807FA24DF}">
      <text>
        <t>[Threaded comment]
Your version of Excel allows you to read this threaded comment; however, any edits to it will get removed if the file is opened in a newer version of Excel. Learn more: https://go.microsoft.com/fwlink/?linkid=870924
Comment:
    If all three items are Y = moderate, otherwise low/very low. If current policies are 10% below last historical data point, then at least "low".</t>
      </text>
    </comment>
    <comment ref="C4" authorId="2" shapeId="0" xr:uid="{0F598279-4C71-4A89-A305-1FC09801F818}">
      <text>
        <t>[Threaded comment]
Your version of Excel allows you to read this threaded comment; however, any edits to it will get removed if the file is opened in a newer version of Excel. Learn more: https://go.microsoft.com/fwlink/?linkid=870924
Comment:
    TO UPDATE WITH LATEST DATA</t>
      </text>
    </comment>
    <comment ref="R21" authorId="3" shapeId="0" xr:uid="{09109630-7B01-4C73-902F-0F43E448C7A7}">
      <text>
        <t xml:space="preserve">[Threaded comment]
Your version of Excel allows you to read this threaded comment; however, any edits to it will get removed if the file is opened in a newer version of Excel. Learn more: https://go.microsoft.com/fwlink/?linkid=870924
Comment:
    Given that Malaysia is anyways in the "very low" confidence level category, I think we can keep it in, despite the low confidence in the numbers. </t>
      </text>
    </comment>
    <comment ref="G22" authorId="4" shapeId="0" xr:uid="{CD760A97-0A51-4271-9FC3-B6D0F436BF29}">
      <text>
        <t>[Threaded comment]
Your version of Excel allows you to read this threaded comment; however, any edits to it will get removed if the file is opened in a newer version of Excel. Learn more: https://go.microsoft.com/fwlink/?linkid=870924
Comment:
    Excluding LULUCF</t>
      </text>
    </comment>
    <comment ref="G25" authorId="5" shapeId="0" xr:uid="{D6B8C52B-136F-4908-8B13-A98C3D866A70}">
      <text>
        <t>[Threaded comment]
Your version of Excel allows you to read this threaded comment; however, any edits to it will get removed if the file is opened in a newer version of Excel. Learn more: https://go.microsoft.com/fwlink/?linkid=870924
Comment:
    The last projection of current policies is from our 2021 report (PBL, NewClimate), but I would not use it as outdated</t>
      </text>
    </comment>
    <comment ref="R25" authorId="6" shapeId="0" xr:uid="{30DB391A-692B-4B0A-8D40-47C9B0C2A460}">
      <text>
        <t>[Threaded comment]
Your version of Excel allows you to read this threaded comment; however, any edits to it will get removed if the file is opened in a newer version of Excel. Learn more: https://go.microsoft.com/fwlink/?linkid=870924
Comment:
    Also here, given the "very low confidence" rating, I'm comfortable with keeping Ukraine in. We can accompany it with a footnote.</t>
      </text>
    </comment>
  </commentList>
</comments>
</file>

<file path=xl/sharedStrings.xml><?xml version="1.0" encoding="utf-8"?>
<sst xmlns="http://schemas.openxmlformats.org/spreadsheetml/2006/main" count="430" uniqueCount="133">
  <si>
    <t>Median</t>
  </si>
  <si>
    <t xml:space="preserve">Unit: </t>
  </si>
  <si>
    <t>Current policies</t>
  </si>
  <si>
    <t>Min</t>
  </si>
  <si>
    <t>Max</t>
  </si>
  <si>
    <t>NDC case - conditional</t>
  </si>
  <si>
    <t>NDC case - unconditional</t>
  </si>
  <si>
    <t>Unit</t>
  </si>
  <si>
    <t>Year</t>
  </si>
  <si>
    <t>Total</t>
  </si>
  <si>
    <t>Argentina</t>
  </si>
  <si>
    <t>MtCO2e/yr</t>
  </si>
  <si>
    <t>Australia</t>
  </si>
  <si>
    <t>No NetZero target</t>
  </si>
  <si>
    <t>Brazil</t>
  </si>
  <si>
    <t>Canada</t>
  </si>
  <si>
    <t>China</t>
  </si>
  <si>
    <t>European Union</t>
  </si>
  <si>
    <t>India</t>
  </si>
  <si>
    <t>Indonesia</t>
  </si>
  <si>
    <t>Japan</t>
  </si>
  <si>
    <t>Mexico</t>
  </si>
  <si>
    <t>Republic of Korea</t>
  </si>
  <si>
    <t>Russian Federation</t>
  </si>
  <si>
    <t>Saudi Arabia</t>
  </si>
  <si>
    <t>South Africa</t>
  </si>
  <si>
    <t>Turkey</t>
  </si>
  <si>
    <t>United Kingdom of Great Britain and Northern Ireland</t>
  </si>
  <si>
    <t>United States of America</t>
  </si>
  <si>
    <t>Pathway extensions</t>
  </si>
  <si>
    <t>For: Current policy, unconditional NDC, conditional NDC</t>
  </si>
  <si>
    <t>3) Split up to individual gases</t>
  </si>
  <si>
    <t>1) Harmonize to SSP2 emission with tapered scaling factor starting in latest available year and converging to 1 in 2050</t>
  </si>
  <si>
    <t>4) run through IPCC AR6 FaIR calibration</t>
  </si>
  <si>
    <t>6) Split up to individual gases</t>
  </si>
  <si>
    <t>7) run through IPCC AR6 FaIR calibration</t>
  </si>
  <si>
    <t>MtCO2-eq/yr (aggregated with AR6 GWP-100 metric values)</t>
  </si>
  <si>
    <t>Malaysia</t>
  </si>
  <si>
    <t>Nigeria</t>
  </si>
  <si>
    <t>Thailand</t>
  </si>
  <si>
    <t>Kazakhstan</t>
  </si>
  <si>
    <t>Ukraine</t>
  </si>
  <si>
    <t>Vietnam</t>
  </si>
  <si>
    <t>Colombia</t>
  </si>
  <si>
    <t>United Arab Emirates</t>
  </si>
  <si>
    <t>Net zero target applicable to</t>
  </si>
  <si>
    <t>UNCLEAR</t>
  </si>
  <si>
    <t>GHG</t>
  </si>
  <si>
    <t>CO2</t>
  </si>
  <si>
    <t>NOTARGET</t>
  </si>
  <si>
    <t>Chile</t>
  </si>
  <si>
    <t>Country</t>
  </si>
  <si>
    <t>Net zero target</t>
  </si>
  <si>
    <t>Legally binding</t>
  </si>
  <si>
    <t>Published plan</t>
  </si>
  <si>
    <t>Confidence assessment</t>
  </si>
  <si>
    <t>Y</t>
  </si>
  <si>
    <t>Current emissions</t>
  </si>
  <si>
    <t>NDC Emissions</t>
  </si>
  <si>
    <t>CLIMATE WATCH ANALYSIS</t>
  </si>
  <si>
    <t>G20</t>
  </si>
  <si>
    <t>NA</t>
  </si>
  <si>
    <t>USA</t>
  </si>
  <si>
    <t>United Kingdom</t>
  </si>
  <si>
    <t>UK</t>
  </si>
  <si>
    <t>GBR</t>
  </si>
  <si>
    <t>Türkiye</t>
  </si>
  <si>
    <t>TUR</t>
  </si>
  <si>
    <t>ZAF</t>
  </si>
  <si>
    <t>SAU</t>
  </si>
  <si>
    <t>Russia</t>
  </si>
  <si>
    <t>RUS</t>
  </si>
  <si>
    <t>South Korea</t>
  </si>
  <si>
    <t>KOR</t>
  </si>
  <si>
    <t>MEX</t>
  </si>
  <si>
    <t>JPN</t>
  </si>
  <si>
    <t>IDN</t>
  </si>
  <si>
    <t>IND</t>
  </si>
  <si>
    <t>EU27</t>
  </si>
  <si>
    <t>EU</t>
  </si>
  <si>
    <t>CHN</t>
  </si>
  <si>
    <t>CAN</t>
  </si>
  <si>
    <t>BRA</t>
  </si>
  <si>
    <t>AUS</t>
  </si>
  <si>
    <t>ARG</t>
  </si>
  <si>
    <t>Deviation Max</t>
  </si>
  <si>
    <t>Deviation Min</t>
  </si>
  <si>
    <t>High</t>
  </si>
  <si>
    <t>Low</t>
  </si>
  <si>
    <t>Central</t>
  </si>
  <si>
    <t>Conditional NDC: current</t>
  </si>
  <si>
    <t>Unconditional NDC: current (2030)</t>
  </si>
  <si>
    <t>Current policies 2030 (independent)</t>
  </si>
  <si>
    <t>Current policies 2030 (official data)</t>
  </si>
  <si>
    <t>Historical</t>
  </si>
  <si>
    <t>Country name_figure</t>
  </si>
  <si>
    <t>Country alternative name</t>
  </si>
  <si>
    <t>Country ISO</t>
  </si>
  <si>
    <t>Table for figures (corrected, AR6 GWP)</t>
  </si>
  <si>
    <t>b</t>
  </si>
  <si>
    <t>a</t>
  </si>
  <si>
    <t>https://newclimate.org/resources/publications/emissions-scenarios-for-major-economies-2022-update</t>
  </si>
  <si>
    <t>Figure 3.4 UNEP Emissions Gap report Chapter 3</t>
  </si>
  <si>
    <t>Source NDC levels</t>
  </si>
  <si>
    <t xml:space="preserve">Not sure, if we need to include Malaysia. I have no confidence in the numbers. </t>
  </si>
  <si>
    <t>https://climateactiontracker.org/countries/nigeria/</t>
  </si>
  <si>
    <t>https://climateactiontracker.org/countries/kazakhstan/</t>
  </si>
  <si>
    <t xml:space="preserve">Not sure, if we need to include Ukraine, given the war, and the large uncertainty around the projections </t>
  </si>
  <si>
    <t>https://climateactiontracker.org/countries/chile/</t>
  </si>
  <si>
    <t>N</t>
  </si>
  <si>
    <t>[inconclusive]</t>
  </si>
  <si>
    <t>NDC on downward path (2030 emissions at least 10% below last historic data point)</t>
  </si>
  <si>
    <t>Current policy projection on downward path (2030 emissions at least 10% below last historic data point)</t>
  </si>
  <si>
    <t>EGR 2022 ANALYSIS (Fig 3_4), extended with other sources</t>
  </si>
  <si>
    <t>5) Apply in addition the net zero targets to current policy, unconditional and conditional NDC</t>
  </si>
  <si>
    <t>No CurPol data</t>
  </si>
  <si>
    <t>Egypt</t>
  </si>
  <si>
    <t>Ethiopia</t>
  </si>
  <si>
    <t>Iran</t>
  </si>
  <si>
    <t>Morocco</t>
  </si>
  <si>
    <t>Current Policies</t>
  </si>
  <si>
    <t>Reduction below 2015 levels</t>
  </si>
  <si>
    <t>vs. Reported year</t>
  </si>
  <si>
    <t>vs. 2015 levels</t>
  </si>
  <si>
    <t>2.a) implied 2030 carbon price extensions and corresponding emissions</t>
  </si>
  <si>
    <t>2.a.2) 0, 1, 2, 3, 4, and 5% annual growth rate extension of carbon price</t>
  </si>
  <si>
    <r>
      <t>2) Use</t>
    </r>
    <r>
      <rPr>
        <b/>
        <sz val="11"/>
        <color theme="1"/>
        <rFont val="Calibri"/>
        <family val="2"/>
        <scheme val="minor"/>
      </rPr>
      <t xml:space="preserve"> [MESSAGE-GLOBIOM 1.0, AIM/CGE 2.0, GCAM4.2, REMIND-MAgPIE 1.5, WITCH-GLOBIOM 3.1] SSP2</t>
    </r>
    <r>
      <rPr>
        <sz val="11"/>
        <color theme="1"/>
        <rFont val="Calibri"/>
        <family val="2"/>
        <scheme val="minor"/>
      </rPr>
      <t xml:space="preserve"> to extend 2030 emissions to 2100</t>
    </r>
  </si>
  <si>
    <t>2.a.1) prescribed annual GDP growth rate extension of carbon price</t>
  </si>
  <si>
    <t>5.a) Apply all net zero targets marked "higher" in the "Confidence assessment" column</t>
  </si>
  <si>
    <t>5.b) Apply all net zero targets marked "higher" AND "lower" in the "Confidence assessment" column</t>
  </si>
  <si>
    <t>5.c) Apply all net zero targets marked "higher", "lower", and "much lower" in the "Confidence assessment" column (i.e., entire table)</t>
  </si>
  <si>
    <t>For: median, min and max</t>
  </si>
  <si>
    <t>* net zero targets that are "UNCLEAR" are applied to CO2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</si>
</sst>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9"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1"/>
      <color indexed="8"/>
      <name val="Calibri"/>
      <family val="2"/>
      <scheme val="minor"/>
    </font>
    <font>
      <sz val="10"/>
      <name val="Arial"/>
      <family val="2"/>
    </font>
    <font>
      <sz val="12"/>
      <color theme="1"/>
      <name val="Calibri"/>
      <family val="2"/>
      <scheme val="minor"/>
    </font>
    <font>
      <u/>
      <sz val="10"/>
      <color theme="10"/>
      <name val="Arial"/>
      <family val="2"/>
    </font>
    <font>
      <sz val="8"/>
      <name val="Arial"/>
      <family val="2"/>
    </font>
    <font>
      <sz val="11"/>
      <name val="Calibri"/>
      <family val="2"/>
      <scheme val="minor"/>
    </font>
    <font>
      <b/>
      <sz val="10"/>
      <color theme="1"/>
      <name val="Arial"/>
      <family val="2"/>
    </font>
    <font>
      <b/>
      <sz val="10"/>
      <color theme="0" tint="-0.34998626667073579"/>
      <name val="Arial"/>
      <family val="2"/>
    </font>
    <font>
      <b/>
      <sz val="10"/>
      <name val="Arial"/>
      <family val="2"/>
    </font>
    <font>
      <sz val="8"/>
      <color theme="1"/>
      <name val="Arial"/>
      <family val="2"/>
    </font>
    <font>
      <sz val="8"/>
      <color theme="1" tint="0.24994659260841701"/>
      <name val="Arial"/>
      <family val="2"/>
    </font>
    <font>
      <sz val="10"/>
      <color rgb="FF0070C0"/>
      <name val="Arial"/>
      <family val="2"/>
    </font>
    <font>
      <b/>
      <sz val="8"/>
      <color theme="0"/>
      <name val="Arial"/>
      <family val="2"/>
    </font>
    <font>
      <b/>
      <sz val="10"/>
      <color theme="0"/>
      <name val="Arial"/>
      <family val="2"/>
    </font>
    <font>
      <b/>
      <sz val="15"/>
      <color theme="3"/>
      <name val="Arial"/>
      <family val="2"/>
    </font>
  </fonts>
  <fills count="22">
    <fill>
      <patternFill patternType="none"/>
    </fill>
    <fill>
      <patternFill patternType="gray125"/>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4" tint="0.59999389629810485"/>
        <bgColor indexed="64"/>
      </patternFill>
    </fill>
    <fill>
      <patternFill patternType="solid">
        <fgColor theme="8" tint="0.59999389629810485"/>
        <bgColor indexed="64"/>
      </patternFill>
    </fill>
    <fill>
      <patternFill patternType="solid">
        <fgColor rgb="FF9EBAE0"/>
        <bgColor theme="0" tint="-4.9989318521683403E-2"/>
      </patternFill>
    </fill>
    <fill>
      <patternFill patternType="solid">
        <fgColor theme="7" tint="0.79998168889431442"/>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5"/>
        <bgColor indexed="64"/>
      </patternFill>
    </fill>
    <fill>
      <patternFill patternType="solid">
        <fgColor theme="7" tint="0.39997558519241921"/>
        <bgColor indexed="64"/>
      </patternFill>
    </fill>
    <fill>
      <patternFill patternType="solid">
        <fgColor theme="0"/>
        <bgColor indexed="64"/>
      </patternFill>
    </fill>
    <fill>
      <patternFill patternType="solid">
        <fgColor rgb="FFCBE7DA"/>
        <bgColor theme="0" tint="-4.9989318521683403E-2"/>
      </patternFill>
    </fill>
    <fill>
      <patternFill patternType="solid">
        <fgColor theme="4"/>
        <bgColor indexed="64"/>
      </patternFill>
    </fill>
    <fill>
      <patternFill patternType="solid">
        <fgColor theme="4"/>
        <bgColor theme="4"/>
      </patternFill>
    </fill>
    <fill>
      <patternFill patternType="solid">
        <fgColor theme="7"/>
        <bgColor indexed="64"/>
      </patternFill>
    </fill>
    <fill>
      <patternFill patternType="solid">
        <fgColor theme="9" tint="0.39997558519241921"/>
        <bgColor indexed="64"/>
      </patternFill>
    </fill>
    <fill>
      <patternFill patternType="solid">
        <fgColor rgb="FF00B0F0"/>
        <bgColor indexed="64"/>
      </patternFill>
    </fill>
    <fill>
      <patternFill patternType="solid">
        <fgColor rgb="FFFFFF00"/>
        <bgColor indexed="64"/>
      </patternFill>
    </fill>
    <fill>
      <patternFill patternType="solid">
        <fgColor theme="9" tint="0.79998168889431442"/>
        <bgColor indexed="64"/>
      </patternFill>
    </fill>
  </fills>
  <borders count="6">
    <border>
      <left/>
      <right/>
      <top/>
      <bottom/>
      <diagonal/>
    </border>
    <border>
      <left style="thin">
        <color theme="3" tint="0.79998168889431442"/>
      </left>
      <right style="thin">
        <color theme="3" tint="0.79998168889431442"/>
      </right>
      <top style="thin">
        <color theme="3" tint="0.79998168889431442"/>
      </top>
      <bottom style="thin">
        <color theme="3" tint="0.79998168889431442"/>
      </bottom>
      <diagonal/>
    </border>
    <border>
      <left/>
      <right/>
      <top/>
      <bottom style="thick">
        <color theme="4"/>
      </bottom>
      <diagonal/>
    </border>
    <border>
      <left/>
      <right/>
      <top style="thin">
        <color theme="4" tint="0.39997558519241921"/>
      </top>
      <bottom/>
      <diagonal/>
    </border>
    <border>
      <left style="thin">
        <color theme="4" tint="0.39997558519241921"/>
      </left>
      <right/>
      <top style="thin">
        <color theme="4" tint="0.39997558519241921"/>
      </top>
      <bottom/>
      <diagonal/>
    </border>
    <border>
      <left style="thin">
        <color theme="3" tint="0.79998168889431442"/>
      </left>
      <right/>
      <top style="thin">
        <color theme="3" tint="0.79998168889431442"/>
      </top>
      <bottom/>
      <diagonal/>
    </border>
  </borders>
  <cellStyleXfs count="18">
    <xf numFmtId="0" fontId="0" fillId="0" borderId="0"/>
    <xf numFmtId="0" fontId="4" fillId="0" borderId="0"/>
    <xf numFmtId="9" fontId="4" fillId="0" borderId="0" applyFont="0" applyFill="0" applyBorder="0" applyAlignment="0" applyProtection="0"/>
    <xf numFmtId="0" fontId="4" fillId="0" borderId="0"/>
    <xf numFmtId="0" fontId="5" fillId="0" borderId="0"/>
    <xf numFmtId="0" fontId="1" fillId="0" borderId="0"/>
    <xf numFmtId="0" fontId="1" fillId="3" borderId="0" applyNumberFormat="0" applyBorder="0" applyAlignment="0" applyProtection="0"/>
    <xf numFmtId="0" fontId="1" fillId="2" borderId="0" applyNumberFormat="0" applyBorder="0" applyAlignment="0" applyProtection="0"/>
    <xf numFmtId="0" fontId="3" fillId="4" borderId="0" applyNumberFormat="0" applyBorder="0" applyAlignment="0" applyProtection="0"/>
    <xf numFmtId="164" fontId="6" fillId="0" borderId="0" applyFont="0" applyFill="0" applyBorder="0" applyAlignment="0" applyProtection="0"/>
    <xf numFmtId="0" fontId="6" fillId="0" borderId="0"/>
    <xf numFmtId="0" fontId="7" fillId="0" borderId="0" applyNumberFormat="0" applyFill="0" applyBorder="0" applyAlignment="0" applyProtection="0"/>
    <xf numFmtId="2" fontId="8" fillId="7" borderId="1" applyNumberFormat="0" applyProtection="0">
      <alignment vertical="center"/>
      <protection locked="0"/>
    </xf>
    <xf numFmtId="0" fontId="8" fillId="0" borderId="0"/>
    <xf numFmtId="2" fontId="14" fillId="14" borderId="1" applyNumberFormat="0" applyProtection="0">
      <alignment vertical="center"/>
      <protection locked="0"/>
    </xf>
    <xf numFmtId="0" fontId="16" fillId="15" borderId="0" applyNumberFormat="0" applyProtection="0">
      <alignment wrapText="1"/>
    </xf>
    <xf numFmtId="0" fontId="18" fillId="0" borderId="2" applyNumberFormat="0" applyFill="0" applyAlignment="0" applyProtection="0"/>
    <xf numFmtId="9" fontId="1" fillId="0" borderId="0" applyFont="0" applyFill="0" applyBorder="0" applyAlignment="0" applyProtection="0"/>
  </cellStyleXfs>
  <cellXfs count="49">
    <xf numFmtId="0" fontId="0" fillId="0" borderId="0" xfId="0"/>
    <xf numFmtId="0" fontId="2" fillId="0" borderId="0" xfId="0" applyFont="1"/>
    <xf numFmtId="0" fontId="2" fillId="5" borderId="0" xfId="0" applyFont="1" applyFill="1"/>
    <xf numFmtId="0" fontId="0" fillId="5" borderId="0" xfId="0" applyFill="1"/>
    <xf numFmtId="1" fontId="0" fillId="0" borderId="0" xfId="0" applyNumberFormat="1"/>
    <xf numFmtId="0" fontId="0" fillId="6" borderId="0" xfId="0" applyFill="1"/>
    <xf numFmtId="0" fontId="0" fillId="8" borderId="0" xfId="0" applyFill="1"/>
    <xf numFmtId="0" fontId="9" fillId="10" borderId="0" xfId="0" applyFont="1" applyFill="1"/>
    <xf numFmtId="0" fontId="0" fillId="11" borderId="0" xfId="0" applyFill="1"/>
    <xf numFmtId="0" fontId="0" fillId="12" borderId="0" xfId="0" applyFill="1"/>
    <xf numFmtId="0" fontId="5" fillId="0" borderId="0" xfId="13" applyFont="1"/>
    <xf numFmtId="0" fontId="10" fillId="0" borderId="0" xfId="13" applyFont="1"/>
    <xf numFmtId="1" fontId="11" fillId="13" borderId="3" xfId="13" applyNumberFormat="1" applyFont="1" applyFill="1" applyBorder="1"/>
    <xf numFmtId="1" fontId="10" fillId="13" borderId="3" xfId="13" applyNumberFormat="1" applyFont="1" applyFill="1" applyBorder="1"/>
    <xf numFmtId="1" fontId="8" fillId="7" borderId="1" xfId="12" applyNumberFormat="1" applyProtection="1">
      <alignment vertical="center"/>
    </xf>
    <xf numFmtId="0" fontId="10" fillId="13" borderId="3" xfId="13" applyFont="1" applyFill="1" applyBorder="1"/>
    <xf numFmtId="0" fontId="10" fillId="13" borderId="4" xfId="13" applyFont="1" applyFill="1" applyBorder="1"/>
    <xf numFmtId="0" fontId="12" fillId="0" borderId="0" xfId="13" applyFont="1"/>
    <xf numFmtId="1" fontId="13" fillId="7" borderId="5" xfId="12" applyNumberFormat="1" applyFont="1" applyBorder="1" applyProtection="1">
      <alignment vertical="center"/>
    </xf>
    <xf numFmtId="0" fontId="10" fillId="13" borderId="0" xfId="13" applyFont="1" applyFill="1" applyAlignment="1">
      <alignment wrapText="1"/>
    </xf>
    <xf numFmtId="1" fontId="14" fillId="14" borderId="1" xfId="14" applyNumberFormat="1" applyProtection="1">
      <alignment vertical="center"/>
    </xf>
    <xf numFmtId="0" fontId="10" fillId="13" borderId="3" xfId="13" applyFont="1" applyFill="1" applyBorder="1" applyAlignment="1">
      <alignment wrapText="1"/>
    </xf>
    <xf numFmtId="0" fontId="10" fillId="13" borderId="4" xfId="13" applyFont="1" applyFill="1" applyBorder="1" applyAlignment="1">
      <alignment wrapText="1"/>
    </xf>
    <xf numFmtId="0" fontId="12" fillId="0" borderId="0" xfId="13" applyFont="1" applyAlignment="1">
      <alignment wrapText="1"/>
    </xf>
    <xf numFmtId="0" fontId="10" fillId="13" borderId="0" xfId="13" applyFont="1" applyFill="1"/>
    <xf numFmtId="0" fontId="15" fillId="0" borderId="0" xfId="13" applyFont="1"/>
    <xf numFmtId="1" fontId="15" fillId="0" borderId="0" xfId="13" applyNumberFormat="1" applyFont="1"/>
    <xf numFmtId="0" fontId="16" fillId="15" borderId="0" xfId="15" applyAlignment="1">
      <alignment vertical="top" wrapText="1"/>
    </xf>
    <xf numFmtId="0" fontId="17" fillId="16" borderId="3" xfId="13" applyFont="1" applyFill="1" applyBorder="1" applyAlignment="1">
      <alignment vertical="top" wrapText="1"/>
    </xf>
    <xf numFmtId="0" fontId="18" fillId="0" borderId="2" xfId="16"/>
    <xf numFmtId="1" fontId="5" fillId="0" borderId="0" xfId="13" applyNumberFormat="1" applyFont="1"/>
    <xf numFmtId="1" fontId="9" fillId="18" borderId="0" xfId="0" applyNumberFormat="1" applyFont="1" applyFill="1"/>
    <xf numFmtId="0" fontId="9" fillId="11" borderId="0" xfId="0" applyFont="1" applyFill="1"/>
    <xf numFmtId="0" fontId="9" fillId="0" borderId="0" xfId="0" applyFont="1"/>
    <xf numFmtId="0" fontId="0" fillId="8" borderId="0" xfId="0" applyFill="1" applyAlignment="1">
      <alignment wrapText="1"/>
    </xf>
    <xf numFmtId="0" fontId="0" fillId="9" borderId="0" xfId="0" applyFill="1"/>
    <xf numFmtId="1" fontId="0" fillId="9" borderId="0" xfId="0" applyNumberFormat="1" applyFill="1"/>
    <xf numFmtId="1" fontId="0" fillId="11" borderId="0" xfId="0" applyNumberFormat="1" applyFill="1"/>
    <xf numFmtId="1" fontId="0" fillId="17" borderId="0" xfId="0" applyNumberFormat="1" applyFill="1"/>
    <xf numFmtId="1" fontId="0" fillId="19" borderId="0" xfId="0" applyNumberFormat="1" applyFill="1"/>
    <xf numFmtId="1" fontId="0" fillId="18" borderId="0" xfId="0" applyNumberFormat="1" applyFill="1"/>
    <xf numFmtId="1" fontId="9" fillId="17" borderId="0" xfId="0" applyNumberFormat="1" applyFont="1" applyFill="1"/>
    <xf numFmtId="1" fontId="9" fillId="19" borderId="0" xfId="0" applyNumberFormat="1" applyFont="1" applyFill="1"/>
    <xf numFmtId="9" fontId="12" fillId="0" borderId="0" xfId="17" applyFont="1"/>
    <xf numFmtId="9" fontId="12" fillId="20" borderId="0" xfId="17" applyFont="1" applyFill="1"/>
    <xf numFmtId="9" fontId="0" fillId="12" borderId="0" xfId="17" applyFont="1" applyFill="1"/>
    <xf numFmtId="9" fontId="2" fillId="12" borderId="0" xfId="17" applyFont="1" applyFill="1"/>
    <xf numFmtId="1" fontId="0" fillId="21" borderId="0" xfId="0" applyNumberFormat="1" applyFill="1"/>
    <xf numFmtId="0" fontId="0" fillId="21" borderId="0" xfId="0" applyFill="1"/>
  </cellXfs>
  <cellStyles count="18">
    <cellStyle name="20% - Accent3 13" xfId="7" xr:uid="{4E683F98-D24F-4741-9FF9-25B977551CE5}"/>
    <cellStyle name="40% - Accent3 13" xfId="6" xr:uid="{ED908A8F-3364-4BF3-AC65-DB12BEB67904}"/>
    <cellStyle name="60% - Accent3 13" xfId="8" xr:uid="{B25B75B5-66CE-40CD-BE57-01C463199F98}"/>
    <cellStyle name="Calc_general1" xfId="14" xr:uid="{42489F02-3191-439D-9C8F-38D6AB0E8E1A}"/>
    <cellStyle name="Calc_general2" xfId="12" xr:uid="{3293FB98-5D30-4925-8D1F-4C73D1616D78}"/>
    <cellStyle name="Comma 3" xfId="9" xr:uid="{292F30F4-0630-4B4F-97E1-2DFFBFAF42A6}"/>
    <cellStyle name="Hyperlink 4 2" xfId="11" xr:uid="{AC89C193-AE9C-4774-AFE8-90A71F8C6899}"/>
    <cellStyle name="Normal" xfId="0" builtinId="0"/>
    <cellStyle name="Normal 2" xfId="1" xr:uid="{38C19DC2-15F4-495E-B292-6B1B4BAF141A}"/>
    <cellStyle name="Normal 2 2" xfId="4" xr:uid="{093AE267-83FC-4ADC-8242-7122D47EB5AD}"/>
    <cellStyle name="Normal 29" xfId="5" xr:uid="{AC6CF993-97BD-4EEB-BABE-2DAC6BA94CD4}"/>
    <cellStyle name="Normal 3" xfId="13" xr:uid="{817CEB62-B181-4674-8655-74529657400C}"/>
    <cellStyle name="Normal 3 3" xfId="10" xr:uid="{0C19DBEB-F2B4-4055-A3B1-A5E4768C6AC2}"/>
    <cellStyle name="Normal 5" xfId="3" xr:uid="{FE7C401C-F715-49DB-ADD1-D20B3A1292B7}"/>
    <cellStyle name="Percent" xfId="17" builtinId="5"/>
    <cellStyle name="Percent 3" xfId="2" xr:uid="{FF6B5770-30D2-4F4F-A1CC-0A2B5DA76100}"/>
    <cellStyle name="TableHeader" xfId="15" xr:uid="{310FCB52-FE54-4FFC-964E-42B26D645F75}"/>
    <cellStyle name="Title1" xfId="16" xr:uid="{305468F4-9026-4E80-BD69-AC2B650C99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2.xml"/><Relationship Id="rId7" Type="http://schemas.openxmlformats.org/officeDocument/2006/relationships/theme" Target="theme/theme1.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4.xml"/><Relationship Id="rId10" Type="http://schemas.microsoft.com/office/2017/10/relationships/person" Target="persons/person.xml"/><Relationship Id="rId4" Type="http://schemas.openxmlformats.org/officeDocument/2006/relationships/worksheet" Target="worksheets/sheet3.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dLbls>
          <c:showLegendKey val="0"/>
          <c:showVal val="0"/>
          <c:showCatName val="0"/>
          <c:showSerName val="0"/>
          <c:showPercent val="0"/>
          <c:showBubbleSize val="0"/>
        </c:dLbls>
        <c:gapWidth val="219"/>
        <c:overlap val="-27"/>
        <c:axId val="616616224"/>
        <c:axId val="616615144"/>
      </c:barChart>
      <c:catAx>
        <c:axId val="61661622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6615144"/>
        <c:crosses val="autoZero"/>
        <c:auto val="1"/>
        <c:lblAlgn val="ctr"/>
        <c:lblOffset val="100"/>
        <c:noMultiLvlLbl val="0"/>
      </c:catAx>
      <c:valAx>
        <c:axId val="616615144"/>
        <c:scaling>
          <c:orientation val="minMax"/>
        </c:scaling>
        <c:delete val="0"/>
        <c:axPos val="l"/>
        <c:majorGridlines>
          <c:spPr>
            <a:ln w="9525" cap="flat" cmpd="sng" algn="ctr">
              <a:solidFill>
                <a:schemeClr val="tx1">
                  <a:lumMod val="15000"/>
                  <a:lumOff val="85000"/>
                </a:schemeClr>
              </a:solidFill>
              <a:round/>
            </a:ln>
            <a:effectLst/>
          </c:spPr>
        </c:majorGridlines>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661622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CA4FBDEB-3E7B-4FAE-A46E-EC70E5B9F774}">
  <sheetPr/>
  <sheetViews>
    <sheetView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9288780" cy="6065520"/>
    <xdr:graphicFrame macro="">
      <xdr:nvGraphicFramePr>
        <xdr:cNvPr id="2" name="Chart 1">
          <a:extLst>
            <a:ext uri="{FF2B5EF4-FFF2-40B4-BE49-F238E27FC236}">
              <a16:creationId xmlns:a16="http://schemas.microsoft.com/office/drawing/2014/main" id="{2AAF1F26-9388-F0DA-2B47-CF0EC4D5C78B}"/>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xdr:from>
      <xdr:col>12</xdr:col>
      <xdr:colOff>231321</xdr:colOff>
      <xdr:row>35</xdr:row>
      <xdr:rowOff>108856</xdr:rowOff>
    </xdr:from>
    <xdr:to>
      <xdr:col>18</xdr:col>
      <xdr:colOff>190500</xdr:colOff>
      <xdr:row>46</xdr:row>
      <xdr:rowOff>163285</xdr:rowOff>
    </xdr:to>
    <xdr:sp macro="" textlink="">
      <xdr:nvSpPr>
        <xdr:cNvPr id="2" name="Rectangle: Rounded Corners 1">
          <a:extLst>
            <a:ext uri="{FF2B5EF4-FFF2-40B4-BE49-F238E27FC236}">
              <a16:creationId xmlns:a16="http://schemas.microsoft.com/office/drawing/2014/main" id="{89463F1E-0A3B-5778-486B-3BF2F638DAAD}"/>
            </a:ext>
          </a:extLst>
        </xdr:cNvPr>
        <xdr:cNvSpPr/>
      </xdr:nvSpPr>
      <xdr:spPr>
        <a:xfrm>
          <a:off x="10518321" y="6776356"/>
          <a:ext cx="5456465" cy="2149929"/>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600"/>
            <a:t>TAK (13/12/2022)</a:t>
          </a:r>
        </a:p>
        <a:p>
          <a:pPr algn="l"/>
          <a:r>
            <a:rPr lang="en-GB" sz="1600"/>
            <a:t>Column N on the CP</a:t>
          </a:r>
          <a:r>
            <a:rPr lang="en-GB" sz="1600" baseline="0"/>
            <a:t> projection trends needs revision, as the reference emission year (column C) varies across countries.  The reference historical year should be standardised. I'm fine if 2015, 2019 or 2020, as long as we have data (the latter two would be preferred - with 2015 baseline we need to rethink the 10% threshold). </a:t>
          </a:r>
          <a:endParaRPr lang="LID4096" sz="1600"/>
        </a:p>
      </xdr:txBody>
    </xdr:sp>
    <xdr:clientData/>
  </xdr:twoCellAnchor>
  <xdr:twoCellAnchor>
    <xdr:from>
      <xdr:col>3</xdr:col>
      <xdr:colOff>122465</xdr:colOff>
      <xdr:row>35</xdr:row>
      <xdr:rowOff>40822</xdr:rowOff>
    </xdr:from>
    <xdr:to>
      <xdr:col>9</xdr:col>
      <xdr:colOff>680357</xdr:colOff>
      <xdr:row>50</xdr:row>
      <xdr:rowOff>0</xdr:rowOff>
    </xdr:to>
    <xdr:sp macro="" textlink="">
      <xdr:nvSpPr>
        <xdr:cNvPr id="3" name="Rectangle: Rounded Corners 2">
          <a:extLst>
            <a:ext uri="{FF2B5EF4-FFF2-40B4-BE49-F238E27FC236}">
              <a16:creationId xmlns:a16="http://schemas.microsoft.com/office/drawing/2014/main" id="{D931188D-40F0-4C42-A785-8F5FD1C09D7B}"/>
            </a:ext>
          </a:extLst>
        </xdr:cNvPr>
        <xdr:cNvSpPr/>
      </xdr:nvSpPr>
      <xdr:spPr>
        <a:xfrm>
          <a:off x="2911929" y="6708322"/>
          <a:ext cx="5456464" cy="2816678"/>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600"/>
            <a:t>TAK (13/12/2022)</a:t>
          </a:r>
        </a:p>
        <a:p>
          <a:pPr algn="l"/>
          <a:r>
            <a:rPr lang="en-GB" sz="1600"/>
            <a:t>Thailand: It</a:t>
          </a:r>
          <a:r>
            <a:rPr lang="en-GB" sz="1600" baseline="0"/>
            <a:t> has a 2050 net zero CO2 target AND a 2065 net zero GHG target. Which one should we use? On the planning, CAT gives a good rating on its LT-LEDS:</a:t>
          </a:r>
        </a:p>
        <a:p>
          <a:pPr algn="l"/>
          <a:r>
            <a:rPr lang="en-GB" sz="1600"/>
            <a:t>https://climateactiontracker.org/countries/thailand/net-zero-targets/</a:t>
          </a:r>
        </a:p>
        <a:p>
          <a:pPr algn="l"/>
          <a:endParaRPr lang="en-GB" sz="1600"/>
        </a:p>
        <a:p>
          <a:pPr algn="l"/>
          <a:r>
            <a:rPr lang="en-GB" sz="1600"/>
            <a:t>Japan:</a:t>
          </a:r>
          <a:r>
            <a:rPr lang="en-GB" sz="1600" baseline="0"/>
            <a:t> On published plan - what's the rationale for 'inconclusive'? </a:t>
          </a:r>
          <a:endParaRPr lang="LID4096" sz="16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gray/Documents/My%20Documents/ICC/2030%20target%20tool/2015%20Targets%20tool/ICC%20Targets%20Tool%20-%20development%20demo%20(Autosav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r Instructions"/>
      <sheetName val="country results table"/>
      <sheetName val="country results"/>
      <sheetName val="global chart"/>
      <sheetName val="Global results 2020 excl REDD"/>
      <sheetName val="Global results 2020 incl REDD"/>
      <sheetName val="Scenario List"/>
      <sheetName val="Load scenarios"/>
      <sheetName val="Create scenarios"/>
      <sheetName val="2020 targets chart"/>
      <sheetName val="2020 assumptions chart"/>
      <sheetName val="2030 targets chart"/>
      <sheetName val="2030 BU assumptions chart"/>
      <sheetName val="2030 TD assumptions chart"/>
      <sheetName val="scenario description tables"/>
      <sheetName val="2020 carbon market tables"/>
      <sheetName val="2030 BU carbon market table"/>
      <sheetName val="2030TD carbon market table"/>
      <sheetName val="flows cost tables"/>
      <sheetName val="efficiency factors"/>
      <sheetName val="Carbon mkt assumptions"/>
      <sheetName val="2020 targets"/>
      <sheetName val="2030 targets"/>
      <sheetName val="Global results 2030 excl REDD"/>
      <sheetName val="Global results 2030 incl REDD"/>
      <sheetName val="cost data"/>
      <sheetName val="Input data BAU"/>
      <sheetName val="Input data Population GDP"/>
      <sheetName val="Globalresults_created"/>
      <sheetName val="Scenario_2Degrees"/>
      <sheetName val="Scenario_Notquite2degs"/>
      <sheetName val="Scenario_OurAsks"/>
      <sheetName val="Scenario_HighAmb"/>
      <sheetName val="Scenario_2.5degs"/>
      <sheetName val="Scenario_EU40pcCost"/>
      <sheetName val="Scenario_ExpectAmb"/>
      <sheetName val="Scenario_LowAmb"/>
      <sheetName val="Scenario_ExpectAmb2"/>
      <sheetName val="Scenario_OurAsks3"/>
      <sheetName val="Scenario_OurAsks4"/>
      <sheetName val="Scenario_OurAsks7"/>
      <sheetName val="Scenario_OurAsks8"/>
      <sheetName val="Scenario_OurAsks9"/>
      <sheetName val="Scenario_OurAsks10"/>
      <sheetName val="Scenario_OurAsks11"/>
      <sheetName val="Scenario_OurAsks12"/>
      <sheetName val="Scenario_OurAsks13"/>
      <sheetName val="Scenario_OurAsks14"/>
      <sheetName val="Scenario_OurAsks15"/>
      <sheetName val="Scenario_OurAsks16"/>
      <sheetName val="Scenario_OurAsks17"/>
      <sheetName val="Scenario_OurAsks18"/>
      <sheetName val="Scenario_ExpectAmbTEST"/>
      <sheetName val="Scenario_ExpectAmbTEST2"/>
      <sheetName val="Scenario_ExpectAmbTEST3"/>
      <sheetName val="Scenario_ExpectAmbThurTEST"/>
      <sheetName val="Scenario_ExpectAmbThurTEST2"/>
      <sheetName val="ScenarioTemplate"/>
      <sheetName val="2014 scenarios"/>
      <sheetName val="Run1new"/>
      <sheetName val="Run1newnoREDD"/>
      <sheetName val="Run2new"/>
      <sheetName val="Run2newnoREDD"/>
      <sheetName val="Run7new"/>
      <sheetName val="Run7newnoREDD"/>
      <sheetName val="Run8new"/>
      <sheetName val="Run8newnoREDD"/>
      <sheetName val="Run10new"/>
      <sheetName val="Run10newnoREDD"/>
      <sheetName val="Run11new2"/>
      <sheetName val="Run11new2noREDD"/>
      <sheetName val="Run12"/>
      <sheetName val="Run17"/>
      <sheetName val="Run27"/>
      <sheetName val="Run31"/>
      <sheetName val="Run4new"/>
      <sheetName val="Run4newnoREDD"/>
      <sheetName val="Run5new"/>
      <sheetName val="Run5newnoREDD"/>
      <sheetName val="Run36"/>
      <sheetName val="2020 BAU &amp; targets new"/>
      <sheetName val="Lookups"/>
      <sheetName val="Country outputs"/>
      <sheetName val="Historical and BAU old"/>
      <sheetName val="Historical and BAU"/>
      <sheetName val="2DegreeConsistent"/>
      <sheetName val="Target converter new"/>
      <sheetName val="Target converter"/>
      <sheetName val="Lookup"/>
      <sheetName val="Trajectories"/>
      <sheetName val="notes"/>
    </sheetNames>
    <sheetDataSet>
      <sheetData sheetId="0"/>
      <sheetData sheetId="1"/>
      <sheetData sheetId="2"/>
      <sheetData sheetId="3"/>
      <sheetData sheetId="4"/>
      <sheetData sheetId="5">
        <row r="1">
          <cell r="A1" t="str">
            <v>Overview of 2020 GLOCAF scenarios including REDD</v>
          </cell>
          <cell r="B1">
            <v>0</v>
          </cell>
          <cell r="C1" t="str">
            <v>Run_1new</v>
          </cell>
          <cell r="D1">
            <v>0</v>
          </cell>
          <cell r="E1" t="str">
            <v>Current actionOverall total</v>
          </cell>
          <cell r="F1" t="str">
            <v>Current actionAllowed emissions in 2020 (Mt)</v>
          </cell>
          <cell r="G1" t="str">
            <v>Current actionMitigation needed in 2020 (Mt)</v>
          </cell>
          <cell r="H1" t="str">
            <v>Current actionCost as % GDP</v>
          </cell>
          <cell r="I1" t="str">
            <v>Run_2new</v>
          </cell>
          <cell r="J1">
            <v>0</v>
          </cell>
          <cell r="K1" t="str">
            <v>Low accordOverall total</v>
          </cell>
          <cell r="L1" t="str">
            <v>Low accordAllowed emissions in 2020 (Mt)</v>
          </cell>
          <cell r="M1" t="str">
            <v>Low accordMitigation needed in 2020 (Mt)</v>
          </cell>
          <cell r="N1" t="str">
            <v>Low accordCost as % GDP</v>
          </cell>
          <cell r="O1" t="str">
            <v>Run_4new</v>
          </cell>
          <cell r="P1">
            <v>0</v>
          </cell>
          <cell r="Q1" t="str">
            <v>High accordOverall total</v>
          </cell>
          <cell r="R1" t="str">
            <v>High accordAllowed emissions in 2020 (Mt)</v>
          </cell>
          <cell r="S1" t="str">
            <v>High accordMitigation needed in 2020 (Mt)</v>
          </cell>
          <cell r="T1" t="str">
            <v>High accordCost as % GDP</v>
          </cell>
          <cell r="U1" t="str">
            <v>Run_5new</v>
          </cell>
          <cell r="V1">
            <v>0</v>
          </cell>
          <cell r="W1" t="str">
            <v>High accord plusOverall total</v>
          </cell>
          <cell r="X1" t="str">
            <v>High accord plusAllowed emissions in 2020 (Mt)</v>
          </cell>
          <cell r="Y1" t="str">
            <v>High accord plusMitigation needed in 2020 (Mt)</v>
          </cell>
          <cell r="Z1" t="str">
            <v>High accord plusCost as % GDP</v>
          </cell>
          <cell r="AA1" t="str">
            <v>Run_36</v>
          </cell>
          <cell r="AB1">
            <v>0</v>
          </cell>
          <cell r="AC1">
            <v>0</v>
          </cell>
          <cell r="AD1" t="str">
            <v>2 
degreesAllowed emissions in 2020 (Mt)</v>
          </cell>
          <cell r="AE1" t="str">
            <v>2 
degreesMitigation needed in 2020 (Mt)</v>
          </cell>
          <cell r="AF1" t="str">
            <v>2 
degreesCost as % GDP</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2">
          <cell r="F2" t="str">
            <v>GLOCAF BAU emissions (Mt)</v>
          </cell>
          <cell r="G2">
            <v>1990</v>
          </cell>
          <cell r="H2">
            <v>1995</v>
          </cell>
          <cell r="I2">
            <v>2000</v>
          </cell>
          <cell r="J2">
            <v>2005</v>
          </cell>
          <cell r="K2">
            <v>2010</v>
          </cell>
          <cell r="L2">
            <v>2015</v>
          </cell>
          <cell r="M2">
            <v>2020</v>
          </cell>
          <cell r="N2">
            <v>2025</v>
          </cell>
          <cell r="O2">
            <v>2030</v>
          </cell>
          <cell r="P2">
            <v>2035</v>
          </cell>
          <cell r="Q2">
            <v>2040</v>
          </cell>
          <cell r="R2">
            <v>2045</v>
          </cell>
          <cell r="S2">
            <v>2050</v>
          </cell>
        </row>
        <row r="3">
          <cell r="F3" t="str">
            <v>Brazil</v>
          </cell>
          <cell r="G3">
            <v>1850.6022605629237</v>
          </cell>
          <cell r="H3">
            <v>1929.9396496404497</v>
          </cell>
          <cell r="I3">
            <v>2009.2770387179758</v>
          </cell>
          <cell r="J3">
            <v>2369.7286429207188</v>
          </cell>
          <cell r="K3">
            <v>2192.7184010018227</v>
          </cell>
          <cell r="L3">
            <v>2270.2016391666666</v>
          </cell>
          <cell r="M3">
            <v>2341.5577757000001</v>
          </cell>
          <cell r="N3">
            <v>2350.0996494500005</v>
          </cell>
          <cell r="O3">
            <v>2358.6415232000004</v>
          </cell>
          <cell r="P3">
            <v>2275.4982468083335</v>
          </cell>
          <cell r="Q3">
            <v>2192.3549704166671</v>
          </cell>
          <cell r="R3">
            <v>2109.2116940250007</v>
          </cell>
          <cell r="S3">
            <v>2026.0684176333339</v>
          </cell>
        </row>
        <row r="4">
          <cell r="F4" t="str">
            <v>Canada</v>
          </cell>
          <cell r="G4">
            <v>715.23390408371722</v>
          </cell>
          <cell r="H4">
            <v>775.08141947408353</v>
          </cell>
          <cell r="I4">
            <v>834.92893486444996</v>
          </cell>
          <cell r="J4">
            <v>842.97304182421863</v>
          </cell>
          <cell r="K4">
            <v>810.85684653359351</v>
          </cell>
          <cell r="L4">
            <v>861.49979863333317</v>
          </cell>
          <cell r="M4">
            <v>916.55336586666647</v>
          </cell>
          <cell r="N4">
            <v>928.9238620499998</v>
          </cell>
          <cell r="O4">
            <v>941.29435823333324</v>
          </cell>
          <cell r="P4">
            <v>998.63594862516652</v>
          </cell>
          <cell r="Q4">
            <v>1055.9775390169998</v>
          </cell>
          <cell r="R4">
            <v>1113.3191294088331</v>
          </cell>
          <cell r="S4">
            <v>1170.6607198006664</v>
          </cell>
        </row>
        <row r="5">
          <cell r="F5" t="str">
            <v>China</v>
          </cell>
          <cell r="G5">
            <v>3676.7378322496061</v>
          </cell>
          <cell r="H5">
            <v>4321.5397231247771</v>
          </cell>
          <cell r="I5">
            <v>4966.341613999949</v>
          </cell>
          <cell r="J5">
            <v>7683.418852888205</v>
          </cell>
          <cell r="K5">
            <v>10537.933013508184</v>
          </cell>
          <cell r="L5">
            <v>12746.420437204715</v>
          </cell>
          <cell r="M5">
            <v>15051.034485574852</v>
          </cell>
          <cell r="N5">
            <v>15918.386466313514</v>
          </cell>
          <cell r="O5">
            <v>16785.738447052176</v>
          </cell>
          <cell r="P5">
            <v>16442.330998625133</v>
          </cell>
          <cell r="Q5">
            <v>16098.923550198091</v>
          </cell>
          <cell r="R5">
            <v>15755.516101771049</v>
          </cell>
          <cell r="S5">
            <v>15412.108653344007</v>
          </cell>
        </row>
        <row r="6">
          <cell r="F6" t="str">
            <v>EU</v>
          </cell>
          <cell r="G6">
            <v>5538.4346601664138</v>
          </cell>
          <cell r="H6">
            <v>5291.1393724176651</v>
          </cell>
          <cell r="I6">
            <v>5043.8440846689164</v>
          </cell>
          <cell r="J6">
            <v>5089.3716775006478</v>
          </cell>
          <cell r="K6">
            <v>4612.4526386820662</v>
          </cell>
          <cell r="L6">
            <v>4344.907600048894</v>
          </cell>
          <cell r="M6">
            <v>4354.7979027568126</v>
          </cell>
          <cell r="N6">
            <v>4275.6369663523983</v>
          </cell>
          <cell r="O6">
            <v>4196.476029947984</v>
          </cell>
          <cell r="P6">
            <v>4129.7181846699905</v>
          </cell>
          <cell r="Q6">
            <v>4062.960339391997</v>
          </cell>
          <cell r="R6">
            <v>3996.2024941140035</v>
          </cell>
          <cell r="S6">
            <v>3929.4446488360095</v>
          </cell>
        </row>
        <row r="7">
          <cell r="F7" t="str">
            <v>India</v>
          </cell>
          <cell r="G7">
            <v>1253.2076248983772</v>
          </cell>
          <cell r="H7">
            <v>1512.2830255365602</v>
          </cell>
          <cell r="I7">
            <v>1771.3584261747433</v>
          </cell>
          <cell r="J7">
            <v>2089.1047765956355</v>
          </cell>
          <cell r="K7">
            <v>2725.5829587296871</v>
          </cell>
          <cell r="L7">
            <v>3234.1823925000008</v>
          </cell>
          <cell r="M7">
            <v>3742.8432292999992</v>
          </cell>
          <cell r="N7">
            <v>4519.7369121833326</v>
          </cell>
          <cell r="O7">
            <v>5296.6305950666665</v>
          </cell>
          <cell r="P7">
            <v>6243.4300206500002</v>
          </cell>
          <cell r="Q7">
            <v>7190.2294462333339</v>
          </cell>
          <cell r="R7">
            <v>8137.0288718166676</v>
          </cell>
          <cell r="S7">
            <v>9083.8282974000012</v>
          </cell>
        </row>
        <row r="8">
          <cell r="F8" t="str">
            <v>Indonesia</v>
          </cell>
          <cell r="G8">
            <v>987.3533398258661</v>
          </cell>
          <cell r="H8">
            <v>1070.0206687633804</v>
          </cell>
          <cell r="I8">
            <v>1152.6879977008946</v>
          </cell>
          <cell r="J8">
            <v>919.93834895972145</v>
          </cell>
          <cell r="K8">
            <v>826.0835766923899</v>
          </cell>
          <cell r="L8">
            <v>948.05745125360329</v>
          </cell>
          <cell r="M8">
            <v>1067.0662522692148</v>
          </cell>
          <cell r="N8">
            <v>1170.5917280284416</v>
          </cell>
          <cell r="O8">
            <v>1274.1172037876686</v>
          </cell>
          <cell r="P8">
            <v>1345.1684162140987</v>
          </cell>
          <cell r="Q8">
            <v>1416.2196286405288</v>
          </cell>
          <cell r="R8">
            <v>1487.2708410669588</v>
          </cell>
          <cell r="S8">
            <v>1558.3220534933885</v>
          </cell>
        </row>
        <row r="9">
          <cell r="F9" t="str">
            <v>International Aviation</v>
          </cell>
          <cell r="G9">
            <v>248</v>
          </cell>
          <cell r="H9">
            <v>293.45095312500001</v>
          </cell>
          <cell r="I9">
            <v>338.90190625000002</v>
          </cell>
          <cell r="J9">
            <v>386.26428125000001</v>
          </cell>
          <cell r="K9">
            <v>401</v>
          </cell>
          <cell r="L9">
            <v>459.30500000000001</v>
          </cell>
          <cell r="M9">
            <v>540.05966666666666</v>
          </cell>
          <cell r="N9">
            <v>641.19366666666656</v>
          </cell>
          <cell r="O9">
            <v>742.32766666666657</v>
          </cell>
          <cell r="P9">
            <v>827.20824999999991</v>
          </cell>
          <cell r="Q9">
            <v>912.08883333333324</v>
          </cell>
          <cell r="R9">
            <v>996.96941666666658</v>
          </cell>
          <cell r="S9">
            <v>1081.8499999999999</v>
          </cell>
        </row>
        <row r="10">
          <cell r="F10" t="str">
            <v>International Maritime</v>
          </cell>
          <cell r="G10">
            <v>286</v>
          </cell>
          <cell r="H10">
            <v>374.79470312500001</v>
          </cell>
          <cell r="I10">
            <v>463.58940625000002</v>
          </cell>
          <cell r="J10">
            <v>545.18181249999998</v>
          </cell>
          <cell r="K10">
            <v>561</v>
          </cell>
          <cell r="L10">
            <v>641.03966666666668</v>
          </cell>
          <cell r="M10">
            <v>666.2883333333333</v>
          </cell>
          <cell r="N10">
            <v>651.81600000000003</v>
          </cell>
          <cell r="O10">
            <v>637.34366666666665</v>
          </cell>
          <cell r="P10">
            <v>627.66458333333333</v>
          </cell>
          <cell r="Q10">
            <v>617.9855</v>
          </cell>
          <cell r="R10">
            <v>608.30641666666668</v>
          </cell>
          <cell r="S10">
            <v>598.62733333333324</v>
          </cell>
        </row>
        <row r="11">
          <cell r="F11" t="str">
            <v>Japan</v>
          </cell>
          <cell r="G11">
            <v>1226.8528606288737</v>
          </cell>
          <cell r="H11">
            <v>1288.969014262053</v>
          </cell>
          <cell r="I11">
            <v>1351.085167895232</v>
          </cell>
          <cell r="J11">
            <v>1359.9921395385743</v>
          </cell>
          <cell r="K11">
            <v>1325.6364845981182</v>
          </cell>
          <cell r="L11">
            <v>1389.4516009473334</v>
          </cell>
          <cell r="M11">
            <v>1363.3684827543332</v>
          </cell>
          <cell r="N11">
            <v>1346.9526928646665</v>
          </cell>
          <cell r="O11">
            <v>1330.536902975</v>
          </cell>
          <cell r="P11">
            <v>1327.2419158036082</v>
          </cell>
          <cell r="Q11">
            <v>1323.9469286322164</v>
          </cell>
          <cell r="R11">
            <v>1320.6519414608247</v>
          </cell>
          <cell r="S11">
            <v>1317.3569542894331</v>
          </cell>
        </row>
        <row r="12">
          <cell r="F12" t="str">
            <v>Mexico</v>
          </cell>
          <cell r="G12">
            <v>583.51516034542283</v>
          </cell>
          <cell r="H12">
            <v>628.77175381293705</v>
          </cell>
          <cell r="I12">
            <v>674.02834728045116</v>
          </cell>
          <cell r="J12">
            <v>711.16651735538449</v>
          </cell>
          <cell r="K12">
            <v>714.93260951789796</v>
          </cell>
          <cell r="L12">
            <v>777.56760084999996</v>
          </cell>
          <cell r="M12">
            <v>787.85886589333325</v>
          </cell>
          <cell r="N12">
            <v>819.73134896250008</v>
          </cell>
          <cell r="O12">
            <v>851.6038320316668</v>
          </cell>
          <cell r="P12">
            <v>916.3779157030001</v>
          </cell>
          <cell r="Q12">
            <v>981.1519993743334</v>
          </cell>
          <cell r="R12">
            <v>1045.9260830456667</v>
          </cell>
          <cell r="S12">
            <v>1110.7001667169998</v>
          </cell>
        </row>
        <row r="13">
          <cell r="F13" t="str">
            <v>Middle East</v>
          </cell>
          <cell r="G13">
            <v>900.75011139228729</v>
          </cell>
          <cell r="H13">
            <v>1114.8030322821867</v>
          </cell>
          <cell r="I13">
            <v>1328.8559531720862</v>
          </cell>
          <cell r="J13">
            <v>1671.1261257342619</v>
          </cell>
          <cell r="K13">
            <v>2173.0666003501888</v>
          </cell>
          <cell r="L13">
            <v>2333.1366737305398</v>
          </cell>
          <cell r="M13">
            <v>2696.1116917317627</v>
          </cell>
          <cell r="N13">
            <v>3002.6233131767167</v>
          </cell>
          <cell r="O13">
            <v>3309.1349346216707</v>
          </cell>
          <cell r="P13">
            <v>3703.1211152637807</v>
          </cell>
          <cell r="Q13">
            <v>4097.1072959058902</v>
          </cell>
          <cell r="R13">
            <v>4491.0934765479997</v>
          </cell>
          <cell r="S13">
            <v>4885.0796571901101</v>
          </cell>
        </row>
        <row r="14">
          <cell r="F14" t="str">
            <v>Northern Africa</v>
          </cell>
          <cell r="G14">
            <v>360.65091943111759</v>
          </cell>
          <cell r="H14">
            <v>402.3275360995126</v>
          </cell>
          <cell r="I14">
            <v>444.00415276790756</v>
          </cell>
          <cell r="J14">
            <v>534.63439041281492</v>
          </cell>
          <cell r="K14">
            <v>628.43590285030086</v>
          </cell>
          <cell r="L14">
            <v>723.25541920696094</v>
          </cell>
          <cell r="M14">
            <v>828.62572634732692</v>
          </cell>
          <cell r="N14">
            <v>902.0211160672095</v>
          </cell>
          <cell r="O14">
            <v>975.41650578709198</v>
          </cell>
          <cell r="P14">
            <v>981.47585236349539</v>
          </cell>
          <cell r="Q14">
            <v>987.53519893989881</v>
          </cell>
          <cell r="R14">
            <v>993.59454551630222</v>
          </cell>
          <cell r="S14">
            <v>999.65389209270575</v>
          </cell>
        </row>
        <row r="15">
          <cell r="F15" t="str">
            <v>Oceania</v>
          </cell>
          <cell r="G15">
            <v>531.98523543578676</v>
          </cell>
          <cell r="H15">
            <v>577.8911108898667</v>
          </cell>
          <cell r="I15">
            <v>623.79698634394674</v>
          </cell>
          <cell r="J15">
            <v>885.63498040717184</v>
          </cell>
          <cell r="K15">
            <v>797.37166591393225</v>
          </cell>
          <cell r="L15">
            <v>794.81216726666673</v>
          </cell>
          <cell r="M15">
            <v>833.35266376666664</v>
          </cell>
          <cell r="N15">
            <v>826.1833633166666</v>
          </cell>
          <cell r="O15">
            <v>819.01406286666668</v>
          </cell>
          <cell r="P15">
            <v>836.89790107500005</v>
          </cell>
          <cell r="Q15">
            <v>854.78173928333342</v>
          </cell>
          <cell r="R15">
            <v>872.6655774916668</v>
          </cell>
          <cell r="S15">
            <v>890.54941570000005</v>
          </cell>
        </row>
        <row r="16">
          <cell r="F16" t="str">
            <v>Rest of Central America</v>
          </cell>
          <cell r="G16">
            <v>327.07763225772493</v>
          </cell>
          <cell r="H16">
            <v>366.85643571705532</v>
          </cell>
          <cell r="I16">
            <v>406.63523917638577</v>
          </cell>
          <cell r="J16">
            <v>393.87758906631655</v>
          </cell>
          <cell r="K16">
            <v>408.52783182464105</v>
          </cell>
          <cell r="L16">
            <v>391.76838815669657</v>
          </cell>
          <cell r="M16">
            <v>401.65345351855001</v>
          </cell>
          <cell r="N16">
            <v>426.91063001037492</v>
          </cell>
          <cell r="O16">
            <v>452.16780650219988</v>
          </cell>
          <cell r="P16">
            <v>467.64053907791157</v>
          </cell>
          <cell r="Q16">
            <v>483.11327165362326</v>
          </cell>
          <cell r="R16">
            <v>498.58600422933495</v>
          </cell>
          <cell r="S16">
            <v>514.05873680504658</v>
          </cell>
        </row>
        <row r="17">
          <cell r="F17" t="str">
            <v>Rest of Europe</v>
          </cell>
          <cell r="G17">
            <v>203.4172889660521</v>
          </cell>
          <cell r="H17">
            <v>192.43470544881109</v>
          </cell>
          <cell r="I17">
            <v>181.4521219315701</v>
          </cell>
          <cell r="J17">
            <v>185.6362834592733</v>
          </cell>
          <cell r="K17">
            <v>191.81806418539978</v>
          </cell>
          <cell r="L17">
            <v>235.65836974240537</v>
          </cell>
          <cell r="M17">
            <v>292.611301110103</v>
          </cell>
          <cell r="N17">
            <v>299.8614426312073</v>
          </cell>
          <cell r="O17">
            <v>307.11158415231165</v>
          </cell>
          <cell r="P17">
            <v>294.92998953844108</v>
          </cell>
          <cell r="Q17">
            <v>282.74839492457045</v>
          </cell>
          <cell r="R17">
            <v>270.56680031069982</v>
          </cell>
          <cell r="S17">
            <v>258.38520569682925</v>
          </cell>
        </row>
        <row r="18">
          <cell r="F18" t="str">
            <v>Rest of FSU</v>
          </cell>
          <cell r="G18">
            <v>793.73324388205481</v>
          </cell>
          <cell r="H18">
            <v>679.00126394842732</v>
          </cell>
          <cell r="I18">
            <v>564.26928401479984</v>
          </cell>
          <cell r="J18">
            <v>656.26435438879423</v>
          </cell>
          <cell r="K18">
            <v>738.72017752862541</v>
          </cell>
          <cell r="L18">
            <v>868.3677041630491</v>
          </cell>
          <cell r="M18">
            <v>938.64473701723148</v>
          </cell>
          <cell r="N18">
            <v>975.37779693838138</v>
          </cell>
          <cell r="O18">
            <v>1012.1108568595313</v>
          </cell>
          <cell r="P18">
            <v>1053.4171303785045</v>
          </cell>
          <cell r="Q18">
            <v>1094.7234038974775</v>
          </cell>
          <cell r="R18">
            <v>1136.0296774164506</v>
          </cell>
          <cell r="S18">
            <v>1177.3359509354236</v>
          </cell>
        </row>
        <row r="19">
          <cell r="F19" t="str">
            <v>Rest of South America</v>
          </cell>
          <cell r="G19">
            <v>1363.1366102381094</v>
          </cell>
          <cell r="H19">
            <v>1422.3523007297363</v>
          </cell>
          <cell r="I19">
            <v>1481.5679912213629</v>
          </cell>
          <cell r="J19">
            <v>1667.7761968466682</v>
          </cell>
          <cell r="K19">
            <v>1706.1564203767989</v>
          </cell>
          <cell r="L19">
            <v>1791.7932407000003</v>
          </cell>
          <cell r="M19">
            <v>1837.2306910333334</v>
          </cell>
          <cell r="N19">
            <v>1913.3488485666667</v>
          </cell>
          <cell r="O19">
            <v>1989.4670060999999</v>
          </cell>
          <cell r="P19">
            <v>2027.9831331416665</v>
          </cell>
          <cell r="Q19">
            <v>2066.4992601833333</v>
          </cell>
          <cell r="R19">
            <v>2105.0153872249998</v>
          </cell>
          <cell r="S19">
            <v>2143.5315142666664</v>
          </cell>
        </row>
        <row r="20">
          <cell r="F20" t="str">
            <v>Rest of South Asia</v>
          </cell>
          <cell r="G20">
            <v>405.69559860985925</v>
          </cell>
          <cell r="H20">
            <v>455.27092606604856</v>
          </cell>
          <cell r="I20">
            <v>504.84625352223782</v>
          </cell>
          <cell r="J20">
            <v>534.40878512688607</v>
          </cell>
          <cell r="K20">
            <v>547.94173131852222</v>
          </cell>
          <cell r="L20">
            <v>598.20352459999992</v>
          </cell>
          <cell r="M20">
            <v>678.29504423333321</v>
          </cell>
          <cell r="N20">
            <v>797.99435723333329</v>
          </cell>
          <cell r="O20">
            <v>917.69367023333336</v>
          </cell>
          <cell r="P20">
            <v>997.98295400833331</v>
          </cell>
          <cell r="Q20">
            <v>1078.2722377833334</v>
          </cell>
          <cell r="R20">
            <v>1158.5615215583334</v>
          </cell>
          <cell r="S20">
            <v>1238.8508053333333</v>
          </cell>
        </row>
        <row r="21">
          <cell r="F21" t="str">
            <v>Rest of South East Asia</v>
          </cell>
          <cell r="G21">
            <v>1378.018867881688</v>
          </cell>
          <cell r="H21">
            <v>1564.5398703018595</v>
          </cell>
          <cell r="I21">
            <v>1751.0608727220308</v>
          </cell>
          <cell r="J21">
            <v>2076.5523551777273</v>
          </cell>
          <cell r="K21">
            <v>2067.1106239524097</v>
          </cell>
          <cell r="L21">
            <v>2262.4298730945347</v>
          </cell>
          <cell r="M21">
            <v>2490.1075272666098</v>
          </cell>
          <cell r="N21">
            <v>2689.8191786207894</v>
          </cell>
          <cell r="O21">
            <v>2889.530829974969</v>
          </cell>
          <cell r="P21">
            <v>3123.1097458643417</v>
          </cell>
          <cell r="Q21">
            <v>3356.6886617537143</v>
          </cell>
          <cell r="R21">
            <v>3590.267577643087</v>
          </cell>
          <cell r="S21">
            <v>3823.8464935324591</v>
          </cell>
        </row>
        <row r="22">
          <cell r="F22" t="str">
            <v>Rest of Sub Saharan Africa</v>
          </cell>
          <cell r="G22">
            <v>2283.7546036102272</v>
          </cell>
          <cell r="H22">
            <v>2280.4687726366146</v>
          </cell>
          <cell r="I22">
            <v>2277.1829416630026</v>
          </cell>
          <cell r="J22">
            <v>2518.6336974325809</v>
          </cell>
          <cell r="K22">
            <v>2064.5184522747945</v>
          </cell>
          <cell r="L22">
            <v>2043.7540929686661</v>
          </cell>
          <cell r="M22">
            <v>2156.9835948903328</v>
          </cell>
          <cell r="N22">
            <v>2280.6327139267328</v>
          </cell>
          <cell r="O22">
            <v>2404.2818329631327</v>
          </cell>
          <cell r="P22">
            <v>2616.1929705665161</v>
          </cell>
          <cell r="Q22">
            <v>2828.1041081698995</v>
          </cell>
          <cell r="R22">
            <v>3040.0152457732829</v>
          </cell>
          <cell r="S22">
            <v>3251.9263833766668</v>
          </cell>
        </row>
        <row r="23">
          <cell r="F23" t="str">
            <v>Russia</v>
          </cell>
          <cell r="G23">
            <v>3058.7239061351179</v>
          </cell>
          <cell r="H23">
            <v>2631.7570327642234</v>
          </cell>
          <cell r="I23">
            <v>2204.7901593933293</v>
          </cell>
          <cell r="J23">
            <v>2267.7683807366238</v>
          </cell>
          <cell r="K23">
            <v>2441.1387647152487</v>
          </cell>
          <cell r="L23">
            <v>2414.2061495551725</v>
          </cell>
          <cell r="M23">
            <v>2561.9059282347089</v>
          </cell>
          <cell r="N23">
            <v>2638.2863497552371</v>
          </cell>
          <cell r="O23">
            <v>2714.6667712757653</v>
          </cell>
          <cell r="P23">
            <v>2752.2603767983787</v>
          </cell>
          <cell r="Q23">
            <v>2789.8539823209921</v>
          </cell>
          <cell r="R23">
            <v>2827.4475878436056</v>
          </cell>
          <cell r="S23">
            <v>2865.041193366219</v>
          </cell>
        </row>
        <row r="24">
          <cell r="F24" t="str">
            <v>South Africa</v>
          </cell>
          <cell r="G24">
            <v>625.51776177763827</v>
          </cell>
          <cell r="H24">
            <v>649.0421580084078</v>
          </cell>
          <cell r="I24">
            <v>672.56655423917721</v>
          </cell>
          <cell r="J24">
            <v>757.90910322909679</v>
          </cell>
          <cell r="K24">
            <v>533.21162569151466</v>
          </cell>
          <cell r="L24">
            <v>506.30663171843673</v>
          </cell>
          <cell r="M24">
            <v>557.21078273375633</v>
          </cell>
          <cell r="N24">
            <v>598.45053829512153</v>
          </cell>
          <cell r="O24">
            <v>639.69029385648685</v>
          </cell>
          <cell r="P24">
            <v>690.14932879342098</v>
          </cell>
          <cell r="Q24">
            <v>740.60836373035511</v>
          </cell>
          <cell r="R24">
            <v>791.06739866728924</v>
          </cell>
          <cell r="S24">
            <v>841.52643360422337</v>
          </cell>
        </row>
        <row r="25">
          <cell r="F25" t="str">
            <v>South Korea</v>
          </cell>
          <cell r="G25">
            <v>314.43363471657904</v>
          </cell>
          <cell r="H25">
            <v>456.41033023003826</v>
          </cell>
          <cell r="I25">
            <v>598.38702574349747</v>
          </cell>
          <cell r="J25">
            <v>646.37341005051235</v>
          </cell>
          <cell r="K25">
            <v>779.22662863868788</v>
          </cell>
          <cell r="L25">
            <v>812.23022340075011</v>
          </cell>
          <cell r="M25">
            <v>867.75512255853926</v>
          </cell>
          <cell r="N25">
            <v>846.17439956569808</v>
          </cell>
          <cell r="O25">
            <v>824.59367657285691</v>
          </cell>
          <cell r="P25">
            <v>791.19395716885924</v>
          </cell>
          <cell r="Q25">
            <v>757.79423776486146</v>
          </cell>
          <cell r="R25">
            <v>724.39451836086369</v>
          </cell>
          <cell r="S25">
            <v>690.99479895686602</v>
          </cell>
        </row>
        <row r="26">
          <cell r="F26" t="str">
            <v>Turkey</v>
          </cell>
          <cell r="G26">
            <v>215.15162114666961</v>
          </cell>
          <cell r="H26">
            <v>257.76611667139309</v>
          </cell>
          <cell r="I26">
            <v>300.3806121961166</v>
          </cell>
          <cell r="J26">
            <v>321.60915948721254</v>
          </cell>
          <cell r="K26">
            <v>379.90169129813478</v>
          </cell>
          <cell r="L26">
            <v>486.84272732666665</v>
          </cell>
          <cell r="M26">
            <v>559.38704942999993</v>
          </cell>
          <cell r="N26">
            <v>601.29557552999995</v>
          </cell>
          <cell r="O26">
            <v>643.20410163000008</v>
          </cell>
          <cell r="P26">
            <v>661.735657382</v>
          </cell>
          <cell r="Q26">
            <v>680.26721313399992</v>
          </cell>
          <cell r="R26">
            <v>698.79876888599983</v>
          </cell>
          <cell r="S26">
            <v>717.33032463799987</v>
          </cell>
        </row>
        <row r="27">
          <cell r="F27" t="str">
            <v>Ukraine</v>
          </cell>
          <cell r="G27">
            <v>940.7738918734201</v>
          </cell>
          <cell r="H27">
            <v>684.25025111662501</v>
          </cell>
          <cell r="I27">
            <v>427.72661035982998</v>
          </cell>
          <cell r="J27">
            <v>437.51832808866027</v>
          </cell>
          <cell r="K27">
            <v>414.37912972438698</v>
          </cell>
          <cell r="L27">
            <v>429.77523748644484</v>
          </cell>
          <cell r="M27">
            <v>447.5548241767263</v>
          </cell>
          <cell r="N27">
            <v>459.62525334688178</v>
          </cell>
          <cell r="O27">
            <v>471.69568251703731</v>
          </cell>
          <cell r="P27">
            <v>488.8555212257005</v>
          </cell>
          <cell r="Q27">
            <v>506.01535993436369</v>
          </cell>
          <cell r="R27">
            <v>523.17519864302687</v>
          </cell>
          <cell r="S27">
            <v>540.33503735169018</v>
          </cell>
        </row>
        <row r="28">
          <cell r="F28" t="str">
            <v>USA</v>
          </cell>
          <cell r="G28">
            <v>6029.496724557911</v>
          </cell>
          <cell r="H28">
            <v>6453.380515835308</v>
          </cell>
          <cell r="I28">
            <v>6877.264307112704</v>
          </cell>
          <cell r="J28">
            <v>6958.7367780234363</v>
          </cell>
          <cell r="K28">
            <v>6530.3931037500006</v>
          </cell>
          <cell r="L28">
            <v>6472.9164739999987</v>
          </cell>
          <cell r="M28">
            <v>6816.7915626666672</v>
          </cell>
          <cell r="N28">
            <v>6841.9695800333338</v>
          </cell>
          <cell r="O28">
            <v>6867.1475974000014</v>
          </cell>
          <cell r="P28">
            <v>6880.761198696584</v>
          </cell>
          <cell r="Q28">
            <v>6894.3747999931666</v>
          </cell>
          <cell r="R28">
            <v>6907.9884012897492</v>
          </cell>
          <cell r="S28">
            <v>6921.6020025863327</v>
          </cell>
        </row>
        <row r="29">
          <cell r="F29">
            <v>0</v>
          </cell>
          <cell r="G29">
            <v>0</v>
          </cell>
          <cell r="H29">
            <v>0</v>
          </cell>
          <cell r="I29">
            <v>0</v>
          </cell>
          <cell r="J29">
            <v>0</v>
          </cell>
          <cell r="K29">
            <v>0</v>
          </cell>
          <cell r="L29">
            <v>0</v>
          </cell>
          <cell r="M29">
            <v>0</v>
          </cell>
          <cell r="N29">
            <v>0</v>
          </cell>
          <cell r="O29">
            <v>0</v>
          </cell>
          <cell r="P29">
            <v>0</v>
          </cell>
          <cell r="Q29">
            <v>0</v>
          </cell>
          <cell r="R29">
            <v>0</v>
          </cell>
          <cell r="S29">
            <v>0</v>
          </cell>
        </row>
        <row r="30">
          <cell r="F30" t="str">
            <v>Total Mt</v>
          </cell>
          <cell r="G30">
            <v>36098.25529467345</v>
          </cell>
          <cell r="H30">
            <v>37674.54264202802</v>
          </cell>
          <cell r="I30">
            <v>39250.829989382597</v>
          </cell>
          <cell r="J30">
            <v>44511.600009001144</v>
          </cell>
          <cell r="K30">
            <v>47110.114943657354</v>
          </cell>
          <cell r="L30">
            <v>50838.090084388205</v>
          </cell>
          <cell r="M30">
            <v>55795.650060830856</v>
          </cell>
          <cell r="N30">
            <v>58723.64374988588</v>
          </cell>
          <cell r="O30">
            <v>61651.637438940867</v>
          </cell>
          <cell r="P30">
            <v>63500.981851775592</v>
          </cell>
          <cell r="Q30">
            <v>65350.326264610318</v>
          </cell>
          <cell r="R30">
            <v>67199.670677445029</v>
          </cell>
          <cell r="S30">
            <v>69049.015090279747</v>
          </cell>
        </row>
        <row r="31">
          <cell r="F31" t="str">
            <v>Total Gt</v>
          </cell>
          <cell r="G31">
            <v>36.09825529467345</v>
          </cell>
          <cell r="H31">
            <v>37.674542642028022</v>
          </cell>
          <cell r="I31">
            <v>39.250829989382595</v>
          </cell>
          <cell r="J31">
            <v>44.511600009001143</v>
          </cell>
          <cell r="K31">
            <v>47.110114943657351</v>
          </cell>
          <cell r="L31">
            <v>50.838090084388206</v>
          </cell>
          <cell r="M31">
            <v>55.795650060830859</v>
          </cell>
          <cell r="N31">
            <v>58.723643749885881</v>
          </cell>
          <cell r="O31">
            <v>61.651637438940867</v>
          </cell>
          <cell r="P31">
            <v>63.500981851775592</v>
          </cell>
          <cell r="Q31">
            <v>65.350326264610317</v>
          </cell>
          <cell r="R31">
            <v>67.199670677445027</v>
          </cell>
          <cell r="S31">
            <v>69.049015090279752</v>
          </cell>
        </row>
        <row r="32">
          <cell r="F32">
            <v>0</v>
          </cell>
          <cell r="G32">
            <v>0</v>
          </cell>
          <cell r="H32">
            <v>0</v>
          </cell>
          <cell r="I32">
            <v>0</v>
          </cell>
          <cell r="J32">
            <v>0</v>
          </cell>
          <cell r="K32">
            <v>0</v>
          </cell>
          <cell r="L32">
            <v>0</v>
          </cell>
          <cell r="M32">
            <v>0</v>
          </cell>
          <cell r="N32">
            <v>0</v>
          </cell>
          <cell r="O32">
            <v>0</v>
          </cell>
          <cell r="P32">
            <v>0</v>
          </cell>
          <cell r="Q32">
            <v>0</v>
          </cell>
          <cell r="R32">
            <v>0</v>
          </cell>
          <cell r="S32">
            <v>0</v>
          </cell>
        </row>
        <row r="33">
          <cell r="F33" t="str">
            <v>Peat emissions</v>
          </cell>
          <cell r="G33">
            <v>1.5</v>
          </cell>
          <cell r="H33">
            <v>1.5</v>
          </cell>
          <cell r="I33">
            <v>1.5</v>
          </cell>
          <cell r="J33">
            <v>1.5</v>
          </cell>
          <cell r="K33">
            <v>1.5</v>
          </cell>
          <cell r="L33">
            <v>1.5</v>
          </cell>
          <cell r="M33">
            <v>1.5</v>
          </cell>
          <cell r="N33">
            <v>1.5</v>
          </cell>
          <cell r="O33">
            <v>1.5</v>
          </cell>
          <cell r="P33">
            <v>1.5</v>
          </cell>
          <cell r="Q33">
            <v>1.5</v>
          </cell>
          <cell r="R33">
            <v>1.5</v>
          </cell>
          <cell r="S33">
            <v>1.5</v>
          </cell>
        </row>
        <row r="34">
          <cell r="F34" t="str">
            <v>Total including peat</v>
          </cell>
          <cell r="G34">
            <v>37.59825529467345</v>
          </cell>
          <cell r="H34">
            <v>39.174542642028022</v>
          </cell>
          <cell r="I34">
            <v>40.750829989382595</v>
          </cell>
          <cell r="J34">
            <v>46.011600009001143</v>
          </cell>
          <cell r="K34">
            <v>48.610114943657351</v>
          </cell>
          <cell r="L34">
            <v>52.338090084388206</v>
          </cell>
          <cell r="M34">
            <v>57.295650060830859</v>
          </cell>
          <cell r="N34">
            <v>60.223643749885881</v>
          </cell>
          <cell r="O34">
            <v>63.151637438940867</v>
          </cell>
          <cell r="P34">
            <v>65.000981851775592</v>
          </cell>
          <cell r="Q34">
            <v>66.850326264610317</v>
          </cell>
          <cell r="R34">
            <v>68.699670677445027</v>
          </cell>
          <cell r="S34">
            <v>70.549015090279752</v>
          </cell>
        </row>
        <row r="70">
          <cell r="F70" t="str">
            <v>GLOCAF BAU emissions (Mt) minus current policy</v>
          </cell>
          <cell r="G70">
            <v>1990</v>
          </cell>
          <cell r="H70">
            <v>1995</v>
          </cell>
          <cell r="I70">
            <v>2000</v>
          </cell>
          <cell r="J70">
            <v>2005</v>
          </cell>
          <cell r="K70">
            <v>2010</v>
          </cell>
          <cell r="L70">
            <v>2015</v>
          </cell>
          <cell r="M70">
            <v>2020</v>
          </cell>
          <cell r="N70">
            <v>2025</v>
          </cell>
          <cell r="O70">
            <v>2030</v>
          </cell>
          <cell r="P70">
            <v>2035</v>
          </cell>
          <cell r="Q70">
            <v>2040</v>
          </cell>
          <cell r="R70">
            <v>2045</v>
          </cell>
          <cell r="S70">
            <v>2050</v>
          </cell>
        </row>
        <row r="71">
          <cell r="F71" t="str">
            <v>Brazil</v>
          </cell>
          <cell r="G71">
            <v>1850.6022605629237</v>
          </cell>
          <cell r="H71">
            <v>1929.9396496404497</v>
          </cell>
          <cell r="I71">
            <v>2009.2770387179758</v>
          </cell>
          <cell r="J71">
            <v>2369.7286429207188</v>
          </cell>
          <cell r="K71">
            <v>2192.7184010018227</v>
          </cell>
          <cell r="L71">
            <v>2004.3522091666664</v>
          </cell>
          <cell r="M71">
            <v>1809.8589156999999</v>
          </cell>
          <cell r="N71">
            <v>2350.0996494500005</v>
          </cell>
          <cell r="O71">
            <v>2358.6415232000004</v>
          </cell>
          <cell r="P71">
            <v>2275.4982468083335</v>
          </cell>
          <cell r="Q71">
            <v>2192.3549704166671</v>
          </cell>
          <cell r="R71">
            <v>2109.2116940250007</v>
          </cell>
          <cell r="S71">
            <v>2026.0684176333339</v>
          </cell>
        </row>
        <row r="72">
          <cell r="F72" t="str">
            <v>Canada</v>
          </cell>
          <cell r="G72">
            <v>715.23390408371722</v>
          </cell>
          <cell r="H72">
            <v>775.08141947408353</v>
          </cell>
          <cell r="I72">
            <v>834.92893486444996</v>
          </cell>
          <cell r="J72">
            <v>842.97304182421863</v>
          </cell>
          <cell r="K72">
            <v>810.85684653359351</v>
          </cell>
          <cell r="L72">
            <v>812.18235570000002</v>
          </cell>
          <cell r="M72">
            <v>817.91848000000005</v>
          </cell>
          <cell r="N72">
            <v>928.9238620499998</v>
          </cell>
          <cell r="O72">
            <v>941.29435823333324</v>
          </cell>
          <cell r="P72">
            <v>998.63594862516652</v>
          </cell>
          <cell r="Q72">
            <v>1055.9775390169998</v>
          </cell>
          <cell r="R72">
            <v>1113.3191294088331</v>
          </cell>
          <cell r="S72">
            <v>1170.6607198006664</v>
          </cell>
        </row>
        <row r="73">
          <cell r="F73" t="str">
            <v>China</v>
          </cell>
          <cell r="G73">
            <v>3676.7378322496061</v>
          </cell>
          <cell r="H73">
            <v>4321.5397231247771</v>
          </cell>
          <cell r="I73">
            <v>4966.341613999949</v>
          </cell>
          <cell r="J73">
            <v>7683.418852888205</v>
          </cell>
          <cell r="K73">
            <v>10537.933013508184</v>
          </cell>
          <cell r="L73">
            <v>12368.420437204715</v>
          </cell>
          <cell r="M73">
            <v>14295.034485574852</v>
          </cell>
          <cell r="N73">
            <v>15918.386466313514</v>
          </cell>
          <cell r="O73">
            <v>16785.738447052176</v>
          </cell>
          <cell r="P73">
            <v>16442.330998625133</v>
          </cell>
          <cell r="Q73">
            <v>16098.923550198091</v>
          </cell>
          <cell r="R73">
            <v>15755.516101771049</v>
          </cell>
          <cell r="S73">
            <v>15412.108653344007</v>
          </cell>
        </row>
        <row r="74">
          <cell r="F74" t="str">
            <v>EU</v>
          </cell>
          <cell r="G74">
            <v>5538.4346601664138</v>
          </cell>
          <cell r="H74">
            <v>5291.1393724176651</v>
          </cell>
          <cell r="I74">
            <v>5043.8440846689164</v>
          </cell>
          <cell r="J74">
            <v>5089.3716775006478</v>
          </cell>
          <cell r="K74">
            <v>4612.4526386820662</v>
          </cell>
          <cell r="L74">
            <v>4343.7528581230454</v>
          </cell>
          <cell r="M74">
            <v>4352.4884189051145</v>
          </cell>
          <cell r="N74">
            <v>4275.6369663523983</v>
          </cell>
          <cell r="O74">
            <v>4196.476029947984</v>
          </cell>
          <cell r="P74">
            <v>4129.7181846699905</v>
          </cell>
          <cell r="Q74">
            <v>4062.960339391997</v>
          </cell>
          <cell r="R74">
            <v>3996.2024941140035</v>
          </cell>
          <cell r="S74">
            <v>3929.4446488360095</v>
          </cell>
        </row>
        <row r="75">
          <cell r="F75" t="str">
            <v>India</v>
          </cell>
          <cell r="G75">
            <v>1253.2076248983772</v>
          </cell>
          <cell r="H75">
            <v>1512.2830255365602</v>
          </cell>
          <cell r="I75">
            <v>1771.3584261747433</v>
          </cell>
          <cell r="J75">
            <v>2089.1047765956355</v>
          </cell>
          <cell r="K75">
            <v>2725.5829587296871</v>
          </cell>
          <cell r="L75">
            <v>3234.1823925000008</v>
          </cell>
          <cell r="M75">
            <v>3742.8432292999992</v>
          </cell>
          <cell r="N75">
            <v>4519.7369121833326</v>
          </cell>
          <cell r="O75">
            <v>5296.6305950666665</v>
          </cell>
          <cell r="P75">
            <v>6243.4300206500002</v>
          </cell>
          <cell r="Q75">
            <v>7190.2294462333339</v>
          </cell>
          <cell r="R75">
            <v>8137.0288718166676</v>
          </cell>
          <cell r="S75">
            <v>9083.8282974000012</v>
          </cell>
        </row>
        <row r="76">
          <cell r="F76" t="str">
            <v>Indonesia</v>
          </cell>
          <cell r="G76">
            <v>987.3533398258661</v>
          </cell>
          <cell r="H76">
            <v>1070.0206687633804</v>
          </cell>
          <cell r="I76">
            <v>1152.6879977008946</v>
          </cell>
          <cell r="J76">
            <v>919.93834895972145</v>
          </cell>
          <cell r="K76">
            <v>826.0835766923899</v>
          </cell>
          <cell r="L76">
            <v>889.36880737879642</v>
          </cell>
          <cell r="M76">
            <v>949.6889645196012</v>
          </cell>
          <cell r="N76">
            <v>1170.5917280284416</v>
          </cell>
          <cell r="O76">
            <v>1274.1172037876686</v>
          </cell>
          <cell r="P76">
            <v>1345.1684162140987</v>
          </cell>
          <cell r="Q76">
            <v>1416.2196286405288</v>
          </cell>
          <cell r="R76">
            <v>1487.2708410669588</v>
          </cell>
          <cell r="S76">
            <v>1558.3220534933885</v>
          </cell>
        </row>
        <row r="77">
          <cell r="F77" t="str">
            <v>International Aviation</v>
          </cell>
          <cell r="G77">
            <v>248</v>
          </cell>
          <cell r="H77">
            <v>293.45095312500001</v>
          </cell>
          <cell r="I77">
            <v>338.90190625000002</v>
          </cell>
          <cell r="J77">
            <v>386.26428125000001</v>
          </cell>
          <cell r="K77">
            <v>401</v>
          </cell>
          <cell r="L77">
            <v>454.71449283333334</v>
          </cell>
          <cell r="M77">
            <v>530.87865233333332</v>
          </cell>
          <cell r="N77">
            <v>641.19366666666656</v>
          </cell>
          <cell r="O77">
            <v>742.32766666666657</v>
          </cell>
          <cell r="P77">
            <v>827.20824999999991</v>
          </cell>
          <cell r="Q77">
            <v>912.08883333333324</v>
          </cell>
          <cell r="R77">
            <v>996.96941666666658</v>
          </cell>
          <cell r="S77">
            <v>1081.8499999999999</v>
          </cell>
        </row>
        <row r="78">
          <cell r="F78" t="str">
            <v>International Maritime</v>
          </cell>
          <cell r="G78">
            <v>286</v>
          </cell>
          <cell r="H78">
            <v>374.79470312500001</v>
          </cell>
          <cell r="I78">
            <v>463.58940625000002</v>
          </cell>
          <cell r="J78">
            <v>545.18181249999998</v>
          </cell>
          <cell r="K78">
            <v>561</v>
          </cell>
          <cell r="L78">
            <v>641.03966666666668</v>
          </cell>
          <cell r="M78">
            <v>666.2883333333333</v>
          </cell>
          <cell r="N78">
            <v>651.81600000000003</v>
          </cell>
          <cell r="O78">
            <v>637.34366666666665</v>
          </cell>
          <cell r="P78">
            <v>627.66458333333333</v>
          </cell>
          <cell r="Q78">
            <v>617.9855</v>
          </cell>
          <cell r="R78">
            <v>608.30641666666668</v>
          </cell>
          <cell r="S78">
            <v>598.62733333333324</v>
          </cell>
        </row>
        <row r="79">
          <cell r="F79" t="str">
            <v>Japan</v>
          </cell>
          <cell r="G79">
            <v>1226.8528606288737</v>
          </cell>
          <cell r="H79">
            <v>1288.969014262053</v>
          </cell>
          <cell r="I79">
            <v>1351.085167895232</v>
          </cell>
          <cell r="J79">
            <v>1359.9921395385743</v>
          </cell>
          <cell r="K79">
            <v>1325.6364845981182</v>
          </cell>
          <cell r="L79">
            <v>1337.6805177078622</v>
          </cell>
          <cell r="M79">
            <v>1259.8263162753908</v>
          </cell>
          <cell r="N79">
            <v>1346.9526928646665</v>
          </cell>
          <cell r="O79">
            <v>1330.536902975</v>
          </cell>
          <cell r="P79">
            <v>1327.2419158036082</v>
          </cell>
          <cell r="Q79">
            <v>1323.9469286322164</v>
          </cell>
          <cell r="R79">
            <v>1320.6519414608247</v>
          </cell>
          <cell r="S79">
            <v>1317.3569542894331</v>
          </cell>
        </row>
        <row r="80">
          <cell r="F80" t="str">
            <v>Mexico</v>
          </cell>
          <cell r="G80">
            <v>583.51516034542283</v>
          </cell>
          <cell r="H80">
            <v>628.77175381293705</v>
          </cell>
          <cell r="I80">
            <v>674.02834728045116</v>
          </cell>
          <cell r="J80">
            <v>711.16651735538449</v>
          </cell>
          <cell r="K80">
            <v>714.93260951789796</v>
          </cell>
          <cell r="L80">
            <v>777.56760084999996</v>
          </cell>
          <cell r="M80">
            <v>787.85886589333325</v>
          </cell>
          <cell r="N80">
            <v>819.73134896250008</v>
          </cell>
          <cell r="O80">
            <v>851.6038320316668</v>
          </cell>
          <cell r="P80">
            <v>916.3779157030001</v>
          </cell>
          <cell r="Q80">
            <v>981.1519993743334</v>
          </cell>
          <cell r="R80">
            <v>1045.9260830456667</v>
          </cell>
          <cell r="S80">
            <v>1110.7001667169998</v>
          </cell>
        </row>
        <row r="81">
          <cell r="F81" t="str">
            <v>Middle East</v>
          </cell>
          <cell r="G81">
            <v>900.75011139228729</v>
          </cell>
          <cell r="H81">
            <v>1114.8030322821867</v>
          </cell>
          <cell r="I81">
            <v>1328.8559531720862</v>
          </cell>
          <cell r="J81">
            <v>1671.1261257342619</v>
          </cell>
          <cell r="K81">
            <v>2173.0666003501888</v>
          </cell>
          <cell r="L81">
            <v>2320.115265668112</v>
          </cell>
          <cell r="M81">
            <v>2670.0688756069071</v>
          </cell>
          <cell r="N81">
            <v>3002.6233131767167</v>
          </cell>
          <cell r="O81">
            <v>3309.1349346216707</v>
          </cell>
          <cell r="P81">
            <v>3703.1211152637807</v>
          </cell>
          <cell r="Q81">
            <v>4097.1072959058902</v>
          </cell>
          <cell r="R81">
            <v>4491.0934765479997</v>
          </cell>
          <cell r="S81">
            <v>4885.0796571901101</v>
          </cell>
        </row>
        <row r="82">
          <cell r="F82" t="str">
            <v>Northern Africa</v>
          </cell>
          <cell r="G82">
            <v>360.65091943111759</v>
          </cell>
          <cell r="H82">
            <v>402.3275360995126</v>
          </cell>
          <cell r="I82">
            <v>444.00415276790756</v>
          </cell>
          <cell r="J82">
            <v>534.63439041281492</v>
          </cell>
          <cell r="K82">
            <v>628.43590285030086</v>
          </cell>
          <cell r="L82">
            <v>723.25541920696094</v>
          </cell>
          <cell r="M82">
            <v>828.62572634732692</v>
          </cell>
          <cell r="N82">
            <v>902.0211160672095</v>
          </cell>
          <cell r="O82">
            <v>975.41650578709198</v>
          </cell>
          <cell r="P82">
            <v>981.47585236349539</v>
          </cell>
          <cell r="Q82">
            <v>987.53519893989881</v>
          </cell>
          <cell r="R82">
            <v>993.59454551630222</v>
          </cell>
          <cell r="S82">
            <v>999.65389209270575</v>
          </cell>
        </row>
        <row r="83">
          <cell r="F83" t="str">
            <v>Oceania</v>
          </cell>
          <cell r="G83">
            <v>531.98523543578676</v>
          </cell>
          <cell r="H83">
            <v>577.8911108898667</v>
          </cell>
          <cell r="I83">
            <v>623.79698634394674</v>
          </cell>
          <cell r="J83">
            <v>885.63498040717184</v>
          </cell>
          <cell r="K83">
            <v>797.37166591393225</v>
          </cell>
          <cell r="L83">
            <v>674.31216726666673</v>
          </cell>
          <cell r="M83">
            <v>592.35266376666664</v>
          </cell>
          <cell r="N83">
            <v>826.1833633166666</v>
          </cell>
          <cell r="O83">
            <v>819.01406286666668</v>
          </cell>
          <cell r="P83">
            <v>836.89790107500005</v>
          </cell>
          <cell r="Q83">
            <v>854.78173928333342</v>
          </cell>
          <cell r="R83">
            <v>872.6655774916668</v>
          </cell>
          <cell r="S83">
            <v>890.54941570000005</v>
          </cell>
        </row>
        <row r="84">
          <cell r="F84" t="str">
            <v>Rest of Central America</v>
          </cell>
          <cell r="G84">
            <v>327.07763225772493</v>
          </cell>
          <cell r="H84">
            <v>366.85643571705532</v>
          </cell>
          <cell r="I84">
            <v>406.63523917638577</v>
          </cell>
          <cell r="J84">
            <v>393.87758906631655</v>
          </cell>
          <cell r="K84">
            <v>408.52783182464105</v>
          </cell>
          <cell r="L84">
            <v>391.76838815669657</v>
          </cell>
          <cell r="M84">
            <v>401.65345351855001</v>
          </cell>
          <cell r="N84">
            <v>426.91063001037492</v>
          </cell>
          <cell r="O84">
            <v>452.16780650219988</v>
          </cell>
          <cell r="P84">
            <v>467.64053907791157</v>
          </cell>
          <cell r="Q84">
            <v>483.11327165362326</v>
          </cell>
          <cell r="R84">
            <v>498.58600422933495</v>
          </cell>
          <cell r="S84">
            <v>514.05873680504658</v>
          </cell>
        </row>
        <row r="85">
          <cell r="F85" t="str">
            <v>Rest of Europe</v>
          </cell>
          <cell r="G85">
            <v>203.4172889660521</v>
          </cell>
          <cell r="H85">
            <v>192.43470544881109</v>
          </cell>
          <cell r="I85">
            <v>181.4521219315701</v>
          </cell>
          <cell r="J85">
            <v>185.6362834592733</v>
          </cell>
          <cell r="K85">
            <v>191.81806418539978</v>
          </cell>
          <cell r="L85">
            <v>178.46631705723541</v>
          </cell>
          <cell r="M85">
            <v>178.22719573976309</v>
          </cell>
          <cell r="N85">
            <v>299.8614426312073</v>
          </cell>
          <cell r="O85">
            <v>307.11158415231165</v>
          </cell>
          <cell r="P85">
            <v>294.92998953844108</v>
          </cell>
          <cell r="Q85">
            <v>282.74839492457045</v>
          </cell>
          <cell r="R85">
            <v>270.56680031069982</v>
          </cell>
          <cell r="S85">
            <v>258.38520569682925</v>
          </cell>
        </row>
        <row r="86">
          <cell r="F86" t="str">
            <v>Rest of FSU</v>
          </cell>
          <cell r="G86">
            <v>793.73324388205481</v>
          </cell>
          <cell r="H86">
            <v>679.00126394842732</v>
          </cell>
          <cell r="I86">
            <v>564.26928401479984</v>
          </cell>
          <cell r="J86">
            <v>656.26435438879423</v>
          </cell>
          <cell r="K86">
            <v>738.72017752862541</v>
          </cell>
          <cell r="L86">
            <v>868.3677041630491</v>
          </cell>
          <cell r="M86">
            <v>938.64473701723148</v>
          </cell>
          <cell r="N86">
            <v>975.37779693838138</v>
          </cell>
          <cell r="O86">
            <v>1012.1108568595313</v>
          </cell>
          <cell r="P86">
            <v>1053.4171303785045</v>
          </cell>
          <cell r="Q86">
            <v>1094.7234038974775</v>
          </cell>
          <cell r="R86">
            <v>1136.0296774164506</v>
          </cell>
          <cell r="S86">
            <v>1177.3359509354236</v>
          </cell>
        </row>
        <row r="87">
          <cell r="F87" t="str">
            <v>Rest of South America</v>
          </cell>
          <cell r="G87">
            <v>1363.1366102381094</v>
          </cell>
          <cell r="H87">
            <v>1422.3523007297363</v>
          </cell>
          <cell r="I87">
            <v>1481.5679912213629</v>
          </cell>
          <cell r="J87">
            <v>1667.7761968466682</v>
          </cell>
          <cell r="K87">
            <v>1706.1564203767989</v>
          </cell>
          <cell r="L87">
            <v>1719.9487353450002</v>
          </cell>
          <cell r="M87">
            <v>1693.5416803233329</v>
          </cell>
          <cell r="N87">
            <v>1913.3488485666667</v>
          </cell>
          <cell r="O87">
            <v>1989.4670060999999</v>
          </cell>
          <cell r="P87">
            <v>2027.9831331416665</v>
          </cell>
          <cell r="Q87">
            <v>2066.4992601833333</v>
          </cell>
          <cell r="R87">
            <v>2105.0153872249998</v>
          </cell>
          <cell r="S87">
            <v>2143.5315142666664</v>
          </cell>
        </row>
        <row r="88">
          <cell r="F88" t="str">
            <v>Rest of South Asia</v>
          </cell>
          <cell r="G88">
            <v>405.69559860985925</v>
          </cell>
          <cell r="H88">
            <v>455.27092606604856</v>
          </cell>
          <cell r="I88">
            <v>504.84625352223782</v>
          </cell>
          <cell r="J88">
            <v>534.40878512688607</v>
          </cell>
          <cell r="K88">
            <v>547.94173131852222</v>
          </cell>
          <cell r="L88">
            <v>598.20352459999992</v>
          </cell>
          <cell r="M88">
            <v>678.29504423333321</v>
          </cell>
          <cell r="N88">
            <v>797.99435723333329</v>
          </cell>
          <cell r="O88">
            <v>917.69367023333336</v>
          </cell>
          <cell r="P88">
            <v>997.98295400833331</v>
          </cell>
          <cell r="Q88">
            <v>1078.2722377833334</v>
          </cell>
          <cell r="R88">
            <v>1158.5615215583334</v>
          </cell>
          <cell r="S88">
            <v>1238.8508053333333</v>
          </cell>
        </row>
        <row r="89">
          <cell r="F89" t="str">
            <v>Rest of South East Asia</v>
          </cell>
          <cell r="G89">
            <v>1378.018867881688</v>
          </cell>
          <cell r="H89">
            <v>1564.5398703018595</v>
          </cell>
          <cell r="I89">
            <v>1751.0608727220308</v>
          </cell>
          <cell r="J89">
            <v>2076.5523551777273</v>
          </cell>
          <cell r="K89">
            <v>2067.1106239524097</v>
          </cell>
          <cell r="L89">
            <v>2185.080256850069</v>
          </cell>
          <cell r="M89">
            <v>2335.4082947776783</v>
          </cell>
          <cell r="N89">
            <v>2689.8191786207894</v>
          </cell>
          <cell r="O89">
            <v>2889.530829974969</v>
          </cell>
          <cell r="P89">
            <v>3123.1097458643417</v>
          </cell>
          <cell r="Q89">
            <v>3356.6886617537143</v>
          </cell>
          <cell r="R89">
            <v>3590.267577643087</v>
          </cell>
          <cell r="S89">
            <v>3823.8464935324591</v>
          </cell>
        </row>
        <row r="90">
          <cell r="F90" t="str">
            <v>Rest of Sub Saharan Africa</v>
          </cell>
          <cell r="G90">
            <v>2283.7546036102272</v>
          </cell>
          <cell r="H90">
            <v>2280.4687726366146</v>
          </cell>
          <cell r="I90">
            <v>2277.1829416630026</v>
          </cell>
          <cell r="J90">
            <v>2518.6336974325809</v>
          </cell>
          <cell r="K90">
            <v>2064.5184522747945</v>
          </cell>
          <cell r="L90">
            <v>2043.7540929686661</v>
          </cell>
          <cell r="M90">
            <v>2156.9835948903328</v>
          </cell>
          <cell r="N90">
            <v>2280.6327139267328</v>
          </cell>
          <cell r="O90">
            <v>2404.2818329631327</v>
          </cell>
          <cell r="P90">
            <v>2616.1929705665161</v>
          </cell>
          <cell r="Q90">
            <v>2828.1041081698995</v>
          </cell>
          <cell r="R90">
            <v>3040.0152457732829</v>
          </cell>
          <cell r="S90">
            <v>3251.9263833766668</v>
          </cell>
        </row>
        <row r="91">
          <cell r="F91" t="str">
            <v>Russia</v>
          </cell>
          <cell r="G91">
            <v>3058.7239061351179</v>
          </cell>
          <cell r="H91">
            <v>2631.7570327642234</v>
          </cell>
          <cell r="I91">
            <v>2204.7901593933293</v>
          </cell>
          <cell r="J91">
            <v>2267.7683807366238</v>
          </cell>
          <cell r="K91">
            <v>2441.1387647152487</v>
          </cell>
          <cell r="L91">
            <v>2414.2061495551725</v>
          </cell>
          <cell r="M91">
            <v>2561.9059282347089</v>
          </cell>
          <cell r="N91">
            <v>2638.2863497552371</v>
          </cell>
          <cell r="O91">
            <v>2714.6667712757653</v>
          </cell>
          <cell r="P91">
            <v>2752.2603767983787</v>
          </cell>
          <cell r="Q91">
            <v>2789.8539823209921</v>
          </cell>
          <cell r="R91">
            <v>2827.4475878436056</v>
          </cell>
          <cell r="S91">
            <v>2865.041193366219</v>
          </cell>
        </row>
        <row r="92">
          <cell r="F92" t="str">
            <v>South Africa</v>
          </cell>
          <cell r="G92">
            <v>625.51776177763827</v>
          </cell>
          <cell r="H92">
            <v>649.0421580084078</v>
          </cell>
          <cell r="I92">
            <v>672.56655423917721</v>
          </cell>
          <cell r="J92">
            <v>757.90910322909679</v>
          </cell>
          <cell r="K92">
            <v>533.21162569151466</v>
          </cell>
          <cell r="L92">
            <v>506.30663171843673</v>
          </cell>
          <cell r="M92">
            <v>557.21078273375633</v>
          </cell>
          <cell r="N92">
            <v>598.45053829512153</v>
          </cell>
          <cell r="O92">
            <v>639.69029385648685</v>
          </cell>
          <cell r="P92">
            <v>690.14932879342098</v>
          </cell>
          <cell r="Q92">
            <v>740.60836373035511</v>
          </cell>
          <cell r="R92">
            <v>791.06739866728924</v>
          </cell>
          <cell r="S92">
            <v>841.52643360422337</v>
          </cell>
        </row>
        <row r="93">
          <cell r="F93" t="str">
            <v>South Korea</v>
          </cell>
          <cell r="G93">
            <v>314.43363471657904</v>
          </cell>
          <cell r="H93">
            <v>456.41033023003826</v>
          </cell>
          <cell r="I93">
            <v>598.38702574349747</v>
          </cell>
          <cell r="J93">
            <v>646.37341005051235</v>
          </cell>
          <cell r="K93">
            <v>779.22662863868788</v>
          </cell>
          <cell r="L93">
            <v>688.35266212148053</v>
          </cell>
          <cell r="M93">
            <v>620</v>
          </cell>
          <cell r="N93">
            <v>846.17439956569808</v>
          </cell>
          <cell r="O93">
            <v>824.59367657285691</v>
          </cell>
          <cell r="P93">
            <v>791.19395716885924</v>
          </cell>
          <cell r="Q93">
            <v>757.79423776486146</v>
          </cell>
          <cell r="R93">
            <v>724.39451836086369</v>
          </cell>
          <cell r="S93">
            <v>690.99479895686602</v>
          </cell>
        </row>
        <row r="94">
          <cell r="F94" t="str">
            <v>Turkey</v>
          </cell>
          <cell r="G94">
            <v>215.15162114666961</v>
          </cell>
          <cell r="H94">
            <v>257.76611667139309</v>
          </cell>
          <cell r="I94">
            <v>300.3806121961166</v>
          </cell>
          <cell r="J94">
            <v>321.60915948721254</v>
          </cell>
          <cell r="K94">
            <v>379.90169129813478</v>
          </cell>
          <cell r="L94">
            <v>486.84272732666665</v>
          </cell>
          <cell r="M94">
            <v>559.38704942999993</v>
          </cell>
          <cell r="N94">
            <v>601.29557552999995</v>
          </cell>
          <cell r="O94">
            <v>643.20410163000008</v>
          </cell>
          <cell r="P94">
            <v>661.735657382</v>
          </cell>
          <cell r="Q94">
            <v>680.26721313399992</v>
          </cell>
          <cell r="R94">
            <v>698.79876888599983</v>
          </cell>
          <cell r="S94">
            <v>717.33032463799987</v>
          </cell>
        </row>
        <row r="95">
          <cell r="F95" t="str">
            <v>Ukraine</v>
          </cell>
          <cell r="G95">
            <v>940.7738918734201</v>
          </cell>
          <cell r="H95">
            <v>684.25025111662501</v>
          </cell>
          <cell r="I95">
            <v>427.72661035982998</v>
          </cell>
          <cell r="J95">
            <v>437.51832808866027</v>
          </cell>
          <cell r="K95">
            <v>414.37912972438698</v>
          </cell>
          <cell r="L95">
            <v>429.77523748644484</v>
          </cell>
          <cell r="M95">
            <v>447.5548241767263</v>
          </cell>
          <cell r="N95">
            <v>459.62525334688178</v>
          </cell>
          <cell r="O95">
            <v>471.69568251703731</v>
          </cell>
          <cell r="P95">
            <v>488.8555212257005</v>
          </cell>
          <cell r="Q95">
            <v>506.01535993436369</v>
          </cell>
          <cell r="R95">
            <v>523.17519864302687</v>
          </cell>
          <cell r="S95">
            <v>540.33503735169018</v>
          </cell>
        </row>
        <row r="96">
          <cell r="F96" t="str">
            <v>USA</v>
          </cell>
          <cell r="G96">
            <v>6029.496724557911</v>
          </cell>
          <cell r="H96">
            <v>6453.380515835308</v>
          </cell>
          <cell r="I96">
            <v>6877.264307112704</v>
          </cell>
          <cell r="J96">
            <v>6958.7367780234363</v>
          </cell>
          <cell r="K96">
            <v>6530.3931037500006</v>
          </cell>
          <cell r="L96">
            <v>5952.3964555463908</v>
          </cell>
          <cell r="M96">
            <v>5775.7515257594514</v>
          </cell>
          <cell r="N96">
            <v>6841.9695800333338</v>
          </cell>
          <cell r="O96">
            <v>6867.1475974000014</v>
          </cell>
          <cell r="P96">
            <v>6880.761198696584</v>
          </cell>
          <cell r="Q96">
            <v>6894.3747999931666</v>
          </cell>
          <cell r="R96">
            <v>6907.9884012897492</v>
          </cell>
          <cell r="S96">
            <v>6921.6020025863327</v>
          </cell>
        </row>
        <row r="97">
          <cell r="F97">
            <v>0</v>
          </cell>
          <cell r="G97">
            <v>0</v>
          </cell>
          <cell r="H97">
            <v>0</v>
          </cell>
          <cell r="I97">
            <v>0</v>
          </cell>
          <cell r="J97">
            <v>0</v>
          </cell>
          <cell r="K97">
            <v>0</v>
          </cell>
          <cell r="L97">
            <v>0</v>
          </cell>
          <cell r="M97">
            <v>0</v>
          </cell>
          <cell r="N97">
            <v>0</v>
          </cell>
          <cell r="O97">
            <v>0</v>
          </cell>
          <cell r="P97">
            <v>0</v>
          </cell>
          <cell r="Q97">
            <v>0</v>
          </cell>
          <cell r="R97">
            <v>0</v>
          </cell>
          <cell r="S97">
            <v>0</v>
          </cell>
        </row>
        <row r="98">
          <cell r="F98" t="str">
            <v>Total Mt</v>
          </cell>
          <cell r="G98">
            <v>36098.25529467345</v>
          </cell>
          <cell r="H98">
            <v>37674.54264202802</v>
          </cell>
          <cell r="I98">
            <v>39250.829989382597</v>
          </cell>
          <cell r="J98">
            <v>44511.600009001144</v>
          </cell>
          <cell r="K98">
            <v>47110.114943657354</v>
          </cell>
          <cell r="L98">
            <v>49044.413073168136</v>
          </cell>
          <cell r="M98">
            <v>52208.296038390719</v>
          </cell>
          <cell r="N98">
            <v>58723.64374988588</v>
          </cell>
          <cell r="O98">
            <v>61651.637438940867</v>
          </cell>
          <cell r="P98">
            <v>63500.981851775592</v>
          </cell>
          <cell r="Q98">
            <v>65350.326264610318</v>
          </cell>
          <cell r="R98">
            <v>67199.670677445029</v>
          </cell>
          <cell r="S98">
            <v>69049.015090279747</v>
          </cell>
        </row>
        <row r="99">
          <cell r="F99" t="str">
            <v>Total Gt</v>
          </cell>
          <cell r="G99">
            <v>36.09825529467345</v>
          </cell>
          <cell r="H99">
            <v>37.674542642028022</v>
          </cell>
          <cell r="I99">
            <v>39.250829989382595</v>
          </cell>
          <cell r="J99">
            <v>44.511600009001143</v>
          </cell>
          <cell r="K99">
            <v>47.110114943657351</v>
          </cell>
          <cell r="L99">
            <v>49.044413073168137</v>
          </cell>
          <cell r="M99">
            <v>52.208296038390721</v>
          </cell>
          <cell r="N99">
            <v>58.723643749885881</v>
          </cell>
          <cell r="O99">
            <v>61.651637438940867</v>
          </cell>
          <cell r="P99">
            <v>63.500981851775592</v>
          </cell>
          <cell r="Q99">
            <v>65.350326264610317</v>
          </cell>
          <cell r="R99">
            <v>67.199670677445027</v>
          </cell>
          <cell r="S99">
            <v>69.049015090279752</v>
          </cell>
        </row>
        <row r="100">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row>
        <row r="101">
          <cell r="F101" t="str">
            <v>Peat</v>
          </cell>
          <cell r="G101">
            <v>1.5</v>
          </cell>
          <cell r="H101">
            <v>1.5</v>
          </cell>
          <cell r="I101">
            <v>1.5</v>
          </cell>
          <cell r="J101">
            <v>1.5</v>
          </cell>
          <cell r="K101">
            <v>1.5</v>
          </cell>
          <cell r="L101">
            <v>1.5</v>
          </cell>
          <cell r="M101">
            <v>1.5</v>
          </cell>
          <cell r="N101">
            <v>1.5</v>
          </cell>
          <cell r="O101">
            <v>1.5</v>
          </cell>
          <cell r="P101">
            <v>1.5</v>
          </cell>
          <cell r="Q101">
            <v>1.5</v>
          </cell>
          <cell r="R101">
            <v>1.5</v>
          </cell>
          <cell r="S101">
            <v>1.5</v>
          </cell>
        </row>
        <row r="102">
          <cell r="F102" t="str">
            <v>Total including peat</v>
          </cell>
          <cell r="G102">
            <v>37.59825529467345</v>
          </cell>
          <cell r="H102">
            <v>39.174542642028022</v>
          </cell>
          <cell r="I102">
            <v>40.750829989382595</v>
          </cell>
          <cell r="J102">
            <v>46.011600009001143</v>
          </cell>
          <cell r="K102">
            <v>48.610114943657351</v>
          </cell>
          <cell r="L102">
            <v>52.338090084388206</v>
          </cell>
          <cell r="M102">
            <v>57.295650060830859</v>
          </cell>
          <cell r="N102">
            <v>60.223643749885881</v>
          </cell>
          <cell r="O102">
            <v>63.151637438940867</v>
          </cell>
          <cell r="P102">
            <v>65.000981851775592</v>
          </cell>
          <cell r="Q102">
            <v>66.850326264610317</v>
          </cell>
          <cell r="R102">
            <v>68.699670677445027</v>
          </cell>
          <cell r="S102">
            <v>70.549015090279752</v>
          </cell>
        </row>
      </sheetData>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row r="42">
          <cell r="E42" t="str">
            <v>EU</v>
          </cell>
          <cell r="F42" t="str">
            <v>OECD</v>
          </cell>
        </row>
        <row r="43">
          <cell r="E43" t="str">
            <v>Canada</v>
          </cell>
          <cell r="F43" t="str">
            <v>OECD</v>
          </cell>
        </row>
        <row r="44">
          <cell r="E44" t="str">
            <v>Japan</v>
          </cell>
          <cell r="F44" t="str">
            <v>OECD</v>
          </cell>
        </row>
        <row r="45">
          <cell r="E45" t="str">
            <v>Mexico</v>
          </cell>
          <cell r="F45" t="str">
            <v>OECD</v>
          </cell>
        </row>
        <row r="46">
          <cell r="E46" t="str">
            <v>Oceania</v>
          </cell>
          <cell r="F46" t="str">
            <v>OECD</v>
          </cell>
        </row>
        <row r="47">
          <cell r="E47" t="str">
            <v>Rest of Europe</v>
          </cell>
          <cell r="F47" t="str">
            <v>OECD</v>
          </cell>
        </row>
        <row r="48">
          <cell r="E48" t="str">
            <v>South Korea</v>
          </cell>
          <cell r="F48" t="str">
            <v>OECD</v>
          </cell>
        </row>
        <row r="49">
          <cell r="E49" t="str">
            <v>Turkey</v>
          </cell>
          <cell r="F49" t="str">
            <v>OECD</v>
          </cell>
        </row>
        <row r="50">
          <cell r="E50" t="str">
            <v>USA</v>
          </cell>
          <cell r="F50" t="str">
            <v>OECD</v>
          </cell>
        </row>
        <row r="51">
          <cell r="E51" t="str">
            <v>Brazil</v>
          </cell>
          <cell r="F51" t="str">
            <v>BASICS</v>
          </cell>
        </row>
        <row r="52">
          <cell r="E52" t="str">
            <v>South Africa</v>
          </cell>
          <cell r="F52" t="str">
            <v>BASICS</v>
          </cell>
        </row>
        <row r="53">
          <cell r="E53" t="str">
            <v>India</v>
          </cell>
          <cell r="F53" t="str">
            <v>BASICS</v>
          </cell>
        </row>
        <row r="54">
          <cell r="E54" t="str">
            <v>China</v>
          </cell>
          <cell r="F54" t="str">
            <v>BASICS</v>
          </cell>
        </row>
        <row r="55">
          <cell r="E55" t="str">
            <v>Indonesia</v>
          </cell>
          <cell r="F55" t="str">
            <v>Rest of World</v>
          </cell>
        </row>
        <row r="56">
          <cell r="E56" t="str">
            <v>Middle East</v>
          </cell>
          <cell r="F56" t="str">
            <v>Rest of World</v>
          </cell>
        </row>
        <row r="57">
          <cell r="E57" t="str">
            <v>Northern Africa</v>
          </cell>
          <cell r="F57" t="str">
            <v>Rest of World</v>
          </cell>
        </row>
        <row r="58">
          <cell r="E58" t="str">
            <v>Rest of Central America</v>
          </cell>
          <cell r="F58" t="str">
            <v>Rest of World</v>
          </cell>
        </row>
        <row r="59">
          <cell r="E59" t="str">
            <v>Rest of FSU</v>
          </cell>
          <cell r="F59" t="str">
            <v>Rest of World</v>
          </cell>
        </row>
        <row r="60">
          <cell r="E60" t="str">
            <v>Rest of South America</v>
          </cell>
          <cell r="F60" t="str">
            <v>Rest of World</v>
          </cell>
        </row>
        <row r="61">
          <cell r="E61" t="str">
            <v>Rest of South Asia</v>
          </cell>
          <cell r="F61" t="str">
            <v>Rest of World</v>
          </cell>
        </row>
        <row r="62">
          <cell r="E62" t="str">
            <v>Rest of South East Asia</v>
          </cell>
          <cell r="F62" t="str">
            <v>Rest of World</v>
          </cell>
        </row>
        <row r="63">
          <cell r="E63" t="str">
            <v>Rest of Sub Saharan Africa</v>
          </cell>
          <cell r="F63" t="str">
            <v>Rest of World</v>
          </cell>
        </row>
        <row r="64">
          <cell r="E64" t="str">
            <v>Russia</v>
          </cell>
          <cell r="F64" t="str">
            <v>Rest of World</v>
          </cell>
        </row>
        <row r="65">
          <cell r="E65" t="str">
            <v>Ukraine</v>
          </cell>
          <cell r="F65" t="str">
            <v>Rest of World</v>
          </cell>
        </row>
        <row r="157">
          <cell r="A157" t="str">
            <v>Lower ambition</v>
          </cell>
          <cell r="C157" t="str">
            <v>results2030exclREDD</v>
          </cell>
          <cell r="D157" t="str">
            <v>Lower ambition</v>
          </cell>
          <cell r="E157" t="str">
            <v>Lower ambitionAllowed emissions in 2030 (Mt)</v>
          </cell>
          <cell r="F157" t="str">
            <v>scenarios2030exclREDD</v>
          </cell>
          <cell r="G157">
            <v>29</v>
          </cell>
        </row>
        <row r="158">
          <cell r="A158" t="str">
            <v>Expected ambition</v>
          </cell>
          <cell r="C158" t="str">
            <v>results2030exclREDD</v>
          </cell>
          <cell r="D158" t="str">
            <v>Expected ambition</v>
          </cell>
          <cell r="E158" t="str">
            <v>Expected ambitionAllowed emissions in 2030 (Mt)</v>
          </cell>
          <cell r="F158" t="str">
            <v>scenarios2030exclREDD</v>
          </cell>
          <cell r="G158">
            <v>29</v>
          </cell>
        </row>
        <row r="159">
          <cell r="A159" t="str">
            <v>Equal to 40% EU cost</v>
          </cell>
          <cell r="C159" t="str">
            <v>results2030exclREDD</v>
          </cell>
          <cell r="D159" t="str">
            <v>Equal to 40% EU cost</v>
          </cell>
          <cell r="E159" t="str">
            <v>Equal to 40% EU costAllowed emissions in 2030 (Mt)</v>
          </cell>
          <cell r="F159" t="str">
            <v>scenarios2030exclREDD</v>
          </cell>
          <cell r="G159">
            <v>29</v>
          </cell>
        </row>
        <row r="160">
          <cell r="A160" t="str">
            <v>2.5 
degrees</v>
          </cell>
          <cell r="C160" t="str">
            <v>results2030exclREDD</v>
          </cell>
          <cell r="D160" t="str">
            <v>2.5 
degrees</v>
          </cell>
          <cell r="E160" t="str">
            <v>2.5 
degreesAllowed emissions in 2030 (Mt)</v>
          </cell>
          <cell r="F160" t="str">
            <v>scenarios2030exclREDD</v>
          </cell>
          <cell r="G160">
            <v>29</v>
          </cell>
        </row>
        <row r="161">
          <cell r="A161" t="str">
            <v>Higher ambition</v>
          </cell>
          <cell r="C161" t="str">
            <v>results2030exclREDD</v>
          </cell>
          <cell r="D161" t="str">
            <v>Higher ambition</v>
          </cell>
          <cell r="E161" t="str">
            <v>Higher ambitionAllowed emissions in 2030 (Mt)</v>
          </cell>
          <cell r="F161" t="str">
            <v>scenarios2030exclREDD</v>
          </cell>
          <cell r="G161">
            <v>29</v>
          </cell>
        </row>
        <row r="162">
          <cell r="A162" t="str">
            <v>Our asks</v>
          </cell>
          <cell r="C162" t="str">
            <v>results2030exclREDD</v>
          </cell>
          <cell r="D162" t="str">
            <v>Our asks</v>
          </cell>
          <cell r="E162" t="str">
            <v>Our asksAllowed emissions in 2030 (Mt)</v>
          </cell>
          <cell r="F162" t="str">
            <v>scenarios2030exclREDD</v>
          </cell>
          <cell r="G162">
            <v>29</v>
          </cell>
        </row>
        <row r="163">
          <cell r="A163" t="str">
            <v>Not quite 
2 degrees</v>
          </cell>
          <cell r="C163" t="str">
            <v>results2030exclREDD</v>
          </cell>
          <cell r="D163" t="str">
            <v>Not quite 
2 degrees</v>
          </cell>
          <cell r="E163" t="str">
            <v>Not quite 
2 degreesAllowed emissions in 2030 (Mt)</v>
          </cell>
          <cell r="F163" t="str">
            <v>scenarios2030exclREDD</v>
          </cell>
          <cell r="G163">
            <v>29</v>
          </cell>
        </row>
        <row r="164">
          <cell r="A164" t="str">
            <v>2 
degrees</v>
          </cell>
          <cell r="C164" t="str">
            <v>results2030exclREDD</v>
          </cell>
          <cell r="D164" t="str">
            <v>2 
degrees</v>
          </cell>
          <cell r="E164" t="str">
            <v>2 
degreesAllowed emissions in 2030 (Mt)</v>
          </cell>
          <cell r="F164" t="str">
            <v>scenarios2030exclREDD</v>
          </cell>
          <cell r="G164">
            <v>29</v>
          </cell>
        </row>
        <row r="165">
          <cell r="A165" t="str">
            <v>Lower ambition (incl REDD)</v>
          </cell>
          <cell r="B165">
            <v>0</v>
          </cell>
          <cell r="C165" t="str">
            <v>results2030inclREDD</v>
          </cell>
          <cell r="D165" t="str">
            <v>Lower ambition</v>
          </cell>
          <cell r="E165" t="str">
            <v>Lower ambitionAllowed emissions in 2030 (Mt)</v>
          </cell>
          <cell r="F165" t="str">
            <v>scenarios2030exclREDD</v>
          </cell>
          <cell r="G165">
            <v>29</v>
          </cell>
        </row>
        <row r="166">
          <cell r="A166" t="str">
            <v>Expected ambition (incl REDD)</v>
          </cell>
          <cell r="B166">
            <v>0</v>
          </cell>
          <cell r="C166" t="str">
            <v>results2030inclREDD</v>
          </cell>
          <cell r="D166" t="str">
            <v>Expected ambition</v>
          </cell>
          <cell r="E166" t="str">
            <v>Expected ambitionAllowed emissions in 2030 (Mt)</v>
          </cell>
          <cell r="F166" t="str">
            <v>scenarios2030exclREDD</v>
          </cell>
          <cell r="G166">
            <v>29</v>
          </cell>
        </row>
        <row r="167">
          <cell r="A167" t="str">
            <v>Higher ambition (incl REDD)</v>
          </cell>
          <cell r="B167">
            <v>0</v>
          </cell>
          <cell r="C167" t="str">
            <v>results2030inclREDD</v>
          </cell>
          <cell r="D167" t="str">
            <v>Higher ambition</v>
          </cell>
          <cell r="E167" t="str">
            <v>Higher ambitionAllowed emissions in 2030 (Mt)</v>
          </cell>
          <cell r="F167" t="str">
            <v>scenarios2030exclREDD</v>
          </cell>
          <cell r="G167">
            <v>29</v>
          </cell>
        </row>
        <row r="168">
          <cell r="A168" t="str">
            <v>Our asks (incl REDD)</v>
          </cell>
          <cell r="C168" t="str">
            <v>results2030inclREDD</v>
          </cell>
          <cell r="D168" t="str">
            <v>Our asks</v>
          </cell>
          <cell r="E168" t="str">
            <v>Our asksAllowed emissions in 2030 (Mt)</v>
          </cell>
          <cell r="F168" t="str">
            <v>scenarios2030exclREDD</v>
          </cell>
          <cell r="G168">
            <v>29</v>
          </cell>
        </row>
        <row r="169">
          <cell r="A169" t="str">
            <v>OurAsks3</v>
          </cell>
          <cell r="B169">
            <v>0</v>
          </cell>
          <cell r="C169" t="str">
            <v>CreatedScenariosTotals</v>
          </cell>
          <cell r="E169" t="str">
            <v>OurAsks3</v>
          </cell>
          <cell r="F169" t="str">
            <v>CreatedScenarioTitles</v>
          </cell>
          <cell r="G169">
            <v>10</v>
          </cell>
        </row>
        <row r="170">
          <cell r="A170" t="str">
            <v>OurAsks4</v>
          </cell>
          <cell r="B170">
            <v>1</v>
          </cell>
          <cell r="C170" t="str">
            <v>CreatedScenariosTotals</v>
          </cell>
          <cell r="E170" t="str">
            <v>OurAsks4</v>
          </cell>
          <cell r="F170" t="str">
            <v>CreatedScenarioTitles</v>
          </cell>
          <cell r="G170">
            <v>10</v>
          </cell>
        </row>
        <row r="171">
          <cell r="A171" t="str">
            <v>OurAsks7</v>
          </cell>
          <cell r="B171">
            <v>2</v>
          </cell>
          <cell r="C171" t="str">
            <v>CreatedScenariosTotals</v>
          </cell>
          <cell r="E171" t="str">
            <v>OurAsks7</v>
          </cell>
          <cell r="F171" t="str">
            <v>CreatedScenarioTitles</v>
          </cell>
          <cell r="G171">
            <v>10</v>
          </cell>
        </row>
        <row r="172">
          <cell r="A172" t="str">
            <v>OurAsks8</v>
          </cell>
          <cell r="B172">
            <v>3</v>
          </cell>
          <cell r="C172" t="str">
            <v>CreatedScenariosTotals</v>
          </cell>
          <cell r="E172" t="str">
            <v>OurAsks8</v>
          </cell>
          <cell r="F172" t="str">
            <v>CreatedScenarioTitles</v>
          </cell>
          <cell r="G172">
            <v>10</v>
          </cell>
        </row>
        <row r="173">
          <cell r="A173" t="str">
            <v>OurAsks9</v>
          </cell>
          <cell r="B173">
            <v>4</v>
          </cell>
          <cell r="C173" t="str">
            <v>CreatedScenariosTotals</v>
          </cell>
          <cell r="E173" t="str">
            <v>OurAsks9</v>
          </cell>
          <cell r="F173" t="str">
            <v>CreatedScenarioTitles</v>
          </cell>
          <cell r="G173">
            <v>10</v>
          </cell>
        </row>
        <row r="174">
          <cell r="A174" t="str">
            <v>OurAsks10</v>
          </cell>
          <cell r="B174">
            <v>5</v>
          </cell>
          <cell r="C174" t="str">
            <v>CreatedScenariosTotals</v>
          </cell>
          <cell r="E174" t="str">
            <v>OurAsks10</v>
          </cell>
          <cell r="F174" t="str">
            <v>CreatedScenarioTitles</v>
          </cell>
          <cell r="G174">
            <v>10</v>
          </cell>
        </row>
        <row r="175">
          <cell r="A175" t="str">
            <v>OurAsks11</v>
          </cell>
          <cell r="B175">
            <v>6</v>
          </cell>
          <cell r="C175" t="str">
            <v>CreatedScenariosTotals</v>
          </cell>
          <cell r="E175" t="str">
            <v>OurAsks11</v>
          </cell>
          <cell r="F175" t="str">
            <v>CreatedScenarioTitles</v>
          </cell>
          <cell r="G175">
            <v>10</v>
          </cell>
        </row>
        <row r="176">
          <cell r="A176" t="str">
            <v>OurAsks14</v>
          </cell>
          <cell r="B176">
            <v>7</v>
          </cell>
          <cell r="C176" t="str">
            <v>CreatedScenariosTotals</v>
          </cell>
          <cell r="E176" t="str">
            <v>OurAsks14</v>
          </cell>
          <cell r="F176" t="str">
            <v>CreatedScenarioTitles</v>
          </cell>
          <cell r="G176">
            <v>10</v>
          </cell>
        </row>
        <row r="177">
          <cell r="A177" t="str">
            <v>OurAsks15</v>
          </cell>
          <cell r="B177">
            <v>8</v>
          </cell>
          <cell r="C177" t="str">
            <v>CreatedScenariosTotals</v>
          </cell>
          <cell r="E177" t="str">
            <v>OurAsks15</v>
          </cell>
          <cell r="F177" t="str">
            <v>CreatedScenarioTitles</v>
          </cell>
          <cell r="G177">
            <v>10</v>
          </cell>
        </row>
        <row r="178">
          <cell r="A178" t="str">
            <v>OurAsks16</v>
          </cell>
          <cell r="B178">
            <v>9</v>
          </cell>
          <cell r="C178" t="str">
            <v>CreatedScenariosTotals</v>
          </cell>
          <cell r="E178" t="str">
            <v>OurAsks16</v>
          </cell>
          <cell r="F178" t="str">
            <v>CreatedScenarioTitles</v>
          </cell>
          <cell r="G178">
            <v>10</v>
          </cell>
        </row>
        <row r="179">
          <cell r="A179" t="str">
            <v>OurAsks17</v>
          </cell>
          <cell r="B179">
            <v>10</v>
          </cell>
          <cell r="C179" t="str">
            <v>CreatedScenariosTotals</v>
          </cell>
          <cell r="E179" t="str">
            <v>OurAsks17</v>
          </cell>
          <cell r="F179" t="str">
            <v>CreatedScenarioTitles</v>
          </cell>
          <cell r="G179">
            <v>10</v>
          </cell>
        </row>
        <row r="180">
          <cell r="A180" t="str">
            <v>OurAsks18</v>
          </cell>
          <cell r="B180">
            <v>11</v>
          </cell>
          <cell r="C180" t="str">
            <v>CreatedScenariosTotals</v>
          </cell>
          <cell r="E180" t="str">
            <v>OurAsks18</v>
          </cell>
          <cell r="F180" t="str">
            <v>CreatedScenarioTitles</v>
          </cell>
          <cell r="G180">
            <v>10</v>
          </cell>
        </row>
        <row r="181">
          <cell r="A181" t="str">
            <v>ExpectAmbTEST</v>
          </cell>
          <cell r="B181">
            <v>12</v>
          </cell>
          <cell r="C181" t="str">
            <v>CreatedScenariosTotals</v>
          </cell>
          <cell r="E181" t="str">
            <v>ExpectAmbTEST</v>
          </cell>
          <cell r="F181" t="str">
            <v>CreatedScenarioTitles</v>
          </cell>
          <cell r="G181">
            <v>10</v>
          </cell>
        </row>
        <row r="182">
          <cell r="A182" t="str">
            <v>ExpectAmbTEST2</v>
          </cell>
          <cell r="B182">
            <v>13</v>
          </cell>
          <cell r="C182" t="str">
            <v>CreatedScenariosTotals</v>
          </cell>
          <cell r="E182" t="str">
            <v>ExpectAmbTEST2</v>
          </cell>
          <cell r="F182" t="str">
            <v>CreatedScenarioTitles</v>
          </cell>
          <cell r="G182">
            <v>10</v>
          </cell>
        </row>
        <row r="183">
          <cell r="A183" t="str">
            <v>ExpectAmbTEST3</v>
          </cell>
          <cell r="B183">
            <v>14</v>
          </cell>
          <cell r="C183" t="str">
            <v>CreatedScenariosTotals</v>
          </cell>
          <cell r="E183" t="str">
            <v>ExpectAmbTEST3</v>
          </cell>
          <cell r="F183" t="str">
            <v>CreatedScenarioTitles</v>
          </cell>
          <cell r="G183">
            <v>10</v>
          </cell>
        </row>
        <row r="184">
          <cell r="A184" t="str">
            <v>ExpectAmbThurTEST</v>
          </cell>
          <cell r="B184">
            <v>15</v>
          </cell>
          <cell r="C184" t="str">
            <v>CreatedScenariosTotals</v>
          </cell>
          <cell r="E184" t="str">
            <v>ExpectAmbThurTEST</v>
          </cell>
          <cell r="F184" t="str">
            <v>CreatedScenarioTitles</v>
          </cell>
          <cell r="G184">
            <v>10</v>
          </cell>
        </row>
        <row r="185">
          <cell r="A185" t="str">
            <v>ExpectAmbThurTEST2</v>
          </cell>
          <cell r="B185">
            <v>16</v>
          </cell>
          <cell r="C185" t="str">
            <v>CreatedScenariosTotals</v>
          </cell>
          <cell r="E185" t="str">
            <v>ExpectAmbThurTEST2</v>
          </cell>
          <cell r="F185" t="str">
            <v>CreatedScenarioTitles</v>
          </cell>
          <cell r="G185">
            <v>10</v>
          </cell>
        </row>
        <row r="186">
          <cell r="A186" t="str">
            <v/>
          </cell>
          <cell r="B186">
            <v>17</v>
          </cell>
          <cell r="C186" t="str">
            <v>CreatedScenariosTotals</v>
          </cell>
          <cell r="E186" t="str">
            <v/>
          </cell>
          <cell r="F186" t="str">
            <v>CreatedScenarioTitles</v>
          </cell>
          <cell r="G186">
            <v>10</v>
          </cell>
        </row>
        <row r="187">
          <cell r="A187" t="str">
            <v/>
          </cell>
          <cell r="B187">
            <v>18</v>
          </cell>
          <cell r="C187" t="str">
            <v>CreatedScenariosTotals</v>
          </cell>
          <cell r="E187" t="str">
            <v/>
          </cell>
          <cell r="F187" t="str">
            <v>CreatedScenarioTitles</v>
          </cell>
          <cell r="G187">
            <v>10</v>
          </cell>
        </row>
        <row r="188">
          <cell r="A188" t="str">
            <v/>
          </cell>
          <cell r="B188">
            <v>19</v>
          </cell>
          <cell r="C188" t="str">
            <v>CreatedScenariosTotals</v>
          </cell>
          <cell r="E188" t="str">
            <v/>
          </cell>
          <cell r="F188" t="str">
            <v>CreatedScenarioTitles</v>
          </cell>
          <cell r="G188">
            <v>10</v>
          </cell>
        </row>
        <row r="189">
          <cell r="A189" t="str">
            <v/>
          </cell>
          <cell r="B189">
            <v>20</v>
          </cell>
          <cell r="C189" t="str">
            <v>CreatedScenariosTotals</v>
          </cell>
          <cell r="E189" t="str">
            <v/>
          </cell>
          <cell r="F189" t="str">
            <v>CreatedScenarioTitles</v>
          </cell>
          <cell r="G189">
            <v>10</v>
          </cell>
        </row>
        <row r="190">
          <cell r="A190" t="str">
            <v/>
          </cell>
          <cell r="B190">
            <v>21</v>
          </cell>
          <cell r="C190" t="str">
            <v>CreatedScenariosTotals</v>
          </cell>
          <cell r="E190" t="str">
            <v/>
          </cell>
          <cell r="F190" t="str">
            <v>CreatedScenarioTitles</v>
          </cell>
          <cell r="G190">
            <v>10</v>
          </cell>
        </row>
        <row r="191">
          <cell r="A191" t="str">
            <v/>
          </cell>
          <cell r="B191">
            <v>22</v>
          </cell>
          <cell r="C191" t="str">
            <v>CreatedScenariosTotals</v>
          </cell>
          <cell r="E191" t="str">
            <v/>
          </cell>
          <cell r="F191" t="str">
            <v>CreatedScenarioTitles</v>
          </cell>
          <cell r="G191">
            <v>10</v>
          </cell>
        </row>
        <row r="192">
          <cell r="A192" t="str">
            <v/>
          </cell>
          <cell r="B192">
            <v>23</v>
          </cell>
          <cell r="C192" t="str">
            <v>CreatedScenariosTotals</v>
          </cell>
          <cell r="E192" t="str">
            <v/>
          </cell>
          <cell r="F192" t="str">
            <v>CreatedScenarioTitles</v>
          </cell>
          <cell r="G192">
            <v>10</v>
          </cell>
        </row>
        <row r="193">
          <cell r="A193" t="str">
            <v/>
          </cell>
          <cell r="B193">
            <v>24</v>
          </cell>
          <cell r="C193" t="str">
            <v>CreatedScenariosTotals</v>
          </cell>
          <cell r="E193" t="str">
            <v/>
          </cell>
          <cell r="F193" t="str">
            <v>CreatedScenarioTitles</v>
          </cell>
          <cell r="G193">
            <v>10</v>
          </cell>
        </row>
        <row r="194">
          <cell r="A194" t="str">
            <v/>
          </cell>
          <cell r="B194">
            <v>25</v>
          </cell>
          <cell r="C194" t="str">
            <v>CreatedScenariosTotals</v>
          </cell>
          <cell r="E194" t="str">
            <v/>
          </cell>
          <cell r="F194" t="str">
            <v>CreatedScenarioTitles</v>
          </cell>
          <cell r="G194">
            <v>10</v>
          </cell>
        </row>
        <row r="195">
          <cell r="A195" t="str">
            <v/>
          </cell>
          <cell r="B195">
            <v>26</v>
          </cell>
          <cell r="C195" t="str">
            <v>CreatedScenariosTotals</v>
          </cell>
          <cell r="E195" t="str">
            <v/>
          </cell>
          <cell r="F195" t="str">
            <v>CreatedScenarioTitles</v>
          </cell>
          <cell r="G195">
            <v>10</v>
          </cell>
        </row>
        <row r="196">
          <cell r="A196" t="str">
            <v/>
          </cell>
          <cell r="B196">
            <v>27</v>
          </cell>
          <cell r="C196" t="str">
            <v>CreatedScenariosTotals</v>
          </cell>
          <cell r="E196" t="str">
            <v/>
          </cell>
          <cell r="F196" t="str">
            <v>CreatedScenarioTitles</v>
          </cell>
          <cell r="G196">
            <v>10</v>
          </cell>
        </row>
        <row r="197">
          <cell r="A197" t="str">
            <v/>
          </cell>
          <cell r="B197">
            <v>28</v>
          </cell>
          <cell r="C197" t="str">
            <v>CreatedScenariosTotals</v>
          </cell>
          <cell r="E197" t="str">
            <v/>
          </cell>
          <cell r="F197" t="str">
            <v>CreatedScenarioTitles</v>
          </cell>
          <cell r="G197">
            <v>10</v>
          </cell>
        </row>
        <row r="198">
          <cell r="A198" t="str">
            <v/>
          </cell>
          <cell r="B198">
            <v>29</v>
          </cell>
          <cell r="C198" t="str">
            <v>CreatedScenariosTotals</v>
          </cell>
          <cell r="E198" t="str">
            <v/>
          </cell>
          <cell r="F198" t="str">
            <v>CreatedScenarioTitles</v>
          </cell>
          <cell r="G198">
            <v>10</v>
          </cell>
        </row>
        <row r="199">
          <cell r="A199" t="str">
            <v/>
          </cell>
          <cell r="B199">
            <v>30</v>
          </cell>
          <cell r="C199" t="str">
            <v>CreatedScenariosTotals</v>
          </cell>
          <cell r="E199" t="str">
            <v/>
          </cell>
          <cell r="F199" t="str">
            <v>CreatedScenarioTitles</v>
          </cell>
          <cell r="G199">
            <v>10</v>
          </cell>
        </row>
        <row r="200">
          <cell r="A200" t="str">
            <v/>
          </cell>
          <cell r="B200">
            <v>31</v>
          </cell>
          <cell r="C200" t="str">
            <v>CreatedScenariosTotals</v>
          </cell>
          <cell r="E200" t="str">
            <v/>
          </cell>
          <cell r="F200" t="str">
            <v>CreatedScenarioTitles</v>
          </cell>
          <cell r="G200">
            <v>10</v>
          </cell>
        </row>
        <row r="201">
          <cell r="A201" t="str">
            <v/>
          </cell>
          <cell r="B201">
            <v>32</v>
          </cell>
          <cell r="C201" t="str">
            <v>CreatedScenariosTotals</v>
          </cell>
          <cell r="E201" t="str">
            <v/>
          </cell>
          <cell r="F201" t="str">
            <v>CreatedScenarioTitles</v>
          </cell>
          <cell r="G201">
            <v>10</v>
          </cell>
        </row>
        <row r="202">
          <cell r="A202" t="str">
            <v/>
          </cell>
          <cell r="B202">
            <v>33</v>
          </cell>
          <cell r="C202" t="str">
            <v>CreatedScenariosTotals</v>
          </cell>
          <cell r="E202" t="str">
            <v/>
          </cell>
          <cell r="F202" t="str">
            <v>CreatedScenarioTitles</v>
          </cell>
          <cell r="G202">
            <v>10</v>
          </cell>
        </row>
        <row r="203">
          <cell r="A203" t="str">
            <v/>
          </cell>
          <cell r="B203">
            <v>34</v>
          </cell>
          <cell r="C203" t="str">
            <v>CreatedScenariosTotals</v>
          </cell>
          <cell r="E203" t="str">
            <v/>
          </cell>
          <cell r="F203" t="str">
            <v>CreatedScenarioTitles</v>
          </cell>
          <cell r="G203">
            <v>10</v>
          </cell>
        </row>
        <row r="204">
          <cell r="A204" t="str">
            <v/>
          </cell>
          <cell r="B204">
            <v>35</v>
          </cell>
          <cell r="C204" t="str">
            <v>CreatedScenariosTotals</v>
          </cell>
          <cell r="E204" t="str">
            <v/>
          </cell>
          <cell r="F204" t="str">
            <v>CreatedScenarioTitles</v>
          </cell>
          <cell r="G204">
            <v>10</v>
          </cell>
        </row>
        <row r="205">
          <cell r="A205" t="str">
            <v/>
          </cell>
          <cell r="B205">
            <v>36</v>
          </cell>
          <cell r="C205" t="str">
            <v>CreatedScenariosTotals</v>
          </cell>
          <cell r="E205" t="str">
            <v/>
          </cell>
          <cell r="F205" t="str">
            <v>CreatedScenarioTitles</v>
          </cell>
          <cell r="G205">
            <v>10</v>
          </cell>
        </row>
        <row r="206">
          <cell r="A206" t="str">
            <v/>
          </cell>
          <cell r="B206">
            <v>37</v>
          </cell>
          <cell r="C206" t="str">
            <v>CreatedScenariosTotals</v>
          </cell>
          <cell r="E206" t="str">
            <v/>
          </cell>
          <cell r="F206" t="str">
            <v>CreatedScenarioTitles</v>
          </cell>
          <cell r="G206">
            <v>10</v>
          </cell>
        </row>
        <row r="207">
          <cell r="A207" t="str">
            <v/>
          </cell>
          <cell r="B207">
            <v>38</v>
          </cell>
          <cell r="C207" t="str">
            <v>CreatedScenariosTotals</v>
          </cell>
          <cell r="E207" t="str">
            <v/>
          </cell>
          <cell r="F207" t="str">
            <v>CreatedScenarioTitles</v>
          </cell>
          <cell r="G207">
            <v>10</v>
          </cell>
        </row>
        <row r="208">
          <cell r="A208" t="str">
            <v/>
          </cell>
          <cell r="B208">
            <v>39</v>
          </cell>
          <cell r="C208" t="str">
            <v>CreatedScenariosTotals</v>
          </cell>
          <cell r="E208" t="str">
            <v/>
          </cell>
          <cell r="F208" t="str">
            <v>CreatedScenarioTitles</v>
          </cell>
          <cell r="G208">
            <v>10</v>
          </cell>
        </row>
        <row r="209">
          <cell r="A209" t="str">
            <v/>
          </cell>
          <cell r="B209">
            <v>40</v>
          </cell>
          <cell r="C209" t="str">
            <v>CreatedScenariosTotals</v>
          </cell>
          <cell r="E209" t="str">
            <v/>
          </cell>
          <cell r="F209" t="str">
            <v>CreatedScenarioTitles</v>
          </cell>
          <cell r="G209">
            <v>10</v>
          </cell>
        </row>
        <row r="210">
          <cell r="A210" t="str">
            <v/>
          </cell>
          <cell r="B210">
            <v>41</v>
          </cell>
          <cell r="C210" t="str">
            <v>CreatedScenariosTotals</v>
          </cell>
          <cell r="E210" t="str">
            <v/>
          </cell>
          <cell r="F210" t="str">
            <v>CreatedScenarioTitles</v>
          </cell>
          <cell r="G210">
            <v>10</v>
          </cell>
        </row>
        <row r="211">
          <cell r="A211" t="str">
            <v/>
          </cell>
          <cell r="B211">
            <v>42</v>
          </cell>
          <cell r="C211" t="str">
            <v>CreatedScenariosTotals</v>
          </cell>
          <cell r="E211" t="str">
            <v/>
          </cell>
          <cell r="F211" t="str">
            <v>CreatedScenarioTitles</v>
          </cell>
          <cell r="G211">
            <v>10</v>
          </cell>
        </row>
        <row r="212">
          <cell r="A212" t="str">
            <v/>
          </cell>
          <cell r="B212">
            <v>43</v>
          </cell>
          <cell r="C212" t="str">
            <v>CreatedScenariosTotals</v>
          </cell>
          <cell r="E212" t="str">
            <v/>
          </cell>
          <cell r="F212" t="str">
            <v>CreatedScenarioTitles</v>
          </cell>
          <cell r="G212">
            <v>10</v>
          </cell>
        </row>
        <row r="213">
          <cell r="A213" t="str">
            <v/>
          </cell>
          <cell r="B213">
            <v>44</v>
          </cell>
          <cell r="C213" t="str">
            <v>CreatedScenariosTotals</v>
          </cell>
          <cell r="E213" t="str">
            <v/>
          </cell>
          <cell r="F213" t="str">
            <v>CreatedScenarioTitles</v>
          </cell>
          <cell r="G213">
            <v>10</v>
          </cell>
        </row>
        <row r="214">
          <cell r="A214" t="str">
            <v/>
          </cell>
          <cell r="B214">
            <v>45</v>
          </cell>
          <cell r="C214" t="str">
            <v>CreatedScenariosTotals</v>
          </cell>
          <cell r="E214" t="str">
            <v/>
          </cell>
          <cell r="F214" t="str">
            <v>CreatedScenarioTitles</v>
          </cell>
          <cell r="G214">
            <v>10</v>
          </cell>
        </row>
        <row r="215">
          <cell r="A215" t="str">
            <v/>
          </cell>
          <cell r="B215">
            <v>46</v>
          </cell>
          <cell r="C215" t="str">
            <v>CreatedScenariosTotals</v>
          </cell>
          <cell r="E215" t="str">
            <v/>
          </cell>
          <cell r="F215" t="str">
            <v>CreatedScenarioTitles</v>
          </cell>
          <cell r="G215">
            <v>10</v>
          </cell>
        </row>
        <row r="216">
          <cell r="A216" t="str">
            <v/>
          </cell>
          <cell r="B216">
            <v>47</v>
          </cell>
          <cell r="C216" t="str">
            <v>CreatedScenariosTotals</v>
          </cell>
          <cell r="E216" t="str">
            <v/>
          </cell>
          <cell r="F216" t="str">
            <v>CreatedScenarioTitles</v>
          </cell>
          <cell r="G216">
            <v>10</v>
          </cell>
        </row>
        <row r="217">
          <cell r="A217" t="str">
            <v/>
          </cell>
          <cell r="B217">
            <v>48</v>
          </cell>
          <cell r="C217" t="str">
            <v>CreatedScenariosTotals</v>
          </cell>
          <cell r="E217" t="str">
            <v/>
          </cell>
          <cell r="F217" t="str">
            <v>CreatedScenarioTitles</v>
          </cell>
          <cell r="G217">
            <v>10</v>
          </cell>
        </row>
        <row r="218">
          <cell r="A218" t="str">
            <v/>
          </cell>
          <cell r="B218">
            <v>49</v>
          </cell>
          <cell r="C218" t="str">
            <v>CreatedScenariosTotals</v>
          </cell>
          <cell r="E218" t="str">
            <v/>
          </cell>
          <cell r="F218" t="str">
            <v>CreatedScenarioTitles</v>
          </cell>
          <cell r="G218">
            <v>10</v>
          </cell>
        </row>
        <row r="219">
          <cell r="A219" t="str">
            <v/>
          </cell>
          <cell r="B219">
            <v>50</v>
          </cell>
          <cell r="C219" t="str">
            <v>CreatedScenariosTotals</v>
          </cell>
          <cell r="E219" t="str">
            <v/>
          </cell>
          <cell r="F219" t="str">
            <v>CreatedScenarioTitles</v>
          </cell>
          <cell r="G219">
            <v>10</v>
          </cell>
        </row>
      </sheetData>
      <sheetData sheetId="82"/>
      <sheetData sheetId="83"/>
      <sheetData sheetId="84"/>
      <sheetData sheetId="85"/>
      <sheetData sheetId="86"/>
      <sheetData sheetId="87"/>
      <sheetData sheetId="88"/>
      <sheetData sheetId="89"/>
      <sheetData sheetId="90"/>
    </sheetDataSet>
  </externalBook>
</externalLink>
</file>

<file path=xl/persons/person.xml><?xml version="1.0" encoding="utf-8"?>
<personList xmlns="http://schemas.microsoft.com/office/spreadsheetml/2018/threadedcomments" xmlns:x="http://schemas.openxmlformats.org/spreadsheetml/2006/main">
  <person displayName="Elzen, den Michel" id="{D351FC65-3708-4DD7-88E3-C476352D0EE6}" userId="S::elzendm@pbl.nl::fb1db3dc-4981-4438-925b-519a1b7c9357" providerId="AD"/>
  <person displayName="Rogelj, Joeri" id="{5772A9FE-4007-4BB9-AD72-17C23191F8B7}" userId="S::jrogelj@ic.ac.uk::e1d4b9d5-2a66-4e82-abf3-ba9fdf53c34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K3" dT="2022-10-31T21:40:58.55" personId="{5772A9FE-4007-4BB9-AD72-17C23191F8B7}" id="{A604C2B4-99BA-4EDB-B270-1DBED427BAA4}">
    <text>From Climate Watch (2022)</text>
  </threadedComment>
  <threadedComment ref="K3" dT="2022-10-31T21:41:11.32" personId="{5772A9FE-4007-4BB9-AD72-17C23191F8B7}" id="{4B8885A8-B7D3-4EE3-8391-9142833A3753}" parentId="{A604C2B4-99BA-4EDB-B270-1DBED427BAA4}">
    <text>https://www.climatewatchdata.org/net-zero-tracker</text>
  </threadedComment>
  <threadedComment ref="O3" dT="2022-11-19T21:51:03.20" personId="{5772A9FE-4007-4BB9-AD72-17C23191F8B7}" id="{063328A8-6C57-467A-8879-5CC807FA24DF}">
    <text>If all three items are Y = moderate, otherwise low/very low. If current policies are 10% below last historical data point, then at least "low".</text>
  </threadedComment>
  <threadedComment ref="C4" dT="2022-10-31T22:16:54.93" personId="{5772A9FE-4007-4BB9-AD72-17C23191F8B7}" id="{0F598279-4C71-4A89-A305-1FC09801F818}">
    <text>TO UPDATE WITH LATEST DATA</text>
  </threadedComment>
  <threadedComment ref="R21" dT="2022-11-19T21:31:07.28" personId="{5772A9FE-4007-4BB9-AD72-17C23191F8B7}" id="{09109630-7B01-4C73-902F-0F43E448C7A7}">
    <text xml:space="preserve">Given that Malaysia is anyways in the "very low" confidence level category, I think we can keep it in, despite the low confidence in the numbers. </text>
  </threadedComment>
  <threadedComment ref="G22" dT="2022-11-13T15:24:29.59" personId="{D351FC65-3708-4DD7-88E3-C476352D0EE6}" id="{CD760A97-0A51-4271-9FC3-B6D0F436BF29}">
    <text>Excluding LULUCF</text>
  </threadedComment>
  <threadedComment ref="G25" dT="2022-11-13T15:14:19.19" personId="{D351FC65-3708-4DD7-88E3-C476352D0EE6}" id="{D6B8C52B-136F-4908-8B13-A98C3D866A70}">
    <text>The last projection of current policies is from our 2021 report (PBL, NewClimate), but I would not use it as outdated</text>
  </threadedComment>
  <threadedComment ref="R25" dT="2022-11-19T21:32:03.39" personId="{5772A9FE-4007-4BB9-AD72-17C23191F8B7}" id="{30DB391A-692B-4B0A-8D40-47C9B0C2A460}">
    <text>Also here, given the "very low confidence" rating, I'm comfortable with keeping Ukraine in. We can accompany it with a footnote.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6B20D-F445-4A3B-83B3-91F05BD72435}">
  <dimension ref="A2:M22"/>
  <sheetViews>
    <sheetView workbookViewId="0">
      <selection activeCell="E14" sqref="E14"/>
    </sheetView>
  </sheetViews>
  <sheetFormatPr defaultColWidth="8.88671875" defaultRowHeight="14.4" x14ac:dyDescent="0.3"/>
  <sheetData>
    <row r="2" spans="1:13" x14ac:dyDescent="0.3">
      <c r="A2" s="2" t="s">
        <v>29</v>
      </c>
      <c r="B2" s="3"/>
      <c r="C2" s="3"/>
      <c r="D2" s="3"/>
      <c r="E2" s="3"/>
      <c r="F2" s="3"/>
      <c r="G2" s="3"/>
      <c r="H2" s="3"/>
      <c r="I2" s="3"/>
      <c r="J2" s="3"/>
      <c r="K2" s="3"/>
      <c r="L2" s="3"/>
      <c r="M2" s="3"/>
    </row>
    <row r="4" spans="1:13" x14ac:dyDescent="0.3">
      <c r="A4" t="s">
        <v>30</v>
      </c>
    </row>
    <row r="5" spans="1:13" x14ac:dyDescent="0.3">
      <c r="A5" t="s">
        <v>131</v>
      </c>
    </row>
    <row r="7" spans="1:13" x14ac:dyDescent="0.3">
      <c r="A7" t="s">
        <v>32</v>
      </c>
    </row>
    <row r="8" spans="1:13" x14ac:dyDescent="0.3">
      <c r="A8" t="s">
        <v>126</v>
      </c>
    </row>
    <row r="9" spans="1:13" x14ac:dyDescent="0.3">
      <c r="B9" t="s">
        <v>124</v>
      </c>
    </row>
    <row r="10" spans="1:13" x14ac:dyDescent="0.3">
      <c r="C10" t="s">
        <v>127</v>
      </c>
    </row>
    <row r="11" spans="1:13" x14ac:dyDescent="0.3">
      <c r="C11" t="s">
        <v>125</v>
      </c>
    </row>
    <row r="12" spans="1:13" x14ac:dyDescent="0.3">
      <c r="A12" t="s">
        <v>31</v>
      </c>
    </row>
    <row r="13" spans="1:13" x14ac:dyDescent="0.3">
      <c r="A13" t="s">
        <v>33</v>
      </c>
    </row>
    <row r="15" spans="1:13" x14ac:dyDescent="0.3">
      <c r="A15" t="s">
        <v>114</v>
      </c>
    </row>
    <row r="16" spans="1:13" x14ac:dyDescent="0.3">
      <c r="B16" t="s">
        <v>128</v>
      </c>
    </row>
    <row r="17" spans="1:2" x14ac:dyDescent="0.3">
      <c r="B17" t="s">
        <v>129</v>
      </c>
    </row>
    <row r="18" spans="1:2" x14ac:dyDescent="0.3">
      <c r="B18" t="s">
        <v>130</v>
      </c>
    </row>
    <row r="19" spans="1:2" x14ac:dyDescent="0.3">
      <c r="A19" t="s">
        <v>34</v>
      </c>
    </row>
    <row r="20" spans="1:2" x14ac:dyDescent="0.3">
      <c r="A20" t="s">
        <v>35</v>
      </c>
    </row>
    <row r="22" spans="1:2" x14ac:dyDescent="0.3">
      <c r="A22" s="1" t="s">
        <v>132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E2496-846E-4D4D-B92E-812AC8B4B3CD}">
  <dimension ref="A1:Q1048569"/>
  <sheetViews>
    <sheetView tabSelected="1" workbookViewId="0">
      <selection sqref="A1:XFD1"/>
    </sheetView>
  </sheetViews>
  <sheetFormatPr defaultColWidth="8.88671875" defaultRowHeight="14.4" x14ac:dyDescent="0.3"/>
  <cols>
    <col min="2" max="2" width="8.33203125" customWidth="1"/>
    <col min="3" max="5" width="9.33203125" bestFit="1" customWidth="1"/>
  </cols>
  <sheetData>
    <row r="1" spans="1:17" x14ac:dyDescent="0.3">
      <c r="C1">
        <v>2015</v>
      </c>
      <c r="D1">
        <v>2021</v>
      </c>
      <c r="E1">
        <v>2030</v>
      </c>
      <c r="F1" t="s">
        <v>1</v>
      </c>
    </row>
    <row r="2" spans="1:17" x14ac:dyDescent="0.3">
      <c r="A2" t="s">
        <v>3</v>
      </c>
      <c r="B2" s="1" t="s">
        <v>2</v>
      </c>
      <c r="C2" s="47">
        <v>54347</v>
      </c>
      <c r="D2" s="47">
        <v>56132</v>
      </c>
      <c r="E2" s="47">
        <v>51755</v>
      </c>
      <c r="F2" t="s">
        <v>36</v>
      </c>
    </row>
    <row r="3" spans="1:17" x14ac:dyDescent="0.3">
      <c r="A3" t="s">
        <v>0</v>
      </c>
      <c r="B3" s="1" t="s">
        <v>2</v>
      </c>
      <c r="C3" s="47">
        <v>54347</v>
      </c>
      <c r="D3" s="47">
        <v>56132</v>
      </c>
      <c r="E3" s="47">
        <v>56166</v>
      </c>
      <c r="F3" t="s">
        <v>36</v>
      </c>
    </row>
    <row r="4" spans="1:17" x14ac:dyDescent="0.3">
      <c r="A4" t="s">
        <v>4</v>
      </c>
      <c r="B4" s="1" t="s">
        <v>2</v>
      </c>
      <c r="C4" s="47">
        <v>54347</v>
      </c>
      <c r="D4" s="47">
        <v>56132</v>
      </c>
      <c r="E4" s="47">
        <v>58835</v>
      </c>
      <c r="F4" t="s">
        <v>36</v>
      </c>
    </row>
    <row r="5" spans="1:17" x14ac:dyDescent="0.3">
      <c r="A5" t="s">
        <v>3</v>
      </c>
      <c r="B5" s="1" t="s">
        <v>6</v>
      </c>
      <c r="C5" s="47">
        <v>54347</v>
      </c>
      <c r="D5" s="47">
        <v>56132</v>
      </c>
      <c r="E5" s="48">
        <v>52861</v>
      </c>
      <c r="F5" t="s">
        <v>36</v>
      </c>
    </row>
    <row r="6" spans="1:17" x14ac:dyDescent="0.3">
      <c r="A6" t="s">
        <v>0</v>
      </c>
      <c r="B6" s="1" t="s">
        <v>6</v>
      </c>
      <c r="C6" s="47">
        <v>54347</v>
      </c>
      <c r="D6" s="47">
        <v>56132</v>
      </c>
      <c r="E6" s="48">
        <v>55640</v>
      </c>
      <c r="F6" t="s">
        <v>36</v>
      </c>
    </row>
    <row r="7" spans="1:17" x14ac:dyDescent="0.3">
      <c r="A7" t="s">
        <v>4</v>
      </c>
      <c r="B7" s="1" t="s">
        <v>6</v>
      </c>
      <c r="C7" s="47">
        <v>54347</v>
      </c>
      <c r="D7" s="47">
        <v>56132</v>
      </c>
      <c r="E7" s="48">
        <v>57110</v>
      </c>
      <c r="F7" t="s">
        <v>36</v>
      </c>
    </row>
    <row r="8" spans="1:17" x14ac:dyDescent="0.3">
      <c r="A8" t="s">
        <v>3</v>
      </c>
      <c r="B8" s="1" t="s">
        <v>5</v>
      </c>
      <c r="C8" s="47">
        <v>54347</v>
      </c>
      <c r="D8" s="47">
        <v>56132</v>
      </c>
      <c r="E8" s="48">
        <v>49822</v>
      </c>
      <c r="F8" t="s">
        <v>36</v>
      </c>
    </row>
    <row r="9" spans="1:17" x14ac:dyDescent="0.3">
      <c r="A9" t="s">
        <v>0</v>
      </c>
      <c r="B9" s="1" t="s">
        <v>5</v>
      </c>
      <c r="C9" s="47">
        <v>54347</v>
      </c>
      <c r="D9" s="47">
        <v>56132</v>
      </c>
      <c r="E9" s="48">
        <v>51879</v>
      </c>
      <c r="F9" t="s">
        <v>36</v>
      </c>
    </row>
    <row r="10" spans="1:17" x14ac:dyDescent="0.3">
      <c r="A10" t="s">
        <v>4</v>
      </c>
      <c r="B10" s="1" t="s">
        <v>5</v>
      </c>
      <c r="C10" s="47">
        <v>54347</v>
      </c>
      <c r="D10" s="47">
        <v>56132</v>
      </c>
      <c r="E10" s="48">
        <v>54413</v>
      </c>
      <c r="F10" t="s">
        <v>36</v>
      </c>
    </row>
    <row r="16" spans="1:17" x14ac:dyDescent="0.3">
      <c r="C16" s="4"/>
      <c r="E16" s="4"/>
      <c r="G16" s="4"/>
      <c r="I16" s="4"/>
      <c r="K16" s="4"/>
      <c r="M16" s="4"/>
      <c r="O16" s="4"/>
      <c r="Q16" s="4"/>
    </row>
    <row r="20" spans="1:12" x14ac:dyDescent="0.3">
      <c r="B20" s="1"/>
    </row>
    <row r="31" spans="1:12" x14ac:dyDescent="0.3">
      <c r="A31" s="2"/>
      <c r="B31" s="3"/>
      <c r="C31" s="3"/>
      <c r="D31" s="3"/>
      <c r="E31" s="3"/>
      <c r="F31" s="3"/>
      <c r="G31" s="3"/>
      <c r="H31" s="3"/>
      <c r="I31" s="3"/>
      <c r="J31" s="3"/>
      <c r="K31" s="3"/>
      <c r="L31" s="3"/>
    </row>
    <row r="32" spans="1:12" x14ac:dyDescent="0.3">
      <c r="A32" s="1"/>
    </row>
    <row r="33" spans="1:2" x14ac:dyDescent="0.3">
      <c r="A33" s="1"/>
    </row>
    <row r="37" spans="1:2" x14ac:dyDescent="0.3">
      <c r="B37" s="1"/>
    </row>
    <row r="43" spans="1:2" x14ac:dyDescent="0.3">
      <c r="B43" s="1"/>
    </row>
    <row r="1048569" spans="2:2" x14ac:dyDescent="0.3">
      <c r="B1048569" s="1"/>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1824F-DCDE-4550-A92F-071853A8643C}">
  <dimension ref="A1:R33"/>
  <sheetViews>
    <sheetView zoomScale="70" zoomScaleNormal="70" workbookViewId="0">
      <selection activeCell="O4" sqref="O4:O33"/>
    </sheetView>
  </sheetViews>
  <sheetFormatPr defaultColWidth="8.88671875" defaultRowHeight="14.4" x14ac:dyDescent="0.3"/>
  <cols>
    <col min="1" max="1" width="22.33203125" customWidth="1"/>
    <col min="3" max="7" width="10.6640625" customWidth="1"/>
    <col min="8" max="9" width="15.109375" bestFit="1" customWidth="1"/>
    <col min="10" max="10" width="15.44140625" customWidth="1"/>
    <col min="11" max="12" width="15.109375" customWidth="1"/>
    <col min="14" max="14" width="38.5546875" customWidth="1"/>
  </cols>
  <sheetData>
    <row r="1" spans="1:18" x14ac:dyDescent="0.3">
      <c r="C1" s="8" t="s">
        <v>113</v>
      </c>
      <c r="D1" s="8"/>
      <c r="E1" s="8"/>
      <c r="F1" s="8"/>
      <c r="G1" s="8"/>
      <c r="K1" s="9" t="s">
        <v>59</v>
      </c>
      <c r="L1" s="9"/>
      <c r="P1" t="s">
        <v>2</v>
      </c>
    </row>
    <row r="2" spans="1:18" x14ac:dyDescent="0.3">
      <c r="A2" t="s">
        <v>51</v>
      </c>
      <c r="C2" t="s">
        <v>57</v>
      </c>
      <c r="F2" t="s">
        <v>58</v>
      </c>
      <c r="G2" t="s">
        <v>120</v>
      </c>
      <c r="H2" t="s">
        <v>52</v>
      </c>
      <c r="P2" t="s">
        <v>122</v>
      </c>
      <c r="Q2" t="s">
        <v>123</v>
      </c>
    </row>
    <row r="3" spans="1:18" x14ac:dyDescent="0.3">
      <c r="B3" t="s">
        <v>7</v>
      </c>
      <c r="C3" t="s">
        <v>8</v>
      </c>
      <c r="D3" t="s">
        <v>9</v>
      </c>
      <c r="E3" t="s">
        <v>8</v>
      </c>
      <c r="F3" t="s">
        <v>9</v>
      </c>
      <c r="G3" t="s">
        <v>9</v>
      </c>
      <c r="H3" t="s">
        <v>8</v>
      </c>
      <c r="I3" t="s">
        <v>9</v>
      </c>
      <c r="J3" t="s">
        <v>45</v>
      </c>
      <c r="K3" t="s">
        <v>53</v>
      </c>
      <c r="L3" t="s">
        <v>54</v>
      </c>
      <c r="M3" t="s">
        <v>111</v>
      </c>
      <c r="N3" t="s">
        <v>112</v>
      </c>
      <c r="O3" t="s">
        <v>55</v>
      </c>
      <c r="R3" t="s">
        <v>103</v>
      </c>
    </row>
    <row r="4" spans="1:18" x14ac:dyDescent="0.3">
      <c r="A4" t="s">
        <v>10</v>
      </c>
      <c r="B4" t="s">
        <v>11</v>
      </c>
      <c r="C4" s="35">
        <v>2016</v>
      </c>
      <c r="D4" s="35">
        <v>378</v>
      </c>
      <c r="E4" s="7">
        <v>2030</v>
      </c>
      <c r="F4" s="37">
        <f>'EGR22 Fig3_4 Emissions_16OCT'!L7</f>
        <v>374.84808092973338</v>
      </c>
      <c r="G4" s="37">
        <f>'EGR22 Fig3_4 Emissions_16OCT'!G7</f>
        <v>424.0338248437875</v>
      </c>
      <c r="H4">
        <v>2050</v>
      </c>
      <c r="I4">
        <v>0</v>
      </c>
      <c r="J4" s="5" t="s">
        <v>46</v>
      </c>
      <c r="K4" s="6" t="s">
        <v>109</v>
      </c>
      <c r="L4" s="34" t="s">
        <v>109</v>
      </c>
      <c r="M4" t="str">
        <f t="shared" ref="M4:M29" si="0">IF(F4&lt;0.9*D4,"Y","N")</f>
        <v>N</v>
      </c>
      <c r="N4" t="str">
        <f t="shared" ref="N4:N29" si="1">IF(G4&lt;0.9*D4,"Y","N")</f>
        <v>N</v>
      </c>
      <c r="O4" t="str">
        <f>IF(AND(K4="Y",AND(L4="Y",N4="Y")),"higher",IF(N4="Y","lower",IF(AND(N4="Y",OR(K4="Y",L4="Y")),"lower","much lower")))</f>
        <v>much lower</v>
      </c>
      <c r="P4" s="45">
        <f t="shared" ref="P4:P20" si="2">G4/D4-1</f>
        <v>0.12178260540684516</v>
      </c>
      <c r="Q4" s="45">
        <f>'EGR22 Fig3_4 Emissions_16OCT'!W7</f>
        <v>0.12855870060256147</v>
      </c>
      <c r="R4" s="32" t="s">
        <v>102</v>
      </c>
    </row>
    <row r="5" spans="1:18" x14ac:dyDescent="0.3">
      <c r="A5" t="s">
        <v>12</v>
      </c>
      <c r="B5" t="s">
        <v>11</v>
      </c>
      <c r="C5" s="35">
        <v>2020</v>
      </c>
      <c r="D5" s="35">
        <v>503</v>
      </c>
      <c r="E5" s="7">
        <v>2030</v>
      </c>
      <c r="F5" s="37">
        <f>'EGR22 Fig3_4 Emissions_16OCT'!L8</f>
        <v>347.21949981298729</v>
      </c>
      <c r="G5" s="37">
        <f>'EGR22 Fig3_4 Emissions_16OCT'!G8</f>
        <v>480.69338901819037</v>
      </c>
      <c r="H5">
        <v>2050</v>
      </c>
      <c r="I5">
        <v>0</v>
      </c>
      <c r="J5" s="5" t="s">
        <v>47</v>
      </c>
      <c r="K5" s="6" t="s">
        <v>56</v>
      </c>
      <c r="L5" s="34" t="s">
        <v>110</v>
      </c>
      <c r="M5" t="str">
        <f t="shared" si="0"/>
        <v>Y</v>
      </c>
      <c r="N5" t="str">
        <f t="shared" si="1"/>
        <v>N</v>
      </c>
      <c r="O5" t="str">
        <f t="shared" ref="O5:O33" si="3">IF(AND(K5="Y",AND(L5="Y",N5="Y")),"higher",IF(N5="Y","lower",IF(AND(N5="Y",OR(K5="Y",L5="Y")),"lower","much lower")))</f>
        <v>much lower</v>
      </c>
      <c r="P5" s="45">
        <f t="shared" si="2"/>
        <v>-4.4347139128846136E-2</v>
      </c>
      <c r="Q5" s="45">
        <f>'EGR22 Fig3_4 Emissions_16OCT'!W8</f>
        <v>-6.7576519191261286E-2</v>
      </c>
      <c r="R5" s="32" t="s">
        <v>102</v>
      </c>
    </row>
    <row r="6" spans="1:18" x14ac:dyDescent="0.3">
      <c r="A6" t="s">
        <v>14</v>
      </c>
      <c r="B6" t="s">
        <v>11</v>
      </c>
      <c r="C6" s="35">
        <v>2018</v>
      </c>
      <c r="D6" s="35">
        <v>1366</v>
      </c>
      <c r="E6" s="7">
        <v>2030</v>
      </c>
      <c r="F6" s="37">
        <f>'EGR22 Fig3_4 Emissions_16OCT'!L9</f>
        <v>1268.0456730467506</v>
      </c>
      <c r="G6" s="37">
        <f>'EGR22 Fig3_4 Emissions_16OCT'!G9</f>
        <v>1540.7660094466344</v>
      </c>
      <c r="H6">
        <v>2050</v>
      </c>
      <c r="I6">
        <v>0</v>
      </c>
      <c r="J6" s="5" t="s">
        <v>46</v>
      </c>
      <c r="K6" s="6" t="s">
        <v>109</v>
      </c>
      <c r="L6" s="34" t="s">
        <v>109</v>
      </c>
      <c r="M6" t="str">
        <f t="shared" si="0"/>
        <v>N</v>
      </c>
      <c r="N6" t="str">
        <f t="shared" si="1"/>
        <v>N</v>
      </c>
      <c r="O6" t="str">
        <f t="shared" si="3"/>
        <v>much lower</v>
      </c>
      <c r="P6" s="45">
        <f t="shared" si="2"/>
        <v>0.12793997763296816</v>
      </c>
      <c r="Q6" s="45">
        <f>'EGR22 Fig3_4 Emissions_16OCT'!W9</f>
        <v>0.10791942510057906</v>
      </c>
      <c r="R6" s="32" t="s">
        <v>102</v>
      </c>
    </row>
    <row r="7" spans="1:18" x14ac:dyDescent="0.3">
      <c r="A7" t="s">
        <v>15</v>
      </c>
      <c r="B7" t="s">
        <v>11</v>
      </c>
      <c r="C7" s="35">
        <v>2020</v>
      </c>
      <c r="D7" s="35">
        <v>638</v>
      </c>
      <c r="E7" s="7">
        <v>2030</v>
      </c>
      <c r="F7" s="37">
        <f>'EGR22 Fig3_4 Emissions_16OCT'!L10</f>
        <v>426.86079637750487</v>
      </c>
      <c r="G7" s="37">
        <f>'EGR22 Fig3_4 Emissions_16OCT'!G10</f>
        <v>620.78341376477658</v>
      </c>
      <c r="H7">
        <v>2050</v>
      </c>
      <c r="I7">
        <v>0</v>
      </c>
      <c r="J7" s="5" t="s">
        <v>47</v>
      </c>
      <c r="K7" s="6" t="s">
        <v>56</v>
      </c>
      <c r="L7" s="34" t="s">
        <v>56</v>
      </c>
      <c r="M7" t="str">
        <f t="shared" si="0"/>
        <v>Y</v>
      </c>
      <c r="N7" t="str">
        <f t="shared" si="1"/>
        <v>N</v>
      </c>
      <c r="O7" t="str">
        <f t="shared" si="3"/>
        <v>much lower</v>
      </c>
      <c r="P7" s="46">
        <f t="shared" si="2"/>
        <v>-2.6985244882795301E-2</v>
      </c>
      <c r="Q7" s="46">
        <f>'EGR22 Fig3_4 Emissions_16OCT'!W10</f>
        <v>-0.15564631413358598</v>
      </c>
      <c r="R7" s="32" t="s">
        <v>102</v>
      </c>
    </row>
    <row r="8" spans="1:18" x14ac:dyDescent="0.3">
      <c r="A8" t="s">
        <v>16</v>
      </c>
      <c r="B8" t="s">
        <v>11</v>
      </c>
      <c r="C8" s="35">
        <v>2018</v>
      </c>
      <c r="D8" s="35">
        <v>12233</v>
      </c>
      <c r="E8" s="7">
        <v>2030</v>
      </c>
      <c r="F8" s="37">
        <f>'EGR22 Fig3_4 Emissions_16OCT'!L11</f>
        <v>14091.721118358571</v>
      </c>
      <c r="G8" s="37">
        <f>'EGR22 Fig3_4 Emissions_16OCT'!G11</f>
        <v>14704.912501589559</v>
      </c>
      <c r="H8">
        <v>2060</v>
      </c>
      <c r="I8">
        <v>0</v>
      </c>
      <c r="J8" s="5" t="s">
        <v>46</v>
      </c>
      <c r="K8" s="6" t="s">
        <v>109</v>
      </c>
      <c r="L8" s="34" t="s">
        <v>56</v>
      </c>
      <c r="M8" t="str">
        <f t="shared" si="0"/>
        <v>N</v>
      </c>
      <c r="N8" t="str">
        <f t="shared" si="1"/>
        <v>N</v>
      </c>
      <c r="O8" t="str">
        <f t="shared" si="3"/>
        <v>much lower</v>
      </c>
      <c r="P8" s="45">
        <f t="shared" si="2"/>
        <v>0.20206919820073233</v>
      </c>
      <c r="Q8" s="45">
        <f>'EGR22 Fig3_4 Emissions_16OCT'!W11</f>
        <v>0.27378232022840354</v>
      </c>
      <c r="R8" s="32" t="s">
        <v>102</v>
      </c>
    </row>
    <row r="9" spans="1:18" x14ac:dyDescent="0.3">
      <c r="A9" t="s">
        <v>17</v>
      </c>
      <c r="B9" t="s">
        <v>11</v>
      </c>
      <c r="C9" s="35">
        <v>2020</v>
      </c>
      <c r="D9" s="35">
        <v>3043</v>
      </c>
      <c r="E9" s="7">
        <v>2030</v>
      </c>
      <c r="F9" s="37">
        <f>'EGR22 Fig3_4 Emissions_16OCT'!L12</f>
        <v>2146.3179425446929</v>
      </c>
      <c r="G9" s="37">
        <f>'EGR22 Fig3_4 Emissions_16OCT'!G12</f>
        <v>2426.2204030533894</v>
      </c>
      <c r="H9">
        <v>2050</v>
      </c>
      <c r="I9">
        <v>0</v>
      </c>
      <c r="J9" s="5" t="s">
        <v>47</v>
      </c>
      <c r="K9" s="6" t="s">
        <v>56</v>
      </c>
      <c r="L9" s="34" t="s">
        <v>56</v>
      </c>
      <c r="M9" t="str">
        <f t="shared" si="0"/>
        <v>Y</v>
      </c>
      <c r="N9" t="str">
        <f t="shared" si="1"/>
        <v>Y</v>
      </c>
      <c r="O9" t="str">
        <f t="shared" si="3"/>
        <v>higher</v>
      </c>
      <c r="P9" s="45">
        <f t="shared" si="2"/>
        <v>-0.20268800425455491</v>
      </c>
      <c r="Q9" s="45">
        <f>'EGR22 Fig3_4 Emissions_16OCT'!W12</f>
        <v>-0.30480441779065359</v>
      </c>
      <c r="R9" s="32" t="s">
        <v>102</v>
      </c>
    </row>
    <row r="10" spans="1:18" x14ac:dyDescent="0.3">
      <c r="A10" t="s">
        <v>18</v>
      </c>
      <c r="B10" t="s">
        <v>11</v>
      </c>
      <c r="C10" s="35">
        <v>2018</v>
      </c>
      <c r="D10" s="36">
        <v>2691.663</v>
      </c>
      <c r="E10" s="7">
        <v>2030</v>
      </c>
      <c r="F10" s="37">
        <f>'EGR22 Fig3_4 Emissions_16OCT'!$Q$13</f>
        <v>4934.2401515813144</v>
      </c>
      <c r="G10" s="37">
        <f>'EGR22 Fig3_4 Emissions_16OCT'!$G$13</f>
        <v>4892.9292294539955</v>
      </c>
      <c r="H10">
        <v>2070</v>
      </c>
      <c r="I10">
        <v>0</v>
      </c>
      <c r="J10" s="5" t="s">
        <v>46</v>
      </c>
      <c r="K10" s="6" t="s">
        <v>109</v>
      </c>
      <c r="L10" s="34" t="s">
        <v>109</v>
      </c>
      <c r="M10" t="str">
        <f t="shared" si="0"/>
        <v>N</v>
      </c>
      <c r="N10" t="str">
        <f t="shared" si="1"/>
        <v>N</v>
      </c>
      <c r="O10" t="str">
        <f t="shared" si="3"/>
        <v>much lower</v>
      </c>
      <c r="P10" s="45">
        <f t="shared" si="2"/>
        <v>0.81780900114687305</v>
      </c>
      <c r="Q10" s="45">
        <f>'EGR22 Fig3_4 Emissions_16OCT'!W13</f>
        <v>0.95611141679812817</v>
      </c>
      <c r="R10" s="32" t="s">
        <v>102</v>
      </c>
    </row>
    <row r="11" spans="1:18" x14ac:dyDescent="0.3">
      <c r="A11" t="s">
        <v>19</v>
      </c>
      <c r="B11" t="s">
        <v>11</v>
      </c>
      <c r="C11" s="35">
        <v>2016</v>
      </c>
      <c r="D11" s="36">
        <v>1491.0911999999998</v>
      </c>
      <c r="E11" s="7">
        <v>2030</v>
      </c>
      <c r="F11" s="37">
        <f>'EGR22 Fig3_4 Emissions_16OCT'!$L$14</f>
        <v>2130.3454123527899</v>
      </c>
      <c r="G11" s="37">
        <f>'EGR22 Fig3_4 Emissions_16OCT'!$G$14</f>
        <v>1876.8415733959025</v>
      </c>
      <c r="H11">
        <v>2060</v>
      </c>
      <c r="I11">
        <v>0</v>
      </c>
      <c r="J11" s="5" t="s">
        <v>46</v>
      </c>
      <c r="K11" s="6" t="s">
        <v>109</v>
      </c>
      <c r="L11" s="34" t="s">
        <v>110</v>
      </c>
      <c r="M11" t="str">
        <f t="shared" si="0"/>
        <v>N</v>
      </c>
      <c r="N11" t="str">
        <f t="shared" si="1"/>
        <v>N</v>
      </c>
      <c r="O11" t="str">
        <f t="shared" si="3"/>
        <v>much lower</v>
      </c>
      <c r="P11" s="45">
        <f t="shared" si="2"/>
        <v>0.25870340687135895</v>
      </c>
      <c r="Q11" s="45">
        <f>'EGR22 Fig3_4 Emissions_16OCT'!W14</f>
        <v>-0.21804664990916189</v>
      </c>
      <c r="R11" s="32" t="s">
        <v>102</v>
      </c>
    </row>
    <row r="12" spans="1:18" x14ac:dyDescent="0.3">
      <c r="A12" t="s">
        <v>20</v>
      </c>
      <c r="B12" t="s">
        <v>11</v>
      </c>
      <c r="C12" s="35">
        <v>2020</v>
      </c>
      <c r="D12" s="36">
        <v>1069.57</v>
      </c>
      <c r="E12" s="7">
        <v>2030</v>
      </c>
      <c r="F12" s="37">
        <f>'EGR22 Fig3_4 Emissions_16OCT'!$L$15</f>
        <v>767.41314507707966</v>
      </c>
      <c r="G12" s="37">
        <f>'EGR22 Fig3_4 Emissions_16OCT'!$G15</f>
        <v>982.37268660407358</v>
      </c>
      <c r="H12">
        <v>2050</v>
      </c>
      <c r="I12">
        <v>0</v>
      </c>
      <c r="J12" s="5" t="s">
        <v>47</v>
      </c>
      <c r="K12" s="6" t="s">
        <v>56</v>
      </c>
      <c r="L12" s="34" t="s">
        <v>110</v>
      </c>
      <c r="M12" t="str">
        <f t="shared" si="0"/>
        <v>Y</v>
      </c>
      <c r="N12" t="str">
        <f t="shared" si="1"/>
        <v>N</v>
      </c>
      <c r="O12" t="str">
        <f t="shared" si="3"/>
        <v>much lower</v>
      </c>
      <c r="P12" s="46">
        <f t="shared" si="2"/>
        <v>-8.1525578873684168E-2</v>
      </c>
      <c r="Q12" s="46">
        <f>'EGR22 Fig3_4 Emissions_16OCT'!W15</f>
        <v>-0.22194766578375669</v>
      </c>
      <c r="R12" s="32" t="s">
        <v>102</v>
      </c>
    </row>
    <row r="13" spans="1:18" x14ac:dyDescent="0.3">
      <c r="A13" t="s">
        <v>21</v>
      </c>
      <c r="B13" t="s">
        <v>11</v>
      </c>
      <c r="C13" s="35">
        <v>2017</v>
      </c>
      <c r="D13" s="36">
        <v>576.66229999999996</v>
      </c>
      <c r="E13" s="7">
        <v>2030</v>
      </c>
      <c r="F13" s="37">
        <f>'EGR22 Fig3_4 Emissions_16OCT'!$L16</f>
        <v>771.94638140497375</v>
      </c>
      <c r="G13" s="37">
        <f>'EGR22 Fig3_4 Emissions_16OCT'!$G16</f>
        <v>725.00360945243722</v>
      </c>
      <c r="H13" t="s">
        <v>13</v>
      </c>
      <c r="I13" t="s">
        <v>13</v>
      </c>
      <c r="J13" s="5" t="s">
        <v>49</v>
      </c>
      <c r="K13" s="6" t="s">
        <v>49</v>
      </c>
      <c r="L13" s="6" t="s">
        <v>49</v>
      </c>
      <c r="M13" t="str">
        <f t="shared" si="0"/>
        <v>N</v>
      </c>
      <c r="N13" t="str">
        <f t="shared" si="1"/>
        <v>N</v>
      </c>
      <c r="O13" t="str">
        <f t="shared" si="3"/>
        <v>much lower</v>
      </c>
      <c r="P13" s="45">
        <f t="shared" si="2"/>
        <v>0.25724121284231227</v>
      </c>
      <c r="Q13" s="45">
        <f>'EGR22 Fig3_4 Emissions_16OCT'!W16</f>
        <v>0.23180996602780324</v>
      </c>
      <c r="R13" s="32" t="s">
        <v>102</v>
      </c>
    </row>
    <row r="14" spans="1:18" x14ac:dyDescent="0.3">
      <c r="A14" t="s">
        <v>22</v>
      </c>
      <c r="B14" t="s">
        <v>11</v>
      </c>
      <c r="C14" s="35">
        <v>2017</v>
      </c>
      <c r="D14" s="36">
        <v>672.19240000000002</v>
      </c>
      <c r="E14" s="7">
        <v>2030</v>
      </c>
      <c r="F14" s="37">
        <f>'EGR22 Fig3_4 Emissions_16OCT'!$L17</f>
        <v>437.02176424254338</v>
      </c>
      <c r="G14" s="37">
        <f>'EGR22 Fig3_4 Emissions_16OCT'!$G17</f>
        <v>592.82776226447447</v>
      </c>
      <c r="H14">
        <v>2050</v>
      </c>
      <c r="I14">
        <v>0</v>
      </c>
      <c r="J14" s="5" t="s">
        <v>47</v>
      </c>
      <c r="K14" s="6" t="s">
        <v>56</v>
      </c>
      <c r="L14" s="34" t="s">
        <v>110</v>
      </c>
      <c r="M14" t="str">
        <f t="shared" si="0"/>
        <v>Y</v>
      </c>
      <c r="N14" t="str">
        <f t="shared" si="1"/>
        <v>Y</v>
      </c>
      <c r="O14" t="str">
        <f t="shared" si="3"/>
        <v>lower</v>
      </c>
      <c r="P14" s="45">
        <f t="shared" si="2"/>
        <v>-0.11806833539850425</v>
      </c>
      <c r="Q14" s="45">
        <f>'EGR22 Fig3_4 Emissions_16OCT'!W17</f>
        <v>-9.4777987464392921E-2</v>
      </c>
      <c r="R14" s="32" t="s">
        <v>102</v>
      </c>
    </row>
    <row r="15" spans="1:18" x14ac:dyDescent="0.3">
      <c r="A15" t="s">
        <v>23</v>
      </c>
      <c r="B15" t="s">
        <v>11</v>
      </c>
      <c r="C15" s="35">
        <v>2018</v>
      </c>
      <c r="D15" s="36">
        <v>1629.123</v>
      </c>
      <c r="E15" s="7">
        <v>2030</v>
      </c>
      <c r="F15" s="37">
        <f>'EGR22 Fig3_4 Emissions_16OCT'!$L18</f>
        <v>2204.8164087142832</v>
      </c>
      <c r="G15" s="37">
        <f>'EGR22 Fig3_4 Emissions_16OCT'!$G18</f>
        <v>1794.3874542081237</v>
      </c>
      <c r="H15">
        <v>2060</v>
      </c>
      <c r="I15">
        <v>0</v>
      </c>
      <c r="J15" s="5" t="s">
        <v>46</v>
      </c>
      <c r="K15" s="6" t="s">
        <v>56</v>
      </c>
      <c r="L15" s="34" t="s">
        <v>110</v>
      </c>
      <c r="M15" t="str">
        <f t="shared" si="0"/>
        <v>N</v>
      </c>
      <c r="N15" t="str">
        <f t="shared" si="1"/>
        <v>N</v>
      </c>
      <c r="O15" t="str">
        <f t="shared" si="3"/>
        <v>much lower</v>
      </c>
      <c r="P15" s="45">
        <f t="shared" si="2"/>
        <v>0.10144381621775866</v>
      </c>
      <c r="Q15" s="45">
        <f>'EGR22 Fig3_4 Emissions_16OCT'!W18</f>
        <v>0.2857210722267518</v>
      </c>
      <c r="R15" s="32" t="s">
        <v>102</v>
      </c>
    </row>
    <row r="16" spans="1:18" x14ac:dyDescent="0.3">
      <c r="A16" t="s">
        <v>24</v>
      </c>
      <c r="B16" t="s">
        <v>11</v>
      </c>
      <c r="C16" s="35">
        <v>2015</v>
      </c>
      <c r="D16" s="36">
        <v>640.33460000000002</v>
      </c>
      <c r="E16" s="7">
        <v>2030</v>
      </c>
      <c r="F16" s="37">
        <f>'EGR22 Fig3_4 Emissions_16OCT'!$L19</f>
        <v>649.84870623238976</v>
      </c>
      <c r="G16" s="37">
        <f>'EGR22 Fig3_4 Emissions_16OCT'!$G19</f>
        <v>690.00675021702511</v>
      </c>
      <c r="H16">
        <v>2060</v>
      </c>
      <c r="I16">
        <v>0</v>
      </c>
      <c r="J16" s="5" t="s">
        <v>46</v>
      </c>
      <c r="K16" s="6" t="s">
        <v>109</v>
      </c>
      <c r="L16" s="34" t="s">
        <v>110</v>
      </c>
      <c r="M16" t="str">
        <f t="shared" si="0"/>
        <v>N</v>
      </c>
      <c r="N16" t="str">
        <f t="shared" si="1"/>
        <v>N</v>
      </c>
      <c r="O16" t="str">
        <f t="shared" si="3"/>
        <v>much lower</v>
      </c>
      <c r="P16" s="45">
        <f t="shared" si="2"/>
        <v>7.7572179009263387E-2</v>
      </c>
      <c r="Q16" s="45">
        <f>'EGR22 Fig3_4 Emissions_16OCT'!W19</f>
        <v>0.11697862732816255</v>
      </c>
      <c r="R16" s="32" t="s">
        <v>102</v>
      </c>
    </row>
    <row r="17" spans="1:18" x14ac:dyDescent="0.3">
      <c r="A17" t="s">
        <v>25</v>
      </c>
      <c r="B17" t="s">
        <v>11</v>
      </c>
      <c r="C17" s="35">
        <v>2017</v>
      </c>
      <c r="D17" s="36">
        <v>527.86839999999995</v>
      </c>
      <c r="E17" s="7">
        <v>2030</v>
      </c>
      <c r="F17" s="37">
        <f>'EGR22 Fig3_4 Emissions_16OCT'!$Q$20</f>
        <v>399.09466498258337</v>
      </c>
      <c r="G17" s="37">
        <f>'EGR22 Fig3_4 Emissions_16OCT'!$G$20</f>
        <v>443.61464706525192</v>
      </c>
      <c r="H17">
        <v>2050</v>
      </c>
      <c r="I17">
        <v>0</v>
      </c>
      <c r="J17" s="5" t="s">
        <v>48</v>
      </c>
      <c r="K17" s="6" t="s">
        <v>109</v>
      </c>
      <c r="L17" s="34" t="s">
        <v>109</v>
      </c>
      <c r="M17" t="str">
        <f t="shared" si="0"/>
        <v>Y</v>
      </c>
      <c r="N17" t="str">
        <f t="shared" si="1"/>
        <v>Y</v>
      </c>
      <c r="O17" t="str">
        <f t="shared" si="3"/>
        <v>lower</v>
      </c>
      <c r="P17" s="45">
        <f t="shared" si="2"/>
        <v>-0.15961128367363542</v>
      </c>
      <c r="Q17" s="45">
        <f>'EGR22 Fig3_4 Emissions_16OCT'!W20</f>
        <v>-0.13568176546680277</v>
      </c>
      <c r="R17" s="32" t="s">
        <v>102</v>
      </c>
    </row>
    <row r="18" spans="1:18" x14ac:dyDescent="0.3">
      <c r="A18" t="s">
        <v>26</v>
      </c>
      <c r="B18" t="s">
        <v>11</v>
      </c>
      <c r="C18" s="35">
        <v>2018</v>
      </c>
      <c r="D18" s="36">
        <v>426.29999999999995</v>
      </c>
      <c r="E18" s="7">
        <v>2030</v>
      </c>
      <c r="F18" s="37">
        <f>'EGR22 Fig3_4 Emissions_16OCT'!$L$21</f>
        <v>935.82282404934654</v>
      </c>
      <c r="G18" s="37">
        <f>'EGR22 Fig3_4 Emissions_16OCT'!$G21</f>
        <v>568.68214017718708</v>
      </c>
      <c r="H18">
        <v>2053</v>
      </c>
      <c r="I18">
        <v>0</v>
      </c>
      <c r="J18" s="5" t="s">
        <v>46</v>
      </c>
      <c r="K18" s="6" t="s">
        <v>109</v>
      </c>
      <c r="L18" s="34" t="s">
        <v>109</v>
      </c>
      <c r="M18" t="str">
        <f t="shared" si="0"/>
        <v>N</v>
      </c>
      <c r="N18" t="str">
        <f t="shared" si="1"/>
        <v>N</v>
      </c>
      <c r="O18" t="str">
        <f t="shared" si="3"/>
        <v>much lower</v>
      </c>
      <c r="P18" s="45">
        <f t="shared" si="2"/>
        <v>0.33399516813790098</v>
      </c>
      <c r="Q18" s="45">
        <f>'EGR22 Fig3_4 Emissions_16OCT'!W21</f>
        <v>0.50790497981057858</v>
      </c>
      <c r="R18" s="32" t="s">
        <v>102</v>
      </c>
    </row>
    <row r="19" spans="1:18" x14ac:dyDescent="0.3">
      <c r="A19" t="s">
        <v>27</v>
      </c>
      <c r="B19" t="s">
        <v>11</v>
      </c>
      <c r="C19" s="35">
        <v>2020</v>
      </c>
      <c r="D19" s="36">
        <v>396.4538</v>
      </c>
      <c r="E19" s="7">
        <v>2030</v>
      </c>
      <c r="F19" s="37">
        <f>'EGR22 Fig3_4 Emissions_16OCT'!$L$22</f>
        <v>276.74773565302428</v>
      </c>
      <c r="G19" s="37">
        <f>'EGR22 Fig3_4 Emissions_16OCT'!$G$22</f>
        <v>356.39803400275366</v>
      </c>
      <c r="H19">
        <v>2050</v>
      </c>
      <c r="I19">
        <v>0</v>
      </c>
      <c r="J19" s="5" t="s">
        <v>47</v>
      </c>
      <c r="K19" s="6" t="s">
        <v>56</v>
      </c>
      <c r="L19" s="34" t="s">
        <v>56</v>
      </c>
      <c r="M19" t="str">
        <f t="shared" si="0"/>
        <v>Y</v>
      </c>
      <c r="N19" t="str">
        <f t="shared" si="1"/>
        <v>Y</v>
      </c>
      <c r="O19" t="str">
        <f t="shared" si="3"/>
        <v>higher</v>
      </c>
      <c r="P19" s="45">
        <f t="shared" si="2"/>
        <v>-0.10103514204491504</v>
      </c>
      <c r="Q19" s="45">
        <f>'EGR22 Fig3_4 Emissions_16OCT'!W22</f>
        <v>-0.29862886684296852</v>
      </c>
      <c r="R19" s="32" t="s">
        <v>102</v>
      </c>
    </row>
    <row r="20" spans="1:18" x14ac:dyDescent="0.3">
      <c r="A20" t="s">
        <v>28</v>
      </c>
      <c r="B20" t="s">
        <v>11</v>
      </c>
      <c r="C20" s="35">
        <v>2020</v>
      </c>
      <c r="D20" s="36">
        <v>5167.1598620000004</v>
      </c>
      <c r="E20" s="7">
        <v>2030</v>
      </c>
      <c r="F20" s="37">
        <f>'EGR22 Fig3_4 Emissions_16OCT'!$L$23</f>
        <v>3278.6023844927208</v>
      </c>
      <c r="G20" s="37">
        <f>'EGR22 Fig3_4 Emissions_16OCT'!$G$23</f>
        <v>4164.3806914280331</v>
      </c>
      <c r="H20">
        <v>2050</v>
      </c>
      <c r="I20">
        <v>0</v>
      </c>
      <c r="J20" s="5" t="s">
        <v>47</v>
      </c>
      <c r="K20" s="6" t="s">
        <v>109</v>
      </c>
      <c r="L20" s="34" t="s">
        <v>56</v>
      </c>
      <c r="M20" t="str">
        <f t="shared" si="0"/>
        <v>Y</v>
      </c>
      <c r="N20" t="str">
        <f t="shared" si="1"/>
        <v>Y</v>
      </c>
      <c r="O20" t="str">
        <f t="shared" si="3"/>
        <v>lower</v>
      </c>
      <c r="P20" s="45">
        <f t="shared" si="2"/>
        <v>-0.19406776592041253</v>
      </c>
      <c r="Q20" s="45">
        <f>'EGR22 Fig3_4 Emissions_16OCT'!W23</f>
        <v>-0.29385097142135685</v>
      </c>
      <c r="R20" s="32" t="s">
        <v>102</v>
      </c>
    </row>
    <row r="21" spans="1:18" x14ac:dyDescent="0.3">
      <c r="A21" t="s">
        <v>37</v>
      </c>
      <c r="B21" t="s">
        <v>11</v>
      </c>
      <c r="C21" s="35">
        <v>2018</v>
      </c>
      <c r="D21" s="35">
        <v>403</v>
      </c>
      <c r="E21" s="7">
        <v>2030</v>
      </c>
      <c r="F21" s="38">
        <v>545.5635429023215</v>
      </c>
      <c r="G21" s="41" t="s">
        <v>115</v>
      </c>
      <c r="H21">
        <v>2050</v>
      </c>
      <c r="I21">
        <v>0</v>
      </c>
      <c r="J21" s="5" t="s">
        <v>46</v>
      </c>
      <c r="K21" s="6" t="s">
        <v>109</v>
      </c>
      <c r="L21" s="6" t="s">
        <v>109</v>
      </c>
      <c r="M21" t="str">
        <f t="shared" si="0"/>
        <v>N</v>
      </c>
      <c r="N21" t="str">
        <f t="shared" si="1"/>
        <v>N</v>
      </c>
      <c r="O21" t="str">
        <f t="shared" si="3"/>
        <v>much lower</v>
      </c>
      <c r="P21" s="45"/>
      <c r="R21" s="33" t="s">
        <v>104</v>
      </c>
    </row>
    <row r="22" spans="1:18" x14ac:dyDescent="0.3">
      <c r="A22" t="s">
        <v>38</v>
      </c>
      <c r="B22" t="s">
        <v>11</v>
      </c>
      <c r="C22" s="35">
        <v>2018</v>
      </c>
      <c r="D22" s="35">
        <v>360</v>
      </c>
      <c r="E22" s="7">
        <v>2030</v>
      </c>
      <c r="F22" s="39">
        <v>334</v>
      </c>
      <c r="G22" s="42">
        <v>375</v>
      </c>
      <c r="H22">
        <v>2060</v>
      </c>
      <c r="I22">
        <v>0</v>
      </c>
      <c r="J22" s="5" t="s">
        <v>47</v>
      </c>
      <c r="K22" s="6" t="s">
        <v>109</v>
      </c>
      <c r="L22" s="34" t="s">
        <v>110</v>
      </c>
      <c r="M22" t="str">
        <f t="shared" si="0"/>
        <v>N</v>
      </c>
      <c r="N22" t="str">
        <f t="shared" si="1"/>
        <v>N</v>
      </c>
      <c r="O22" t="str">
        <f t="shared" si="3"/>
        <v>much lower</v>
      </c>
      <c r="P22" s="45">
        <f t="shared" ref="P22:P33" si="4">G22/D22-1</f>
        <v>4.1666666666666741E-2</v>
      </c>
      <c r="R22" t="s">
        <v>105</v>
      </c>
    </row>
    <row r="23" spans="1:18" x14ac:dyDescent="0.3">
      <c r="A23" t="s">
        <v>39</v>
      </c>
      <c r="B23" t="s">
        <v>11</v>
      </c>
      <c r="C23" s="35">
        <v>2018</v>
      </c>
      <c r="D23" s="35">
        <v>360</v>
      </c>
      <c r="E23" s="7">
        <v>2030</v>
      </c>
      <c r="F23" s="40">
        <v>444</v>
      </c>
      <c r="G23" s="31">
        <v>444</v>
      </c>
      <c r="H23">
        <v>2050</v>
      </c>
      <c r="I23">
        <v>0</v>
      </c>
      <c r="J23" s="5" t="s">
        <v>48</v>
      </c>
      <c r="K23" s="6" t="s">
        <v>109</v>
      </c>
      <c r="L23" s="34" t="s">
        <v>110</v>
      </c>
      <c r="M23" t="str">
        <f t="shared" si="0"/>
        <v>N</v>
      </c>
      <c r="N23" t="str">
        <f t="shared" si="1"/>
        <v>N</v>
      </c>
      <c r="O23" t="str">
        <f t="shared" si="3"/>
        <v>much lower</v>
      </c>
      <c r="P23" s="45">
        <f t="shared" si="4"/>
        <v>0.23333333333333339</v>
      </c>
      <c r="R23" s="31" t="s">
        <v>101</v>
      </c>
    </row>
    <row r="24" spans="1:18" x14ac:dyDescent="0.3">
      <c r="A24" t="s">
        <v>40</v>
      </c>
      <c r="B24" t="s">
        <v>11</v>
      </c>
      <c r="C24" s="35">
        <v>2018</v>
      </c>
      <c r="D24" s="35">
        <v>351</v>
      </c>
      <c r="E24" s="7">
        <v>2030</v>
      </c>
      <c r="F24" s="39">
        <v>331</v>
      </c>
      <c r="G24" s="42">
        <v>393</v>
      </c>
      <c r="H24">
        <v>2060</v>
      </c>
      <c r="I24">
        <v>0</v>
      </c>
      <c r="J24" s="5" t="s">
        <v>46</v>
      </c>
      <c r="K24" s="6" t="s">
        <v>109</v>
      </c>
      <c r="L24" s="34" t="s">
        <v>110</v>
      </c>
      <c r="M24" t="str">
        <f t="shared" si="0"/>
        <v>N</v>
      </c>
      <c r="N24" t="str">
        <f t="shared" si="1"/>
        <v>N</v>
      </c>
      <c r="O24" t="str">
        <f t="shared" si="3"/>
        <v>much lower</v>
      </c>
      <c r="P24" s="45">
        <f t="shared" si="4"/>
        <v>0.11965811965811968</v>
      </c>
      <c r="R24" t="s">
        <v>106</v>
      </c>
    </row>
    <row r="25" spans="1:18" x14ac:dyDescent="0.3">
      <c r="A25" t="s">
        <v>41</v>
      </c>
      <c r="B25" t="s">
        <v>11</v>
      </c>
      <c r="C25" s="35">
        <v>2018</v>
      </c>
      <c r="D25" s="35">
        <v>341</v>
      </c>
      <c r="E25" s="7">
        <v>2030</v>
      </c>
      <c r="F25" s="38">
        <v>309.47699999999998</v>
      </c>
      <c r="G25" s="41">
        <v>398</v>
      </c>
      <c r="H25">
        <v>2060</v>
      </c>
      <c r="I25">
        <v>0</v>
      </c>
      <c r="J25" s="5" t="s">
        <v>48</v>
      </c>
      <c r="K25" s="6" t="s">
        <v>109</v>
      </c>
      <c r="L25" s="6" t="s">
        <v>109</v>
      </c>
      <c r="M25" t="str">
        <f t="shared" si="0"/>
        <v>N</v>
      </c>
      <c r="N25" t="str">
        <f t="shared" si="1"/>
        <v>N</v>
      </c>
      <c r="O25" t="str">
        <f t="shared" si="3"/>
        <v>much lower</v>
      </c>
      <c r="P25" s="45">
        <f t="shared" si="4"/>
        <v>0.16715542521994142</v>
      </c>
      <c r="R25" s="33" t="s">
        <v>107</v>
      </c>
    </row>
    <row r="26" spans="1:18" x14ac:dyDescent="0.3">
      <c r="A26" t="s">
        <v>42</v>
      </c>
      <c r="B26" t="s">
        <v>11</v>
      </c>
      <c r="C26" s="35">
        <v>2018</v>
      </c>
      <c r="D26" s="35">
        <v>334</v>
      </c>
      <c r="E26" s="7">
        <v>2030</v>
      </c>
      <c r="F26" s="40">
        <v>844.48</v>
      </c>
      <c r="G26" s="31">
        <v>458.52836815000001</v>
      </c>
      <c r="H26">
        <v>2050</v>
      </c>
      <c r="I26">
        <v>0</v>
      </c>
      <c r="J26" s="5" t="s">
        <v>46</v>
      </c>
      <c r="K26" s="6" t="s">
        <v>109</v>
      </c>
      <c r="L26" s="34" t="s">
        <v>110</v>
      </c>
      <c r="M26" t="str">
        <f t="shared" si="0"/>
        <v>N</v>
      </c>
      <c r="N26" t="str">
        <f t="shared" si="1"/>
        <v>N</v>
      </c>
      <c r="O26" t="str">
        <f t="shared" si="3"/>
        <v>much lower</v>
      </c>
      <c r="P26" s="45">
        <f t="shared" si="4"/>
        <v>0.37283942559880234</v>
      </c>
      <c r="R26" s="31" t="s">
        <v>101</v>
      </c>
    </row>
    <row r="27" spans="1:18" x14ac:dyDescent="0.3">
      <c r="A27" t="s">
        <v>43</v>
      </c>
      <c r="B27" t="s">
        <v>11</v>
      </c>
      <c r="C27" s="35">
        <v>2018</v>
      </c>
      <c r="D27" s="35">
        <v>260</v>
      </c>
      <c r="E27" s="7">
        <v>2030</v>
      </c>
      <c r="F27" s="40">
        <v>164.15</v>
      </c>
      <c r="G27" s="31">
        <v>306.82098159999998</v>
      </c>
      <c r="H27">
        <v>2050</v>
      </c>
      <c r="I27">
        <v>0</v>
      </c>
      <c r="J27" s="5" t="s">
        <v>47</v>
      </c>
      <c r="K27" s="6" t="s">
        <v>109</v>
      </c>
      <c r="L27" s="34" t="s">
        <v>110</v>
      </c>
      <c r="M27" t="str">
        <f t="shared" si="0"/>
        <v>Y</v>
      </c>
      <c r="N27" t="str">
        <f t="shared" si="1"/>
        <v>N</v>
      </c>
      <c r="O27" t="str">
        <f t="shared" si="3"/>
        <v>much lower</v>
      </c>
      <c r="P27" s="45">
        <f t="shared" si="4"/>
        <v>0.1800806984615384</v>
      </c>
      <c r="R27" s="31" t="s">
        <v>101</v>
      </c>
    </row>
    <row r="28" spans="1:18" x14ac:dyDescent="0.3">
      <c r="A28" t="s">
        <v>44</v>
      </c>
      <c r="B28" t="s">
        <v>11</v>
      </c>
      <c r="C28" s="35">
        <v>2018</v>
      </c>
      <c r="D28" s="35">
        <v>215</v>
      </c>
      <c r="E28" s="7">
        <v>2030</v>
      </c>
      <c r="F28" s="40">
        <v>207.828</v>
      </c>
      <c r="G28" s="31">
        <v>249.90812994999951</v>
      </c>
      <c r="H28">
        <v>2050</v>
      </c>
      <c r="I28">
        <v>0</v>
      </c>
      <c r="J28" s="5" t="s">
        <v>46</v>
      </c>
      <c r="K28" s="6" t="s">
        <v>109</v>
      </c>
      <c r="L28" s="34" t="s">
        <v>110</v>
      </c>
      <c r="M28" t="str">
        <f t="shared" si="0"/>
        <v>N</v>
      </c>
      <c r="N28" t="str">
        <f t="shared" si="1"/>
        <v>N</v>
      </c>
      <c r="O28" t="str">
        <f t="shared" si="3"/>
        <v>much lower</v>
      </c>
      <c r="P28" s="45">
        <f t="shared" si="4"/>
        <v>0.16236339511627684</v>
      </c>
      <c r="R28" s="31" t="s">
        <v>101</v>
      </c>
    </row>
    <row r="29" spans="1:18" x14ac:dyDescent="0.3">
      <c r="A29" t="s">
        <v>50</v>
      </c>
      <c r="B29" t="s">
        <v>11</v>
      </c>
      <c r="C29" s="35">
        <v>2018</v>
      </c>
      <c r="D29" s="35">
        <v>109</v>
      </c>
      <c r="E29" s="7">
        <v>2030</v>
      </c>
      <c r="F29" s="39">
        <v>95</v>
      </c>
      <c r="G29" s="42">
        <v>96</v>
      </c>
      <c r="H29">
        <v>2050</v>
      </c>
      <c r="I29">
        <v>0</v>
      </c>
      <c r="J29" s="5" t="s">
        <v>47</v>
      </c>
      <c r="K29" s="6" t="s">
        <v>56</v>
      </c>
      <c r="L29" s="34" t="s">
        <v>110</v>
      </c>
      <c r="M29" t="str">
        <f t="shared" si="0"/>
        <v>Y</v>
      </c>
      <c r="N29" t="str">
        <f t="shared" si="1"/>
        <v>Y</v>
      </c>
      <c r="O29" t="str">
        <f t="shared" si="3"/>
        <v>lower</v>
      </c>
      <c r="P29" s="45">
        <f t="shared" si="4"/>
        <v>-0.11926605504587151</v>
      </c>
      <c r="R29" t="s">
        <v>108</v>
      </c>
    </row>
    <row r="30" spans="1:18" x14ac:dyDescent="0.3">
      <c r="A30" t="s">
        <v>116</v>
      </c>
      <c r="B30" t="s">
        <v>11</v>
      </c>
      <c r="C30" s="35">
        <v>2019</v>
      </c>
      <c r="D30" s="36">
        <v>352.52848799999998</v>
      </c>
      <c r="E30" s="7">
        <v>2030</v>
      </c>
      <c r="F30" s="40">
        <v>514.5</v>
      </c>
      <c r="G30" s="31">
        <v>432.01550420000001</v>
      </c>
      <c r="H30" t="s">
        <v>13</v>
      </c>
      <c r="I30" t="s">
        <v>13</v>
      </c>
      <c r="J30" s="5" t="s">
        <v>49</v>
      </c>
      <c r="K30" s="6" t="s">
        <v>49</v>
      </c>
      <c r="L30" s="34" t="s">
        <v>49</v>
      </c>
      <c r="M30" t="str">
        <f t="shared" ref="M30:M33" si="5">IF(F30&lt;0.9*D30,"Y","N")</f>
        <v>N</v>
      </c>
      <c r="N30" t="str">
        <f t="shared" ref="N30:N33" si="6">IF(G30&lt;0.9*D30,"Y","N")</f>
        <v>N</v>
      </c>
      <c r="O30" t="str">
        <f t="shared" si="3"/>
        <v>much lower</v>
      </c>
      <c r="P30" s="45">
        <f t="shared" si="4"/>
        <v>0.22547685905032466</v>
      </c>
      <c r="R30" s="31" t="s">
        <v>101</v>
      </c>
    </row>
    <row r="31" spans="1:18" x14ac:dyDescent="0.3">
      <c r="A31" t="s">
        <v>117</v>
      </c>
      <c r="B31" t="s">
        <v>11</v>
      </c>
      <c r="C31" s="35">
        <v>2019</v>
      </c>
      <c r="D31" s="36">
        <v>142.01605269999999</v>
      </c>
      <c r="E31" s="7">
        <v>2030</v>
      </c>
      <c r="F31" s="40">
        <v>347.44</v>
      </c>
      <c r="G31" s="31">
        <v>214.21825435</v>
      </c>
      <c r="H31" t="s">
        <v>13</v>
      </c>
      <c r="I31" t="s">
        <v>13</v>
      </c>
      <c r="J31" s="5" t="s">
        <v>49</v>
      </c>
      <c r="K31" s="6" t="s">
        <v>49</v>
      </c>
      <c r="L31" s="34" t="s">
        <v>49</v>
      </c>
      <c r="M31" t="str">
        <f t="shared" si="5"/>
        <v>N</v>
      </c>
      <c r="N31" t="str">
        <f t="shared" si="6"/>
        <v>N</v>
      </c>
      <c r="O31" t="str">
        <f t="shared" si="3"/>
        <v>much lower</v>
      </c>
      <c r="P31" s="45">
        <f t="shared" si="4"/>
        <v>0.50840873462750458</v>
      </c>
      <c r="R31" s="31" t="s">
        <v>101</v>
      </c>
    </row>
    <row r="32" spans="1:18" x14ac:dyDescent="0.3">
      <c r="A32" t="s">
        <v>118</v>
      </c>
      <c r="B32" t="s">
        <v>11</v>
      </c>
      <c r="C32" s="35">
        <v>2019</v>
      </c>
      <c r="D32" s="36">
        <v>1038.3736739999999</v>
      </c>
      <c r="E32" s="7">
        <v>2030</v>
      </c>
      <c r="F32" s="40">
        <v>1958.7</v>
      </c>
      <c r="G32" s="31">
        <v>1189.0293018099951</v>
      </c>
      <c r="H32" t="s">
        <v>13</v>
      </c>
      <c r="I32" t="s">
        <v>13</v>
      </c>
      <c r="J32" s="5" t="s">
        <v>49</v>
      </c>
      <c r="K32" s="6" t="s">
        <v>49</v>
      </c>
      <c r="L32" s="34" t="s">
        <v>49</v>
      </c>
      <c r="M32" t="str">
        <f t="shared" si="5"/>
        <v>N</v>
      </c>
      <c r="N32" t="str">
        <f t="shared" si="6"/>
        <v>N</v>
      </c>
      <c r="O32" t="str">
        <f t="shared" si="3"/>
        <v>much lower</v>
      </c>
      <c r="P32" s="45">
        <f t="shared" si="4"/>
        <v>0.14508806567643706</v>
      </c>
      <c r="R32" s="31" t="s">
        <v>101</v>
      </c>
    </row>
    <row r="33" spans="1:18" x14ac:dyDescent="0.3">
      <c r="A33" t="s">
        <v>119</v>
      </c>
      <c r="B33" t="s">
        <v>11</v>
      </c>
      <c r="C33" s="35">
        <v>2019</v>
      </c>
      <c r="D33" s="36">
        <v>92.31</v>
      </c>
      <c r="E33" s="7">
        <v>2030</v>
      </c>
      <c r="F33" s="40">
        <v>116.29995</v>
      </c>
      <c r="G33" s="31">
        <v>103.51163686000001</v>
      </c>
      <c r="H33" t="s">
        <v>13</v>
      </c>
      <c r="I33" t="s">
        <v>13</v>
      </c>
      <c r="J33" s="5" t="s">
        <v>49</v>
      </c>
      <c r="K33" s="6" t="s">
        <v>49</v>
      </c>
      <c r="L33" s="34" t="s">
        <v>49</v>
      </c>
      <c r="M33" t="str">
        <f t="shared" si="5"/>
        <v>N</v>
      </c>
      <c r="N33" t="str">
        <f t="shared" si="6"/>
        <v>N</v>
      </c>
      <c r="O33" t="str">
        <f t="shared" si="3"/>
        <v>much lower</v>
      </c>
      <c r="P33" s="45">
        <f t="shared" si="4"/>
        <v>0.12134803228252644</v>
      </c>
      <c r="R33" s="31" t="s">
        <v>101</v>
      </c>
    </row>
  </sheetData>
  <autoFilter ref="A3:S29" xr:uid="{1CD1824F-DCDE-4550-A92F-071853A8643C}"/>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3D6B8-1C2B-4C94-BBB0-63325C133EF0}">
  <sheetPr>
    <tabColor theme="8" tint="0.39997558519241921"/>
  </sheetPr>
  <dimension ref="A1:AT24"/>
  <sheetViews>
    <sheetView zoomScale="85" zoomScaleNormal="85" workbookViewId="0">
      <pane xSplit="3" topLeftCell="D1" activePane="topRight" state="frozen"/>
      <selection pane="topRight" activeCell="H15" sqref="H15"/>
    </sheetView>
  </sheetViews>
  <sheetFormatPr defaultColWidth="8.109375" defaultRowHeight="13.2" x14ac:dyDescent="0.25"/>
  <cols>
    <col min="1" max="3" width="11.88671875" style="10" customWidth="1"/>
    <col min="4" max="19" width="9.44140625" style="10" customWidth="1"/>
    <col min="20" max="20" width="12.44140625" style="10" customWidth="1"/>
    <col min="21" max="21" width="8.88671875" style="10" customWidth="1"/>
    <col min="22" max="22" width="12.44140625" style="10" customWidth="1"/>
    <col min="23" max="24" width="13.44140625" style="10" customWidth="1"/>
    <col min="25" max="25" width="8.109375" style="10"/>
    <col min="26" max="26" width="12.33203125" style="10" bestFit="1" customWidth="1"/>
    <col min="27" max="33" width="12.33203125" style="10" customWidth="1"/>
    <col min="34" max="34" width="12.109375" style="10" customWidth="1"/>
    <col min="35" max="36" width="9.88671875" style="10" customWidth="1"/>
    <col min="37" max="16384" width="8.109375" style="10"/>
  </cols>
  <sheetData>
    <row r="1" spans="1:46" x14ac:dyDescent="0.25">
      <c r="L1" s="30"/>
      <c r="M1" s="30"/>
      <c r="N1" s="30"/>
      <c r="AI1" s="11"/>
      <c r="AJ1" s="11"/>
      <c r="AK1" s="11"/>
      <c r="AL1" s="11"/>
      <c r="AM1" s="11" t="s">
        <v>100</v>
      </c>
      <c r="AN1" s="11" t="s">
        <v>99</v>
      </c>
      <c r="AO1" s="11"/>
      <c r="AP1" s="11"/>
      <c r="AQ1" s="11"/>
      <c r="AR1" s="11"/>
      <c r="AS1" s="11"/>
    </row>
    <row r="2" spans="1:46" x14ac:dyDescent="0.25">
      <c r="L2" s="30"/>
      <c r="AH2" s="10">
        <v>1</v>
      </c>
      <c r="AI2" s="10">
        <v>2</v>
      </c>
    </row>
    <row r="3" spans="1:46" ht="19.8" thickBot="1" x14ac:dyDescent="0.4">
      <c r="A3" s="29" t="s">
        <v>98</v>
      </c>
      <c r="B3" s="29"/>
      <c r="C3" s="29"/>
      <c r="D3" s="29"/>
      <c r="E3" s="29"/>
      <c r="F3" s="29"/>
      <c r="G3" s="29"/>
      <c r="H3" s="29"/>
      <c r="I3" s="29"/>
      <c r="J3" s="29"/>
      <c r="K3" s="29"/>
      <c r="L3" s="29"/>
      <c r="M3" s="29"/>
      <c r="N3" s="29"/>
      <c r="O3" s="29"/>
      <c r="P3" s="29"/>
      <c r="Q3" s="29"/>
      <c r="R3" s="29"/>
      <c r="S3" s="29"/>
      <c r="T3" s="29"/>
      <c r="U3" s="29"/>
    </row>
    <row r="4" spans="1:46" ht="13.8" thickTop="1" x14ac:dyDescent="0.25">
      <c r="F4" s="11"/>
      <c r="L4" s="11"/>
      <c r="M4" s="11"/>
      <c r="N4" s="11"/>
      <c r="O4" s="11"/>
      <c r="P4" s="11"/>
      <c r="Q4" s="11"/>
      <c r="R4" s="11"/>
      <c r="S4" s="11"/>
      <c r="T4" s="11"/>
      <c r="U4" s="11"/>
      <c r="V4" s="11"/>
      <c r="W4" s="11"/>
      <c r="X4" s="11"/>
      <c r="Y4" s="11"/>
      <c r="Z4" s="11"/>
      <c r="AA4" s="11"/>
      <c r="AB4" s="11"/>
      <c r="AC4" s="11"/>
      <c r="AD4" s="11"/>
      <c r="AE4" s="11"/>
      <c r="AF4" s="11"/>
      <c r="AG4" s="11"/>
    </row>
    <row r="5" spans="1:46" ht="66" x14ac:dyDescent="0.25">
      <c r="A5" s="27" t="s">
        <v>97</v>
      </c>
      <c r="B5" s="27" t="s">
        <v>96</v>
      </c>
      <c r="C5" s="27" t="s">
        <v>95</v>
      </c>
      <c r="D5" s="27" t="s">
        <v>94</v>
      </c>
      <c r="E5" s="27"/>
      <c r="F5" s="27" t="s">
        <v>93</v>
      </c>
      <c r="G5" s="28" t="s">
        <v>92</v>
      </c>
      <c r="H5" s="28"/>
      <c r="I5" s="28"/>
      <c r="J5" s="28"/>
      <c r="K5" s="28"/>
      <c r="L5" s="28" t="s">
        <v>91</v>
      </c>
      <c r="M5" s="28"/>
      <c r="N5" s="28"/>
      <c r="O5" s="28"/>
      <c r="P5" s="28"/>
      <c r="Q5" s="27" t="s">
        <v>90</v>
      </c>
      <c r="R5" s="27"/>
      <c r="S5" s="27"/>
      <c r="T5" s="27"/>
      <c r="U5" s="27"/>
      <c r="V5" s="17"/>
      <c r="W5" s="17" t="s">
        <v>121</v>
      </c>
      <c r="X5" s="17"/>
      <c r="Y5" s="17"/>
      <c r="AE5" s="11"/>
      <c r="AF5" s="11"/>
      <c r="AG5" s="11"/>
      <c r="AH5" s="11"/>
      <c r="AI5" s="11"/>
      <c r="AJ5" s="11"/>
      <c r="AK5" s="11"/>
      <c r="AL5" s="11"/>
      <c r="AM5" s="11"/>
      <c r="AN5" s="11"/>
      <c r="AO5" s="11"/>
    </row>
    <row r="6" spans="1:46" ht="20.399999999999999" x14ac:dyDescent="0.25">
      <c r="A6" s="27"/>
      <c r="B6" s="27"/>
      <c r="C6" s="27"/>
      <c r="D6" s="27">
        <v>2015</v>
      </c>
      <c r="E6" s="27"/>
      <c r="F6" s="27"/>
      <c r="G6" s="27" t="s">
        <v>89</v>
      </c>
      <c r="H6" s="27" t="s">
        <v>88</v>
      </c>
      <c r="I6" s="27" t="s">
        <v>87</v>
      </c>
      <c r="J6" s="27" t="s">
        <v>86</v>
      </c>
      <c r="K6" s="27" t="s">
        <v>85</v>
      </c>
      <c r="L6" s="27" t="s">
        <v>89</v>
      </c>
      <c r="M6" s="27" t="s">
        <v>88</v>
      </c>
      <c r="N6" s="27" t="s">
        <v>87</v>
      </c>
      <c r="O6" s="27" t="s">
        <v>86</v>
      </c>
      <c r="P6" s="27" t="s">
        <v>85</v>
      </c>
      <c r="Q6" s="27" t="s">
        <v>89</v>
      </c>
      <c r="R6" s="27" t="s">
        <v>88</v>
      </c>
      <c r="S6" s="27" t="s">
        <v>87</v>
      </c>
      <c r="T6" s="27" t="s">
        <v>86</v>
      </c>
      <c r="U6" s="27" t="s">
        <v>85</v>
      </c>
      <c r="V6" s="26"/>
      <c r="W6" s="26"/>
      <c r="X6" s="25"/>
      <c r="Y6" s="17"/>
      <c r="Z6" s="17"/>
      <c r="AA6" s="17"/>
      <c r="AB6" s="17"/>
      <c r="AC6" s="17"/>
      <c r="AD6" s="17"/>
      <c r="AJ6" s="11"/>
      <c r="AK6" s="11"/>
      <c r="AL6" s="11"/>
      <c r="AM6" s="11"/>
      <c r="AN6" s="11"/>
      <c r="AO6" s="11"/>
      <c r="AP6" s="11"/>
      <c r="AQ6" s="11"/>
      <c r="AR6" s="11"/>
      <c r="AS6" s="11"/>
      <c r="AT6" s="11"/>
    </row>
    <row r="7" spans="1:46" x14ac:dyDescent="0.25">
      <c r="A7" s="16" t="s">
        <v>84</v>
      </c>
      <c r="B7" s="15" t="s">
        <v>10</v>
      </c>
      <c r="C7" s="15" t="s">
        <v>10</v>
      </c>
      <c r="D7" s="20">
        <v>375.73041137991925</v>
      </c>
      <c r="E7" s="24"/>
      <c r="F7" s="18" t="s">
        <v>61</v>
      </c>
      <c r="G7" s="18">
        <v>424.0338248437875</v>
      </c>
      <c r="H7" s="18">
        <v>388.87534722469701</v>
      </c>
      <c r="I7" s="18">
        <v>487.29812755359433</v>
      </c>
      <c r="J7" s="18">
        <v>35.15847761909049</v>
      </c>
      <c r="K7" s="18">
        <v>63.264302709806863</v>
      </c>
      <c r="L7" s="18">
        <v>374.84808092973338</v>
      </c>
      <c r="M7" s="18">
        <v>374.84808092973338</v>
      </c>
      <c r="N7" s="18">
        <v>374.84808092973338</v>
      </c>
      <c r="O7" s="18">
        <v>0</v>
      </c>
      <c r="P7" s="18">
        <v>0</v>
      </c>
      <c r="Q7" s="18" t="s">
        <v>61</v>
      </c>
      <c r="R7" s="18" t="s">
        <v>61</v>
      </c>
      <c r="S7" s="18" t="s">
        <v>61</v>
      </c>
      <c r="T7" s="18" t="s">
        <v>61</v>
      </c>
      <c r="U7" s="18" t="s">
        <v>61</v>
      </c>
      <c r="W7" s="43">
        <f>G7/D7-1</f>
        <v>0.12855870060256147</v>
      </c>
      <c r="X7" s="25"/>
      <c r="Y7" s="17"/>
      <c r="Z7" s="17"/>
      <c r="AA7" s="17"/>
      <c r="AB7" s="17"/>
      <c r="AC7" s="17"/>
      <c r="AD7" s="17"/>
      <c r="AJ7" s="11"/>
      <c r="AK7" s="11"/>
      <c r="AL7" s="11"/>
      <c r="AM7" s="11"/>
      <c r="AN7" s="11"/>
      <c r="AO7" s="11"/>
      <c r="AP7" s="11"/>
      <c r="AQ7" s="11"/>
      <c r="AR7" s="11"/>
      <c r="AS7" s="11"/>
      <c r="AT7" s="11"/>
    </row>
    <row r="8" spans="1:46" x14ac:dyDescent="0.25">
      <c r="A8" s="16" t="s">
        <v>83</v>
      </c>
      <c r="B8" s="15" t="s">
        <v>12</v>
      </c>
      <c r="C8" s="15" t="s">
        <v>12</v>
      </c>
      <c r="D8" s="20">
        <v>515.53119254489422</v>
      </c>
      <c r="E8" s="24"/>
      <c r="F8" s="18">
        <v>439.36569548627574</v>
      </c>
      <c r="G8" s="18">
        <v>480.69338901819037</v>
      </c>
      <c r="H8" s="18">
        <v>407.9517380252928</v>
      </c>
      <c r="I8" s="18">
        <v>548.74576289682329</v>
      </c>
      <c r="J8" s="18">
        <v>72.741650992897547</v>
      </c>
      <c r="K8" s="18">
        <v>68.052373878632935</v>
      </c>
      <c r="L8" s="18">
        <v>347.21949981298729</v>
      </c>
      <c r="M8" s="18">
        <v>347.21949981298729</v>
      </c>
      <c r="N8" s="18">
        <v>347.21949981298729</v>
      </c>
      <c r="O8" s="18">
        <v>0</v>
      </c>
      <c r="P8" s="18">
        <v>0</v>
      </c>
      <c r="Q8" s="18" t="s">
        <v>61</v>
      </c>
      <c r="R8" s="18" t="s">
        <v>61</v>
      </c>
      <c r="S8" s="18" t="s">
        <v>61</v>
      </c>
      <c r="T8" s="18" t="s">
        <v>61</v>
      </c>
      <c r="U8" s="18" t="s">
        <v>61</v>
      </c>
      <c r="W8" s="43">
        <f t="shared" ref="W8:W23" si="0">G8/D8-1</f>
        <v>-6.7576519191261286E-2</v>
      </c>
      <c r="Y8" s="17"/>
      <c r="Z8" s="17"/>
      <c r="AA8" s="17"/>
      <c r="AB8" s="17"/>
      <c r="AC8" s="17"/>
      <c r="AD8" s="17"/>
      <c r="AJ8" s="11"/>
      <c r="AK8" s="11"/>
      <c r="AL8" s="11"/>
      <c r="AM8" s="11"/>
      <c r="AN8" s="11"/>
      <c r="AO8" s="11"/>
      <c r="AP8" s="11"/>
      <c r="AQ8" s="11"/>
      <c r="AR8" s="11"/>
      <c r="AS8" s="11"/>
      <c r="AT8" s="11"/>
    </row>
    <row r="9" spans="1:46" x14ac:dyDescent="0.25">
      <c r="A9" s="16" t="s">
        <v>82</v>
      </c>
      <c r="B9" s="15" t="s">
        <v>14</v>
      </c>
      <c r="C9" s="15" t="s">
        <v>14</v>
      </c>
      <c r="D9" s="20">
        <v>1390.6841730000001</v>
      </c>
      <c r="E9" s="24"/>
      <c r="F9" s="18" t="s">
        <v>61</v>
      </c>
      <c r="G9" s="18">
        <v>1540.7660094466344</v>
      </c>
      <c r="H9" s="18">
        <v>1185.6298188822711</v>
      </c>
      <c r="I9" s="18">
        <v>1851.0442857624728</v>
      </c>
      <c r="J9" s="18">
        <v>355.13619056436323</v>
      </c>
      <c r="K9" s="18">
        <v>310.27827631583853</v>
      </c>
      <c r="L9" s="18">
        <v>1268.0456730467506</v>
      </c>
      <c r="M9" s="18">
        <v>1025.9268205809456</v>
      </c>
      <c r="N9" s="18">
        <v>1462.8467433884375</v>
      </c>
      <c r="O9" s="18">
        <v>242.11885246580513</v>
      </c>
      <c r="P9" s="18">
        <v>194.80107034168697</v>
      </c>
      <c r="Q9" s="18" t="s">
        <v>61</v>
      </c>
      <c r="R9" s="18" t="s">
        <v>61</v>
      </c>
      <c r="S9" s="18" t="s">
        <v>61</v>
      </c>
      <c r="T9" s="18" t="s">
        <v>61</v>
      </c>
      <c r="U9" s="18" t="s">
        <v>61</v>
      </c>
      <c r="W9" s="43">
        <f t="shared" si="0"/>
        <v>0.10791942510057906</v>
      </c>
      <c r="Y9" s="17"/>
      <c r="Z9" s="17"/>
      <c r="AA9" s="17"/>
      <c r="AB9" s="17"/>
      <c r="AC9" s="17"/>
      <c r="AD9" s="17"/>
      <c r="AJ9" s="11"/>
      <c r="AK9" s="11"/>
      <c r="AL9" s="11"/>
      <c r="AM9" s="11"/>
      <c r="AN9" s="11"/>
      <c r="AO9" s="11"/>
      <c r="AP9" s="11"/>
      <c r="AQ9" s="11"/>
      <c r="AR9" s="11"/>
      <c r="AS9" s="11"/>
      <c r="AT9" s="11"/>
    </row>
    <row r="10" spans="1:46" x14ac:dyDescent="0.25">
      <c r="A10" s="16" t="s">
        <v>81</v>
      </c>
      <c r="B10" s="15" t="s">
        <v>15</v>
      </c>
      <c r="C10" s="15" t="s">
        <v>15</v>
      </c>
      <c r="D10" s="20">
        <v>735.21727228296993</v>
      </c>
      <c r="E10" s="24"/>
      <c r="F10" s="18">
        <v>658.31236593967276</v>
      </c>
      <c r="G10" s="18">
        <v>620.78341376477658</v>
      </c>
      <c r="H10" s="18">
        <v>502.04854756449487</v>
      </c>
      <c r="I10" s="18">
        <v>736.32622875104948</v>
      </c>
      <c r="J10" s="18">
        <v>118.73486620028167</v>
      </c>
      <c r="K10" s="18">
        <v>115.54281498627294</v>
      </c>
      <c r="L10" s="18">
        <v>426.86079637750487</v>
      </c>
      <c r="M10" s="18">
        <v>408.32783557466928</v>
      </c>
      <c r="N10" s="18">
        <v>445.39375718034034</v>
      </c>
      <c r="O10" s="18">
        <v>18.532960802835561</v>
      </c>
      <c r="P10" s="18">
        <v>18.5329608028355</v>
      </c>
      <c r="Q10" s="18" t="s">
        <v>61</v>
      </c>
      <c r="R10" s="18" t="s">
        <v>61</v>
      </c>
      <c r="S10" s="18" t="s">
        <v>61</v>
      </c>
      <c r="T10" s="18" t="s">
        <v>61</v>
      </c>
      <c r="U10" s="18" t="s">
        <v>61</v>
      </c>
      <c r="W10" s="44">
        <f t="shared" si="0"/>
        <v>-0.15564631413358598</v>
      </c>
      <c r="Y10" s="17"/>
      <c r="Z10" s="17"/>
      <c r="AA10" s="17"/>
      <c r="AB10" s="17"/>
      <c r="AC10" s="17"/>
      <c r="AD10" s="17"/>
      <c r="AJ10" s="11"/>
      <c r="AK10" s="11"/>
      <c r="AL10" s="11"/>
      <c r="AM10" s="11"/>
      <c r="AN10" s="11"/>
      <c r="AO10" s="11"/>
      <c r="AP10" s="11"/>
      <c r="AQ10" s="11"/>
      <c r="AR10" s="11"/>
      <c r="AS10" s="11"/>
      <c r="AT10" s="11"/>
    </row>
    <row r="11" spans="1:46" x14ac:dyDescent="0.25">
      <c r="A11" s="16" t="s">
        <v>80</v>
      </c>
      <c r="B11" s="15" t="s">
        <v>16</v>
      </c>
      <c r="C11" s="15" t="s">
        <v>16</v>
      </c>
      <c r="D11" s="20">
        <v>11544.29</v>
      </c>
      <c r="E11" s="24"/>
      <c r="F11" s="18" t="s">
        <v>61</v>
      </c>
      <c r="G11" s="18">
        <v>14704.912501589559</v>
      </c>
      <c r="H11" s="18">
        <v>12790.475152956644</v>
      </c>
      <c r="I11" s="18">
        <v>17000.941349450593</v>
      </c>
      <c r="J11" s="18">
        <v>1914.4373486329157</v>
      </c>
      <c r="K11" s="18">
        <v>2296.0288478610332</v>
      </c>
      <c r="L11" s="18">
        <v>14091.721118358571</v>
      </c>
      <c r="M11" s="18">
        <v>12157.872020496732</v>
      </c>
      <c r="N11" s="18">
        <v>15457.477871690102</v>
      </c>
      <c r="O11" s="18">
        <v>1933.8490978618406</v>
      </c>
      <c r="P11" s="18">
        <v>1365.7567533315294</v>
      </c>
      <c r="Q11" s="18" t="s">
        <v>61</v>
      </c>
      <c r="R11" s="18" t="s">
        <v>61</v>
      </c>
      <c r="S11" s="18" t="s">
        <v>61</v>
      </c>
      <c r="T11" s="18" t="s">
        <v>61</v>
      </c>
      <c r="U11" s="18" t="s">
        <v>61</v>
      </c>
      <c r="W11" s="43">
        <f t="shared" si="0"/>
        <v>0.27378232022840354</v>
      </c>
      <c r="Y11" s="17"/>
      <c r="Z11" s="17"/>
      <c r="AA11" s="17"/>
      <c r="AB11" s="17"/>
      <c r="AC11" s="17"/>
      <c r="AD11" s="17"/>
      <c r="AJ11" s="11"/>
      <c r="AK11" s="11"/>
      <c r="AL11" s="11"/>
      <c r="AM11" s="11"/>
      <c r="AN11" s="11"/>
      <c r="AO11" s="11"/>
      <c r="AP11" s="11"/>
      <c r="AQ11" s="11"/>
      <c r="AR11" s="11"/>
      <c r="AS11" s="11"/>
      <c r="AT11" s="11"/>
    </row>
    <row r="12" spans="1:46" x14ac:dyDescent="0.25">
      <c r="A12" s="16" t="s">
        <v>79</v>
      </c>
      <c r="B12" s="15" t="s">
        <v>79</v>
      </c>
      <c r="C12" s="15" t="s">
        <v>78</v>
      </c>
      <c r="D12" s="20">
        <v>3489.9824813943856</v>
      </c>
      <c r="E12" s="24"/>
      <c r="F12" s="18">
        <v>2551.2748730985231</v>
      </c>
      <c r="G12" s="18">
        <v>2426.2204030533894</v>
      </c>
      <c r="H12" s="18">
        <v>2206.6835665555855</v>
      </c>
      <c r="I12" s="18">
        <v>2879.3487552582883</v>
      </c>
      <c r="J12" s="18">
        <v>219.53683649780422</v>
      </c>
      <c r="K12" s="18">
        <v>453.12835220489859</v>
      </c>
      <c r="L12" s="18">
        <v>2146.3179425446929</v>
      </c>
      <c r="M12" s="18">
        <v>1988.8497888887966</v>
      </c>
      <c r="N12" s="18">
        <v>2387.4570894733442</v>
      </c>
      <c r="O12" s="18">
        <v>157.46815365589615</v>
      </c>
      <c r="P12" s="18">
        <v>241.13914692865117</v>
      </c>
      <c r="Q12" s="18" t="s">
        <v>61</v>
      </c>
      <c r="R12" s="18" t="s">
        <v>61</v>
      </c>
      <c r="S12" s="18" t="s">
        <v>61</v>
      </c>
      <c r="T12" s="18" t="s">
        <v>61</v>
      </c>
      <c r="U12" s="18" t="s">
        <v>61</v>
      </c>
      <c r="W12" s="44">
        <f t="shared" si="0"/>
        <v>-0.30480441779065359</v>
      </c>
      <c r="Y12" s="17"/>
      <c r="Z12" s="17"/>
      <c r="AA12" s="17"/>
      <c r="AB12" s="17"/>
      <c r="AC12" s="17"/>
      <c r="AD12" s="17"/>
      <c r="AJ12" s="11"/>
      <c r="AK12" s="11"/>
      <c r="AL12" s="11"/>
      <c r="AM12" s="11"/>
      <c r="AN12" s="11"/>
      <c r="AO12" s="11"/>
      <c r="AP12" s="11"/>
      <c r="AQ12" s="11"/>
      <c r="AR12" s="11"/>
      <c r="AS12" s="11"/>
      <c r="AT12" s="11"/>
    </row>
    <row r="13" spans="1:46" x14ac:dyDescent="0.25">
      <c r="A13" s="16" t="s">
        <v>77</v>
      </c>
      <c r="B13" s="15" t="s">
        <v>18</v>
      </c>
      <c r="C13" s="15" t="s">
        <v>18</v>
      </c>
      <c r="D13" s="20">
        <v>2501.3550800000003</v>
      </c>
      <c r="E13" s="24"/>
      <c r="F13" s="18" t="s">
        <v>61</v>
      </c>
      <c r="G13" s="18">
        <v>4892.9292294539955</v>
      </c>
      <c r="H13" s="18">
        <v>3527.1870985046494</v>
      </c>
      <c r="I13" s="18">
        <v>5467.3640573937746</v>
      </c>
      <c r="J13" s="18">
        <v>1365.7421309493457</v>
      </c>
      <c r="K13" s="18">
        <v>574.43482793977989</v>
      </c>
      <c r="L13" s="18" t="s">
        <v>61</v>
      </c>
      <c r="M13" s="18" t="s">
        <v>61</v>
      </c>
      <c r="N13" s="18" t="s">
        <v>61</v>
      </c>
      <c r="O13" s="18" t="s">
        <v>61</v>
      </c>
      <c r="P13" s="18" t="s">
        <v>61</v>
      </c>
      <c r="Q13" s="18">
        <v>4934.2401515813144</v>
      </c>
      <c r="R13" s="18">
        <v>3575.6106434023573</v>
      </c>
      <c r="S13" s="18">
        <v>6455.1809999999996</v>
      </c>
      <c r="T13" s="18">
        <v>1358.6295081789569</v>
      </c>
      <c r="U13" s="18">
        <v>1520.9408484186854</v>
      </c>
      <c r="W13" s="43">
        <f t="shared" si="0"/>
        <v>0.95611141679812817</v>
      </c>
      <c r="Y13" s="17"/>
      <c r="Z13" s="17"/>
      <c r="AA13" s="17"/>
      <c r="AB13" s="17"/>
      <c r="AC13" s="17"/>
      <c r="AD13" s="17"/>
      <c r="AJ13" s="11"/>
      <c r="AK13" s="11"/>
      <c r="AL13" s="11"/>
      <c r="AM13" s="11"/>
      <c r="AN13" s="11"/>
      <c r="AO13" s="11"/>
      <c r="AP13" s="11"/>
      <c r="AQ13" s="11"/>
      <c r="AR13" s="11"/>
      <c r="AS13" s="11"/>
      <c r="AT13" s="11"/>
    </row>
    <row r="14" spans="1:46" x14ac:dyDescent="0.25">
      <c r="A14" s="16" t="s">
        <v>76</v>
      </c>
      <c r="B14" s="15" t="s">
        <v>19</v>
      </c>
      <c r="C14" s="15" t="s">
        <v>19</v>
      </c>
      <c r="D14" s="20">
        <v>2400.1963457000002</v>
      </c>
      <c r="E14" s="24"/>
      <c r="F14" s="18" t="s">
        <v>61</v>
      </c>
      <c r="G14" s="18">
        <v>1876.8415733959025</v>
      </c>
      <c r="H14" s="18">
        <v>1494.2314644884611</v>
      </c>
      <c r="I14" s="18">
        <v>2213.0137814988602</v>
      </c>
      <c r="J14" s="18">
        <v>382.61010890744137</v>
      </c>
      <c r="K14" s="18">
        <v>336.17220810295765</v>
      </c>
      <c r="L14" s="18">
        <v>2130.3454123527899</v>
      </c>
      <c r="M14" s="18">
        <v>2130.3454123527899</v>
      </c>
      <c r="N14" s="18">
        <v>2130.3454123527899</v>
      </c>
      <c r="O14" s="18">
        <v>0</v>
      </c>
      <c r="P14" s="18">
        <v>0</v>
      </c>
      <c r="Q14" s="18">
        <v>1780.1964736097043</v>
      </c>
      <c r="R14" s="18">
        <v>1780.1964736097043</v>
      </c>
      <c r="S14" s="18">
        <v>1780.1964736097043</v>
      </c>
      <c r="T14" s="18">
        <v>0</v>
      </c>
      <c r="U14" s="18">
        <v>0</v>
      </c>
      <c r="W14" s="44">
        <f t="shared" si="0"/>
        <v>-0.21804664990916189</v>
      </c>
      <c r="Y14" s="17"/>
      <c r="Z14" s="17"/>
      <c r="AA14" s="17"/>
      <c r="AB14" s="17"/>
      <c r="AC14" s="17"/>
      <c r="AD14" s="17"/>
      <c r="AJ14" s="11"/>
      <c r="AK14" s="11"/>
      <c r="AL14" s="11"/>
      <c r="AM14" s="11"/>
      <c r="AN14" s="11"/>
      <c r="AO14" s="11"/>
      <c r="AP14" s="11"/>
      <c r="AQ14" s="11"/>
      <c r="AR14" s="11"/>
      <c r="AS14" s="11"/>
      <c r="AT14" s="11"/>
    </row>
    <row r="15" spans="1:46" x14ac:dyDescent="0.25">
      <c r="A15" s="16" t="s">
        <v>75</v>
      </c>
      <c r="B15" s="15" t="s">
        <v>20</v>
      </c>
      <c r="C15" s="15" t="s">
        <v>20</v>
      </c>
      <c r="D15" s="20">
        <v>1262.6048961007855</v>
      </c>
      <c r="E15" s="24"/>
      <c r="F15" s="18" t="s">
        <v>61</v>
      </c>
      <c r="G15" s="18">
        <v>982.37268660407358</v>
      </c>
      <c r="H15" s="18">
        <v>867.87874400207977</v>
      </c>
      <c r="I15" s="18">
        <v>1019.2117306221355</v>
      </c>
      <c r="J15" s="18">
        <v>114.49394260199374</v>
      </c>
      <c r="K15" s="18">
        <v>36.839044018062026</v>
      </c>
      <c r="L15" s="18">
        <v>767.41314507707966</v>
      </c>
      <c r="M15" s="18">
        <v>767.41314507707966</v>
      </c>
      <c r="N15" s="18">
        <v>767.41314507707966</v>
      </c>
      <c r="O15" s="18">
        <v>0</v>
      </c>
      <c r="P15" s="18">
        <v>0</v>
      </c>
      <c r="Q15" s="18" t="s">
        <v>61</v>
      </c>
      <c r="R15" s="18" t="s">
        <v>61</v>
      </c>
      <c r="S15" s="18" t="s">
        <v>61</v>
      </c>
      <c r="T15" s="18" t="s">
        <v>61</v>
      </c>
      <c r="U15" s="18" t="s">
        <v>61</v>
      </c>
      <c r="W15" s="44">
        <f t="shared" si="0"/>
        <v>-0.22194766578375669</v>
      </c>
      <c r="Y15" s="23"/>
      <c r="Z15" s="23"/>
      <c r="AA15" s="23"/>
      <c r="AB15" s="23"/>
      <c r="AC15" s="23"/>
      <c r="AD15" s="23"/>
      <c r="AJ15" s="11"/>
      <c r="AK15" s="11"/>
      <c r="AL15" s="11"/>
      <c r="AM15" s="11"/>
      <c r="AN15" s="11"/>
      <c r="AO15" s="11"/>
      <c r="AP15" s="11"/>
      <c r="AQ15" s="11"/>
      <c r="AR15" s="11"/>
      <c r="AS15" s="11"/>
      <c r="AT15" s="11"/>
    </row>
    <row r="16" spans="1:46" x14ac:dyDescent="0.25">
      <c r="A16" s="22" t="s">
        <v>74</v>
      </c>
      <c r="B16" s="21" t="s">
        <v>21</v>
      </c>
      <c r="C16" s="21" t="s">
        <v>21</v>
      </c>
      <c r="D16" s="20">
        <v>588.56774132973135</v>
      </c>
      <c r="E16" s="19"/>
      <c r="F16" s="18" t="s">
        <v>61</v>
      </c>
      <c r="G16" s="18">
        <v>725.00360945243722</v>
      </c>
      <c r="H16" s="18">
        <v>664.27543447694927</v>
      </c>
      <c r="I16" s="18">
        <v>789.41225671555287</v>
      </c>
      <c r="J16" s="18">
        <v>60.728174975487924</v>
      </c>
      <c r="K16" s="18">
        <v>64.408647263115682</v>
      </c>
      <c r="L16" s="18">
        <v>771.94638140497375</v>
      </c>
      <c r="M16" s="18">
        <v>771.94638140497375</v>
      </c>
      <c r="N16" s="18">
        <v>771.94638140497375</v>
      </c>
      <c r="O16" s="18">
        <v>0</v>
      </c>
      <c r="P16" s="18">
        <v>0</v>
      </c>
      <c r="Q16" s="18">
        <v>633.39190269126038</v>
      </c>
      <c r="R16" s="18">
        <v>633.39190269126038</v>
      </c>
      <c r="S16" s="18">
        <v>633.39190269126038</v>
      </c>
      <c r="T16" s="18">
        <v>0</v>
      </c>
      <c r="U16" s="18">
        <v>0</v>
      </c>
      <c r="W16" s="43">
        <f t="shared" si="0"/>
        <v>0.23180996602780324</v>
      </c>
      <c r="Y16" s="23"/>
      <c r="Z16" s="23"/>
      <c r="AA16" s="23"/>
      <c r="AB16" s="23"/>
      <c r="AC16" s="23"/>
      <c r="AD16" s="23"/>
      <c r="AJ16" s="11"/>
      <c r="AK16" s="11"/>
      <c r="AL16" s="11"/>
      <c r="AM16" s="11"/>
      <c r="AN16" s="11"/>
      <c r="AO16" s="11"/>
      <c r="AP16" s="11"/>
      <c r="AQ16" s="11"/>
      <c r="AR16" s="11"/>
      <c r="AS16" s="11"/>
      <c r="AT16" s="11"/>
    </row>
    <row r="17" spans="1:46" x14ac:dyDescent="0.25">
      <c r="A17" s="16" t="s">
        <v>73</v>
      </c>
      <c r="B17" s="15" t="s">
        <v>72</v>
      </c>
      <c r="C17" s="15" t="s">
        <v>22</v>
      </c>
      <c r="D17" s="20">
        <v>654.89764284886462</v>
      </c>
      <c r="E17" s="24"/>
      <c r="F17" s="18" t="s">
        <v>61</v>
      </c>
      <c r="G17" s="18">
        <v>592.82776226447447</v>
      </c>
      <c r="H17" s="18">
        <v>549.30927893873547</v>
      </c>
      <c r="I17" s="18">
        <v>648.84453501541952</v>
      </c>
      <c r="J17" s="18">
        <v>43.518483325739048</v>
      </c>
      <c r="K17" s="18">
        <v>56.016772750944995</v>
      </c>
      <c r="L17" s="18">
        <v>437.02176424254338</v>
      </c>
      <c r="M17" s="18">
        <v>391.71031700000009</v>
      </c>
      <c r="N17" s="18">
        <v>476.66603442762187</v>
      </c>
      <c r="O17" s="18">
        <v>45.311447242543288</v>
      </c>
      <c r="P17" s="18">
        <v>39.644270185078483</v>
      </c>
      <c r="Q17" s="18" t="s">
        <v>61</v>
      </c>
      <c r="R17" s="18" t="s">
        <v>61</v>
      </c>
      <c r="S17" s="18" t="s">
        <v>61</v>
      </c>
      <c r="T17" s="18" t="s">
        <v>61</v>
      </c>
      <c r="U17" s="18" t="s">
        <v>61</v>
      </c>
      <c r="W17" s="43">
        <f t="shared" si="0"/>
        <v>-9.4777987464392921E-2</v>
      </c>
      <c r="Y17" s="17"/>
      <c r="Z17" s="17"/>
      <c r="AA17" s="17"/>
      <c r="AB17" s="17"/>
      <c r="AC17" s="17"/>
      <c r="AD17" s="17"/>
      <c r="AJ17" s="11"/>
      <c r="AK17" s="11"/>
      <c r="AL17" s="11"/>
      <c r="AM17" s="11"/>
      <c r="AN17" s="11"/>
      <c r="AO17" s="11"/>
      <c r="AP17" s="11"/>
      <c r="AQ17" s="11"/>
      <c r="AR17" s="11"/>
      <c r="AS17" s="11"/>
      <c r="AT17" s="11"/>
    </row>
    <row r="18" spans="1:46" ht="26.4" x14ac:dyDescent="0.25">
      <c r="A18" s="22" t="s">
        <v>71</v>
      </c>
      <c r="B18" s="21" t="s">
        <v>70</v>
      </c>
      <c r="C18" s="21" t="s">
        <v>23</v>
      </c>
      <c r="D18" s="20">
        <v>1395.6273199290481</v>
      </c>
      <c r="E18" s="19"/>
      <c r="F18" s="18" t="s">
        <v>61</v>
      </c>
      <c r="G18" s="18">
        <v>1794.3874542081237</v>
      </c>
      <c r="H18" s="18">
        <v>1525.760068629492</v>
      </c>
      <c r="I18" s="18">
        <v>2012.9799780359267</v>
      </c>
      <c r="J18" s="18">
        <v>268.62738557863179</v>
      </c>
      <c r="K18" s="18">
        <v>218.59252382780303</v>
      </c>
      <c r="L18" s="18">
        <v>2204.8164087142832</v>
      </c>
      <c r="M18" s="18">
        <v>2097.8890399758943</v>
      </c>
      <c r="N18" s="18">
        <v>2469.5395202524637</v>
      </c>
      <c r="O18" s="18">
        <v>106.92736873838854</v>
      </c>
      <c r="P18" s="18">
        <v>264.72311153818066</v>
      </c>
      <c r="Q18" s="18" t="s">
        <v>61</v>
      </c>
      <c r="R18" s="18" t="s">
        <v>61</v>
      </c>
      <c r="S18" s="18" t="s">
        <v>61</v>
      </c>
      <c r="T18" s="18" t="s">
        <v>61</v>
      </c>
      <c r="U18" s="18" t="s">
        <v>61</v>
      </c>
      <c r="W18" s="43">
        <f t="shared" si="0"/>
        <v>0.2857210722267518</v>
      </c>
      <c r="Y18" s="17"/>
      <c r="Z18" s="17"/>
      <c r="AA18" s="17"/>
      <c r="AB18" s="17"/>
      <c r="AC18" s="17"/>
      <c r="AD18" s="17"/>
      <c r="AJ18" s="11"/>
      <c r="AK18" s="11"/>
      <c r="AL18" s="11"/>
      <c r="AM18" s="11"/>
      <c r="AN18" s="11"/>
      <c r="AO18" s="11"/>
      <c r="AP18" s="11"/>
      <c r="AQ18" s="11"/>
      <c r="AR18" s="11"/>
      <c r="AS18" s="11"/>
      <c r="AT18" s="11"/>
    </row>
    <row r="19" spans="1:46" x14ac:dyDescent="0.25">
      <c r="A19" s="16" t="s">
        <v>69</v>
      </c>
      <c r="B19" s="15" t="s">
        <v>24</v>
      </c>
      <c r="C19" s="15" t="s">
        <v>24</v>
      </c>
      <c r="D19" s="20">
        <v>617.74391500000002</v>
      </c>
      <c r="E19" s="24"/>
      <c r="F19" s="18" t="s">
        <v>61</v>
      </c>
      <c r="G19" s="18">
        <v>690.00675021702511</v>
      </c>
      <c r="H19" s="18">
        <v>635.10624347169369</v>
      </c>
      <c r="I19" s="18">
        <v>744.90725696235643</v>
      </c>
      <c r="J19" s="18">
        <v>54.900506745331491</v>
      </c>
      <c r="K19" s="18">
        <v>54.900506745331263</v>
      </c>
      <c r="L19" s="18">
        <v>649.84870623238976</v>
      </c>
      <c r="M19" s="18">
        <v>301.86551005333655</v>
      </c>
      <c r="N19" s="18">
        <v>969.66639528332689</v>
      </c>
      <c r="O19" s="18">
        <v>347.98319617905315</v>
      </c>
      <c r="P19" s="18">
        <v>319.81768905093719</v>
      </c>
      <c r="Q19" s="18" t="s">
        <v>61</v>
      </c>
      <c r="R19" s="18" t="s">
        <v>61</v>
      </c>
      <c r="S19" s="18" t="s">
        <v>61</v>
      </c>
      <c r="T19" s="18" t="s">
        <v>61</v>
      </c>
      <c r="U19" s="18" t="s">
        <v>61</v>
      </c>
      <c r="W19" s="43">
        <f t="shared" si="0"/>
        <v>0.11697862732816255</v>
      </c>
      <c r="Y19" s="17"/>
      <c r="Z19" s="17"/>
      <c r="AA19" s="17"/>
      <c r="AB19" s="17"/>
      <c r="AC19" s="17"/>
      <c r="AD19" s="17"/>
      <c r="AJ19" s="11"/>
      <c r="AK19" s="11"/>
      <c r="AL19" s="11"/>
      <c r="AM19" s="11"/>
      <c r="AN19" s="11"/>
      <c r="AO19" s="11"/>
      <c r="AP19" s="11"/>
      <c r="AQ19" s="11"/>
      <c r="AR19" s="11"/>
      <c r="AS19" s="11"/>
      <c r="AT19" s="11"/>
    </row>
    <row r="20" spans="1:46" x14ac:dyDescent="0.25">
      <c r="A20" s="16" t="s">
        <v>68</v>
      </c>
      <c r="B20" s="15" t="s">
        <v>25</v>
      </c>
      <c r="C20" s="15" t="s">
        <v>25</v>
      </c>
      <c r="D20" s="20">
        <v>513.2538333</v>
      </c>
      <c r="E20" s="24"/>
      <c r="F20" s="18" t="s">
        <v>61</v>
      </c>
      <c r="G20" s="18">
        <v>443.61464706525192</v>
      </c>
      <c r="H20" s="18">
        <v>424.08986228670392</v>
      </c>
      <c r="I20" s="18">
        <v>464.3414699565767</v>
      </c>
      <c r="J20" s="18">
        <v>19.524784778547964</v>
      </c>
      <c r="K20" s="18">
        <v>20.726822891324822</v>
      </c>
      <c r="L20" s="18" t="s">
        <v>61</v>
      </c>
      <c r="M20" s="18" t="s">
        <v>61</v>
      </c>
      <c r="N20" s="18" t="s">
        <v>61</v>
      </c>
      <c r="O20" s="18" t="s">
        <v>61</v>
      </c>
      <c r="P20" s="18" t="s">
        <v>61</v>
      </c>
      <c r="Q20" s="18">
        <v>399.09466498258337</v>
      </c>
      <c r="R20" s="18">
        <v>362.8133318023485</v>
      </c>
      <c r="S20" s="18">
        <v>435.37599816281818</v>
      </c>
      <c r="T20" s="18">
        <v>36.281333180234881</v>
      </c>
      <c r="U20" s="18">
        <v>36.281333180234824</v>
      </c>
      <c r="W20" s="43">
        <f t="shared" si="0"/>
        <v>-0.13568176546680277</v>
      </c>
      <c r="Y20" s="17"/>
      <c r="Z20" s="17"/>
      <c r="AA20" s="17"/>
      <c r="AB20" s="17"/>
      <c r="AC20" s="17"/>
      <c r="AD20" s="17"/>
      <c r="AJ20" s="11"/>
      <c r="AK20" s="11"/>
      <c r="AL20" s="11"/>
      <c r="AM20" s="11"/>
      <c r="AN20" s="11"/>
      <c r="AO20" s="11"/>
      <c r="AP20" s="11"/>
      <c r="AQ20" s="11"/>
      <c r="AR20" s="11"/>
      <c r="AS20" s="11"/>
      <c r="AT20" s="11"/>
    </row>
    <row r="21" spans="1:46" x14ac:dyDescent="0.25">
      <c r="A21" s="16" t="s">
        <v>67</v>
      </c>
      <c r="B21" s="15" t="s">
        <v>26</v>
      </c>
      <c r="C21" s="15" t="s">
        <v>66</v>
      </c>
      <c r="D21" s="20">
        <v>377.13393601805353</v>
      </c>
      <c r="E21" s="24"/>
      <c r="F21" s="18" t="s">
        <v>61</v>
      </c>
      <c r="G21" s="18">
        <v>568.68214017718708</v>
      </c>
      <c r="H21" s="18">
        <v>449.44644277738377</v>
      </c>
      <c r="I21" s="18">
        <v>711.94169098209795</v>
      </c>
      <c r="J21" s="18">
        <v>119.23569739980336</v>
      </c>
      <c r="K21" s="18">
        <v>143.25955080491079</v>
      </c>
      <c r="L21" s="18">
        <v>935.82282404934654</v>
      </c>
      <c r="M21" s="18">
        <v>935.82282404934654</v>
      </c>
      <c r="N21" s="18">
        <v>935.82282404934654</v>
      </c>
      <c r="O21" s="18">
        <v>0</v>
      </c>
      <c r="P21" s="18">
        <v>0</v>
      </c>
      <c r="Q21" s="18" t="s">
        <v>61</v>
      </c>
      <c r="R21" s="18" t="s">
        <v>61</v>
      </c>
      <c r="S21" s="18" t="s">
        <v>61</v>
      </c>
      <c r="T21" s="18" t="s">
        <v>61</v>
      </c>
      <c r="U21" s="18" t="s">
        <v>61</v>
      </c>
      <c r="W21" s="43">
        <f t="shared" si="0"/>
        <v>0.50790497981057858</v>
      </c>
      <c r="Y21" s="23"/>
      <c r="Z21" s="23"/>
      <c r="AA21" s="23"/>
      <c r="AB21" s="23"/>
      <c r="AC21" s="23"/>
      <c r="AD21" s="23"/>
      <c r="AJ21" s="11"/>
      <c r="AK21" s="11"/>
      <c r="AL21" s="11"/>
      <c r="AM21" s="11"/>
      <c r="AN21" s="11"/>
      <c r="AO21" s="11"/>
      <c r="AP21" s="11"/>
      <c r="AQ21" s="11"/>
      <c r="AR21" s="11"/>
      <c r="AS21" s="11"/>
      <c r="AT21" s="11"/>
    </row>
    <row r="22" spans="1:46" x14ac:dyDescent="0.25">
      <c r="A22" s="16" t="s">
        <v>65</v>
      </c>
      <c r="B22" s="15" t="s">
        <v>64</v>
      </c>
      <c r="C22" s="15" t="s">
        <v>63</v>
      </c>
      <c r="D22" s="20">
        <v>508.14471419507214</v>
      </c>
      <c r="E22" s="24"/>
      <c r="F22" s="18">
        <v>357.82554456036905</v>
      </c>
      <c r="G22" s="18">
        <v>356.39803400275366</v>
      </c>
      <c r="H22" s="18">
        <v>348.55962717273297</v>
      </c>
      <c r="I22" s="18">
        <v>364.23644083277441</v>
      </c>
      <c r="J22" s="18">
        <v>7.8384068300206788</v>
      </c>
      <c r="K22" s="18">
        <v>7.8384068300207366</v>
      </c>
      <c r="L22" s="18">
        <v>276.74773565302428</v>
      </c>
      <c r="M22" s="18">
        <v>276.74773565302428</v>
      </c>
      <c r="N22" s="18">
        <v>276.74773565302428</v>
      </c>
      <c r="O22" s="18">
        <v>0</v>
      </c>
      <c r="P22" s="18">
        <v>0</v>
      </c>
      <c r="Q22" s="18" t="s">
        <v>61</v>
      </c>
      <c r="R22" s="18" t="s">
        <v>61</v>
      </c>
      <c r="S22" s="18" t="s">
        <v>61</v>
      </c>
      <c r="T22" s="18" t="s">
        <v>61</v>
      </c>
      <c r="U22" s="18" t="s">
        <v>61</v>
      </c>
      <c r="W22" s="44">
        <f t="shared" si="0"/>
        <v>-0.29862886684296852</v>
      </c>
      <c r="Y22" s="23"/>
      <c r="Z22" s="23"/>
      <c r="AA22" s="23"/>
      <c r="AB22" s="23"/>
      <c r="AC22" s="23"/>
      <c r="AD22" s="23"/>
      <c r="AJ22" s="11"/>
      <c r="AK22" s="11"/>
      <c r="AL22" s="11"/>
      <c r="AM22" s="11"/>
      <c r="AN22" s="11"/>
      <c r="AO22" s="11"/>
      <c r="AP22" s="11"/>
      <c r="AQ22" s="11"/>
      <c r="AR22" s="11"/>
      <c r="AS22" s="11"/>
      <c r="AT22" s="11"/>
    </row>
    <row r="23" spans="1:46" ht="39.6" x14ac:dyDescent="0.25">
      <c r="A23" s="22" t="s">
        <v>62</v>
      </c>
      <c r="B23" s="21" t="s">
        <v>62</v>
      </c>
      <c r="C23" s="21" t="s">
        <v>28</v>
      </c>
      <c r="D23" s="20">
        <v>5897.3113647273822</v>
      </c>
      <c r="E23" s="19"/>
      <c r="F23" s="18" t="s">
        <v>61</v>
      </c>
      <c r="G23" s="18">
        <v>4164.3806914280331</v>
      </c>
      <c r="H23" s="18">
        <v>3880.7946591954665</v>
      </c>
      <c r="I23" s="18">
        <v>4866.1847987435358</v>
      </c>
      <c r="J23" s="18">
        <v>283.58603223256648</v>
      </c>
      <c r="K23" s="18">
        <v>701.80410731550273</v>
      </c>
      <c r="L23" s="18">
        <v>3278.6023844927208</v>
      </c>
      <c r="M23" s="18">
        <v>3211.6921317479714</v>
      </c>
      <c r="N23" s="18">
        <v>3345.5126372374702</v>
      </c>
      <c r="O23" s="18">
        <v>66.910252744749485</v>
      </c>
      <c r="P23" s="18">
        <v>66.910252744749485</v>
      </c>
      <c r="Q23" s="18" t="s">
        <v>61</v>
      </c>
      <c r="R23" s="18" t="s">
        <v>61</v>
      </c>
      <c r="S23" s="18" t="s">
        <v>61</v>
      </c>
      <c r="T23" s="18" t="s">
        <v>61</v>
      </c>
      <c r="U23" s="18" t="s">
        <v>61</v>
      </c>
      <c r="W23" s="43">
        <f t="shared" si="0"/>
        <v>-0.29385097142135685</v>
      </c>
      <c r="Y23" s="17"/>
      <c r="Z23" s="17"/>
      <c r="AA23" s="17"/>
      <c r="AB23" s="17"/>
      <c r="AC23" s="17"/>
      <c r="AD23" s="17"/>
      <c r="AJ23" s="11"/>
      <c r="AK23" s="11"/>
      <c r="AL23" s="11"/>
      <c r="AM23" s="11"/>
      <c r="AN23" s="11"/>
      <c r="AO23" s="11"/>
      <c r="AP23" s="11"/>
      <c r="AQ23" s="11"/>
      <c r="AR23" s="11"/>
      <c r="AS23" s="11"/>
      <c r="AT23" s="11"/>
    </row>
    <row r="24" spans="1:46" x14ac:dyDescent="0.25">
      <c r="A24" s="16" t="s">
        <v>60</v>
      </c>
      <c r="B24" s="15" t="s">
        <v>60</v>
      </c>
      <c r="C24" s="15" t="s">
        <v>60</v>
      </c>
      <c r="D24" s="14">
        <v>34768.272319751108</v>
      </c>
      <c r="Q24" s="13"/>
      <c r="R24" s="12"/>
      <c r="S24" s="12"/>
      <c r="T24" s="12"/>
      <c r="U24" s="12"/>
      <c r="AJ24" s="11"/>
      <c r="AK24" s="11"/>
      <c r="AL24" s="11"/>
      <c r="AM24" s="11"/>
      <c r="AN24" s="11"/>
      <c r="AO24" s="11"/>
      <c r="AP24" s="11"/>
      <c r="AQ24" s="11"/>
      <c r="AR24" s="11"/>
      <c r="AS24" s="11"/>
      <c r="AT24" s="11"/>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Charts</vt:lpstr>
      </vt:variant>
      <vt:variant>
        <vt:i4>1</vt:i4>
      </vt:variant>
    </vt:vector>
  </HeadingPairs>
  <TitlesOfParts>
    <vt:vector size="5" baseType="lpstr">
      <vt:lpstr>Pathway extensions</vt:lpstr>
      <vt:lpstr>Extracted data EGR2023</vt:lpstr>
      <vt:lpstr>Net Zero country data </vt:lpstr>
      <vt:lpstr>EGR22 Fig3_4 Emissions_16OCT</vt:lpstr>
      <vt:lpstr>Chart1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 den Elzen</dc:creator>
  <cp:lastModifiedBy>Lamboll, Robin D</cp:lastModifiedBy>
  <dcterms:created xsi:type="dcterms:W3CDTF">2021-01-11T12:16:05Z</dcterms:created>
  <dcterms:modified xsi:type="dcterms:W3CDTF">2023-08-21T09:42:16Z</dcterms:modified>
</cp:coreProperties>
</file>