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2-14" sheetId="1" r:id="rId4"/>
    <sheet state="visible" name="CAT_NZ_Nov22" sheetId="2" r:id="rId5"/>
  </sheets>
  <definedNames/>
  <calcPr/>
</workbook>
</file>

<file path=xl/comments1.xml><?xml version="1.0" encoding="utf-8"?>
<comments xmlns:r="http://schemas.openxmlformats.org/officeDocument/2006/relationships" xmlns="http://schemas.openxmlformats.org/spreadsheetml/2006/main">
  <authors>
    <author/>
  </authors>
  <commentList>
    <comment authorId="0" ref="F3">
      <text>
        <t xml:space="preserve">Based on the average of the underlying studies, which can be different from the last reporting year emission</t>
      </text>
    </comment>
    <comment authorId="0" ref="F21">
      <text>
        <t xml:space="preserve">Only based on JRC, and quite different from 2018 emissions</t>
      </text>
    </comment>
    <comment authorId="0" ref="F24">
      <text>
        <t xml:space="preserve">Estimate based on figure in https://newclimate.org/sites/default/files/2021/11/NewClimate_TrackingCurrentPolicies_Nov21.pdf</t>
      </text>
    </comment>
    <comment authorId="0" ref="F29">
      <text>
        <t xml:space="preserve">Only based on JRC. Quite different from 2018, possible due to COVID</t>
      </text>
    </comment>
    <comment authorId="0" ref="F35">
      <text>
        <t xml:space="preserve">Based on JRC</t>
      </text>
    </comment>
    <comment authorId="0" ref="I5">
      <text>
        <t xml:space="preserve">Minor change due to update PBL estimate,
	-michel den elzen</t>
      </text>
    </comment>
    <comment authorId="0" ref="R35">
      <text>
        <t xml:space="preserve">I think we also need to include the estimate of CAT, and this shows a reduction of only -6% below 2020 levels, so it news to be a N
	-michel den elzen</t>
      </text>
    </comment>
    <comment authorId="0" ref="AC4">
      <text>
        <t xml:space="preserve">@Takeshi: I assume the yellow cells can be deleted, as this was a test?
	-michel den elzen</t>
      </text>
    </comment>
    <comment authorId="0" ref="P38">
      <text>
        <t xml:space="preserve">To be confirmed with FHA
	-Takeshi Kuramochi
We have not fully assessed this and the assessment remains at a draft stage (see https://app.box.com/file/1024601536827?s=yu3y9nxbo2unhubkbfizgfa7hhtx7tp3). At this early draft stage, I think it is correct to label as 'credible'.
	-Frederic Hans</t>
      </text>
    </comment>
    <comment authorId="0" ref="W36">
      <text>
        <t xml:space="preserve">Check referencing with FHA
	-Takeshi Kuramochi
No CAT assessment available. Cambodia indeed includes the 2050 target in its LTS and is a signatory of the Climate Ambition Alliance announced at COP25 to reach net zero CO2 emissions by 2050 (https://cop25.mma.gob.cl/wp-content/uploads/2020/02/Annex-Alliance-ENGLISH.pdf).
	-Frederic Hans</t>
      </text>
    </comment>
    <comment authorId="0" ref="P36">
      <text>
        <t xml:space="preserve">To be confirmed with FHA
	-Takeshi Kuramochi
No CAT assessment available. Considering Cambodia's detailed LTS outlining its path to 2050 carbon neutrality I assume it is ok to code as 'credible'.
	-Frederic Hans</t>
      </text>
    </comment>
    <comment authorId="0" ref="P31">
      <text>
        <t xml:space="preserve">To be confirmed with FHA
	-Takeshi Kuramochi
Correct. No LTS published as of January 2023 (remains work in progress supported by GGGI).
	-Frederic Hans</t>
      </text>
    </comment>
    <comment authorId="0" ref="Q25">
      <text>
        <t xml:space="preserve">Based on CAT COP26 update
	-Takeshi Kuramochi</t>
      </text>
    </comment>
    <comment authorId="0" ref="P25">
      <text>
        <t xml:space="preserve">Based on the CAT COP26 update
	-Takeshi Kuramochi
Ok. Just FYI, net zero assessment (as well as entire country analysis) currently paused due to war of aggression. Previous analysis from Dec 2021 did not identify any credible plan (https://climateactiontracker.org/countries/ukraine/2021-12-13/net-zero-targets/).
	-Frederic Hans</t>
      </text>
    </comment>
    <comment authorId="0" ref="H34">
      <text>
        <t xml:space="preserve">Climate Resource 2022. Excludes LULUCF
	-Takeshi Kuramochi</t>
      </text>
    </comment>
    <comment authorId="0" ref="I21">
      <text>
        <t xml:space="preserve">JRC2021
	-Takeshi Kuramochi</t>
      </text>
    </comment>
    <comment authorId="0" ref="H21">
      <text>
        <t xml:space="preserve">JRC2021
	-Takeshi Kuramochi</t>
      </text>
    </comment>
    <comment authorId="0" ref="P21">
      <text>
        <t xml:space="preserve">hard-coded
	-Takeshi Kuramochi</t>
      </text>
    </comment>
    <comment authorId="0" ref="Q3">
      <text>
        <t xml:space="preserve">We based our judgement on the studies covered in EGR2022. Reference year of 2020 is used (and not 2019, because many models don't provide 2019 estimates). 2020 emissions are model estimates for some countries or models, and historical data for others. 
'Yes' rating is given when studies unanimously show a reduction of 10% or more reduction between 2020 and 2030.
	-Takeshi Kuramochi</t>
      </text>
    </comment>
    <comment authorId="0" ref="O13">
      <text>
        <t xml:space="preserve">I had originally marked this as N, but changing after learning about Mexico's 2050 law: https://climate-laws.org/geographies/mexico/laws/general-law-on-climate-change
	-Clea Schumer
Just FYI, we currently do not code Mexico as having a net-zero target (see assessment as of 12 Dec 2022 here: https://climateactiontracker.org/countries/mexico/net-zero-targets/). As explained in the assessment, we do no longer consider Mexico’s mid-century strategy as valid. As part of the court’s ruling revoking the 2020 NDC targets and reinstating the 2016 NDC, Mexico’s 2050 target from its Mid-Century Strategy was also reinstated. We will re-assess our evaluation of this target after there is more clarity.
	-Frederic Hans</t>
      </text>
    </comment>
    <comment authorId="0" ref="O3">
      <text>
        <t xml:space="preserve">Options: Y/N
	-Joeri Rogelj</t>
      </text>
    </comment>
    <comment authorId="0" ref="AF3">
      <text>
        <t xml:space="preserve">Automatically calculated from emissions data
	-Joeri Rogelj</t>
      </text>
    </comment>
    <comment authorId="0" ref="P3">
      <text>
        <t xml:space="preserve">options: credible/weaker/none
	-Joeri Rogelj
Revised scoring based on CAT Net Zero Evaluation ver.Nov 22. See columns U-V of the sheet 'CAT_NZ_Nov22'. 
Credible if: 
"Underlying [government or government-endorsed] analysis identifies pathway and key measures for reaching net zero, with sector-specific detail", or,
"Some information on anticipated pathway or measures for achieving net zero is available, but with limited detail"
Not credible if: 
"No pathway, measures or underlying analysis provided", or, 
"No information provided [only for targets announced or under discussion]"
	-Takeshi Kuramochi
Sounds good to me.
	-Frederic Hans</t>
      </text>
    </comment>
    <comment authorId="0" ref="A30">
      <text>
        <t xml:space="preserve">Would recommend removing Egypt, Ethiopia, and Iran, since they are not in the G20 and do not have a net-zero target
	-Clea Schumer
Just FYI, we consider Ethiopia having a net-zero target evaluated as 'target information incomplete' (see our assessment as of 9 Nov 2022 here: https://climateactiontracker.org/countries/ethiopia/net-zero-targets/). 
Ethiopia intends to become ‘carbon neutral’, but has not specified a target year (FDRE, 2015). Ethiopia has not submitted a Long-Term Low Emission Development Strategy to the UNFCCC as of August 2022, but is in the process of developing one with support from the Global Green Growth Institute (GGGI, 2022). This process will include developing business as usual and net zero emissions scenarios. In 2020, Ethiopia joined the Climate Ambition Alliance: Net zero by 2050, but it is unclear what this means for Ethiopia’s net zero ambitions (Climate Ambition Alliance, 2019).
	-Frederic Hans</t>
      </text>
    </comment>
  </commentList>
</comments>
</file>

<file path=xl/sharedStrings.xml><?xml version="1.0" encoding="utf-8"?>
<sst xmlns="http://schemas.openxmlformats.org/spreadsheetml/2006/main" count="910" uniqueCount="221">
  <si>
    <t>EGR 2022 ANALYSIS (Fig 3_4), extended with other sources (all incl. LULUCF)</t>
  </si>
  <si>
    <t>CLIMATE WATCH ANALYSIS</t>
  </si>
  <si>
    <t>CAT</t>
  </si>
  <si>
    <t>EGR2022</t>
  </si>
  <si>
    <t>OLD-NOT USED</t>
  </si>
  <si>
    <t>Country</t>
  </si>
  <si>
    <t>3LC</t>
  </si>
  <si>
    <t>Current emissions</t>
  </si>
  <si>
    <t>NDC Emissions</t>
  </si>
  <si>
    <t>Current Policies</t>
  </si>
  <si>
    <t>CAIT Data</t>
  </si>
  <si>
    <t>Net zero target</t>
  </si>
  <si>
    <t>Current policy projection on downward path (2030 emissions, incl. LULUCF, at least 10% below 2020)</t>
  </si>
  <si>
    <t>Added 23 Feb</t>
  </si>
  <si>
    <t>Confidence assessment</t>
  </si>
  <si>
    <t>Unit</t>
  </si>
  <si>
    <t>Year</t>
  </si>
  <si>
    <t>Total</t>
  </si>
  <si>
    <t>Emissions (MtCO2e/yr, 2019)</t>
  </si>
  <si>
    <t>Share of global emissions</t>
  </si>
  <si>
    <t>Net zero target applicable to</t>
  </si>
  <si>
    <t>Legally binding</t>
  </si>
  <si>
    <r>
      <rPr>
        <rFont val="Arial"/>
        <color rgb="FF000000"/>
        <sz val="8.0"/>
      </rPr>
      <t>Published plan (</t>
    </r>
    <r>
      <rPr>
        <rFont val="Arial"/>
        <b/>
        <color rgb="FF000000"/>
        <sz val="8.0"/>
      </rPr>
      <t>BOLD: manually coded</t>
    </r>
    <r>
      <rPr>
        <rFont val="Arial"/>
        <color rgb="FF000000"/>
        <sz val="8.0"/>
      </rPr>
      <t>)</t>
    </r>
  </si>
  <si>
    <t>10% below 2020</t>
  </si>
  <si>
    <t>0% below 2020</t>
  </si>
  <si>
    <t>20% below 2020</t>
  </si>
  <si>
    <t>Published plan assessment notes</t>
  </si>
  <si>
    <t>Current policy trends (and 2020 emission estimates where relevant) - assessment notes for 10% threshold</t>
  </si>
  <si>
    <t>Source Current Policy projection trends</t>
  </si>
  <si>
    <t>NDC on downward path (2030 emissions at least 10% below last historic data point)</t>
  </si>
  <si>
    <t>Current policy projection on downward path (2030 emissions at least 10% below last historic data point)</t>
  </si>
  <si>
    <t>Argentina</t>
  </si>
  <si>
    <t>ARG</t>
  </si>
  <si>
    <t>MtCO2e/yr</t>
  </si>
  <si>
    <t>UNCLEAR</t>
  </si>
  <si>
    <t>N</t>
  </si>
  <si>
    <t>n</t>
  </si>
  <si>
    <t>See 'CAT_NZ_Nov22' sheet</t>
  </si>
  <si>
    <t>Figure 3.4 UNEP Emissions Gap report Chapter 3</t>
  </si>
  <si>
    <t>Australia</t>
  </si>
  <si>
    <t>AUS</t>
  </si>
  <si>
    <t>GHG</t>
  </si>
  <si>
    <t>Y</t>
  </si>
  <si>
    <t>y</t>
  </si>
  <si>
    <t>3 of 5 says no. Nascimento et al 2022 reports between -34% to -16% below 2015 levels. JRC reports an increase</t>
  </si>
  <si>
    <t>Brazil</t>
  </si>
  <si>
    <t>BRA</t>
  </si>
  <si>
    <t>Canada</t>
  </si>
  <si>
    <t>CAN</t>
  </si>
  <si>
    <t xml:space="preserve">3 of 4 says no, incl. official projection. Only JRC projects -21% reduction. Official projections also only -3%. Nascimento et al 2022 reports between -3% and 0% below 2015 levels. </t>
  </si>
  <si>
    <t>China</t>
  </si>
  <si>
    <t>CHN</t>
  </si>
  <si>
    <t>European Union</t>
  </si>
  <si>
    <t>EU27</t>
  </si>
  <si>
    <t>India</t>
  </si>
  <si>
    <t>IND</t>
  </si>
  <si>
    <t>Indonesia</t>
  </si>
  <si>
    <t>IDN</t>
  </si>
  <si>
    <t>Japan</t>
  </si>
  <si>
    <t>JPN</t>
  </si>
  <si>
    <t>2 of 3 says no. Only CAT lower bound projects -20% reduction. Nascimento et al 2022 reports  between -31% and -18% below 2015 levels. JRC shows similar result</t>
  </si>
  <si>
    <t>Mexico</t>
  </si>
  <si>
    <t>MEX</t>
  </si>
  <si>
    <t>NOTARGET</t>
  </si>
  <si>
    <t>No NZT</t>
  </si>
  <si>
    <t>Republic of Korea</t>
  </si>
  <si>
    <t>KOR</t>
  </si>
  <si>
    <t xml:space="preserve">2 of 3 says yes (CAT say no). </t>
  </si>
  <si>
    <t>Russian Federation</t>
  </si>
  <si>
    <t>RUS</t>
  </si>
  <si>
    <t>Saudi Arabia</t>
  </si>
  <si>
    <t>SAU</t>
  </si>
  <si>
    <t>South Africa</t>
  </si>
  <si>
    <t>ZAF</t>
  </si>
  <si>
    <t>CO2</t>
  </si>
  <si>
    <t>2 of 3 says yes (CAT say no). CAT not on track, JRC and PBL shows more than -10% reduction. Nascimento et al 2022 reports  between -19% and -5% below 2015 levels. JRC also has a decrease of more than 20%</t>
  </si>
  <si>
    <t>Turkey</t>
  </si>
  <si>
    <t>TUR</t>
  </si>
  <si>
    <t>United Kingdom of Great Britain and Northern Ireland</t>
  </si>
  <si>
    <t>GBR</t>
  </si>
  <si>
    <t>United States of America</t>
  </si>
  <si>
    <t>USA</t>
  </si>
  <si>
    <t>Malaysia</t>
  </si>
  <si>
    <t>MYS</t>
  </si>
  <si>
    <t>None</t>
  </si>
  <si>
    <t>The latest planning document states the 2050 net zero target, but the planning only goes up to 2025 (https://rmke12.epu.gov.my/file/download/2021092722_twelfth_malaysia_plan.pdf?path=fileUpload/2021/09/2021092722_twelfth_malaysia_plan.pdf&amp;name=Twelfth%20Plan%20Document.pdf)</t>
  </si>
  <si>
    <t>Keramidas et al. (2021)</t>
  </si>
  <si>
    <t>http://doi.org/10.2760/410610</t>
  </si>
  <si>
    <t>Nigeria</t>
  </si>
  <si>
    <t>NGA</t>
  </si>
  <si>
    <t>https://climateactiontracker.org/countries/nigeria/</t>
  </si>
  <si>
    <t>Thailand</t>
  </si>
  <si>
    <t>THA</t>
  </si>
  <si>
    <t>https://newclimate.org/resources/publications/emissions-scenarios-for-major-economies-2022-update</t>
  </si>
  <si>
    <t>Kazakhstan</t>
  </si>
  <si>
    <t>KAZ</t>
  </si>
  <si>
    <t>https://newclimate.org/sites/default/files/2021/11/NewClimate_TrackingCurrentPolicies_Nov21.pdf</t>
  </si>
  <si>
    <t>Ukraine</t>
  </si>
  <si>
    <t>UKR</t>
  </si>
  <si>
    <t>CAT NZT evaluation Nov 2021</t>
  </si>
  <si>
    <t>Last CAT assessment in Nov 2021</t>
  </si>
  <si>
    <t>Vietnam</t>
  </si>
  <si>
    <t>VNM</t>
  </si>
  <si>
    <t>Colombia</t>
  </si>
  <si>
    <t>COL</t>
  </si>
  <si>
    <t>United Arab Emirates</t>
  </si>
  <si>
    <t>ARE</t>
  </si>
  <si>
    <t>Chile</t>
  </si>
  <si>
    <t>CHL</t>
  </si>
  <si>
    <t>Egypt</t>
  </si>
  <si>
    <t>EGY</t>
  </si>
  <si>
    <t>No NetZero target</t>
  </si>
  <si>
    <t>Ethiopia</t>
  </si>
  <si>
    <t>ETH</t>
  </si>
  <si>
    <t>Iran</t>
  </si>
  <si>
    <t>IRN</t>
  </si>
  <si>
    <t>Morocco</t>
  </si>
  <si>
    <t>MAR</t>
  </si>
  <si>
    <t>Israel</t>
  </si>
  <si>
    <t>ISR</t>
  </si>
  <si>
    <t>As of November 2022, Israel has not published an official document (https://www.timesofisrael.com/israel-joins-us-canada-plan-for-net-zero-carbon-emissions-in-government-by-2050/). The official long-term target is an 85% reduction from 2015 levels by 2050 (https://www.gov.il/BlobFolder/reports/implementation-plan/en/climate_change_and_energy_efficiency_implementation-plan-en.pdf)</t>
  </si>
  <si>
    <t>Based on the average of high and low projections by Nascimento et al. (2021): https://newclimate.org/sites/default/files/2021/11/NewClimate_TrackingCurrentPolicies_Nov21.pdf</t>
  </si>
  <si>
    <t>New Zealand</t>
  </si>
  <si>
    <t>NZL</t>
  </si>
  <si>
    <t>Cambodia</t>
  </si>
  <si>
    <t>KHM</t>
  </si>
  <si>
    <t>Credible</t>
  </si>
  <si>
    <t>Long-term strategy (https://unfccc.int/sites/default/files/resource/KHM_LTS_Dec2021.pdf) assessed by authors based on the Climate Action Tracker assessment framework.</t>
  </si>
  <si>
    <t>Based on the BAU scenario reported in the long-term strategy document (https://unfccc.int/sites/default/files/resource/KHM_LTS_Dec2021.pdf)</t>
  </si>
  <si>
    <t>https://unfccc.int/sites/default/files/resource/KHM_LTS_Dec2021.pdf</t>
  </si>
  <si>
    <t>Singapore</t>
  </si>
  <si>
    <t>SGP</t>
  </si>
  <si>
    <t>Nepal</t>
  </si>
  <si>
    <t>NPL</t>
  </si>
  <si>
    <t>Long-term strategy (https://unfccc.int/sites/default/files/resource/NepalLTLEDS.pdf) assessed by authors based on the Climate Action Tracker assessment framework.</t>
  </si>
  <si>
    <t xml:space="preserve">CAT Sept 2021 update. LULUCF emissions in 2020 and 2030 assumed to remain constant at the level of the last inventory data year (2011) due to the lack of information. Values in AR4 GWPs used without conversion to AR6 GWPs due to the uncertainty on the LULUCF emission levels. </t>
  </si>
  <si>
    <t>https://climateactiontracker.org/countries/nepal/</t>
  </si>
  <si>
    <t>Nascimento 2022 - PBL NewClimate IIASA</t>
  </si>
  <si>
    <t>Nascimento 2021 - LSEG</t>
  </si>
  <si>
    <t>JRC 2021</t>
  </si>
  <si>
    <t>CAT latest</t>
  </si>
  <si>
    <t>Climate Resource</t>
  </si>
  <si>
    <t>LTS</t>
  </si>
  <si>
    <t>Climate Action Tracker:</t>
  </si>
  <si>
    <t>Overview of Climate Action Tracker’s net zero target evaluations for G20 member countries (excluding France and Italy as both not separately analysed by the CAT) and selected other countries per key elements as of November 2022</t>
  </si>
  <si>
    <t>Date Published:</t>
  </si>
  <si>
    <t>Climate Action Tracker Data:</t>
  </si>
  <si>
    <t>Do not redistribute without prior permission of the Climate Action Tracker team. Any reproduction of this data in graphical or numerical format must include credit to the Climate Action Tracker project.</t>
  </si>
  <si>
    <t>For further details on methodology, please see the Climate Action Tracker website:</t>
  </si>
  <si>
    <t>climateactiontracker.org/global/cat-net-zero-target-evaluations</t>
  </si>
  <si>
    <t>ISO</t>
  </si>
  <si>
    <t>Overall Rating</t>
  </si>
  <si>
    <t>Target year</t>
  </si>
  <si>
    <t>Emissions coverage</t>
  </si>
  <si>
    <t>International aviation and shipping</t>
  </si>
  <si>
    <t>Reductions or removals outside of own border</t>
  </si>
  <si>
    <t>Legal status</t>
  </si>
  <si>
    <t>Separate reduction &amp; removal targets</t>
  </si>
  <si>
    <t>Review process</t>
  </si>
  <si>
    <t>Carbon dioxide removal</t>
  </si>
  <si>
    <t>Comprehensive planning</t>
  </si>
  <si>
    <t>Clarity on fairness of target</t>
  </si>
  <si>
    <t>Comprehensive planning: score</t>
  </si>
  <si>
    <t>Underlying [government or government-endorsed] analysis identifies pathway and key measures for reaching net zero, with sector-specific detail</t>
  </si>
  <si>
    <t>Acceptable</t>
  </si>
  <si>
    <t>All sectors and gases</t>
  </si>
  <si>
    <t>Excluded, or not specified</t>
  </si>
  <si>
    <t>Reaching net zero on own territory</t>
  </si>
  <si>
    <t>In law</t>
  </si>
  <si>
    <t>Yes</t>
  </si>
  <si>
    <t>Transparent assumptions for domestic LULUCF and separately for domestic removals and storage</t>
  </si>
  <si>
    <t>No reference to fairness / equity</t>
  </si>
  <si>
    <t>Some information on anticipated pathway or measures for achieving net zero is available, but with limited detail</t>
  </si>
  <si>
    <t>Transparent assumptions for domestic LULUCF or separately for domestic removals and storage</t>
  </si>
  <si>
    <t>The government clearly explains why its net zero target is a fair contribution to the global goal of limiting warming to 1.5˚C above pre-industrial levels. For developed countries, this statement needs to include an explanation of how the government addresses the gap between its net zero target and what would be a fair target.</t>
  </si>
  <si>
    <t>No pathway, measures or underlying analysis provided</t>
  </si>
  <si>
    <t>Weaker</t>
  </si>
  <si>
    <t>Costa Rica</t>
  </si>
  <si>
    <t>CRI</t>
  </si>
  <si>
    <t>Proposed Legislation or In Policy Document</t>
  </si>
  <si>
    <t>Yes, but non-legally binding or in the process of establishing a review cycle</t>
  </si>
  <si>
    <t>No information provided [only for targets announced or under discussion]</t>
  </si>
  <si>
    <t>Partially included</t>
  </si>
  <si>
    <t>No or not specified</t>
  </si>
  <si>
    <t>United Kingdom</t>
  </si>
  <si>
    <t>Included</t>
  </si>
  <si>
    <t>Reliance on offsetting - or leaving the option open to offset - own emissions with international offset credits (emission reductions or removals) not fulfilling the criteria above</t>
  </si>
  <si>
    <t>Statement explaining why fair share in advisory (but not government) document</t>
  </si>
  <si>
    <t>Viet Nam</t>
  </si>
  <si>
    <t>Average</t>
  </si>
  <si>
    <t>Non-transparent assumptions for domestic LULUCF and domestic removals and storage</t>
  </si>
  <si>
    <t>Germany</t>
  </si>
  <si>
    <t>DEU</t>
  </si>
  <si>
    <t>2050–2070</t>
  </si>
  <si>
    <t>Partial coverage (&gt;95% of emissions excl. bunkers)</t>
  </si>
  <si>
    <t>South Korea</t>
  </si>
  <si>
    <t>Incomplete coverage (&lt;95% of emissions excl. bunkers), or not specified</t>
  </si>
  <si>
    <t>Switzerland</t>
  </si>
  <si>
    <t>CHE</t>
  </si>
  <si>
    <t>Limited reliance on removals outside of own territory (in the order of x% of current national emissions) from technological removal projects with a high certainty of permanence for more than 200 years and which do not negatively impact biodiversity (e.g. direct air capture with mineralisation).</t>
  </si>
  <si>
    <t>No</t>
  </si>
  <si>
    <t>United States</t>
  </si>
  <si>
    <t>Poor</t>
  </si>
  <si>
    <t>The Gambia</t>
  </si>
  <si>
    <t>GMB</t>
  </si>
  <si>
    <t>Türkiye</t>
  </si>
  <si>
    <t>Information incomplete</t>
  </si>
  <si>
    <t>Not defined</t>
  </si>
  <si>
    <t>Target announced by Head of Government or equivalent</t>
  </si>
  <si>
    <t>Peru</t>
  </si>
  <si>
    <t>PER</t>
  </si>
  <si>
    <t>No target</t>
  </si>
  <si>
    <t>Manually coded (no target)</t>
  </si>
  <si>
    <t>Kenya</t>
  </si>
  <si>
    <t>KEN</t>
  </si>
  <si>
    <t>Norway</t>
  </si>
  <si>
    <t>NOR</t>
  </si>
  <si>
    <t>Philippines</t>
  </si>
  <si>
    <t>PHL</t>
  </si>
  <si>
    <t>Copyright © 2022 by Climate Analytics and NewClimate Institute. All rights reserved.</t>
  </si>
  <si>
    <t>The content provided by this website is protected by copyright. You are authorised to view, the copyrighted content from this website subject to the following condition: Any reproduction, in full or in part, must credit Climate Analytics and NewClimate Institute and must include a copyright notice.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</si>
</sst>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mm-yyyy"/>
  </numFmts>
  <fonts count="27">
    <font>
      <sz val="10.0"/>
      <color rgb="FF000000"/>
      <name val="Arial"/>
      <scheme val="minor"/>
    </font>
    <font>
      <b/>
      <sz val="8.0"/>
      <color rgb="FF000000"/>
      <name val="Arial"/>
    </font>
    <font>
      <sz val="8.0"/>
      <color rgb="FF000000"/>
      <name val="Arial"/>
    </font>
    <font>
      <sz val="8.0"/>
      <color theme="1"/>
      <name val="Arial"/>
    </font>
    <font>
      <b/>
      <sz val="8.0"/>
      <color rgb="FFFF0000"/>
      <name val="Arial"/>
    </font>
    <font>
      <strike/>
      <sz val="8.0"/>
      <color rgb="FFFF0000"/>
      <name val="Arial"/>
    </font>
    <font>
      <u/>
      <sz val="8.0"/>
      <color rgb="FF000000"/>
      <name val="Arial"/>
    </font>
    <font>
      <u/>
      <sz val="8.0"/>
      <color rgb="FF000000"/>
      <name val="Arial"/>
    </font>
    <font>
      <u/>
      <sz val="8.0"/>
      <color rgb="FF0000FF"/>
      <name val="Arial"/>
    </font>
    <font>
      <u/>
      <sz val="8.0"/>
      <color rgb="FF000000"/>
      <name val="Arial"/>
    </font>
    <font>
      <u/>
      <sz val="8.0"/>
      <color rgb="FF0000FF"/>
      <name val="Arial"/>
    </font>
    <font>
      <sz val="8.0"/>
      <color rgb="FF6AA84F"/>
      <name val="Arial"/>
    </font>
    <font>
      <u/>
      <sz val="8.0"/>
      <color rgb="FF000000"/>
      <name val="Arial"/>
    </font>
    <font>
      <sz val="8.0"/>
      <color rgb="FF93C47D"/>
      <name val="Arial"/>
    </font>
    <font>
      <u/>
      <sz val="8.0"/>
      <color rgb="FF0000FF"/>
      <name val="Arial"/>
    </font>
    <font>
      <sz val="11.0"/>
      <color rgb="FF000000"/>
      <name val="Calibri"/>
    </font>
    <font>
      <b/>
      <sz val="11.0"/>
      <color rgb="FF000000"/>
      <name val="Calibri"/>
    </font>
    <font>
      <sz val="11.0"/>
      <color rgb="FFFF0000"/>
      <name val="Calibri"/>
    </font>
    <font>
      <b/>
      <sz val="11.0"/>
      <color theme="1"/>
      <name val="Calibri"/>
    </font>
    <font>
      <sz val="11.0"/>
      <color theme="1"/>
      <name val="Calibri"/>
    </font>
    <font>
      <b/>
      <u/>
      <sz val="12.0"/>
      <color rgb="FF0000FF"/>
      <name val="Calibri"/>
    </font>
    <font>
      <b/>
      <u/>
      <sz val="11.0"/>
      <color rgb="FF4F8EB5"/>
      <name val="Calibri"/>
    </font>
    <font>
      <b/>
      <sz val="11.0"/>
      <color rgb="FFFFFFFF"/>
      <name val="Calibri"/>
    </font>
    <font>
      <color rgb="FF000000"/>
      <name val="Roboto"/>
    </font>
    <font>
      <color theme="1"/>
      <name val="Arial"/>
      <scheme val="minor"/>
    </font>
    <font>
      <sz val="11.0"/>
      <color rgb="FFFFFFFF"/>
      <name val="Calibri"/>
    </font>
    <font>
      <sz val="11.0"/>
      <color rgb="FF666F71"/>
      <name val="Calibri"/>
    </font>
  </fonts>
  <fills count="27">
    <fill>
      <patternFill patternType="none"/>
    </fill>
    <fill>
      <patternFill patternType="lightGray"/>
    </fill>
    <fill>
      <patternFill patternType="solid">
        <fgColor rgb="FFED7D31"/>
        <bgColor rgb="FFED7D31"/>
      </patternFill>
    </fill>
    <fill>
      <patternFill patternType="solid">
        <fgColor rgb="FFFFD966"/>
        <bgColor rgb="FFFFD966"/>
      </patternFill>
    </fill>
    <fill>
      <patternFill patternType="solid">
        <fgColor rgb="FFF4CCCC"/>
        <bgColor rgb="FFF4CCCC"/>
      </patternFill>
    </fill>
    <fill>
      <patternFill patternType="solid">
        <fgColor rgb="FFFFFFFF"/>
        <bgColor rgb="FFFFFFFF"/>
      </patternFill>
    </fill>
    <fill>
      <patternFill patternType="solid">
        <fgColor rgb="FFF4B084"/>
        <bgColor rgb="FFF4B084"/>
      </patternFill>
    </fill>
    <fill>
      <patternFill patternType="solid">
        <fgColor rgb="FFBDD7EE"/>
        <bgColor rgb="FFBDD7EE"/>
      </patternFill>
    </fill>
    <fill>
      <patternFill patternType="solid">
        <fgColor rgb="FFFFF2CC"/>
        <bgColor rgb="FFFFF2CC"/>
      </patternFill>
    </fill>
    <fill>
      <patternFill patternType="solid">
        <fgColor rgb="FFD9EAD3"/>
        <bgColor rgb="FFD9EAD3"/>
      </patternFill>
    </fill>
    <fill>
      <patternFill patternType="solid">
        <fgColor rgb="FFA4C2F4"/>
        <bgColor rgb="FFA4C2F4"/>
      </patternFill>
    </fill>
    <fill>
      <patternFill patternType="solid">
        <fgColor theme="0"/>
        <bgColor theme="0"/>
      </patternFill>
    </fill>
    <fill>
      <patternFill patternType="solid">
        <fgColor rgb="FFFFFF00"/>
        <bgColor rgb="FFFFFF00"/>
      </patternFill>
    </fill>
    <fill>
      <patternFill patternType="solid">
        <fgColor rgb="FFFF00FF"/>
        <bgColor rgb="FFFF00FF"/>
      </patternFill>
    </fill>
    <fill>
      <patternFill patternType="solid">
        <fgColor rgb="FFFBDCCE"/>
        <bgColor rgb="FFFBDCCE"/>
      </patternFill>
    </fill>
    <fill>
      <patternFill patternType="solid">
        <fgColor rgb="FF00B0F0"/>
        <bgColor rgb="FF00B0F0"/>
      </patternFill>
    </fill>
    <fill>
      <patternFill patternType="solid">
        <fgColor rgb="FFA9D08E"/>
        <bgColor rgb="FFA9D08E"/>
      </patternFill>
    </fill>
    <fill>
      <patternFill patternType="solid">
        <fgColor rgb="FFFFC000"/>
        <bgColor rgb="FFFFC000"/>
      </patternFill>
    </fill>
    <fill>
      <patternFill patternType="solid">
        <fgColor theme="9"/>
        <bgColor theme="9"/>
      </patternFill>
    </fill>
    <fill>
      <patternFill patternType="solid">
        <fgColor rgb="FF00FFFF"/>
        <bgColor rgb="FF00FFFF"/>
      </patternFill>
    </fill>
    <fill>
      <patternFill patternType="solid">
        <fgColor rgb="FF4F8EB5"/>
        <bgColor rgb="FF4F8EB5"/>
      </patternFill>
    </fill>
    <fill>
      <patternFill patternType="solid">
        <fgColor rgb="FFB1CC68"/>
        <bgColor rgb="FFB1CC68"/>
      </patternFill>
    </fill>
    <fill>
      <patternFill patternType="solid">
        <fgColor rgb="FFF06949"/>
        <bgColor rgb="FFF06949"/>
      </patternFill>
    </fill>
    <fill>
      <patternFill patternType="solid">
        <fgColor rgb="FFF2E563"/>
        <bgColor rgb="FFF2E563"/>
      </patternFill>
    </fill>
    <fill>
      <patternFill patternType="solid">
        <fgColor rgb="FFD5D7D8"/>
        <bgColor rgb="FFD5D7D8"/>
      </patternFill>
    </fill>
    <fill>
      <patternFill patternType="solid">
        <fgColor rgb="FFF3AC48"/>
        <bgColor rgb="FFF3AC48"/>
      </patternFill>
    </fill>
    <fill>
      <patternFill patternType="solid">
        <fgColor rgb="FFEEEFEF"/>
        <bgColor rgb="FFEEEFEF"/>
      </patternFill>
    </fill>
  </fills>
  <borders count="1">
    <border/>
  </borders>
  <cellStyleXfs count="1">
    <xf borderId="0" fillId="0" fontId="0" numFmtId="0" applyAlignment="1" applyFont="1"/>
  </cellStyleXfs>
  <cellXfs count="91">
    <xf borderId="0" fillId="0" fontId="0" numFmtId="0" xfId="0" applyAlignment="1" applyFont="1">
      <alignment readingOrder="0" shrinkToFit="0" vertical="bottom" wrapText="0"/>
    </xf>
    <xf borderId="0" fillId="0" fontId="1" numFmtId="0" xfId="0" applyAlignment="1" applyFont="1">
      <alignment readingOrder="0" shrinkToFit="0" vertical="bottom" wrapText="0"/>
    </xf>
    <xf borderId="0" fillId="0" fontId="2" numFmtId="0" xfId="0" applyAlignment="1" applyFont="1">
      <alignment shrinkToFit="0" vertical="bottom" wrapText="0"/>
    </xf>
    <xf borderId="0" fillId="2" fontId="2" numFmtId="0" xfId="0" applyAlignment="1" applyFill="1" applyFont="1">
      <alignment readingOrder="0" shrinkToFit="0" vertical="bottom" wrapText="0"/>
    </xf>
    <xf borderId="0" fillId="3" fontId="2" numFmtId="0" xfId="0" applyAlignment="1" applyFill="1" applyFont="1">
      <alignment readingOrder="0" shrinkToFit="0" vertical="bottom" wrapText="0"/>
    </xf>
    <xf borderId="0" fillId="0" fontId="3" numFmtId="0" xfId="0" applyFont="1"/>
    <xf borderId="0" fillId="0" fontId="2" numFmtId="0" xfId="0" applyAlignment="1" applyFont="1">
      <alignment readingOrder="0" shrinkToFit="0" vertical="bottom" wrapText="0"/>
    </xf>
    <xf borderId="0" fillId="0" fontId="4" numFmtId="0" xfId="0" applyAlignment="1" applyFont="1">
      <alignment readingOrder="0" shrinkToFit="0" vertical="bottom" wrapText="0"/>
    </xf>
    <xf borderId="0" fillId="4" fontId="2" numFmtId="0" xfId="0" applyAlignment="1" applyFill="1" applyFont="1">
      <alignment shrinkToFit="0" vertical="bottom" wrapText="0"/>
    </xf>
    <xf borderId="0" fillId="5" fontId="2" numFmtId="0" xfId="0" applyAlignment="1" applyFill="1" applyFont="1">
      <alignment readingOrder="0"/>
    </xf>
    <xf borderId="0" fillId="0" fontId="2" numFmtId="9" xfId="0" applyAlignment="1" applyFont="1" applyNumberFormat="1">
      <alignment readingOrder="0" shrinkToFit="0" vertical="bottom" wrapText="0"/>
    </xf>
    <xf borderId="0" fillId="0" fontId="3" numFmtId="0" xfId="0" applyAlignment="1" applyFont="1">
      <alignment readingOrder="0"/>
    </xf>
    <xf borderId="0" fillId="4" fontId="5" numFmtId="0" xfId="0" applyAlignment="1" applyFont="1">
      <alignment readingOrder="0" shrinkToFit="0" vertical="bottom" wrapText="0"/>
    </xf>
    <xf borderId="0" fillId="6" fontId="2" numFmtId="0" xfId="0" applyAlignment="1" applyFill="1" applyFont="1">
      <alignment horizontal="right" readingOrder="0" shrinkToFit="0" vertical="bottom" wrapText="0"/>
    </xf>
    <xf borderId="0" fillId="2" fontId="2" numFmtId="0" xfId="0" applyAlignment="1" applyFont="1">
      <alignment horizontal="right" readingOrder="0" shrinkToFit="0" vertical="bottom" wrapText="0"/>
    </xf>
    <xf borderId="0" fillId="0" fontId="3" numFmtId="0" xfId="0" applyAlignment="1" applyFont="1">
      <alignment horizontal="right" readingOrder="0" shrinkToFit="0" vertical="bottom" wrapText="0"/>
    </xf>
    <xf borderId="0" fillId="0" fontId="2" numFmtId="0" xfId="0" applyAlignment="1" applyFont="1">
      <alignment horizontal="right" readingOrder="0" shrinkToFit="0" vertical="bottom" wrapText="0"/>
    </xf>
    <xf borderId="0" fillId="0" fontId="2" numFmtId="10" xfId="0" applyAlignment="1" applyFont="1" applyNumberFormat="1">
      <alignment horizontal="right" readingOrder="0" shrinkToFit="0" vertical="bottom" wrapText="0"/>
    </xf>
    <xf borderId="0" fillId="7" fontId="2" numFmtId="0" xfId="0" applyAlignment="1" applyFill="1" applyFont="1">
      <alignment readingOrder="0" shrinkToFit="0" vertical="bottom" wrapText="0"/>
    </xf>
    <xf borderId="0" fillId="8" fontId="2" numFmtId="0" xfId="0" applyAlignment="1" applyFill="1" applyFont="1">
      <alignment readingOrder="0" shrinkToFit="0" vertical="bottom" wrapText="0"/>
    </xf>
    <xf borderId="0" fillId="8" fontId="2" numFmtId="0" xfId="0" applyAlignment="1" applyFont="1">
      <alignment readingOrder="0" vertical="bottom"/>
    </xf>
    <xf borderId="0" fillId="9" fontId="3" numFmtId="0" xfId="0" applyAlignment="1" applyFill="1" applyFont="1">
      <alignment readingOrder="0"/>
    </xf>
    <xf borderId="0" fillId="10" fontId="2" numFmtId="0" xfId="0" applyAlignment="1" applyFill="1" applyFont="1">
      <alignment readingOrder="0" shrinkToFit="0" vertical="bottom" wrapText="0"/>
    </xf>
    <xf borderId="0" fillId="11" fontId="3" numFmtId="0" xfId="0" applyAlignment="1" applyFill="1" applyFont="1">
      <alignment readingOrder="0" shrinkToFit="0" vertical="bottom" wrapText="0"/>
    </xf>
    <xf borderId="0" fillId="12" fontId="3" numFmtId="0" xfId="0" applyAlignment="1" applyFill="1" applyFont="1">
      <alignment readingOrder="0" shrinkToFit="0" vertical="bottom" wrapText="0"/>
    </xf>
    <xf borderId="0" fillId="13" fontId="2" numFmtId="0" xfId="0" applyAlignment="1" applyFill="1" applyFont="1">
      <alignment readingOrder="0" shrinkToFit="0" vertical="bottom" wrapText="0"/>
    </xf>
    <xf borderId="0" fillId="11" fontId="3" numFmtId="0" xfId="0" applyAlignment="1" applyFont="1">
      <alignment readingOrder="0"/>
    </xf>
    <xf borderId="0" fillId="0" fontId="2" numFmtId="4" xfId="0" applyAlignment="1" applyFont="1" applyNumberFormat="1">
      <alignment horizontal="right" readingOrder="0" shrinkToFit="0" vertical="bottom" wrapText="0"/>
    </xf>
    <xf borderId="0" fillId="14" fontId="3" numFmtId="0" xfId="0" applyAlignment="1" applyFill="1" applyFont="1">
      <alignment horizontal="right" readingOrder="0" shrinkToFit="0" vertical="bottom" wrapText="0"/>
    </xf>
    <xf borderId="0" fillId="8" fontId="1" numFmtId="0" xfId="0" applyAlignment="1" applyFont="1">
      <alignment readingOrder="0" vertical="bottom"/>
    </xf>
    <xf borderId="0" fillId="0" fontId="6" numFmtId="0" xfId="0" applyAlignment="1" applyFont="1">
      <alignment readingOrder="0"/>
    </xf>
    <xf borderId="0" fillId="15" fontId="3" numFmtId="0" xfId="0" applyAlignment="1" applyFill="1" applyFont="1">
      <alignment horizontal="right" readingOrder="0" shrinkToFit="0" vertical="bottom" wrapText="0"/>
    </xf>
    <xf borderId="0" fillId="15" fontId="2" numFmtId="0" xfId="0" applyAlignment="1" applyFont="1">
      <alignment horizontal="right" readingOrder="0" shrinkToFit="0" vertical="bottom" wrapText="0"/>
    </xf>
    <xf borderId="0" fillId="11" fontId="7" numFmtId="0" xfId="0" applyAlignment="1" applyFont="1">
      <alignment readingOrder="0" shrinkToFit="0" vertical="bottom" wrapText="0"/>
    </xf>
    <xf borderId="0" fillId="16" fontId="3" numFmtId="0" xfId="0" applyAlignment="1" applyFill="1" applyFont="1">
      <alignment horizontal="right" readingOrder="0" shrinkToFit="0" vertical="bottom" wrapText="0"/>
    </xf>
    <xf borderId="0" fillId="16" fontId="2" numFmtId="0" xfId="0" applyAlignment="1" applyFont="1">
      <alignment horizontal="right" readingOrder="0" shrinkToFit="0" vertical="bottom" wrapText="0"/>
    </xf>
    <xf borderId="0" fillId="11" fontId="8" numFmtId="0" xfId="0" applyAlignment="1" applyFont="1">
      <alignment readingOrder="0" shrinkToFit="0" vertical="bottom" wrapText="0"/>
    </xf>
    <xf borderId="0" fillId="17" fontId="2" numFmtId="0" xfId="0" applyAlignment="1" applyFill="1" applyFont="1">
      <alignment horizontal="right" readingOrder="0" shrinkToFit="0" vertical="bottom" wrapText="0"/>
    </xf>
    <xf borderId="0" fillId="11" fontId="9" numFmtId="0" xfId="0" applyAlignment="1" applyFont="1">
      <alignment readingOrder="0" shrinkToFit="0" vertical="bottom" wrapText="0"/>
    </xf>
    <xf borderId="0" fillId="11" fontId="10" numFmtId="0" xfId="0" applyAlignment="1" applyFont="1">
      <alignment readingOrder="0" vertical="bottom"/>
    </xf>
    <xf borderId="0" fillId="12" fontId="2" numFmtId="0" xfId="0" applyAlignment="1" applyFont="1">
      <alignment horizontal="right" readingOrder="0" shrinkToFit="0" vertical="bottom" wrapText="0"/>
    </xf>
    <xf borderId="0" fillId="13" fontId="2" numFmtId="0" xfId="0" applyAlignment="1" applyFont="1">
      <alignment readingOrder="0" vertical="bottom"/>
    </xf>
    <xf borderId="0" fillId="0" fontId="11" numFmtId="0" xfId="0" applyAlignment="1" applyFont="1">
      <alignment readingOrder="0"/>
    </xf>
    <xf borderId="0" fillId="18" fontId="3" numFmtId="0" xfId="0" applyAlignment="1" applyFill="1" applyFont="1">
      <alignment horizontal="right" readingOrder="0" shrinkToFit="0" vertical="bottom" wrapText="0"/>
    </xf>
    <xf borderId="0" fillId="8" fontId="4" numFmtId="0" xfId="0" applyAlignment="1" applyFont="1">
      <alignment readingOrder="0" vertical="bottom"/>
    </xf>
    <xf borderId="0" fillId="4" fontId="5" numFmtId="0" xfId="0" applyFont="1"/>
    <xf borderId="0" fillId="19" fontId="3" numFmtId="0" xfId="0" applyAlignment="1" applyFill="1" applyFont="1">
      <alignment readingOrder="0"/>
    </xf>
    <xf borderId="0" fillId="5" fontId="12" numFmtId="0" xfId="0" applyAlignment="1" applyFont="1">
      <alignment readingOrder="0"/>
    </xf>
    <xf borderId="0" fillId="0" fontId="2" numFmtId="0" xfId="0" applyAlignment="1" applyFont="1">
      <alignment readingOrder="0"/>
    </xf>
    <xf borderId="0" fillId="0" fontId="13" numFmtId="0" xfId="0" applyAlignment="1" applyFont="1">
      <alignment readingOrder="0"/>
    </xf>
    <xf borderId="0" fillId="11" fontId="14" numFmtId="0" xfId="0" applyAlignment="1" applyFont="1">
      <alignment readingOrder="0"/>
    </xf>
    <xf borderId="0" fillId="4" fontId="3" numFmtId="0" xfId="0" applyFont="1"/>
    <xf borderId="0" fillId="18" fontId="3" numFmtId="0" xfId="0" applyAlignment="1" applyFont="1">
      <alignment readingOrder="0"/>
    </xf>
    <xf borderId="0" fillId="5" fontId="15" numFmtId="0" xfId="0" applyAlignment="1" applyFont="1">
      <alignment shrinkToFit="0" vertical="bottom" wrapText="0"/>
    </xf>
    <xf borderId="0" fillId="0" fontId="15" numFmtId="0" xfId="0" applyAlignment="1" applyFont="1">
      <alignment horizontal="left" shrinkToFit="0" vertical="bottom" wrapText="0"/>
    </xf>
    <xf borderId="0" fillId="5" fontId="16" numFmtId="0" xfId="0" applyAlignment="1" applyFont="1">
      <alignment readingOrder="0" shrinkToFit="0" vertical="bottom" wrapText="0"/>
    </xf>
    <xf borderId="0" fillId="5" fontId="15" numFmtId="0" xfId="0" applyAlignment="1" applyFont="1">
      <alignment horizontal="left"/>
    </xf>
    <xf borderId="0" fillId="0" fontId="17" numFmtId="0" xfId="0" applyAlignment="1" applyFont="1">
      <alignment readingOrder="0" shrinkToFit="0" vertical="bottom" wrapText="0"/>
    </xf>
    <xf borderId="0" fillId="5" fontId="16" numFmtId="0" xfId="0" applyAlignment="1" applyFont="1">
      <alignment shrinkToFit="0" vertical="bottom" wrapText="0"/>
    </xf>
    <xf borderId="0" fillId="5" fontId="15" numFmtId="0" xfId="0" applyAlignment="1" applyFont="1">
      <alignment horizontal="left" shrinkToFit="0" vertical="bottom" wrapText="0"/>
    </xf>
    <xf borderId="0" fillId="5" fontId="18" numFmtId="0" xfId="0" applyAlignment="1" applyFont="1">
      <alignment readingOrder="0" shrinkToFit="0" vertical="bottom" wrapText="0"/>
    </xf>
    <xf borderId="0" fillId="5" fontId="19" numFmtId="164" xfId="0" applyAlignment="1" applyFont="1" applyNumberFormat="1">
      <alignment horizontal="left" readingOrder="0" shrinkToFit="0" vertical="bottom" wrapText="0"/>
    </xf>
    <xf borderId="0" fillId="5" fontId="19" numFmtId="0" xfId="0" applyAlignment="1" applyFont="1">
      <alignment horizontal="left" shrinkToFit="0" vertical="bottom" wrapText="0"/>
    </xf>
    <xf borderId="0" fillId="5" fontId="18" numFmtId="0" xfId="0" applyAlignment="1" applyFont="1">
      <alignment horizontal="left" readingOrder="0"/>
    </xf>
    <xf borderId="0" fillId="5" fontId="19" numFmtId="0" xfId="0" applyAlignment="1" applyFont="1">
      <alignment readingOrder="0" shrinkToFit="0" vertical="bottom" wrapText="0"/>
    </xf>
    <xf borderId="0" fillId="5" fontId="19" numFmtId="0" xfId="0" applyAlignment="1" applyFont="1">
      <alignment shrinkToFit="0" vertical="bottom" wrapText="0"/>
    </xf>
    <xf borderId="0" fillId="5" fontId="17" numFmtId="0" xfId="0" applyAlignment="1" applyFont="1">
      <alignment shrinkToFit="0" vertical="bottom" wrapText="0"/>
    </xf>
    <xf borderId="0" fillId="5" fontId="20" numFmtId="0" xfId="0" applyAlignment="1" applyFont="1">
      <alignment readingOrder="0" shrinkToFit="0" vertical="bottom" wrapText="0"/>
    </xf>
    <xf borderId="0" fillId="5" fontId="21" numFmtId="0" xfId="0" applyAlignment="1" applyFont="1">
      <alignment shrinkToFit="0" vertical="bottom" wrapText="0"/>
    </xf>
    <xf borderId="0" fillId="5" fontId="16" numFmtId="0" xfId="0" applyAlignment="1" applyFont="1">
      <alignment horizontal="left" shrinkToFit="0" wrapText="0"/>
    </xf>
    <xf borderId="0" fillId="20" fontId="22" numFmtId="0" xfId="0" applyAlignment="1" applyFill="1" applyFont="1">
      <alignment horizontal="left" readingOrder="0" vertical="top"/>
    </xf>
    <xf borderId="0" fillId="5" fontId="16" numFmtId="0" xfId="0" applyAlignment="1" applyFont="1">
      <alignment horizontal="left" readingOrder="0" shrinkToFit="0" wrapText="0"/>
    </xf>
    <xf borderId="0" fillId="5" fontId="23" numFmtId="0" xfId="0" applyAlignment="1" applyFont="1">
      <alignment readingOrder="0"/>
    </xf>
    <xf borderId="0" fillId="0" fontId="24" numFmtId="0" xfId="0" applyAlignment="1" applyFont="1">
      <alignment readingOrder="0"/>
    </xf>
    <xf borderId="0" fillId="5" fontId="15" numFmtId="0" xfId="0" applyAlignment="1" applyFont="1">
      <alignment horizontal="left" shrinkToFit="0" wrapText="0"/>
    </xf>
    <xf borderId="0" fillId="5" fontId="16" numFmtId="0" xfId="0" applyAlignment="1" applyFont="1">
      <alignment horizontal="left" readingOrder="0" vertical="top"/>
    </xf>
    <xf borderId="0" fillId="5" fontId="15" numFmtId="0" xfId="0" applyAlignment="1" applyFont="1">
      <alignment horizontal="left" readingOrder="0" vertical="top"/>
    </xf>
    <xf borderId="0" fillId="21" fontId="25" numFmtId="0" xfId="0" applyAlignment="1" applyFill="1" applyFont="1">
      <alignment horizontal="left" readingOrder="0" vertical="top"/>
    </xf>
    <xf borderId="0" fillId="22" fontId="25" numFmtId="0" xfId="0" applyAlignment="1" applyFill="1" applyFont="1">
      <alignment horizontal="left" readingOrder="0" vertical="top"/>
    </xf>
    <xf borderId="0" fillId="23" fontId="26" numFmtId="0" xfId="0" applyAlignment="1" applyFill="1" applyFont="1">
      <alignment horizontal="left" readingOrder="0" vertical="top"/>
    </xf>
    <xf borderId="0" fillId="5" fontId="15" numFmtId="0" xfId="0" applyAlignment="1" applyFont="1">
      <alignment horizontal="left" readingOrder="0" shrinkToFit="0" wrapText="0"/>
    </xf>
    <xf borderId="0" fillId="24" fontId="26" numFmtId="0" xfId="0" applyAlignment="1" applyFill="1" applyFont="1">
      <alignment horizontal="left" readingOrder="0" vertical="top"/>
    </xf>
    <xf borderId="0" fillId="25" fontId="25" numFmtId="0" xfId="0" applyAlignment="1" applyFill="1" applyFont="1">
      <alignment horizontal="left" readingOrder="0" vertical="top"/>
    </xf>
    <xf borderId="0" fillId="26" fontId="26" numFmtId="0" xfId="0" applyAlignment="1" applyFill="1" applyFont="1">
      <alignment horizontal="left" readingOrder="0" vertical="top"/>
    </xf>
    <xf borderId="0" fillId="5" fontId="15" numFmtId="0" xfId="0" applyAlignment="1" applyFont="1">
      <alignment horizontal="left" vertical="top"/>
    </xf>
    <xf borderId="0" fillId="5" fontId="26" numFmtId="0" xfId="0" applyAlignment="1" applyFont="1">
      <alignment horizontal="left" vertical="top"/>
    </xf>
    <xf borderId="0" fillId="5" fontId="25" numFmtId="0" xfId="0" applyAlignment="1" applyFont="1">
      <alignment horizontal="left" vertical="top"/>
    </xf>
    <xf borderId="0" fillId="5" fontId="15" numFmtId="0" xfId="0" applyAlignment="1" applyFont="1">
      <alignment readingOrder="0" shrinkToFit="0" vertical="bottom" wrapText="0"/>
    </xf>
    <xf borderId="0" fillId="0" fontId="15" numFmtId="0" xfId="0" applyAlignment="1" applyFont="1">
      <alignment readingOrder="0" shrinkToFit="0" vertical="bottom" wrapText="0"/>
    </xf>
    <xf borderId="0" fillId="5" fontId="15" numFmtId="0" xfId="0" applyAlignment="1" applyFont="1">
      <alignment vertical="bottom"/>
    </xf>
    <xf borderId="0" fillId="0" fontId="15"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drawing" Target="../drawings/drawing1.xml"/><Relationship Id="rId11" Type="http://schemas.openxmlformats.org/officeDocument/2006/relationships/hyperlink" Target="https://newclimate.org/resources/publications/emissions-scenarios-for-major-economies-2022-update" TargetMode="External"/><Relationship Id="rId10" Type="http://schemas.openxmlformats.org/officeDocument/2006/relationships/hyperlink" Target="http://doi.org/10.2760/410610" TargetMode="External"/><Relationship Id="rId21" Type="http://schemas.openxmlformats.org/officeDocument/2006/relationships/vmlDrawing" Target="../drawings/vmlDrawing1.vml"/><Relationship Id="rId13" Type="http://schemas.openxmlformats.org/officeDocument/2006/relationships/hyperlink" Target="https://newclimate.org/resources/publications/emissions-scenarios-for-major-economies-2022-update" TargetMode="External"/><Relationship Id="rId12" Type="http://schemas.openxmlformats.org/officeDocument/2006/relationships/hyperlink" Target="https://newclimate.org/resources/publications/emissions-scenarios-for-major-economies-2022-update" TargetMode="External"/><Relationship Id="rId1" Type="http://schemas.openxmlformats.org/officeDocument/2006/relationships/comments" Target="../comments1.xml"/><Relationship Id="rId2" Type="http://schemas.openxmlformats.org/officeDocument/2006/relationships/hyperlink" Target="http://doi.org/10.2760/410610" TargetMode="External"/><Relationship Id="rId3" Type="http://schemas.openxmlformats.org/officeDocument/2006/relationships/hyperlink" Target="https://climateactiontracker.org/countries/nigeria/" TargetMode="External"/><Relationship Id="rId4" Type="http://schemas.openxmlformats.org/officeDocument/2006/relationships/hyperlink" Target="https://newclimate.org/resources/publications/emissions-scenarios-for-major-economies-2022-update" TargetMode="External"/><Relationship Id="rId9" Type="http://schemas.openxmlformats.org/officeDocument/2006/relationships/hyperlink" Target="https://newclimate.org/resources/publications/emissions-scenarios-for-major-economies-2022-update" TargetMode="External"/><Relationship Id="rId15" Type="http://schemas.openxmlformats.org/officeDocument/2006/relationships/hyperlink" Target="https://newclimate.org/sites/default/files/2021/11/NewClimate_TrackingCurrentPolicies_Nov21.pdf" TargetMode="External"/><Relationship Id="rId14" Type="http://schemas.openxmlformats.org/officeDocument/2006/relationships/hyperlink" Target="https://newclimate.org/resources/publications/emissions-scenarios-for-major-economies-2022-update" TargetMode="External"/><Relationship Id="rId17" Type="http://schemas.openxmlformats.org/officeDocument/2006/relationships/hyperlink" Target="https://unfccc.int/sites/default/files/resource/KHM_LTS_Dec2021.pdf" TargetMode="External"/><Relationship Id="rId16" Type="http://schemas.openxmlformats.org/officeDocument/2006/relationships/hyperlink" Target="http://doi.org/10.2760/410610" TargetMode="External"/><Relationship Id="rId5" Type="http://schemas.openxmlformats.org/officeDocument/2006/relationships/hyperlink" Target="https://newclimate.org/sites/default/files/2021/11/NewClimate_TrackingCurrentPolicies_Nov21.pdf" TargetMode="External"/><Relationship Id="rId19" Type="http://schemas.openxmlformats.org/officeDocument/2006/relationships/hyperlink" Target="https://climateactiontracker.org/countries/nepal/" TargetMode="External"/><Relationship Id="rId6" Type="http://schemas.openxmlformats.org/officeDocument/2006/relationships/hyperlink" Target="https://newclimate.org/sites/default/files/2021/11/NewClimate_TrackingCurrentPolicies_Nov21.pdf" TargetMode="External"/><Relationship Id="rId18" Type="http://schemas.openxmlformats.org/officeDocument/2006/relationships/hyperlink" Target="https://newclimate.org/sites/default/files/2021/11/NewClimate_TrackingCurrentPolicies_Nov21.pdf" TargetMode="External"/><Relationship Id="rId7" Type="http://schemas.openxmlformats.org/officeDocument/2006/relationships/hyperlink" Target="https://newclimate.org/resources/publications/emissions-scenarios-for-major-economies-2022-update" TargetMode="External"/><Relationship Id="rId8" Type="http://schemas.openxmlformats.org/officeDocument/2006/relationships/hyperlink" Target="https://newclimate.org/resources/publications/emissions-scenarios-for-major-economies-2022-updat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climateactiontracker.org/global/cat-net-zero-target-evaluations/" TargetMode="Externa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3.0" ySplit="3.0" topLeftCell="D4" activePane="bottomRight" state="frozen"/>
      <selection activeCell="D1" sqref="D1" pane="topRight"/>
      <selection activeCell="A4" sqref="A4" pane="bottomLeft"/>
      <selection activeCell="D4" sqref="D4" pane="bottomRight"/>
    </sheetView>
  </sheetViews>
  <sheetFormatPr customHeight="1" defaultColWidth="12.63" defaultRowHeight="15.75"/>
  <cols>
    <col customWidth="1" min="10" max="10" width="24.25"/>
    <col customWidth="1" min="11" max="11" width="19.75"/>
    <col customWidth="1" min="14" max="14" width="17.75"/>
    <col customWidth="1" min="16" max="16" width="27.13"/>
    <col customWidth="1" min="23" max="23" width="26.0"/>
    <col customWidth="1" min="24" max="24" width="48.5"/>
  </cols>
  <sheetData>
    <row r="1">
      <c r="A1" s="1"/>
      <c r="B1" s="2"/>
      <c r="C1" s="2"/>
      <c r="D1" s="3" t="s">
        <v>0</v>
      </c>
      <c r="J1" s="2"/>
      <c r="K1" s="2"/>
      <c r="L1" s="2"/>
      <c r="M1" s="2"/>
      <c r="N1" s="2"/>
      <c r="O1" s="4" t="s">
        <v>1</v>
      </c>
      <c r="P1" s="4" t="s">
        <v>2</v>
      </c>
      <c r="Q1" s="4" t="s">
        <v>3</v>
      </c>
      <c r="R1" s="4"/>
      <c r="S1" s="4"/>
      <c r="T1" s="2"/>
      <c r="U1" s="2"/>
      <c r="V1" s="2"/>
      <c r="W1" s="4" t="s">
        <v>2</v>
      </c>
      <c r="X1" s="4" t="s">
        <v>3</v>
      </c>
      <c r="Y1" s="2"/>
      <c r="Z1" s="5"/>
      <c r="AA1" s="5"/>
      <c r="AB1" s="5"/>
      <c r="AC1" s="5"/>
      <c r="AD1" s="5"/>
      <c r="AE1" s="4" t="s">
        <v>4</v>
      </c>
      <c r="AF1" s="4" t="s">
        <v>4</v>
      </c>
      <c r="AG1" s="5"/>
    </row>
    <row r="2">
      <c r="A2" s="6" t="s">
        <v>5</v>
      </c>
      <c r="B2" s="6" t="s">
        <v>6</v>
      </c>
      <c r="C2" s="2"/>
      <c r="D2" s="6" t="s">
        <v>7</v>
      </c>
      <c r="F2" s="2"/>
      <c r="G2" s="2"/>
      <c r="H2" s="6" t="s">
        <v>8</v>
      </c>
      <c r="I2" s="6" t="s">
        <v>9</v>
      </c>
      <c r="J2" s="6" t="s">
        <v>10</v>
      </c>
      <c r="K2" s="6"/>
      <c r="L2" s="6" t="s">
        <v>11</v>
      </c>
      <c r="M2" s="2"/>
      <c r="N2" s="2"/>
      <c r="O2" s="2"/>
      <c r="P2" s="7"/>
      <c r="Q2" s="6" t="s">
        <v>12</v>
      </c>
      <c r="R2" s="7" t="s">
        <v>13</v>
      </c>
      <c r="S2" s="7" t="s">
        <v>13</v>
      </c>
      <c r="T2" s="6" t="s">
        <v>14</v>
      </c>
      <c r="U2" s="2"/>
      <c r="V2" s="2"/>
      <c r="W2" s="7"/>
      <c r="X2" s="7"/>
      <c r="Y2" s="7"/>
      <c r="Z2" s="5"/>
      <c r="AA2" s="5"/>
      <c r="AB2" s="5"/>
      <c r="AC2" s="5"/>
      <c r="AD2" s="5"/>
      <c r="AE2" s="8"/>
      <c r="AF2" s="2"/>
      <c r="AG2" s="5"/>
    </row>
    <row r="3">
      <c r="A3" s="2"/>
      <c r="B3" s="6"/>
      <c r="C3" s="6" t="s">
        <v>15</v>
      </c>
      <c r="D3" s="6" t="s">
        <v>16</v>
      </c>
      <c r="E3" s="6" t="s">
        <v>17</v>
      </c>
      <c r="F3" s="6">
        <v>2020.0</v>
      </c>
      <c r="G3" s="6" t="s">
        <v>16</v>
      </c>
      <c r="H3" s="6" t="s">
        <v>17</v>
      </c>
      <c r="I3" s="6" t="s">
        <v>17</v>
      </c>
      <c r="J3" s="6" t="s">
        <v>18</v>
      </c>
      <c r="K3" s="6" t="s">
        <v>19</v>
      </c>
      <c r="L3" s="6" t="s">
        <v>16</v>
      </c>
      <c r="M3" s="6" t="s">
        <v>17</v>
      </c>
      <c r="N3" s="6" t="s">
        <v>20</v>
      </c>
      <c r="O3" s="6" t="s">
        <v>21</v>
      </c>
      <c r="P3" s="6" t="s">
        <v>22</v>
      </c>
      <c r="Q3" s="9" t="s">
        <v>23</v>
      </c>
      <c r="R3" s="9" t="s">
        <v>24</v>
      </c>
      <c r="S3" s="9" t="s">
        <v>25</v>
      </c>
      <c r="T3" s="10">
        <v>0.1</v>
      </c>
      <c r="U3" s="10">
        <v>0.0</v>
      </c>
      <c r="V3" s="10">
        <v>0.2</v>
      </c>
      <c r="W3" s="6" t="s">
        <v>26</v>
      </c>
      <c r="X3" s="11" t="s">
        <v>27</v>
      </c>
      <c r="Y3" s="6" t="s">
        <v>28</v>
      </c>
      <c r="Z3" s="5"/>
      <c r="AA3" s="5"/>
      <c r="AB3" s="5"/>
      <c r="AC3" s="5"/>
      <c r="AD3" s="5"/>
      <c r="AE3" s="12" t="s">
        <v>29</v>
      </c>
      <c r="AF3" s="6" t="s">
        <v>30</v>
      </c>
      <c r="AG3" s="5"/>
    </row>
    <row r="4">
      <c r="A4" s="6" t="s">
        <v>31</v>
      </c>
      <c r="B4" s="6" t="s">
        <v>32</v>
      </c>
      <c r="C4" s="6" t="s">
        <v>33</v>
      </c>
      <c r="D4" s="13">
        <v>2016.0</v>
      </c>
      <c r="E4" s="13">
        <v>378.0</v>
      </c>
      <c r="F4" s="14">
        <v>390.0</v>
      </c>
      <c r="G4" s="15">
        <v>2030.0</v>
      </c>
      <c r="H4" s="14">
        <v>375.0</v>
      </c>
      <c r="I4" s="14">
        <v>424.0</v>
      </c>
      <c r="J4" s="16">
        <v>398.91</v>
      </c>
      <c r="K4" s="17">
        <f t="shared" ref="K4:K38" si="1">J4/49758.23
</f>
        <v>0.008016965234</v>
      </c>
      <c r="L4" s="16">
        <v>2050.0</v>
      </c>
      <c r="M4" s="16">
        <v>0.0</v>
      </c>
      <c r="N4" s="18" t="s">
        <v>34</v>
      </c>
      <c r="O4" s="19" t="s">
        <v>35</v>
      </c>
      <c r="P4" s="20" t="str">
        <f t="array" ref="P4">index(CAT_NZ_Nov22!$Q$16:$Q$54,match($B4,CAT_NZ_Nov22!$C$16:$C$53,0))</f>
        <v>Weaker</v>
      </c>
      <c r="Q4" s="11" t="s">
        <v>36</v>
      </c>
      <c r="R4" s="11" t="s">
        <v>36</v>
      </c>
      <c r="S4" s="21" t="s">
        <v>36</v>
      </c>
      <c r="T4" s="22" t="str">
        <f t="shared" ref="T4:T38" si="2">IF(AND(O4="Y",AND(P4="credible",Q4="Y")),"higher",IF(Q4="Y","lower",IF(AND(Q4="N",OR(O4="Y",P4="credible")),"lower","much lower")))</f>
        <v>much lower</v>
      </c>
      <c r="U4" s="22" t="str">
        <f t="shared" ref="U4:U38" si="3">IF(AND(O4="Y",AND(P4="credible",R4="Y")),"higher",IF(R4="Y","lower",IF(AND(R4="N",OR(O4="Y",P4="credible")),"lower","much lower")))</f>
        <v>much lower</v>
      </c>
      <c r="V4" s="22" t="str">
        <f t="shared" ref="V4:V38" si="4">IF(AND(O4="Y",AND(P4="credible",S4="Y")),"higher",IF(S4="Y","lower",IF(AND(S4="N",OR(O4="Y",P4="credible")),"lower","much lower")))</f>
        <v>much lower</v>
      </c>
      <c r="W4" s="20" t="s">
        <v>37</v>
      </c>
      <c r="X4" s="20"/>
      <c r="Y4" s="23" t="s">
        <v>38</v>
      </c>
      <c r="Z4" s="5"/>
      <c r="AA4" s="5"/>
      <c r="AB4" s="5"/>
      <c r="AC4" s="24" t="s">
        <v>36</v>
      </c>
      <c r="AD4" s="5"/>
      <c r="AE4" s="12" t="s">
        <v>35</v>
      </c>
      <c r="AF4" s="22" t="str">
        <f t="shared" ref="AF4:AF38" si="5">IF(I4&lt;0.9*J4,"Y","N")</f>
        <v>N</v>
      </c>
      <c r="AG4" s="5"/>
    </row>
    <row r="5">
      <c r="A5" s="6" t="s">
        <v>39</v>
      </c>
      <c r="B5" s="6" t="s">
        <v>40</v>
      </c>
      <c r="C5" s="6" t="s">
        <v>33</v>
      </c>
      <c r="D5" s="13">
        <v>2020.0</v>
      </c>
      <c r="E5" s="13">
        <v>503.0</v>
      </c>
      <c r="F5" s="14">
        <v>508.0</v>
      </c>
      <c r="G5" s="15">
        <v>2030.0</v>
      </c>
      <c r="H5" s="14">
        <v>347.0</v>
      </c>
      <c r="I5" s="14">
        <v>458.0</v>
      </c>
      <c r="J5" s="16">
        <v>608.49</v>
      </c>
      <c r="K5" s="17">
        <f t="shared" si="1"/>
        <v>0.01222893178</v>
      </c>
      <c r="L5" s="16">
        <v>2050.0</v>
      </c>
      <c r="M5" s="16">
        <v>0.0</v>
      </c>
      <c r="N5" s="18" t="s">
        <v>41</v>
      </c>
      <c r="O5" s="25" t="s">
        <v>42</v>
      </c>
      <c r="P5" s="20" t="str">
        <f t="array" ref="P5">index(CAT_NZ_Nov22!$Q$16:$Q$54,match($B5,CAT_NZ_Nov22!$C$16:$C$53,0))</f>
        <v>Weaker</v>
      </c>
      <c r="Q5" s="11" t="s">
        <v>36</v>
      </c>
      <c r="R5" s="25" t="s">
        <v>43</v>
      </c>
      <c r="S5" s="21" t="s">
        <v>36</v>
      </c>
      <c r="T5" s="22" t="str">
        <f t="shared" si="2"/>
        <v>lower</v>
      </c>
      <c r="U5" s="22" t="str">
        <f t="shared" si="3"/>
        <v>lower</v>
      </c>
      <c r="V5" s="22" t="str">
        <f t="shared" si="4"/>
        <v>lower</v>
      </c>
      <c r="W5" s="20" t="s">
        <v>37</v>
      </c>
      <c r="X5" s="20" t="s">
        <v>44</v>
      </c>
      <c r="Y5" s="23" t="s">
        <v>38</v>
      </c>
      <c r="Z5" s="5"/>
      <c r="AA5" s="5"/>
      <c r="AB5" s="5"/>
      <c r="AC5" s="24" t="s">
        <v>36</v>
      </c>
      <c r="AD5" s="5"/>
      <c r="AE5" s="12" t="s">
        <v>42</v>
      </c>
      <c r="AF5" s="22" t="str">
        <f t="shared" si="5"/>
        <v>Y</v>
      </c>
      <c r="AG5" s="5"/>
    </row>
    <row r="6">
      <c r="A6" s="6" t="s">
        <v>45</v>
      </c>
      <c r="B6" s="6" t="s">
        <v>46</v>
      </c>
      <c r="C6" s="6" t="s">
        <v>33</v>
      </c>
      <c r="D6" s="13">
        <v>2018.0</v>
      </c>
      <c r="E6" s="13">
        <v>1366.0</v>
      </c>
      <c r="F6" s="14">
        <v>1568.0</v>
      </c>
      <c r="G6" s="15">
        <v>2030.0</v>
      </c>
      <c r="H6" s="14">
        <v>1268.0</v>
      </c>
      <c r="I6" s="14">
        <v>1541.0</v>
      </c>
      <c r="J6" s="16">
        <v>1451.63</v>
      </c>
      <c r="K6" s="17">
        <f t="shared" si="1"/>
        <v>0.02917366635</v>
      </c>
      <c r="L6" s="16">
        <v>2050.0</v>
      </c>
      <c r="M6" s="16">
        <v>0.0</v>
      </c>
      <c r="N6" s="18" t="s">
        <v>34</v>
      </c>
      <c r="O6" s="19" t="s">
        <v>35</v>
      </c>
      <c r="P6" s="20" t="str">
        <f t="array" ref="P6">index(CAT_NZ_Nov22!$Q$16:$Q$54,match($B6,CAT_NZ_Nov22!$C$16:$C$53,0))</f>
        <v>None</v>
      </c>
      <c r="Q6" s="11" t="s">
        <v>36</v>
      </c>
      <c r="R6" s="11" t="s">
        <v>36</v>
      </c>
      <c r="S6" s="21" t="s">
        <v>36</v>
      </c>
      <c r="T6" s="22" t="str">
        <f t="shared" si="2"/>
        <v>much lower</v>
      </c>
      <c r="U6" s="22" t="str">
        <f t="shared" si="3"/>
        <v>much lower</v>
      </c>
      <c r="V6" s="22" t="str">
        <f t="shared" si="4"/>
        <v>much lower</v>
      </c>
      <c r="W6" s="20" t="s">
        <v>37</v>
      </c>
      <c r="X6" s="20"/>
      <c r="Y6" s="23" t="s">
        <v>38</v>
      </c>
      <c r="Z6" s="5"/>
      <c r="AA6" s="5"/>
      <c r="AB6" s="5"/>
      <c r="AC6" s="24" t="s">
        <v>36</v>
      </c>
      <c r="AD6" s="5"/>
      <c r="AE6" s="12" t="s">
        <v>35</v>
      </c>
      <c r="AF6" s="22" t="str">
        <f t="shared" si="5"/>
        <v>N</v>
      </c>
      <c r="AG6" s="5"/>
    </row>
    <row r="7">
      <c r="A7" s="6" t="s">
        <v>47</v>
      </c>
      <c r="B7" s="6" t="s">
        <v>48</v>
      </c>
      <c r="C7" s="6" t="s">
        <v>33</v>
      </c>
      <c r="D7" s="13">
        <v>2020.0</v>
      </c>
      <c r="E7" s="13">
        <v>638.0</v>
      </c>
      <c r="F7" s="14">
        <v>642.0</v>
      </c>
      <c r="G7" s="15">
        <v>2030.0</v>
      </c>
      <c r="H7" s="14">
        <v>427.0</v>
      </c>
      <c r="I7" s="14">
        <v>621.0</v>
      </c>
      <c r="J7" s="16">
        <v>774.29</v>
      </c>
      <c r="K7" s="17">
        <f t="shared" si="1"/>
        <v>0.01556104387</v>
      </c>
      <c r="L7" s="16">
        <v>2050.0</v>
      </c>
      <c r="M7" s="16">
        <v>0.0</v>
      </c>
      <c r="N7" s="18" t="s">
        <v>41</v>
      </c>
      <c r="O7" s="19" t="s">
        <v>42</v>
      </c>
      <c r="P7" s="20" t="str">
        <f t="array" ref="P7">index(CAT_NZ_Nov22!$Q$16:$Q$54,match($B7,CAT_NZ_Nov22!$C$16:$C$53,0))</f>
        <v>Credible</v>
      </c>
      <c r="Q7" s="26" t="s">
        <v>36</v>
      </c>
      <c r="R7" s="11" t="s">
        <v>36</v>
      </c>
      <c r="S7" s="21" t="s">
        <v>36</v>
      </c>
      <c r="T7" s="22" t="str">
        <f t="shared" si="2"/>
        <v>lower</v>
      </c>
      <c r="U7" s="22" t="str">
        <f t="shared" si="3"/>
        <v>lower</v>
      </c>
      <c r="V7" s="22" t="str">
        <f t="shared" si="4"/>
        <v>lower</v>
      </c>
      <c r="W7" s="20" t="s">
        <v>37</v>
      </c>
      <c r="X7" s="20" t="s">
        <v>49</v>
      </c>
      <c r="Y7" s="23" t="s">
        <v>38</v>
      </c>
      <c r="Z7" s="5"/>
      <c r="AA7" s="5"/>
      <c r="AB7" s="5"/>
      <c r="AC7" s="24" t="s">
        <v>36</v>
      </c>
      <c r="AD7" s="5"/>
      <c r="AE7" s="12" t="s">
        <v>42</v>
      </c>
      <c r="AF7" s="22" t="str">
        <f t="shared" si="5"/>
        <v>Y</v>
      </c>
      <c r="AG7" s="5"/>
    </row>
    <row r="8">
      <c r="A8" s="6" t="s">
        <v>50</v>
      </c>
      <c r="B8" s="6" t="s">
        <v>51</v>
      </c>
      <c r="C8" s="6" t="s">
        <v>33</v>
      </c>
      <c r="D8" s="13">
        <v>2018.0</v>
      </c>
      <c r="E8" s="13">
        <v>12233.0</v>
      </c>
      <c r="F8" s="14">
        <v>12935.0</v>
      </c>
      <c r="G8" s="15">
        <v>2030.0</v>
      </c>
      <c r="H8" s="14">
        <v>14092.0</v>
      </c>
      <c r="I8" s="14">
        <v>14705.0</v>
      </c>
      <c r="J8" s="16">
        <v>12055.41</v>
      </c>
      <c r="K8" s="17">
        <f t="shared" si="1"/>
        <v>0.2422797194</v>
      </c>
      <c r="L8" s="16">
        <v>2060.0</v>
      </c>
      <c r="M8" s="16">
        <v>0.0</v>
      </c>
      <c r="N8" s="18" t="s">
        <v>34</v>
      </c>
      <c r="O8" s="19" t="s">
        <v>35</v>
      </c>
      <c r="P8" s="20" t="str">
        <f t="array" ref="P8">index(CAT_NZ_Nov22!$Q$16:$Q$54,match($B8,CAT_NZ_Nov22!$C$16:$C$53,0))</f>
        <v>Credible</v>
      </c>
      <c r="Q8" s="11" t="s">
        <v>36</v>
      </c>
      <c r="R8" s="11" t="s">
        <v>36</v>
      </c>
      <c r="S8" s="21" t="s">
        <v>36</v>
      </c>
      <c r="T8" s="22" t="str">
        <f t="shared" si="2"/>
        <v>lower</v>
      </c>
      <c r="U8" s="22" t="str">
        <f t="shared" si="3"/>
        <v>lower</v>
      </c>
      <c r="V8" s="22" t="str">
        <f t="shared" si="4"/>
        <v>lower</v>
      </c>
      <c r="W8" s="20" t="s">
        <v>37</v>
      </c>
      <c r="X8" s="20"/>
      <c r="Y8" s="23" t="s">
        <v>38</v>
      </c>
      <c r="Z8" s="5"/>
      <c r="AA8" s="5"/>
      <c r="AB8" s="5"/>
      <c r="AC8" s="24" t="s">
        <v>36</v>
      </c>
      <c r="AD8" s="5"/>
      <c r="AE8" s="12" t="s">
        <v>35</v>
      </c>
      <c r="AF8" s="22" t="str">
        <f t="shared" si="5"/>
        <v>N</v>
      </c>
      <c r="AG8" s="5"/>
    </row>
    <row r="9">
      <c r="A9" s="6" t="s">
        <v>52</v>
      </c>
      <c r="B9" s="6" t="s">
        <v>53</v>
      </c>
      <c r="C9" s="6" t="s">
        <v>33</v>
      </c>
      <c r="D9" s="13">
        <v>2020.0</v>
      </c>
      <c r="E9" s="13">
        <v>3043.0</v>
      </c>
      <c r="F9" s="14">
        <v>3046.0</v>
      </c>
      <c r="G9" s="15">
        <v>2030.0</v>
      </c>
      <c r="H9" s="14">
        <v>2146.0</v>
      </c>
      <c r="I9" s="14">
        <v>2426.0</v>
      </c>
      <c r="J9" s="27">
        <v>3149.57</v>
      </c>
      <c r="K9" s="17">
        <f t="shared" si="1"/>
        <v>0.06329746858</v>
      </c>
      <c r="L9" s="16">
        <v>2050.0</v>
      </c>
      <c r="M9" s="16">
        <v>0.0</v>
      </c>
      <c r="N9" s="18" t="s">
        <v>41</v>
      </c>
      <c r="O9" s="19" t="s">
        <v>42</v>
      </c>
      <c r="P9" s="20" t="str">
        <f t="array" ref="P9">index(CAT_NZ_Nov22!$Q$16:$Q$54,match($B9,CAT_NZ_Nov22!$C$16:$C$53,0))</f>
        <v>Credible</v>
      </c>
      <c r="Q9" s="11" t="s">
        <v>43</v>
      </c>
      <c r="R9" s="21" t="s">
        <v>43</v>
      </c>
      <c r="S9" s="25" t="s">
        <v>36</v>
      </c>
      <c r="T9" s="22" t="str">
        <f t="shared" si="2"/>
        <v>higher</v>
      </c>
      <c r="U9" s="22" t="str">
        <f t="shared" si="3"/>
        <v>higher</v>
      </c>
      <c r="V9" s="22" t="str">
        <f t="shared" si="4"/>
        <v>lower</v>
      </c>
      <c r="W9" s="20" t="s">
        <v>37</v>
      </c>
      <c r="X9" s="20"/>
      <c r="Y9" s="23" t="s">
        <v>38</v>
      </c>
      <c r="Z9" s="5"/>
      <c r="AA9" s="5"/>
      <c r="AB9" s="5"/>
      <c r="AC9" s="24" t="s">
        <v>43</v>
      </c>
      <c r="AD9" s="5"/>
      <c r="AE9" s="12" t="s">
        <v>42</v>
      </c>
      <c r="AF9" s="22" t="str">
        <f t="shared" si="5"/>
        <v>Y</v>
      </c>
      <c r="AG9" s="5"/>
    </row>
    <row r="10">
      <c r="A10" s="6" t="s">
        <v>54</v>
      </c>
      <c r="B10" s="6" t="s">
        <v>55</v>
      </c>
      <c r="C10" s="6" t="s">
        <v>33</v>
      </c>
      <c r="D10" s="13">
        <v>2018.0</v>
      </c>
      <c r="E10" s="13">
        <v>2692.0</v>
      </c>
      <c r="F10" s="14">
        <v>3027.0</v>
      </c>
      <c r="G10" s="15">
        <v>2030.0</v>
      </c>
      <c r="H10" s="14">
        <v>4934.0</v>
      </c>
      <c r="I10" s="14">
        <v>4893.0</v>
      </c>
      <c r="J10" s="16">
        <v>3363.59</v>
      </c>
      <c r="K10" s="17">
        <f t="shared" si="1"/>
        <v>0.06759866659</v>
      </c>
      <c r="L10" s="16">
        <v>2070.0</v>
      </c>
      <c r="M10" s="16">
        <v>0.0</v>
      </c>
      <c r="N10" s="18" t="s">
        <v>34</v>
      </c>
      <c r="O10" s="19" t="s">
        <v>35</v>
      </c>
      <c r="P10" s="20" t="str">
        <f t="array" ref="P10">index(CAT_NZ_Nov22!$Q$16:$Q$54,match($B10,CAT_NZ_Nov22!$C$16:$C$53,0))</f>
        <v>None</v>
      </c>
      <c r="Q10" s="11" t="s">
        <v>36</v>
      </c>
      <c r="R10" s="11" t="s">
        <v>36</v>
      </c>
      <c r="S10" s="21" t="s">
        <v>36</v>
      </c>
      <c r="T10" s="22" t="str">
        <f t="shared" si="2"/>
        <v>much lower</v>
      </c>
      <c r="U10" s="22" t="str">
        <f t="shared" si="3"/>
        <v>much lower</v>
      </c>
      <c r="V10" s="22" t="str">
        <f t="shared" si="4"/>
        <v>much lower</v>
      </c>
      <c r="W10" s="20" t="s">
        <v>37</v>
      </c>
      <c r="X10" s="20"/>
      <c r="Y10" s="23" t="s">
        <v>38</v>
      </c>
      <c r="Z10" s="5"/>
      <c r="AA10" s="5"/>
      <c r="AB10" s="5"/>
      <c r="AC10" s="24" t="s">
        <v>36</v>
      </c>
      <c r="AD10" s="5"/>
      <c r="AE10" s="12" t="s">
        <v>35</v>
      </c>
      <c r="AF10" s="22" t="str">
        <f t="shared" si="5"/>
        <v>N</v>
      </c>
      <c r="AG10" s="5"/>
    </row>
    <row r="11">
      <c r="A11" s="6" t="s">
        <v>56</v>
      </c>
      <c r="B11" s="6" t="s">
        <v>57</v>
      </c>
      <c r="C11" s="6" t="s">
        <v>33</v>
      </c>
      <c r="D11" s="13">
        <v>2016.0</v>
      </c>
      <c r="E11" s="13">
        <v>1491.0</v>
      </c>
      <c r="F11" s="14">
        <v>1645.0</v>
      </c>
      <c r="G11" s="15">
        <v>2030.0</v>
      </c>
      <c r="H11" s="14">
        <v>2130.0</v>
      </c>
      <c r="I11" s="14">
        <v>1877.0</v>
      </c>
      <c r="J11" s="16">
        <v>1959.71</v>
      </c>
      <c r="K11" s="17">
        <f t="shared" si="1"/>
        <v>0.03938464049</v>
      </c>
      <c r="L11" s="16">
        <v>2060.0</v>
      </c>
      <c r="M11" s="16">
        <v>0.0</v>
      </c>
      <c r="N11" s="18" t="s">
        <v>34</v>
      </c>
      <c r="O11" s="19" t="s">
        <v>35</v>
      </c>
      <c r="P11" s="20" t="str">
        <f t="array" ref="P11">index(CAT_NZ_Nov22!$Q$16:$Q$54,match($B11,CAT_NZ_Nov22!$C$16:$C$53,0))</f>
        <v>None</v>
      </c>
      <c r="Q11" s="11" t="s">
        <v>36</v>
      </c>
      <c r="R11" s="11" t="s">
        <v>36</v>
      </c>
      <c r="S11" s="21" t="s">
        <v>36</v>
      </c>
      <c r="T11" s="22" t="str">
        <f t="shared" si="2"/>
        <v>much lower</v>
      </c>
      <c r="U11" s="22" t="str">
        <f t="shared" si="3"/>
        <v>much lower</v>
      </c>
      <c r="V11" s="22" t="str">
        <f t="shared" si="4"/>
        <v>much lower</v>
      </c>
      <c r="W11" s="20" t="s">
        <v>37</v>
      </c>
      <c r="X11" s="20"/>
      <c r="Y11" s="23" t="s">
        <v>38</v>
      </c>
      <c r="Z11" s="5"/>
      <c r="AA11" s="5"/>
      <c r="AB11" s="5"/>
      <c r="AC11" s="24" t="s">
        <v>36</v>
      </c>
      <c r="AD11" s="5"/>
      <c r="AE11" s="12" t="s">
        <v>35</v>
      </c>
      <c r="AF11" s="22" t="str">
        <f t="shared" si="5"/>
        <v>N</v>
      </c>
      <c r="AG11" s="5"/>
    </row>
    <row r="12">
      <c r="A12" s="6" t="s">
        <v>58</v>
      </c>
      <c r="B12" s="6" t="s">
        <v>59</v>
      </c>
      <c r="C12" s="6" t="s">
        <v>33</v>
      </c>
      <c r="D12" s="13">
        <v>2020.0</v>
      </c>
      <c r="E12" s="13">
        <v>1070.0</v>
      </c>
      <c r="F12" s="14">
        <v>1082.0</v>
      </c>
      <c r="G12" s="15">
        <v>2030.0</v>
      </c>
      <c r="H12" s="14">
        <v>767.0</v>
      </c>
      <c r="I12" s="14">
        <v>982.0</v>
      </c>
      <c r="J12" s="16">
        <v>1134.45</v>
      </c>
      <c r="K12" s="17">
        <f t="shared" si="1"/>
        <v>0.02279924346</v>
      </c>
      <c r="L12" s="16">
        <v>2050.0</v>
      </c>
      <c r="M12" s="16">
        <v>0.0</v>
      </c>
      <c r="N12" s="18" t="s">
        <v>41</v>
      </c>
      <c r="O12" s="19" t="s">
        <v>42</v>
      </c>
      <c r="P12" s="20" t="str">
        <f t="array" ref="P12">index(CAT_NZ_Nov22!$Q$16:$Q$54,match($B12,CAT_NZ_Nov22!$C$16:$C$53,0))</f>
        <v>Credible</v>
      </c>
      <c r="Q12" s="26" t="s">
        <v>36</v>
      </c>
      <c r="R12" s="25" t="s">
        <v>43</v>
      </c>
      <c r="S12" s="21" t="s">
        <v>36</v>
      </c>
      <c r="T12" s="22" t="str">
        <f t="shared" si="2"/>
        <v>lower</v>
      </c>
      <c r="U12" s="22" t="str">
        <f t="shared" si="3"/>
        <v>higher</v>
      </c>
      <c r="V12" s="22" t="str">
        <f t="shared" si="4"/>
        <v>lower</v>
      </c>
      <c r="W12" s="20" t="s">
        <v>37</v>
      </c>
      <c r="X12" s="20" t="s">
        <v>60</v>
      </c>
      <c r="Y12" s="23" t="s">
        <v>38</v>
      </c>
      <c r="Z12" s="5"/>
      <c r="AA12" s="5"/>
      <c r="AB12" s="5"/>
      <c r="AC12" s="24" t="s">
        <v>36</v>
      </c>
      <c r="AD12" s="5"/>
      <c r="AE12" s="12" t="s">
        <v>42</v>
      </c>
      <c r="AF12" s="22" t="str">
        <f t="shared" si="5"/>
        <v>Y</v>
      </c>
      <c r="AG12" s="5"/>
    </row>
    <row r="13">
      <c r="A13" s="6" t="s">
        <v>61</v>
      </c>
      <c r="B13" s="6" t="s">
        <v>62</v>
      </c>
      <c r="C13" s="6" t="s">
        <v>33</v>
      </c>
      <c r="D13" s="13">
        <v>2017.0</v>
      </c>
      <c r="E13" s="13">
        <v>577.0</v>
      </c>
      <c r="F13" s="14">
        <v>658.0</v>
      </c>
      <c r="G13" s="15">
        <v>2030.0</v>
      </c>
      <c r="H13" s="14">
        <v>772.0</v>
      </c>
      <c r="I13" s="14">
        <v>725.0</v>
      </c>
      <c r="J13" s="16">
        <v>670.84</v>
      </c>
      <c r="K13" s="17">
        <f t="shared" si="1"/>
        <v>0.01348199082</v>
      </c>
      <c r="L13" s="6">
        <v>2050.0</v>
      </c>
      <c r="M13" s="6">
        <f>558.02/2</f>
        <v>279.01</v>
      </c>
      <c r="N13" s="18" t="s">
        <v>63</v>
      </c>
      <c r="O13" s="25" t="s">
        <v>64</v>
      </c>
      <c r="P13" s="20" t="str">
        <f t="array" ref="P13">index(CAT_NZ_Nov22!$Q$16:$Q$54,match($B13,CAT_NZ_Nov22!$C$16:$C$53,0))</f>
        <v>None</v>
      </c>
      <c r="Q13" s="11" t="s">
        <v>36</v>
      </c>
      <c r="R13" s="11" t="s">
        <v>36</v>
      </c>
      <c r="S13" s="21" t="s">
        <v>36</v>
      </c>
      <c r="T13" s="22" t="str">
        <f t="shared" si="2"/>
        <v>much lower</v>
      </c>
      <c r="U13" s="22" t="str">
        <f t="shared" si="3"/>
        <v>much lower</v>
      </c>
      <c r="V13" s="22" t="str">
        <f t="shared" si="4"/>
        <v>much lower</v>
      </c>
      <c r="W13" s="20" t="s">
        <v>37</v>
      </c>
      <c r="X13" s="20"/>
      <c r="Y13" s="23" t="s">
        <v>38</v>
      </c>
      <c r="Z13" s="5"/>
      <c r="AA13" s="5"/>
      <c r="AB13" s="5"/>
      <c r="AC13" s="24" t="s">
        <v>36</v>
      </c>
      <c r="AD13" s="5"/>
      <c r="AE13" s="12" t="s">
        <v>35</v>
      </c>
      <c r="AF13" s="22" t="str">
        <f t="shared" si="5"/>
        <v>N</v>
      </c>
      <c r="AG13" s="5"/>
    </row>
    <row r="14">
      <c r="A14" s="6" t="s">
        <v>65</v>
      </c>
      <c r="B14" s="6" t="s">
        <v>66</v>
      </c>
      <c r="C14" s="6" t="s">
        <v>33</v>
      </c>
      <c r="D14" s="13">
        <v>2017.0</v>
      </c>
      <c r="E14" s="13">
        <v>672.0</v>
      </c>
      <c r="F14" s="14">
        <v>659.0</v>
      </c>
      <c r="G14" s="15">
        <v>2030.0</v>
      </c>
      <c r="H14" s="14">
        <v>437.0</v>
      </c>
      <c r="I14" s="14">
        <v>593.0</v>
      </c>
      <c r="J14" s="16">
        <v>652.66</v>
      </c>
      <c r="K14" s="17">
        <f t="shared" si="1"/>
        <v>0.01311662412</v>
      </c>
      <c r="L14" s="16">
        <v>2050.0</v>
      </c>
      <c r="M14" s="16">
        <v>0.0</v>
      </c>
      <c r="N14" s="18" t="s">
        <v>41</v>
      </c>
      <c r="O14" s="19" t="s">
        <v>42</v>
      </c>
      <c r="P14" s="20" t="str">
        <f t="array" ref="P14">index(CAT_NZ_Nov22!$Q$16:$Q$54,match($B14,CAT_NZ_Nov22!$C$16:$C$53,0))</f>
        <v>Credible</v>
      </c>
      <c r="Q14" s="26" t="s">
        <v>36</v>
      </c>
      <c r="R14" s="25" t="s">
        <v>43</v>
      </c>
      <c r="S14" s="21" t="s">
        <v>36</v>
      </c>
      <c r="T14" s="22" t="str">
        <f t="shared" si="2"/>
        <v>lower</v>
      </c>
      <c r="U14" s="22" t="str">
        <f t="shared" si="3"/>
        <v>higher</v>
      </c>
      <c r="V14" s="22" t="str">
        <f t="shared" si="4"/>
        <v>lower</v>
      </c>
      <c r="W14" s="20" t="s">
        <v>37</v>
      </c>
      <c r="X14" s="20" t="s">
        <v>67</v>
      </c>
      <c r="Y14" s="23" t="s">
        <v>38</v>
      </c>
      <c r="Z14" s="5"/>
      <c r="AA14" s="5"/>
      <c r="AB14" s="5"/>
      <c r="AC14" s="24" t="s">
        <v>43</v>
      </c>
      <c r="AD14" s="5"/>
      <c r="AE14" s="12" t="s">
        <v>42</v>
      </c>
      <c r="AF14" s="22" t="str">
        <f t="shared" si="5"/>
        <v>N</v>
      </c>
      <c r="AG14" s="5"/>
    </row>
    <row r="15">
      <c r="A15" s="6" t="s">
        <v>68</v>
      </c>
      <c r="B15" s="6" t="s">
        <v>69</v>
      </c>
      <c r="C15" s="6" t="s">
        <v>33</v>
      </c>
      <c r="D15" s="13">
        <v>2018.0</v>
      </c>
      <c r="E15" s="13">
        <v>1629.0</v>
      </c>
      <c r="F15" s="14">
        <v>1536.0</v>
      </c>
      <c r="G15" s="15">
        <v>2030.0</v>
      </c>
      <c r="H15" s="14">
        <v>2205.0</v>
      </c>
      <c r="I15" s="14">
        <v>1794.0</v>
      </c>
      <c r="J15" s="16">
        <v>1924.82</v>
      </c>
      <c r="K15" s="17">
        <f t="shared" si="1"/>
        <v>0.03868344995</v>
      </c>
      <c r="L15" s="16">
        <v>2060.0</v>
      </c>
      <c r="M15" s="16">
        <v>0.0</v>
      </c>
      <c r="N15" s="18" t="s">
        <v>34</v>
      </c>
      <c r="O15" s="19" t="s">
        <v>42</v>
      </c>
      <c r="P15" s="20" t="str">
        <f t="array" ref="P15">index(CAT_NZ_Nov22!$Q$16:$Q$54,match($B15,CAT_NZ_Nov22!$C$16:$C$53,0))</f>
        <v>Credible</v>
      </c>
      <c r="Q15" s="11" t="s">
        <v>36</v>
      </c>
      <c r="R15" s="11" t="s">
        <v>36</v>
      </c>
      <c r="S15" s="21" t="s">
        <v>36</v>
      </c>
      <c r="T15" s="22" t="str">
        <f t="shared" si="2"/>
        <v>lower</v>
      </c>
      <c r="U15" s="22" t="str">
        <f t="shared" si="3"/>
        <v>lower</v>
      </c>
      <c r="V15" s="22" t="str">
        <f t="shared" si="4"/>
        <v>lower</v>
      </c>
      <c r="W15" s="20" t="s">
        <v>37</v>
      </c>
      <c r="X15" s="20"/>
      <c r="Y15" s="23" t="s">
        <v>38</v>
      </c>
      <c r="Z15" s="5"/>
      <c r="AA15" s="5"/>
      <c r="AB15" s="5"/>
      <c r="AC15" s="24" t="s">
        <v>36</v>
      </c>
      <c r="AD15" s="5"/>
      <c r="AE15" s="12" t="s">
        <v>35</v>
      </c>
      <c r="AF15" s="22" t="str">
        <f t="shared" si="5"/>
        <v>N</v>
      </c>
      <c r="AG15" s="5"/>
    </row>
    <row r="16">
      <c r="A16" s="6" t="s">
        <v>70</v>
      </c>
      <c r="B16" s="6" t="s">
        <v>71</v>
      </c>
      <c r="C16" s="6" t="s">
        <v>33</v>
      </c>
      <c r="D16" s="13">
        <v>2015.0</v>
      </c>
      <c r="E16" s="13">
        <v>640.0</v>
      </c>
      <c r="F16" s="14">
        <v>600.0</v>
      </c>
      <c r="G16" s="15">
        <v>2030.0</v>
      </c>
      <c r="H16" s="14">
        <v>650.0</v>
      </c>
      <c r="I16" s="14">
        <v>690.0</v>
      </c>
      <c r="J16" s="16">
        <v>723.15</v>
      </c>
      <c r="K16" s="17">
        <f t="shared" si="1"/>
        <v>0.01453327419</v>
      </c>
      <c r="L16" s="16">
        <v>2060.0</v>
      </c>
      <c r="M16" s="16">
        <v>0.0</v>
      </c>
      <c r="N16" s="18" t="s">
        <v>34</v>
      </c>
      <c r="O16" s="19" t="s">
        <v>35</v>
      </c>
      <c r="P16" s="20" t="str">
        <f t="array" ref="P16">index(CAT_NZ_Nov22!$Q$16:$Q$54,match($B16,CAT_NZ_Nov22!$C$16:$C$53,0))</f>
        <v>Weaker</v>
      </c>
      <c r="Q16" s="11" t="s">
        <v>36</v>
      </c>
      <c r="R16" s="11" t="s">
        <v>36</v>
      </c>
      <c r="S16" s="21" t="s">
        <v>36</v>
      </c>
      <c r="T16" s="22" t="str">
        <f t="shared" si="2"/>
        <v>much lower</v>
      </c>
      <c r="U16" s="22" t="str">
        <f t="shared" si="3"/>
        <v>much lower</v>
      </c>
      <c r="V16" s="22" t="str">
        <f t="shared" si="4"/>
        <v>much lower</v>
      </c>
      <c r="W16" s="20" t="s">
        <v>37</v>
      </c>
      <c r="X16" s="20"/>
      <c r="Y16" s="23" t="s">
        <v>38</v>
      </c>
      <c r="Z16" s="5"/>
      <c r="AA16" s="5"/>
      <c r="AB16" s="5"/>
      <c r="AC16" s="24" t="s">
        <v>36</v>
      </c>
      <c r="AD16" s="5"/>
      <c r="AE16" s="12" t="s">
        <v>35</v>
      </c>
      <c r="AF16" s="22" t="str">
        <f t="shared" si="5"/>
        <v>N</v>
      </c>
      <c r="AG16" s="5"/>
    </row>
    <row r="17">
      <c r="A17" s="6" t="s">
        <v>72</v>
      </c>
      <c r="B17" s="6" t="s">
        <v>73</v>
      </c>
      <c r="C17" s="6" t="s">
        <v>33</v>
      </c>
      <c r="D17" s="13">
        <v>2017.0</v>
      </c>
      <c r="E17" s="13">
        <v>528.0</v>
      </c>
      <c r="F17" s="14">
        <v>508.0</v>
      </c>
      <c r="G17" s="15">
        <v>2030.0</v>
      </c>
      <c r="H17" s="14">
        <v>399.0</v>
      </c>
      <c r="I17" s="14">
        <v>444.0</v>
      </c>
      <c r="J17" s="16">
        <v>562.19</v>
      </c>
      <c r="K17" s="17">
        <f t="shared" si="1"/>
        <v>0.01129843244</v>
      </c>
      <c r="L17" s="16">
        <v>2050.0</v>
      </c>
      <c r="M17" s="16">
        <v>0.0</v>
      </c>
      <c r="N17" s="18" t="s">
        <v>74</v>
      </c>
      <c r="O17" s="19" t="s">
        <v>35</v>
      </c>
      <c r="P17" s="20" t="str">
        <f t="array" ref="P17">index(CAT_NZ_Nov22!$Q$16:$Q$54,match($B17,CAT_NZ_Nov22!$C$16:$C$53,0))</f>
        <v>None</v>
      </c>
      <c r="Q17" s="26" t="s">
        <v>36</v>
      </c>
      <c r="R17" s="25" t="s">
        <v>43</v>
      </c>
      <c r="S17" s="21" t="s">
        <v>36</v>
      </c>
      <c r="T17" s="22" t="str">
        <f t="shared" si="2"/>
        <v>much lower</v>
      </c>
      <c r="U17" s="22" t="str">
        <f t="shared" si="3"/>
        <v>lower</v>
      </c>
      <c r="V17" s="22" t="str">
        <f t="shared" si="4"/>
        <v>much lower</v>
      </c>
      <c r="W17" s="20" t="s">
        <v>37</v>
      </c>
      <c r="X17" s="20" t="s">
        <v>75</v>
      </c>
      <c r="Y17" s="23" t="s">
        <v>38</v>
      </c>
      <c r="Z17" s="5"/>
      <c r="AA17" s="5"/>
      <c r="AB17" s="5"/>
      <c r="AC17" s="24" t="s">
        <v>43</v>
      </c>
      <c r="AD17" s="5"/>
      <c r="AE17" s="12" t="s">
        <v>42</v>
      </c>
      <c r="AF17" s="22" t="str">
        <f t="shared" si="5"/>
        <v>Y</v>
      </c>
      <c r="AG17" s="5"/>
    </row>
    <row r="18">
      <c r="A18" s="6" t="s">
        <v>76</v>
      </c>
      <c r="B18" s="6" t="s">
        <v>77</v>
      </c>
      <c r="C18" s="6" t="s">
        <v>33</v>
      </c>
      <c r="D18" s="13">
        <v>2018.0</v>
      </c>
      <c r="E18" s="13">
        <v>426.0</v>
      </c>
      <c r="F18" s="14">
        <v>463.0</v>
      </c>
      <c r="G18" s="15">
        <v>2030.0</v>
      </c>
      <c r="H18" s="14">
        <v>936.0</v>
      </c>
      <c r="I18" s="14">
        <v>569.0</v>
      </c>
      <c r="J18" s="16">
        <v>459.86</v>
      </c>
      <c r="K18" s="17">
        <f t="shared" si="1"/>
        <v>0.009241888226</v>
      </c>
      <c r="L18" s="16">
        <v>2053.0</v>
      </c>
      <c r="M18" s="16">
        <v>0.0</v>
      </c>
      <c r="N18" s="18" t="s">
        <v>34</v>
      </c>
      <c r="O18" s="19" t="s">
        <v>35</v>
      </c>
      <c r="P18" s="20" t="str">
        <f t="array" ref="P18">index(CAT_NZ_Nov22!$Q$16:$Q$54,match($B18,CAT_NZ_Nov22!$C$16:$C$53,0))</f>
        <v>Credible</v>
      </c>
      <c r="Q18" s="11" t="s">
        <v>36</v>
      </c>
      <c r="R18" s="11" t="s">
        <v>36</v>
      </c>
      <c r="S18" s="21" t="s">
        <v>36</v>
      </c>
      <c r="T18" s="22" t="str">
        <f t="shared" si="2"/>
        <v>lower</v>
      </c>
      <c r="U18" s="22" t="str">
        <f t="shared" si="3"/>
        <v>lower</v>
      </c>
      <c r="V18" s="22" t="str">
        <f t="shared" si="4"/>
        <v>lower</v>
      </c>
      <c r="W18" s="20" t="s">
        <v>37</v>
      </c>
      <c r="X18" s="20"/>
      <c r="Y18" s="23" t="s">
        <v>38</v>
      </c>
      <c r="Z18" s="5"/>
      <c r="AA18" s="5"/>
      <c r="AB18" s="5"/>
      <c r="AC18" s="24" t="s">
        <v>36</v>
      </c>
      <c r="AD18" s="5"/>
      <c r="AE18" s="12" t="s">
        <v>35</v>
      </c>
      <c r="AF18" s="22" t="str">
        <f t="shared" si="5"/>
        <v>N</v>
      </c>
      <c r="AG18" s="5"/>
    </row>
    <row r="19">
      <c r="A19" s="6" t="s">
        <v>78</v>
      </c>
      <c r="B19" s="6" t="s">
        <v>79</v>
      </c>
      <c r="C19" s="6" t="s">
        <v>33</v>
      </c>
      <c r="D19" s="13">
        <v>2020.0</v>
      </c>
      <c r="E19" s="13">
        <v>396.0</v>
      </c>
      <c r="F19" s="14">
        <v>409.0</v>
      </c>
      <c r="G19" s="15">
        <v>2030.0</v>
      </c>
      <c r="H19" s="14">
        <v>277.0</v>
      </c>
      <c r="I19" s="14">
        <v>356.0</v>
      </c>
      <c r="J19" s="16">
        <v>429.13</v>
      </c>
      <c r="K19" s="17">
        <f t="shared" si="1"/>
        <v>0.00862430195</v>
      </c>
      <c r="L19" s="16">
        <v>2050.0</v>
      </c>
      <c r="M19" s="16">
        <v>0.0</v>
      </c>
      <c r="N19" s="18" t="s">
        <v>41</v>
      </c>
      <c r="O19" s="19" t="s">
        <v>42</v>
      </c>
      <c r="P19" s="20" t="str">
        <f t="array" ref="P19">index(CAT_NZ_Nov22!$Q$16:$Q$54,match($B19,CAT_NZ_Nov22!$C$16:$C$53,0))</f>
        <v>Credible</v>
      </c>
      <c r="Q19" s="11" t="s">
        <v>43</v>
      </c>
      <c r="R19" s="21" t="s">
        <v>43</v>
      </c>
      <c r="S19" s="25" t="s">
        <v>36</v>
      </c>
      <c r="T19" s="22" t="str">
        <f t="shared" si="2"/>
        <v>higher</v>
      </c>
      <c r="U19" s="22" t="str">
        <f t="shared" si="3"/>
        <v>higher</v>
      </c>
      <c r="V19" s="22" t="str">
        <f t="shared" si="4"/>
        <v>lower</v>
      </c>
      <c r="W19" s="20" t="s">
        <v>37</v>
      </c>
      <c r="X19" s="20"/>
      <c r="Y19" s="23" t="s">
        <v>38</v>
      </c>
      <c r="Z19" s="5"/>
      <c r="AA19" s="5"/>
      <c r="AB19" s="5"/>
      <c r="AC19" s="24" t="s">
        <v>43</v>
      </c>
      <c r="AD19" s="5"/>
      <c r="AE19" s="12" t="s">
        <v>42</v>
      </c>
      <c r="AF19" s="22" t="str">
        <f t="shared" si="5"/>
        <v>Y</v>
      </c>
      <c r="AG19" s="5"/>
    </row>
    <row r="20">
      <c r="A20" s="6" t="s">
        <v>80</v>
      </c>
      <c r="B20" s="6" t="s">
        <v>81</v>
      </c>
      <c r="C20" s="6" t="s">
        <v>33</v>
      </c>
      <c r="D20" s="13">
        <v>2020.0</v>
      </c>
      <c r="E20" s="13">
        <v>5167.0</v>
      </c>
      <c r="F20" s="14">
        <v>5216.0</v>
      </c>
      <c r="G20" s="15">
        <v>2030.0</v>
      </c>
      <c r="H20" s="14">
        <v>3279.0</v>
      </c>
      <c r="I20" s="14">
        <v>4164.0</v>
      </c>
      <c r="J20" s="16">
        <v>5771.0</v>
      </c>
      <c r="K20" s="17">
        <f t="shared" si="1"/>
        <v>0.1159808136</v>
      </c>
      <c r="L20" s="16">
        <v>2050.0</v>
      </c>
      <c r="M20" s="16">
        <v>0.0</v>
      </c>
      <c r="N20" s="18" t="s">
        <v>41</v>
      </c>
      <c r="O20" s="19" t="s">
        <v>35</v>
      </c>
      <c r="P20" s="20" t="str">
        <f t="array" ref="P20">index(CAT_NZ_Nov22!$Q$16:$Q$54,match($B20,CAT_NZ_Nov22!$C$16:$C$53,0))</f>
        <v>Credible</v>
      </c>
      <c r="Q20" s="11" t="s">
        <v>43</v>
      </c>
      <c r="R20" s="21" t="s">
        <v>43</v>
      </c>
      <c r="S20" s="25" t="s">
        <v>36</v>
      </c>
      <c r="T20" s="22" t="str">
        <f t="shared" si="2"/>
        <v>lower</v>
      </c>
      <c r="U20" s="22" t="str">
        <f t="shared" si="3"/>
        <v>lower</v>
      </c>
      <c r="V20" s="22" t="str">
        <f t="shared" si="4"/>
        <v>lower</v>
      </c>
      <c r="W20" s="20" t="s">
        <v>37</v>
      </c>
      <c r="X20" s="20"/>
      <c r="Y20" s="23" t="s">
        <v>38</v>
      </c>
      <c r="Z20" s="5"/>
      <c r="AA20" s="5"/>
      <c r="AB20" s="5"/>
      <c r="AC20" s="24" t="s">
        <v>43</v>
      </c>
      <c r="AD20" s="5"/>
      <c r="AE20" s="12" t="s">
        <v>42</v>
      </c>
      <c r="AF20" s="22" t="str">
        <f t="shared" si="5"/>
        <v>Y</v>
      </c>
      <c r="AG20" s="5"/>
    </row>
    <row r="21">
      <c r="A21" s="6" t="s">
        <v>82</v>
      </c>
      <c r="B21" s="6" t="s">
        <v>83</v>
      </c>
      <c r="C21" s="6" t="s">
        <v>33</v>
      </c>
      <c r="D21" s="13">
        <v>2018.0</v>
      </c>
      <c r="E21" s="13">
        <v>403.0</v>
      </c>
      <c r="F21" s="28">
        <v>280.0</v>
      </c>
      <c r="G21" s="15">
        <v>2030.0</v>
      </c>
      <c r="H21" s="28">
        <v>383.7</v>
      </c>
      <c r="I21" s="28">
        <v>393.7</v>
      </c>
      <c r="J21" s="16">
        <v>396.11</v>
      </c>
      <c r="K21" s="17">
        <f t="shared" si="1"/>
        <v>0.007960693136</v>
      </c>
      <c r="L21" s="16">
        <v>2050.0</v>
      </c>
      <c r="M21" s="16">
        <v>0.0</v>
      </c>
      <c r="N21" s="18" t="s">
        <v>34</v>
      </c>
      <c r="O21" s="19" t="s">
        <v>35</v>
      </c>
      <c r="P21" s="29" t="s">
        <v>84</v>
      </c>
      <c r="Q21" s="11" t="s">
        <v>36</v>
      </c>
      <c r="R21" s="11" t="s">
        <v>36</v>
      </c>
      <c r="S21" s="21" t="s">
        <v>36</v>
      </c>
      <c r="T21" s="22" t="str">
        <f t="shared" si="2"/>
        <v>much lower</v>
      </c>
      <c r="U21" s="22" t="str">
        <f t="shared" si="3"/>
        <v>much lower</v>
      </c>
      <c r="V21" s="22" t="str">
        <f t="shared" si="4"/>
        <v>much lower</v>
      </c>
      <c r="W21" s="20" t="s">
        <v>85</v>
      </c>
      <c r="X21" s="20" t="s">
        <v>86</v>
      </c>
      <c r="Y21" s="30" t="s">
        <v>87</v>
      </c>
      <c r="Z21" s="5"/>
      <c r="AA21" s="5"/>
      <c r="AB21" s="5"/>
      <c r="AC21" s="5"/>
      <c r="AD21" s="5"/>
      <c r="AE21" s="12" t="s">
        <v>35</v>
      </c>
      <c r="AF21" s="22" t="str">
        <f t="shared" si="5"/>
        <v>N</v>
      </c>
      <c r="AG21" s="5"/>
    </row>
    <row r="22">
      <c r="A22" s="6" t="s">
        <v>88</v>
      </c>
      <c r="B22" s="6" t="s">
        <v>89</v>
      </c>
      <c r="C22" s="6" t="s">
        <v>33</v>
      </c>
      <c r="D22" s="13">
        <v>2018.0</v>
      </c>
      <c r="E22" s="13">
        <v>360.0</v>
      </c>
      <c r="F22" s="31">
        <v>360.0</v>
      </c>
      <c r="G22" s="15">
        <v>2030.0</v>
      </c>
      <c r="H22" s="32">
        <v>334.0</v>
      </c>
      <c r="I22" s="31">
        <v>375.0</v>
      </c>
      <c r="J22" s="16">
        <v>354.33</v>
      </c>
      <c r="K22" s="17">
        <f t="shared" si="1"/>
        <v>0.007121033043</v>
      </c>
      <c r="L22" s="16">
        <v>2060.0</v>
      </c>
      <c r="M22" s="16">
        <v>0.0</v>
      </c>
      <c r="N22" s="18" t="s">
        <v>41</v>
      </c>
      <c r="O22" s="19" t="s">
        <v>42</v>
      </c>
      <c r="P22" s="20" t="str">
        <f t="array" ref="P22">index(CAT_NZ_Nov22!$Q$16:$Q$54,match($B22,CAT_NZ_Nov22!$C$16:$C$53,0))</f>
        <v>Credible</v>
      </c>
      <c r="Q22" s="11" t="s">
        <v>36</v>
      </c>
      <c r="R22" s="11" t="s">
        <v>36</v>
      </c>
      <c r="S22" s="21" t="s">
        <v>36</v>
      </c>
      <c r="T22" s="22" t="str">
        <f t="shared" si="2"/>
        <v>lower</v>
      </c>
      <c r="U22" s="22" t="str">
        <f t="shared" si="3"/>
        <v>lower</v>
      </c>
      <c r="V22" s="22" t="str">
        <f t="shared" si="4"/>
        <v>lower</v>
      </c>
      <c r="W22" s="20" t="s">
        <v>37</v>
      </c>
      <c r="X22" s="20"/>
      <c r="Y22" s="33" t="s">
        <v>90</v>
      </c>
      <c r="Z22" s="5"/>
      <c r="AA22" s="5"/>
      <c r="AB22" s="5"/>
      <c r="AC22" s="5"/>
      <c r="AD22" s="5"/>
      <c r="AE22" s="12" t="s">
        <v>35</v>
      </c>
      <c r="AF22" s="22" t="str">
        <f t="shared" si="5"/>
        <v>N</v>
      </c>
      <c r="AG22" s="5"/>
    </row>
    <row r="23">
      <c r="A23" s="6" t="s">
        <v>91</v>
      </c>
      <c r="B23" s="6" t="s">
        <v>92</v>
      </c>
      <c r="C23" s="6" t="s">
        <v>33</v>
      </c>
      <c r="D23" s="13">
        <v>2018.0</v>
      </c>
      <c r="E23" s="13">
        <v>360.0</v>
      </c>
      <c r="F23" s="34">
        <v>342.0</v>
      </c>
      <c r="G23" s="15">
        <v>2030.0</v>
      </c>
      <c r="H23" s="35">
        <v>444.0</v>
      </c>
      <c r="I23" s="34">
        <v>444.0</v>
      </c>
      <c r="J23" s="16">
        <v>437.18</v>
      </c>
      <c r="K23" s="17">
        <f t="shared" si="1"/>
        <v>0.008786084232</v>
      </c>
      <c r="L23" s="16">
        <v>2050.0</v>
      </c>
      <c r="M23" s="16">
        <v>0.0</v>
      </c>
      <c r="N23" s="18" t="s">
        <v>74</v>
      </c>
      <c r="O23" s="19" t="s">
        <v>35</v>
      </c>
      <c r="P23" s="20" t="str">
        <f t="array" ref="P23">index(CAT_NZ_Nov22!$Q$16:$Q$54,match($B23,CAT_NZ_Nov22!$C$16:$C$53,0))</f>
        <v>Credible</v>
      </c>
      <c r="Q23" s="11" t="s">
        <v>36</v>
      </c>
      <c r="R23" s="11" t="s">
        <v>36</v>
      </c>
      <c r="S23" s="21" t="s">
        <v>36</v>
      </c>
      <c r="T23" s="22" t="str">
        <f t="shared" si="2"/>
        <v>lower</v>
      </c>
      <c r="U23" s="22" t="str">
        <f t="shared" si="3"/>
        <v>lower</v>
      </c>
      <c r="V23" s="22" t="str">
        <f t="shared" si="4"/>
        <v>lower</v>
      </c>
      <c r="W23" s="20" t="s">
        <v>37</v>
      </c>
      <c r="X23" s="20"/>
      <c r="Y23" s="36" t="s">
        <v>93</v>
      </c>
      <c r="Z23" s="5"/>
      <c r="AA23" s="5"/>
      <c r="AB23" s="5"/>
      <c r="AC23" s="5"/>
      <c r="AD23" s="5"/>
      <c r="AE23" s="12" t="s">
        <v>35</v>
      </c>
      <c r="AF23" s="22" t="str">
        <f t="shared" si="5"/>
        <v>N</v>
      </c>
      <c r="AG23" s="5"/>
    </row>
    <row r="24">
      <c r="A24" s="6" t="s">
        <v>94</v>
      </c>
      <c r="B24" s="6" t="s">
        <v>95</v>
      </c>
      <c r="C24" s="6" t="s">
        <v>33</v>
      </c>
      <c r="D24" s="13">
        <v>2018.0</v>
      </c>
      <c r="E24" s="13">
        <v>351.0</v>
      </c>
      <c r="F24" s="37">
        <v>394.0</v>
      </c>
      <c r="G24" s="15">
        <v>2030.0</v>
      </c>
      <c r="H24" s="35">
        <v>324.44</v>
      </c>
      <c r="I24" s="37">
        <v>443.0</v>
      </c>
      <c r="J24" s="16">
        <v>271.68</v>
      </c>
      <c r="K24" s="17">
        <f t="shared" si="1"/>
        <v>0.00546000129</v>
      </c>
      <c r="L24" s="16">
        <v>2060.0</v>
      </c>
      <c r="M24" s="16">
        <v>0.0</v>
      </c>
      <c r="N24" s="18" t="s">
        <v>34</v>
      </c>
      <c r="O24" s="19" t="s">
        <v>35</v>
      </c>
      <c r="P24" s="20" t="str">
        <f t="array" ref="P24">index(CAT_NZ_Nov22!$Q$16:$Q$54,match($B24,CAT_NZ_Nov22!$C$16:$C$53,0))</f>
        <v>Credible</v>
      </c>
      <c r="Q24" s="11" t="s">
        <v>36</v>
      </c>
      <c r="R24" s="11" t="s">
        <v>36</v>
      </c>
      <c r="S24" s="21" t="s">
        <v>36</v>
      </c>
      <c r="T24" s="22" t="str">
        <f t="shared" si="2"/>
        <v>lower</v>
      </c>
      <c r="U24" s="22" t="str">
        <f t="shared" si="3"/>
        <v>lower</v>
      </c>
      <c r="V24" s="22" t="str">
        <f t="shared" si="4"/>
        <v>lower</v>
      </c>
      <c r="W24" s="20" t="s">
        <v>37</v>
      </c>
      <c r="X24" s="20"/>
      <c r="Y24" s="38" t="s">
        <v>96</v>
      </c>
      <c r="Z24" s="5"/>
      <c r="AA24" s="5"/>
      <c r="AB24" s="5"/>
      <c r="AC24" s="5"/>
      <c r="AD24" s="5"/>
      <c r="AE24" s="12" t="s">
        <v>35</v>
      </c>
      <c r="AF24" s="22" t="str">
        <f t="shared" si="5"/>
        <v>N</v>
      </c>
      <c r="AG24" s="5"/>
    </row>
    <row r="25">
      <c r="A25" s="6" t="s">
        <v>97</v>
      </c>
      <c r="B25" s="6" t="s">
        <v>98</v>
      </c>
      <c r="C25" s="6" t="s">
        <v>33</v>
      </c>
      <c r="D25" s="13">
        <v>2018.0</v>
      </c>
      <c r="E25" s="13">
        <v>341.0</v>
      </c>
      <c r="F25" s="37">
        <v>340.0</v>
      </c>
      <c r="G25" s="15">
        <v>2030.0</v>
      </c>
      <c r="H25" s="35">
        <v>309.0</v>
      </c>
      <c r="I25" s="37">
        <v>426.0</v>
      </c>
      <c r="J25" s="16">
        <v>221.29</v>
      </c>
      <c r="K25" s="17">
        <f t="shared" si="1"/>
        <v>0.004447304496</v>
      </c>
      <c r="L25" s="16">
        <v>2060.0</v>
      </c>
      <c r="M25" s="16">
        <v>0.0</v>
      </c>
      <c r="N25" s="18" t="s">
        <v>74</v>
      </c>
      <c r="O25" s="19" t="s">
        <v>35</v>
      </c>
      <c r="P25" s="29" t="s">
        <v>84</v>
      </c>
      <c r="Q25" s="11" t="s">
        <v>36</v>
      </c>
      <c r="R25" s="11" t="s">
        <v>36</v>
      </c>
      <c r="S25" s="21" t="s">
        <v>36</v>
      </c>
      <c r="T25" s="22" t="str">
        <f t="shared" si="2"/>
        <v>much lower</v>
      </c>
      <c r="U25" s="22" t="str">
        <f t="shared" si="3"/>
        <v>much lower</v>
      </c>
      <c r="V25" s="22" t="str">
        <f t="shared" si="4"/>
        <v>much lower</v>
      </c>
      <c r="W25" s="20" t="s">
        <v>99</v>
      </c>
      <c r="X25" s="20" t="s">
        <v>100</v>
      </c>
      <c r="Y25" s="39" t="s">
        <v>96</v>
      </c>
      <c r="Z25" s="5"/>
      <c r="AA25" s="5"/>
      <c r="AB25" s="5"/>
      <c r="AC25" s="5"/>
      <c r="AD25" s="5"/>
      <c r="AE25" s="12" t="s">
        <v>35</v>
      </c>
      <c r="AF25" s="22" t="str">
        <f t="shared" si="5"/>
        <v>N</v>
      </c>
      <c r="AG25" s="5"/>
    </row>
    <row r="26">
      <c r="A26" s="6" t="s">
        <v>101</v>
      </c>
      <c r="B26" s="6" t="s">
        <v>102</v>
      </c>
      <c r="C26" s="6" t="s">
        <v>33</v>
      </c>
      <c r="D26" s="13">
        <v>2018.0</v>
      </c>
      <c r="E26" s="13">
        <v>334.0</v>
      </c>
      <c r="F26" s="34">
        <v>359.0</v>
      </c>
      <c r="G26" s="15">
        <v>2030.0</v>
      </c>
      <c r="H26" s="35">
        <v>844.0</v>
      </c>
      <c r="I26" s="34">
        <v>459.0</v>
      </c>
      <c r="J26" s="16">
        <v>438.11</v>
      </c>
      <c r="K26" s="17">
        <f t="shared" si="1"/>
        <v>0.008804774607</v>
      </c>
      <c r="L26" s="16">
        <v>2050.0</v>
      </c>
      <c r="M26" s="16">
        <v>0.0</v>
      </c>
      <c r="N26" s="18" t="s">
        <v>34</v>
      </c>
      <c r="O26" s="19" t="s">
        <v>42</v>
      </c>
      <c r="P26" s="20" t="str">
        <f t="array" ref="P26">index(CAT_NZ_Nov22!$Q$16:$Q$54,match($B26,CAT_NZ_Nov22!$C$16:$C$53,0))</f>
        <v>Credible</v>
      </c>
      <c r="Q26" s="11" t="s">
        <v>36</v>
      </c>
      <c r="R26" s="11" t="s">
        <v>36</v>
      </c>
      <c r="S26" s="21" t="s">
        <v>36</v>
      </c>
      <c r="T26" s="22" t="str">
        <f t="shared" si="2"/>
        <v>lower</v>
      </c>
      <c r="U26" s="22" t="str">
        <f t="shared" si="3"/>
        <v>lower</v>
      </c>
      <c r="V26" s="22" t="str">
        <f t="shared" si="4"/>
        <v>lower</v>
      </c>
      <c r="W26" s="20" t="s">
        <v>37</v>
      </c>
      <c r="X26" s="20"/>
      <c r="Y26" s="36" t="s">
        <v>93</v>
      </c>
      <c r="Z26" s="5"/>
      <c r="AA26" s="5"/>
      <c r="AB26" s="5"/>
      <c r="AC26" s="5"/>
      <c r="AD26" s="5"/>
      <c r="AE26" s="12" t="s">
        <v>35</v>
      </c>
      <c r="AF26" s="22" t="str">
        <f t="shared" si="5"/>
        <v>N</v>
      </c>
      <c r="AG26" s="5"/>
    </row>
    <row r="27">
      <c r="A27" s="6" t="s">
        <v>103</v>
      </c>
      <c r="B27" s="6" t="s">
        <v>104</v>
      </c>
      <c r="C27" s="6" t="s">
        <v>33</v>
      </c>
      <c r="D27" s="13">
        <v>2018.0</v>
      </c>
      <c r="E27" s="40">
        <v>282.0</v>
      </c>
      <c r="F27" s="34">
        <v>296.0</v>
      </c>
      <c r="G27" s="15">
        <v>2030.0</v>
      </c>
      <c r="H27" s="35">
        <v>164.0</v>
      </c>
      <c r="I27" s="34">
        <v>307.0</v>
      </c>
      <c r="J27" s="16">
        <v>270.53</v>
      </c>
      <c r="K27" s="17">
        <f t="shared" si="1"/>
        <v>0.005436889536</v>
      </c>
      <c r="L27" s="16">
        <v>2050.0</v>
      </c>
      <c r="M27" s="16">
        <v>0.0</v>
      </c>
      <c r="N27" s="18" t="s">
        <v>41</v>
      </c>
      <c r="O27" s="19" t="s">
        <v>42</v>
      </c>
      <c r="P27" s="20" t="str">
        <f t="array" ref="P27">index(CAT_NZ_Nov22!$Q$16:$Q$54,match($B27,CAT_NZ_Nov22!$C$16:$C$53,0))</f>
        <v>Credible</v>
      </c>
      <c r="Q27" s="11" t="s">
        <v>36</v>
      </c>
      <c r="R27" s="11" t="s">
        <v>36</v>
      </c>
      <c r="S27" s="21" t="s">
        <v>36</v>
      </c>
      <c r="T27" s="22" t="str">
        <f t="shared" si="2"/>
        <v>lower</v>
      </c>
      <c r="U27" s="22" t="str">
        <f t="shared" si="3"/>
        <v>lower</v>
      </c>
      <c r="V27" s="22" t="str">
        <f t="shared" si="4"/>
        <v>lower</v>
      </c>
      <c r="W27" s="20" t="s">
        <v>37</v>
      </c>
      <c r="X27" s="20"/>
      <c r="Y27" s="36" t="s">
        <v>93</v>
      </c>
      <c r="Z27" s="5"/>
      <c r="AA27" s="5"/>
      <c r="AB27" s="5"/>
      <c r="AC27" s="5"/>
      <c r="AD27" s="5"/>
      <c r="AE27" s="12" t="s">
        <v>42</v>
      </c>
      <c r="AF27" s="22" t="str">
        <f t="shared" si="5"/>
        <v>N</v>
      </c>
      <c r="AG27" s="5"/>
    </row>
    <row r="28">
      <c r="A28" s="6" t="s">
        <v>105</v>
      </c>
      <c r="B28" s="6" t="s">
        <v>106</v>
      </c>
      <c r="C28" s="6" t="s">
        <v>33</v>
      </c>
      <c r="D28" s="13">
        <v>2018.0</v>
      </c>
      <c r="E28" s="13">
        <v>215.0</v>
      </c>
      <c r="F28" s="34">
        <v>206.0</v>
      </c>
      <c r="G28" s="15">
        <v>2030.0</v>
      </c>
      <c r="H28" s="35">
        <v>208.0</v>
      </c>
      <c r="I28" s="34">
        <v>250.0</v>
      </c>
      <c r="J28" s="16">
        <v>243.55</v>
      </c>
      <c r="K28" s="17">
        <f t="shared" si="1"/>
        <v>0.004894667676</v>
      </c>
      <c r="L28" s="16">
        <v>2050.0</v>
      </c>
      <c r="M28" s="16">
        <v>0.0</v>
      </c>
      <c r="N28" s="18" t="s">
        <v>34</v>
      </c>
      <c r="O28" s="19" t="s">
        <v>35</v>
      </c>
      <c r="P28" s="20" t="str">
        <f t="array" ref="P28">index(CAT_NZ_Nov22!$Q$16:$Q$54,match($B28,CAT_NZ_Nov22!$C$16:$C$53,0))</f>
        <v>None</v>
      </c>
      <c r="Q28" s="11" t="s">
        <v>36</v>
      </c>
      <c r="R28" s="11" t="s">
        <v>36</v>
      </c>
      <c r="S28" s="21" t="s">
        <v>36</v>
      </c>
      <c r="T28" s="22" t="str">
        <f t="shared" si="2"/>
        <v>much lower</v>
      </c>
      <c r="U28" s="22" t="str">
        <f t="shared" si="3"/>
        <v>much lower</v>
      </c>
      <c r="V28" s="22" t="str">
        <f t="shared" si="4"/>
        <v>much lower</v>
      </c>
      <c r="W28" s="20" t="s">
        <v>37</v>
      </c>
      <c r="X28" s="20"/>
      <c r="Y28" s="36" t="s">
        <v>93</v>
      </c>
      <c r="Z28" s="5"/>
      <c r="AA28" s="5"/>
      <c r="AB28" s="5"/>
      <c r="AC28" s="5"/>
      <c r="AD28" s="5"/>
      <c r="AE28" s="12" t="s">
        <v>35</v>
      </c>
      <c r="AF28" s="22" t="str">
        <f t="shared" si="5"/>
        <v>N</v>
      </c>
      <c r="AG28" s="5"/>
    </row>
    <row r="29">
      <c r="A29" s="6" t="s">
        <v>107</v>
      </c>
      <c r="B29" s="6" t="s">
        <v>108</v>
      </c>
      <c r="C29" s="6" t="s">
        <v>33</v>
      </c>
      <c r="D29" s="13">
        <v>2018.0</v>
      </c>
      <c r="E29" s="13">
        <v>109.0</v>
      </c>
      <c r="F29" s="28">
        <v>90.0</v>
      </c>
      <c r="G29" s="15">
        <v>2030.0</v>
      </c>
      <c r="H29" s="28">
        <v>81.0</v>
      </c>
      <c r="I29" s="28">
        <v>134.0</v>
      </c>
      <c r="J29" s="16">
        <v>55.33</v>
      </c>
      <c r="K29" s="17">
        <f t="shared" si="1"/>
        <v>0.001111976853</v>
      </c>
      <c r="L29" s="16">
        <v>2050.0</v>
      </c>
      <c r="M29" s="16">
        <v>0.0</v>
      </c>
      <c r="N29" s="18" t="s">
        <v>41</v>
      </c>
      <c r="O29" s="19" t="s">
        <v>42</v>
      </c>
      <c r="P29" s="20" t="str">
        <f t="array" ref="P29">index(CAT_NZ_Nov22!$Q$16:$Q$54,match($B29,CAT_NZ_Nov22!$C$16:$C$53,0))</f>
        <v>Credible</v>
      </c>
      <c r="Q29" s="11" t="s">
        <v>36</v>
      </c>
      <c r="R29" s="11" t="s">
        <v>36</v>
      </c>
      <c r="S29" s="21" t="s">
        <v>36</v>
      </c>
      <c r="T29" s="22" t="str">
        <f t="shared" si="2"/>
        <v>lower</v>
      </c>
      <c r="U29" s="22" t="str">
        <f t="shared" si="3"/>
        <v>lower</v>
      </c>
      <c r="V29" s="22" t="str">
        <f t="shared" si="4"/>
        <v>lower</v>
      </c>
      <c r="W29" s="20" t="s">
        <v>37</v>
      </c>
      <c r="X29" s="20" t="s">
        <v>86</v>
      </c>
      <c r="Y29" s="30" t="s">
        <v>87</v>
      </c>
      <c r="Z29" s="5"/>
      <c r="AA29" s="5"/>
      <c r="AB29" s="5"/>
      <c r="AC29" s="5"/>
      <c r="AD29" s="5"/>
      <c r="AE29" s="12" t="s">
        <v>42</v>
      </c>
      <c r="AF29" s="22" t="str">
        <f t="shared" si="5"/>
        <v>N</v>
      </c>
      <c r="AG29" s="5"/>
    </row>
    <row r="30">
      <c r="A30" s="6" t="s">
        <v>109</v>
      </c>
      <c r="B30" s="6" t="s">
        <v>110</v>
      </c>
      <c r="C30" s="6" t="s">
        <v>33</v>
      </c>
      <c r="D30" s="13">
        <v>2019.0</v>
      </c>
      <c r="E30" s="13">
        <v>353.0</v>
      </c>
      <c r="F30" s="34">
        <v>332.0</v>
      </c>
      <c r="G30" s="15">
        <v>2030.0</v>
      </c>
      <c r="H30" s="35">
        <v>515.0</v>
      </c>
      <c r="I30" s="34">
        <v>432.0</v>
      </c>
      <c r="J30" s="16">
        <v>351.96</v>
      </c>
      <c r="K30" s="17">
        <f t="shared" si="1"/>
        <v>0.007073402732</v>
      </c>
      <c r="L30" s="16" t="s">
        <v>111</v>
      </c>
      <c r="M30" s="16" t="s">
        <v>111</v>
      </c>
      <c r="N30" s="18" t="s">
        <v>63</v>
      </c>
      <c r="O30" s="19" t="s">
        <v>64</v>
      </c>
      <c r="P30" s="20" t="str">
        <f t="array" ref="P30">index(CAT_NZ_Nov22!$Q$16:$Q$54,match($B30,CAT_NZ_Nov22!$C$16:$C$53,0))</f>
        <v>None</v>
      </c>
      <c r="Q30" s="11" t="s">
        <v>36</v>
      </c>
      <c r="R30" s="11" t="s">
        <v>36</v>
      </c>
      <c r="S30" s="21" t="s">
        <v>36</v>
      </c>
      <c r="T30" s="22" t="str">
        <f t="shared" si="2"/>
        <v>much lower</v>
      </c>
      <c r="U30" s="22" t="str">
        <f t="shared" si="3"/>
        <v>much lower</v>
      </c>
      <c r="V30" s="22" t="str">
        <f t="shared" si="4"/>
        <v>much lower</v>
      </c>
      <c r="W30" s="20" t="s">
        <v>37</v>
      </c>
      <c r="X30" s="20"/>
      <c r="Y30" s="36" t="s">
        <v>93</v>
      </c>
      <c r="Z30" s="5"/>
      <c r="AA30" s="5"/>
      <c r="AB30" s="5"/>
      <c r="AC30" s="5"/>
      <c r="AD30" s="5"/>
      <c r="AE30" s="12" t="s">
        <v>35</v>
      </c>
      <c r="AF30" s="22" t="str">
        <f t="shared" si="5"/>
        <v>N</v>
      </c>
      <c r="AG30" s="5"/>
    </row>
    <row r="31">
      <c r="A31" s="6" t="s">
        <v>112</v>
      </c>
      <c r="B31" s="6" t="s">
        <v>113</v>
      </c>
      <c r="C31" s="6" t="s">
        <v>33</v>
      </c>
      <c r="D31" s="13">
        <v>2019.0</v>
      </c>
      <c r="E31" s="40">
        <v>179.0</v>
      </c>
      <c r="F31" s="34">
        <v>178.0</v>
      </c>
      <c r="G31" s="15">
        <v>2030.0</v>
      </c>
      <c r="H31" s="35">
        <v>347.0</v>
      </c>
      <c r="I31" s="34">
        <v>214.0</v>
      </c>
      <c r="J31" s="16">
        <v>183.37</v>
      </c>
      <c r="K31" s="17">
        <f t="shared" si="1"/>
        <v>0.00368521951</v>
      </c>
      <c r="L31" s="16" t="s">
        <v>111</v>
      </c>
      <c r="M31" s="16" t="s">
        <v>111</v>
      </c>
      <c r="N31" s="18" t="s">
        <v>63</v>
      </c>
      <c r="O31" s="19" t="s">
        <v>64</v>
      </c>
      <c r="P31" s="20" t="str">
        <f t="array" ref="P31">index(CAT_NZ_Nov22!$Q$16:$Q$54,match($B31,CAT_NZ_Nov22!$C$16:$C$53,0))</f>
        <v>None</v>
      </c>
      <c r="Q31" s="11" t="s">
        <v>36</v>
      </c>
      <c r="R31" s="11" t="s">
        <v>36</v>
      </c>
      <c r="S31" s="21" t="s">
        <v>36</v>
      </c>
      <c r="T31" s="22" t="str">
        <f t="shared" si="2"/>
        <v>much lower</v>
      </c>
      <c r="U31" s="22" t="str">
        <f t="shared" si="3"/>
        <v>much lower</v>
      </c>
      <c r="V31" s="22" t="str">
        <f t="shared" si="4"/>
        <v>much lower</v>
      </c>
      <c r="W31" s="20" t="s">
        <v>37</v>
      </c>
      <c r="X31" s="20"/>
      <c r="Y31" s="36" t="s">
        <v>93</v>
      </c>
      <c r="Z31" s="5"/>
      <c r="AA31" s="5"/>
      <c r="AB31" s="5"/>
      <c r="AC31" s="5"/>
      <c r="AD31" s="5"/>
      <c r="AE31" s="12" t="s">
        <v>35</v>
      </c>
      <c r="AF31" s="22" t="str">
        <f t="shared" si="5"/>
        <v>N</v>
      </c>
      <c r="AG31" s="5"/>
    </row>
    <row r="32">
      <c r="A32" s="6" t="s">
        <v>114</v>
      </c>
      <c r="B32" s="6" t="s">
        <v>115</v>
      </c>
      <c r="C32" s="6" t="s">
        <v>33</v>
      </c>
      <c r="D32" s="13">
        <v>2019.0</v>
      </c>
      <c r="E32" s="13">
        <v>1038.0</v>
      </c>
      <c r="F32" s="34">
        <v>1078.0</v>
      </c>
      <c r="G32" s="15">
        <v>2030.0</v>
      </c>
      <c r="H32" s="35">
        <v>1959.0</v>
      </c>
      <c r="I32" s="34">
        <v>1189.0</v>
      </c>
      <c r="J32" s="16">
        <v>893.78</v>
      </c>
      <c r="K32" s="17">
        <f t="shared" si="1"/>
        <v>0.01796245566</v>
      </c>
      <c r="L32" s="16" t="s">
        <v>111</v>
      </c>
      <c r="M32" s="16" t="s">
        <v>111</v>
      </c>
      <c r="N32" s="18" t="s">
        <v>63</v>
      </c>
      <c r="O32" s="19" t="s">
        <v>64</v>
      </c>
      <c r="P32" s="20" t="str">
        <f t="array" ref="P32">index(CAT_NZ_Nov22!$Q$16:$Q$54,match($B32,CAT_NZ_Nov22!$C$16:$C$53,0))</f>
        <v>None</v>
      </c>
      <c r="Q32" s="11" t="s">
        <v>36</v>
      </c>
      <c r="R32" s="11" t="s">
        <v>36</v>
      </c>
      <c r="S32" s="21" t="s">
        <v>36</v>
      </c>
      <c r="T32" s="22" t="str">
        <f t="shared" si="2"/>
        <v>much lower</v>
      </c>
      <c r="U32" s="22" t="str">
        <f t="shared" si="3"/>
        <v>much lower</v>
      </c>
      <c r="V32" s="22" t="str">
        <f t="shared" si="4"/>
        <v>much lower</v>
      </c>
      <c r="W32" s="20" t="s">
        <v>37</v>
      </c>
      <c r="X32" s="20"/>
      <c r="Y32" s="36" t="s">
        <v>93</v>
      </c>
      <c r="Z32" s="5"/>
      <c r="AA32" s="5"/>
      <c r="AB32" s="5"/>
      <c r="AC32" s="5"/>
      <c r="AD32" s="5"/>
      <c r="AE32" s="12" t="s">
        <v>35</v>
      </c>
      <c r="AF32" s="22" t="str">
        <f t="shared" si="5"/>
        <v>N</v>
      </c>
      <c r="AG32" s="5"/>
    </row>
    <row r="33">
      <c r="A33" s="6" t="s">
        <v>116</v>
      </c>
      <c r="B33" s="6" t="s">
        <v>117</v>
      </c>
      <c r="C33" s="6" t="s">
        <v>33</v>
      </c>
      <c r="D33" s="13">
        <v>2019.0</v>
      </c>
      <c r="E33" s="13">
        <v>92.0</v>
      </c>
      <c r="F33" s="34">
        <v>85.0</v>
      </c>
      <c r="G33" s="15">
        <v>2030.0</v>
      </c>
      <c r="H33" s="35">
        <v>116.0</v>
      </c>
      <c r="I33" s="34">
        <v>104.0</v>
      </c>
      <c r="J33" s="16">
        <v>91.15</v>
      </c>
      <c r="K33" s="17">
        <f t="shared" si="1"/>
        <v>0.001831857765</v>
      </c>
      <c r="L33" s="6">
        <v>2100.0</v>
      </c>
      <c r="M33" s="6">
        <v>0.0</v>
      </c>
      <c r="N33" s="18" t="s">
        <v>41</v>
      </c>
      <c r="O33" s="25" t="s">
        <v>35</v>
      </c>
      <c r="P33" s="41" t="str">
        <f t="array" ref="P33">index(CAT_NZ_Nov22!$Q$16:$Q$54,match($B33,CAT_NZ_Nov22!$C$16:$C$53,0))</f>
        <v>None</v>
      </c>
      <c r="Q33" s="11" t="s">
        <v>36</v>
      </c>
      <c r="R33" s="11" t="s">
        <v>36</v>
      </c>
      <c r="S33" s="21" t="s">
        <v>36</v>
      </c>
      <c r="T33" s="22" t="str">
        <f t="shared" si="2"/>
        <v>much lower</v>
      </c>
      <c r="U33" s="22" t="str">
        <f t="shared" si="3"/>
        <v>much lower</v>
      </c>
      <c r="V33" s="22" t="str">
        <f t="shared" si="4"/>
        <v>much lower</v>
      </c>
      <c r="W33" s="20" t="s">
        <v>37</v>
      </c>
      <c r="X33" s="20"/>
      <c r="Y33" s="36" t="s">
        <v>93</v>
      </c>
      <c r="Z33" s="5"/>
      <c r="AA33" s="5"/>
      <c r="AB33" s="5"/>
      <c r="AC33" s="5"/>
      <c r="AD33" s="5"/>
      <c r="AE33" s="12" t="s">
        <v>35</v>
      </c>
      <c r="AF33" s="22" t="str">
        <f t="shared" si="5"/>
        <v>N</v>
      </c>
      <c r="AG33" s="5"/>
    </row>
    <row r="34" ht="20.25" customHeight="1">
      <c r="A34" s="42" t="s">
        <v>118</v>
      </c>
      <c r="B34" s="6" t="s">
        <v>119</v>
      </c>
      <c r="C34" s="6" t="s">
        <v>33</v>
      </c>
      <c r="D34" s="5"/>
      <c r="E34" s="5"/>
      <c r="F34" s="37">
        <v>82.5</v>
      </c>
      <c r="G34" s="15">
        <v>2030.0</v>
      </c>
      <c r="H34" s="43">
        <v>65.6</v>
      </c>
      <c r="I34" s="37">
        <v>81.9</v>
      </c>
      <c r="J34" s="16">
        <v>87.26</v>
      </c>
      <c r="K34" s="17">
        <f t="shared" si="1"/>
        <v>0.001753679743</v>
      </c>
      <c r="L34" s="16" t="s">
        <v>111</v>
      </c>
      <c r="M34" s="16" t="s">
        <v>111</v>
      </c>
      <c r="N34" s="18" t="s">
        <v>63</v>
      </c>
      <c r="O34" s="20" t="s">
        <v>35</v>
      </c>
      <c r="P34" s="44" t="s">
        <v>84</v>
      </c>
      <c r="Q34" s="11" t="s">
        <v>36</v>
      </c>
      <c r="R34" s="25" t="s">
        <v>43</v>
      </c>
      <c r="S34" s="21" t="s">
        <v>36</v>
      </c>
      <c r="T34" s="22" t="str">
        <f t="shared" si="2"/>
        <v>much lower</v>
      </c>
      <c r="U34" s="22" t="str">
        <f t="shared" si="3"/>
        <v>lower</v>
      </c>
      <c r="V34" s="22" t="str">
        <f t="shared" si="4"/>
        <v>much lower</v>
      </c>
      <c r="W34" s="20" t="s">
        <v>120</v>
      </c>
      <c r="X34" s="20" t="s">
        <v>121</v>
      </c>
      <c r="Y34" s="39" t="s">
        <v>96</v>
      </c>
      <c r="Z34" s="5"/>
      <c r="AA34" s="5"/>
      <c r="AB34" s="5"/>
      <c r="AC34" s="5"/>
      <c r="AD34" s="5"/>
      <c r="AE34" s="45"/>
      <c r="AF34" s="22" t="str">
        <f t="shared" si="5"/>
        <v>N</v>
      </c>
      <c r="AG34" s="5"/>
    </row>
    <row r="35">
      <c r="A35" s="42" t="s">
        <v>122</v>
      </c>
      <c r="B35" s="6" t="s">
        <v>123</v>
      </c>
      <c r="C35" s="6" t="s">
        <v>33</v>
      </c>
      <c r="D35" s="5"/>
      <c r="E35" s="5"/>
      <c r="F35" s="28">
        <v>59.0</v>
      </c>
      <c r="G35" s="15">
        <v>2030.0</v>
      </c>
      <c r="H35" s="28">
        <v>33.4</v>
      </c>
      <c r="I35" s="28">
        <v>31.5</v>
      </c>
      <c r="J35" s="16">
        <v>72.59</v>
      </c>
      <c r="K35" s="17">
        <f t="shared" si="1"/>
        <v>0.001458854143</v>
      </c>
      <c r="L35" s="11">
        <v>2050.0</v>
      </c>
      <c r="M35" s="11">
        <v>0.0</v>
      </c>
      <c r="N35" s="18" t="s">
        <v>74</v>
      </c>
      <c r="O35" s="19" t="s">
        <v>42</v>
      </c>
      <c r="P35" s="20" t="str">
        <f t="array" ref="P35">index(CAT_NZ_Nov22!$Q$16:$Q$54,match($B35,CAT_NZ_Nov22!$C$16:$C$53,0))</f>
        <v>Credible</v>
      </c>
      <c r="Q35" s="11" t="s">
        <v>43</v>
      </c>
      <c r="R35" s="25" t="s">
        <v>43</v>
      </c>
      <c r="S35" s="25" t="s">
        <v>43</v>
      </c>
      <c r="T35" s="22" t="str">
        <f t="shared" si="2"/>
        <v>higher</v>
      </c>
      <c r="U35" s="22" t="str">
        <f t="shared" si="3"/>
        <v>higher</v>
      </c>
      <c r="V35" s="22" t="str">
        <f t="shared" si="4"/>
        <v>higher</v>
      </c>
      <c r="W35" s="20" t="s">
        <v>37</v>
      </c>
      <c r="X35" s="20" t="s">
        <v>86</v>
      </c>
      <c r="Y35" s="30" t="s">
        <v>87</v>
      </c>
      <c r="Z35" s="5"/>
      <c r="AA35" s="5"/>
      <c r="AB35" s="5"/>
      <c r="AC35" s="5"/>
      <c r="AD35" s="5"/>
      <c r="AE35" s="45"/>
      <c r="AF35" s="22" t="str">
        <f t="shared" si="5"/>
        <v>Y</v>
      </c>
      <c r="AG35" s="5"/>
    </row>
    <row r="36">
      <c r="A36" s="42" t="s">
        <v>124</v>
      </c>
      <c r="B36" s="6" t="s">
        <v>125</v>
      </c>
      <c r="C36" s="6" t="s">
        <v>33</v>
      </c>
      <c r="D36" s="5"/>
      <c r="E36" s="5"/>
      <c r="F36" s="46">
        <v>80.0</v>
      </c>
      <c r="G36" s="15">
        <v>2030.0</v>
      </c>
      <c r="H36" s="46">
        <v>90.5</v>
      </c>
      <c r="I36" s="46">
        <v>100.0</v>
      </c>
      <c r="J36" s="16">
        <v>71.77</v>
      </c>
      <c r="K36" s="17">
        <f t="shared" si="1"/>
        <v>0.001442374457</v>
      </c>
      <c r="L36" s="11">
        <v>2050.0</v>
      </c>
      <c r="M36" s="11">
        <v>0.0</v>
      </c>
      <c r="N36" s="18" t="s">
        <v>74</v>
      </c>
      <c r="O36" s="19" t="s">
        <v>35</v>
      </c>
      <c r="P36" s="44" t="s">
        <v>126</v>
      </c>
      <c r="Q36" s="11" t="s">
        <v>36</v>
      </c>
      <c r="R36" s="11" t="s">
        <v>36</v>
      </c>
      <c r="S36" s="21" t="s">
        <v>36</v>
      </c>
      <c r="T36" s="22" t="str">
        <f t="shared" si="2"/>
        <v>lower</v>
      </c>
      <c r="U36" s="22" t="str">
        <f t="shared" si="3"/>
        <v>lower</v>
      </c>
      <c r="V36" s="22" t="str">
        <f t="shared" si="4"/>
        <v>lower</v>
      </c>
      <c r="W36" s="20" t="s">
        <v>127</v>
      </c>
      <c r="X36" s="20" t="s">
        <v>128</v>
      </c>
      <c r="Y36" s="47" t="s">
        <v>129</v>
      </c>
      <c r="Z36" s="5"/>
      <c r="AA36" s="5"/>
      <c r="AB36" s="5"/>
      <c r="AC36" s="5"/>
      <c r="AD36" s="5"/>
      <c r="AE36" s="45"/>
      <c r="AF36" s="22" t="str">
        <f t="shared" si="5"/>
        <v>N</v>
      </c>
      <c r="AG36" s="5"/>
    </row>
    <row r="37">
      <c r="A37" s="42" t="s">
        <v>130</v>
      </c>
      <c r="B37" s="6" t="s">
        <v>131</v>
      </c>
      <c r="C37" s="6" t="s">
        <v>33</v>
      </c>
      <c r="D37" s="11">
        <v>2021.0</v>
      </c>
      <c r="E37" s="11">
        <v>57.9</v>
      </c>
      <c r="F37" s="37">
        <v>47.0</v>
      </c>
      <c r="G37" s="15">
        <v>2030.0</v>
      </c>
      <c r="H37" s="43">
        <v>60.0</v>
      </c>
      <c r="I37" s="37">
        <v>49.0</v>
      </c>
      <c r="J37" s="16">
        <v>67.26</v>
      </c>
      <c r="K37" s="17">
        <f t="shared" si="1"/>
        <v>0.001351736185</v>
      </c>
      <c r="L37" s="11">
        <v>2050.0</v>
      </c>
      <c r="M37" s="11">
        <v>0.0</v>
      </c>
      <c r="N37" s="18" t="s">
        <v>41</v>
      </c>
      <c r="O37" s="19" t="s">
        <v>35</v>
      </c>
      <c r="P37" s="20" t="str">
        <f t="array" ref="P37">index(CAT_NZ_Nov22!$Q$16:$Q$54,match($B37,CAT_NZ_Nov22!$C$16:$C$53,0))</f>
        <v>Credible</v>
      </c>
      <c r="Q37" s="11" t="s">
        <v>36</v>
      </c>
      <c r="R37" s="11" t="s">
        <v>36</v>
      </c>
      <c r="S37" s="21" t="s">
        <v>36</v>
      </c>
      <c r="T37" s="22" t="str">
        <f t="shared" si="2"/>
        <v>lower</v>
      </c>
      <c r="U37" s="22" t="str">
        <f t="shared" si="3"/>
        <v>lower</v>
      </c>
      <c r="V37" s="22" t="str">
        <f t="shared" si="4"/>
        <v>lower</v>
      </c>
      <c r="W37" s="20" t="s">
        <v>37</v>
      </c>
      <c r="X37" s="20" t="s">
        <v>121</v>
      </c>
      <c r="Y37" s="39" t="s">
        <v>96</v>
      </c>
      <c r="Z37" s="48"/>
      <c r="AA37" s="5"/>
      <c r="AB37" s="5"/>
      <c r="AC37" s="5"/>
      <c r="AD37" s="5"/>
      <c r="AE37" s="45"/>
      <c r="AF37" s="22" t="str">
        <f t="shared" si="5"/>
        <v>Y</v>
      </c>
      <c r="AG37" s="5"/>
    </row>
    <row r="38">
      <c r="A38" s="49" t="s">
        <v>132</v>
      </c>
      <c r="B38" s="6" t="s">
        <v>133</v>
      </c>
      <c r="C38" s="6" t="s">
        <v>33</v>
      </c>
      <c r="D38" s="5"/>
      <c r="E38" s="5"/>
      <c r="F38" s="31">
        <v>44.0</v>
      </c>
      <c r="G38" s="15">
        <v>2030.0</v>
      </c>
      <c r="H38" s="31">
        <v>60.0</v>
      </c>
      <c r="I38" s="31">
        <v>59.4</v>
      </c>
      <c r="J38" s="11">
        <v>48.37</v>
      </c>
      <c r="K38" s="17">
        <f t="shared" si="1"/>
        <v>0.0009721004947</v>
      </c>
      <c r="L38" s="11">
        <v>2045.0</v>
      </c>
      <c r="M38" s="11">
        <v>0.0</v>
      </c>
      <c r="N38" s="18" t="s">
        <v>74</v>
      </c>
      <c r="O38" s="19" t="s">
        <v>35</v>
      </c>
      <c r="P38" s="44" t="s">
        <v>126</v>
      </c>
      <c r="Q38" s="11" t="s">
        <v>36</v>
      </c>
      <c r="R38" s="11" t="s">
        <v>36</v>
      </c>
      <c r="S38" s="21" t="s">
        <v>36</v>
      </c>
      <c r="T38" s="22" t="str">
        <f t="shared" si="2"/>
        <v>lower</v>
      </c>
      <c r="U38" s="22" t="str">
        <f t="shared" si="3"/>
        <v>lower</v>
      </c>
      <c r="V38" s="22" t="str">
        <f t="shared" si="4"/>
        <v>lower</v>
      </c>
      <c r="W38" s="20" t="s">
        <v>134</v>
      </c>
      <c r="X38" s="20" t="s">
        <v>135</v>
      </c>
      <c r="Y38" s="50" t="s">
        <v>136</v>
      </c>
      <c r="Z38" s="5"/>
      <c r="AA38" s="5"/>
      <c r="AB38" s="5"/>
      <c r="AC38" s="5"/>
      <c r="AD38" s="5"/>
      <c r="AE38" s="45"/>
      <c r="AF38" s="22" t="str">
        <f t="shared" si="5"/>
        <v>N</v>
      </c>
      <c r="AG38" s="5"/>
    </row>
    <row r="39">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1"/>
      <c r="AF39" s="5"/>
      <c r="AG39" s="5"/>
    </row>
    <row r="40">
      <c r="A40" s="5"/>
      <c r="B40" s="5"/>
      <c r="C40" s="5"/>
      <c r="D40" s="5"/>
      <c r="E40" s="5"/>
      <c r="F40" s="5"/>
      <c r="G40" s="5"/>
      <c r="H40" s="14" t="s">
        <v>3</v>
      </c>
      <c r="I40" s="5"/>
      <c r="J40" s="5"/>
      <c r="K40" s="5"/>
      <c r="L40" s="5"/>
      <c r="M40" s="5"/>
      <c r="N40" s="5"/>
      <c r="O40" s="5"/>
      <c r="P40" s="5"/>
      <c r="Q40" s="5"/>
      <c r="R40" s="5"/>
      <c r="S40" s="5"/>
      <c r="T40" s="5"/>
      <c r="U40" s="5"/>
      <c r="V40" s="5"/>
      <c r="W40" s="5"/>
      <c r="X40" s="5"/>
      <c r="Y40" s="5"/>
      <c r="Z40" s="5"/>
      <c r="AA40" s="5"/>
      <c r="AB40" s="5"/>
      <c r="AC40" s="5"/>
      <c r="AD40" s="5"/>
      <c r="AE40" s="51"/>
      <c r="AF40" s="5"/>
      <c r="AG40" s="5"/>
    </row>
    <row r="41">
      <c r="A41" s="5"/>
      <c r="B41" s="5"/>
      <c r="C41" s="5"/>
      <c r="D41" s="5"/>
      <c r="E41" s="5"/>
      <c r="F41" s="5"/>
      <c r="G41" s="5"/>
      <c r="H41" s="35" t="s">
        <v>137</v>
      </c>
      <c r="I41" s="5"/>
      <c r="J41" s="5"/>
      <c r="K41" s="5"/>
      <c r="L41" s="5"/>
      <c r="M41" s="5"/>
      <c r="N41" s="5"/>
      <c r="O41" s="5"/>
      <c r="P41" s="5"/>
      <c r="Q41" s="5"/>
      <c r="R41" s="5"/>
      <c r="S41" s="5"/>
      <c r="T41" s="5"/>
      <c r="U41" s="5"/>
      <c r="V41" s="5"/>
      <c r="W41" s="5"/>
      <c r="X41" s="5"/>
      <c r="Y41" s="5"/>
      <c r="Z41" s="5"/>
      <c r="AA41" s="5"/>
      <c r="AB41" s="5"/>
      <c r="AC41" s="5"/>
      <c r="AD41" s="5"/>
      <c r="AE41" s="51"/>
      <c r="AF41" s="5"/>
      <c r="AG41" s="5"/>
    </row>
    <row r="42">
      <c r="A42" s="5"/>
      <c r="B42" s="5"/>
      <c r="C42" s="5"/>
      <c r="D42" s="5"/>
      <c r="E42" s="5"/>
      <c r="F42" s="5"/>
      <c r="G42" s="5"/>
      <c r="H42" s="37" t="s">
        <v>138</v>
      </c>
      <c r="I42" s="5"/>
      <c r="J42" s="5"/>
      <c r="K42" s="5"/>
      <c r="L42" s="5"/>
      <c r="M42" s="5"/>
      <c r="N42" s="5"/>
      <c r="O42" s="5"/>
      <c r="P42" s="5"/>
      <c r="Q42" s="5"/>
      <c r="R42" s="5"/>
      <c r="S42" s="5"/>
      <c r="T42" s="5"/>
      <c r="U42" s="5"/>
      <c r="V42" s="5"/>
      <c r="W42" s="5"/>
      <c r="X42" s="5"/>
      <c r="Y42" s="5"/>
      <c r="Z42" s="5"/>
      <c r="AA42" s="5"/>
      <c r="AB42" s="5"/>
      <c r="AC42" s="5"/>
      <c r="AD42" s="5"/>
      <c r="AE42" s="51"/>
      <c r="AF42" s="5"/>
      <c r="AG42" s="5"/>
    </row>
    <row r="43">
      <c r="A43" s="5"/>
      <c r="B43" s="5"/>
      <c r="C43" s="5"/>
      <c r="D43" s="5"/>
      <c r="E43" s="5"/>
      <c r="F43" s="5"/>
      <c r="G43" s="5"/>
      <c r="H43" s="28" t="s">
        <v>139</v>
      </c>
      <c r="I43" s="5"/>
      <c r="J43" s="5"/>
      <c r="K43" s="5"/>
      <c r="L43" s="5"/>
      <c r="M43" s="5"/>
      <c r="N43" s="5"/>
      <c r="O43" s="5"/>
      <c r="P43" s="5"/>
      <c r="Q43" s="5"/>
      <c r="R43" s="5"/>
      <c r="S43" s="5"/>
      <c r="T43" s="5"/>
      <c r="U43" s="5"/>
      <c r="V43" s="5"/>
      <c r="W43" s="5"/>
      <c r="X43" s="5"/>
      <c r="Y43" s="5"/>
      <c r="Z43" s="5"/>
      <c r="AA43" s="5"/>
      <c r="AB43" s="5"/>
      <c r="AC43" s="5"/>
      <c r="AD43" s="5"/>
      <c r="AE43" s="51"/>
      <c r="AF43" s="5"/>
      <c r="AG43" s="5"/>
    </row>
    <row r="44">
      <c r="A44" s="5"/>
      <c r="B44" s="5"/>
      <c r="C44" s="5"/>
      <c r="D44" s="5"/>
      <c r="E44" s="5"/>
      <c r="F44" s="5"/>
      <c r="G44" s="5"/>
      <c r="H44" s="31" t="s">
        <v>140</v>
      </c>
      <c r="I44" s="5"/>
      <c r="J44" s="5"/>
      <c r="K44" s="5"/>
      <c r="L44" s="5"/>
      <c r="M44" s="5"/>
      <c r="N44" s="5"/>
      <c r="O44" s="5"/>
      <c r="P44" s="5"/>
      <c r="Q44" s="5"/>
      <c r="R44" s="5"/>
      <c r="S44" s="5"/>
      <c r="T44" s="5"/>
      <c r="U44" s="5"/>
      <c r="V44" s="5"/>
      <c r="W44" s="5"/>
      <c r="X44" s="5"/>
      <c r="Y44" s="5"/>
      <c r="Z44" s="5"/>
      <c r="AA44" s="5"/>
      <c r="AB44" s="5"/>
      <c r="AC44" s="5"/>
      <c r="AD44" s="5"/>
      <c r="AE44" s="51"/>
      <c r="AF44" s="5"/>
      <c r="AG44" s="5"/>
    </row>
    <row r="45">
      <c r="A45" s="5"/>
      <c r="B45" s="5"/>
      <c r="C45" s="5"/>
      <c r="D45" s="5"/>
      <c r="E45" s="5"/>
      <c r="F45" s="5"/>
      <c r="G45" s="5"/>
      <c r="H45" s="52" t="s">
        <v>141</v>
      </c>
      <c r="I45" s="5"/>
      <c r="J45" s="5"/>
      <c r="K45" s="5"/>
      <c r="L45" s="5"/>
      <c r="M45" s="5"/>
      <c r="N45" s="5"/>
      <c r="O45" s="5"/>
      <c r="P45" s="5"/>
      <c r="Q45" s="5"/>
      <c r="R45" s="5"/>
      <c r="S45" s="5"/>
      <c r="T45" s="5"/>
      <c r="U45" s="5"/>
      <c r="V45" s="5"/>
      <c r="W45" s="5"/>
      <c r="X45" s="5"/>
      <c r="Y45" s="5"/>
      <c r="Z45" s="5"/>
      <c r="AA45" s="5"/>
      <c r="AB45" s="5"/>
      <c r="AC45" s="5"/>
      <c r="AD45" s="5"/>
      <c r="AE45" s="51"/>
      <c r="AF45" s="5"/>
      <c r="AG45" s="5"/>
    </row>
    <row r="46">
      <c r="A46" s="5"/>
      <c r="B46" s="5"/>
      <c r="C46" s="5"/>
      <c r="D46" s="5"/>
      <c r="E46" s="5"/>
      <c r="F46" s="5"/>
      <c r="G46" s="5"/>
      <c r="H46" s="46" t="s">
        <v>142</v>
      </c>
      <c r="I46" s="5"/>
      <c r="J46" s="5"/>
      <c r="K46" s="5"/>
      <c r="L46" s="5"/>
      <c r="M46" s="5"/>
      <c r="N46" s="5"/>
      <c r="O46" s="5"/>
      <c r="P46" s="5"/>
      <c r="Q46" s="5"/>
      <c r="R46" s="5"/>
      <c r="S46" s="5"/>
      <c r="T46" s="5"/>
      <c r="U46" s="5"/>
      <c r="V46" s="5"/>
      <c r="W46" s="5"/>
      <c r="X46" s="5"/>
      <c r="Y46" s="5"/>
      <c r="Z46" s="5"/>
      <c r="AA46" s="5"/>
      <c r="AB46" s="5"/>
      <c r="AC46" s="5"/>
      <c r="AD46" s="5"/>
      <c r="AE46" s="51"/>
      <c r="AF46" s="5"/>
      <c r="AG46" s="5"/>
    </row>
    <row r="47">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1"/>
      <c r="AF47" s="5"/>
      <c r="AG47" s="5"/>
    </row>
    <row r="48">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1"/>
      <c r="AF48" s="5"/>
      <c r="AG48" s="5"/>
    </row>
    <row r="49">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1"/>
      <c r="AF49" s="5"/>
      <c r="AG49" s="5"/>
    </row>
    <row r="50">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1"/>
      <c r="AF50" s="5"/>
      <c r="AG50" s="5"/>
    </row>
    <row r="51">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1"/>
      <c r="AF51" s="5"/>
      <c r="AG51" s="5"/>
    </row>
    <row r="52">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1"/>
      <c r="AF52" s="5"/>
      <c r="AG52" s="5"/>
    </row>
    <row r="53">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1"/>
      <c r="AF53" s="5"/>
      <c r="AG53" s="5"/>
    </row>
    <row r="54">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1"/>
      <c r="AF54" s="5"/>
      <c r="AG54" s="5"/>
    </row>
    <row r="5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1"/>
      <c r="AF55" s="5"/>
      <c r="AG55" s="5"/>
    </row>
    <row r="56">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1"/>
      <c r="AF56" s="5"/>
      <c r="AG56" s="5"/>
    </row>
    <row r="57">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1"/>
      <c r="AF57" s="5"/>
      <c r="AG57" s="5"/>
    </row>
    <row r="58">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1"/>
      <c r="AF58" s="5"/>
      <c r="AG58" s="5"/>
    </row>
    <row r="59">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1"/>
      <c r="AF59" s="5"/>
      <c r="AG59" s="5"/>
    </row>
    <row r="60">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1"/>
      <c r="AF60" s="5"/>
      <c r="AG60" s="5"/>
    </row>
    <row r="61">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1"/>
      <c r="AF61" s="5"/>
      <c r="AG61" s="5"/>
    </row>
    <row r="62">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1"/>
      <c r="AF62" s="5"/>
      <c r="AG62" s="5"/>
    </row>
    <row r="63">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1"/>
      <c r="AF63" s="5"/>
      <c r="AG63" s="5"/>
    </row>
    <row r="64">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1"/>
      <c r="AF64" s="5"/>
      <c r="AG64" s="5"/>
    </row>
    <row r="6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1"/>
      <c r="AF65" s="5"/>
      <c r="AG65" s="5"/>
    </row>
    <row r="66">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1"/>
      <c r="AF66" s="5"/>
      <c r="AG66" s="5"/>
    </row>
    <row r="67">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1"/>
      <c r="AF67" s="5"/>
      <c r="AG67" s="5"/>
    </row>
    <row r="68">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1"/>
      <c r="AF68" s="5"/>
      <c r="AG68" s="5"/>
    </row>
    <row r="69">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c r="AE69" s="51"/>
      <c r="AF69" s="5"/>
      <c r="AG69" s="5"/>
    </row>
    <row r="70">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c r="AE70" s="51"/>
      <c r="AF70" s="5"/>
      <c r="AG70" s="5"/>
    </row>
    <row r="71">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1"/>
      <c r="AF71" s="5"/>
      <c r="AG71" s="5"/>
    </row>
    <row r="72">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1"/>
      <c r="AF72" s="5"/>
      <c r="AG72" s="5"/>
    </row>
    <row r="73">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51"/>
      <c r="AF73" s="5"/>
      <c r="AG73" s="5"/>
    </row>
    <row r="74">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1"/>
      <c r="AF74" s="5"/>
      <c r="AG74" s="5"/>
    </row>
    <row r="7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1"/>
      <c r="AF75" s="5"/>
      <c r="AG75" s="5"/>
    </row>
    <row r="76">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1"/>
      <c r="AF76" s="5"/>
      <c r="AG76" s="5"/>
    </row>
    <row r="77">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1"/>
      <c r="AF77" s="5"/>
      <c r="AG77" s="5"/>
    </row>
    <row r="78">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1"/>
      <c r="AF78" s="5"/>
      <c r="AG78" s="5"/>
    </row>
    <row r="79">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1"/>
      <c r="AF79" s="5"/>
      <c r="AG79" s="5"/>
    </row>
    <row r="80">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1"/>
      <c r="AF80" s="5"/>
      <c r="AG80" s="5"/>
    </row>
    <row r="81">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1"/>
      <c r="AF81" s="5"/>
      <c r="AG81" s="5"/>
    </row>
    <row r="82">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1"/>
      <c r="AF82" s="5"/>
      <c r="AG82" s="5"/>
    </row>
    <row r="83">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1"/>
      <c r="AF83" s="5"/>
      <c r="AG83" s="5"/>
    </row>
    <row r="84">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1"/>
      <c r="AF84" s="5"/>
      <c r="AG84" s="5"/>
    </row>
    <row r="8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1"/>
      <c r="AF85" s="5"/>
      <c r="AG85" s="5"/>
    </row>
    <row r="86">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1"/>
      <c r="AF86" s="5"/>
      <c r="AG86" s="5"/>
    </row>
    <row r="87">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1"/>
      <c r="AF87" s="5"/>
      <c r="AG87" s="5"/>
    </row>
    <row r="88">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c r="AE88" s="51"/>
      <c r="AF88" s="5"/>
      <c r="AG88" s="5"/>
    </row>
    <row r="89">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1"/>
      <c r="AF89" s="5"/>
      <c r="AG89" s="5"/>
    </row>
    <row r="90">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1"/>
      <c r="AF90" s="5"/>
      <c r="AG90" s="5"/>
    </row>
    <row r="91">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1"/>
      <c r="AF91" s="5"/>
      <c r="AG91" s="5"/>
    </row>
    <row r="92">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1"/>
      <c r="AF92" s="5"/>
      <c r="AG92" s="5"/>
    </row>
    <row r="93">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1"/>
      <c r="AF93" s="5"/>
      <c r="AG93" s="5"/>
    </row>
    <row r="94">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c r="AE94" s="51"/>
      <c r="AF94" s="5"/>
      <c r="AG94" s="5"/>
    </row>
    <row r="9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1"/>
      <c r="AF95" s="5"/>
      <c r="AG95" s="5"/>
    </row>
    <row r="96">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1"/>
      <c r="AF96" s="5"/>
      <c r="AG96" s="5"/>
    </row>
    <row r="97">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1"/>
      <c r="AF97" s="5"/>
      <c r="AG97" s="5"/>
    </row>
    <row r="98">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1"/>
      <c r="AF98" s="5"/>
      <c r="AG98" s="5"/>
    </row>
    <row r="99">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1"/>
      <c r="AF99" s="5"/>
      <c r="AG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1"/>
      <c r="AF100" s="5"/>
      <c r="AG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1"/>
      <c r="AF101" s="5"/>
      <c r="AG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1"/>
      <c r="AF102" s="5"/>
      <c r="AG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1"/>
      <c r="AF103" s="5"/>
      <c r="AG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1"/>
      <c r="AF104" s="5"/>
      <c r="AG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1"/>
      <c r="AF105" s="5"/>
      <c r="AG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1"/>
      <c r="AF106" s="5"/>
      <c r="AG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1"/>
      <c r="AF107" s="5"/>
      <c r="AG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1"/>
      <c r="AF108" s="5"/>
      <c r="AG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1"/>
      <c r="AF109" s="5"/>
      <c r="AG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1"/>
      <c r="AF110" s="5"/>
      <c r="AG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1"/>
      <c r="AF111" s="5"/>
      <c r="AG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1"/>
      <c r="AF112" s="5"/>
      <c r="AG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1"/>
      <c r="AF113" s="5"/>
      <c r="AG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1"/>
      <c r="AF114" s="5"/>
      <c r="AG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1"/>
      <c r="AF115" s="5"/>
      <c r="AG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1"/>
      <c r="AF116" s="5"/>
      <c r="AG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1"/>
      <c r="AF117" s="5"/>
      <c r="AG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1"/>
      <c r="AF118" s="5"/>
      <c r="AG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1"/>
      <c r="AF119" s="5"/>
      <c r="AG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1"/>
      <c r="AF120" s="5"/>
      <c r="AG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1"/>
      <c r="AF121" s="5"/>
      <c r="AG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1"/>
      <c r="AF122" s="5"/>
      <c r="AG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1"/>
      <c r="AF123" s="5"/>
      <c r="AG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1"/>
      <c r="AF124" s="5"/>
      <c r="AG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1"/>
      <c r="AF125" s="5"/>
      <c r="AG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1"/>
      <c r="AF126" s="5"/>
      <c r="AG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1"/>
      <c r="AF127" s="5"/>
      <c r="AG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1"/>
      <c r="AF128" s="5"/>
      <c r="AG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1"/>
      <c r="AF129" s="5"/>
      <c r="AG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1"/>
      <c r="AF130" s="5"/>
      <c r="AG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1"/>
      <c r="AF131" s="5"/>
      <c r="AG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1"/>
      <c r="AF132" s="5"/>
      <c r="AG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1"/>
      <c r="AF133" s="5"/>
      <c r="AG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1"/>
      <c r="AF134" s="5"/>
      <c r="AG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1"/>
      <c r="AF135" s="5"/>
      <c r="AG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1"/>
      <c r="AF136" s="5"/>
      <c r="AG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1"/>
      <c r="AF137" s="5"/>
      <c r="AG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1"/>
      <c r="AF138" s="5"/>
      <c r="AG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1"/>
      <c r="AF139" s="5"/>
      <c r="AG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1"/>
      <c r="AF140" s="5"/>
      <c r="AG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1"/>
      <c r="AF141" s="5"/>
      <c r="AG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1"/>
      <c r="AF142" s="5"/>
      <c r="AG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1"/>
      <c r="AF143" s="5"/>
      <c r="AG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1"/>
      <c r="AF144" s="5"/>
      <c r="AG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1"/>
      <c r="AF145" s="5"/>
      <c r="AG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1"/>
      <c r="AF146" s="5"/>
      <c r="AG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1"/>
      <c r="AF147" s="5"/>
      <c r="AG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1"/>
      <c r="AF148" s="5"/>
      <c r="AG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1"/>
      <c r="AF149" s="5"/>
      <c r="AG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1"/>
      <c r="AF150" s="5"/>
      <c r="AG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1"/>
      <c r="AF151" s="5"/>
      <c r="AG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1"/>
      <c r="AF152" s="5"/>
      <c r="AG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1"/>
      <c r="AF153" s="5"/>
      <c r="AG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1"/>
      <c r="AF154" s="5"/>
      <c r="AG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1"/>
      <c r="AF155" s="5"/>
      <c r="AG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1"/>
      <c r="AF156" s="5"/>
      <c r="AG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1"/>
      <c r="AF157" s="5"/>
      <c r="AG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1"/>
      <c r="AF158" s="5"/>
      <c r="AG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1"/>
      <c r="AF159" s="5"/>
      <c r="AG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1"/>
      <c r="AF160" s="5"/>
      <c r="AG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1"/>
      <c r="AF161" s="5"/>
      <c r="AG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1"/>
      <c r="AF162" s="5"/>
      <c r="AG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1"/>
      <c r="AF163" s="5"/>
      <c r="AG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1"/>
      <c r="AF164" s="5"/>
      <c r="AG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1"/>
      <c r="AF165" s="5"/>
      <c r="AG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1"/>
      <c r="AF166" s="5"/>
      <c r="AG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1"/>
      <c r="AF167" s="5"/>
      <c r="AG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1"/>
      <c r="AF168" s="5"/>
      <c r="AG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1"/>
      <c r="AF169" s="5"/>
      <c r="AG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1"/>
      <c r="AF170" s="5"/>
      <c r="AG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1"/>
      <c r="AF171" s="5"/>
      <c r="AG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1"/>
      <c r="AF172" s="5"/>
      <c r="AG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1"/>
      <c r="AF173" s="5"/>
      <c r="AG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1"/>
      <c r="AF174" s="5"/>
      <c r="AG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1"/>
      <c r="AF175" s="5"/>
      <c r="AG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1"/>
      <c r="AF176" s="5"/>
      <c r="AG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1"/>
      <c r="AF177" s="5"/>
      <c r="AG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1"/>
      <c r="AF178" s="5"/>
      <c r="AG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1"/>
      <c r="AF179" s="5"/>
      <c r="AG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1"/>
      <c r="AF180" s="5"/>
      <c r="AG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1"/>
      <c r="AF181" s="5"/>
      <c r="AG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1"/>
      <c r="AF182" s="5"/>
      <c r="AG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1"/>
      <c r="AF183" s="5"/>
      <c r="AG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1"/>
      <c r="AF184" s="5"/>
      <c r="AG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1"/>
      <c r="AF185" s="5"/>
      <c r="AG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1"/>
      <c r="AF186" s="5"/>
      <c r="AG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1"/>
      <c r="AF187" s="5"/>
      <c r="AG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1"/>
      <c r="AF188" s="5"/>
      <c r="AG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1"/>
      <c r="AF189" s="5"/>
      <c r="AG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1"/>
      <c r="AF190" s="5"/>
      <c r="AG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1"/>
      <c r="AF191" s="5"/>
      <c r="AG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1"/>
      <c r="AF192" s="5"/>
      <c r="AG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1"/>
      <c r="AF193" s="5"/>
      <c r="AG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1"/>
      <c r="AF194" s="5"/>
      <c r="AG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1"/>
      <c r="AF195" s="5"/>
      <c r="AG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1"/>
      <c r="AF196" s="5"/>
      <c r="AG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1"/>
      <c r="AF197" s="5"/>
      <c r="AG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1"/>
      <c r="AF198" s="5"/>
      <c r="AG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1"/>
      <c r="AF199" s="5"/>
      <c r="AG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1"/>
      <c r="AF200" s="5"/>
      <c r="AG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1"/>
      <c r="AF201" s="5"/>
      <c r="AG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1"/>
      <c r="AF202" s="5"/>
      <c r="AG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1"/>
      <c r="AF203" s="5"/>
      <c r="AG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1"/>
      <c r="AF204" s="5"/>
      <c r="AG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1"/>
      <c r="AF205" s="5"/>
      <c r="AG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1"/>
      <c r="AF206" s="5"/>
      <c r="AG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1"/>
      <c r="AF207" s="5"/>
      <c r="AG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1"/>
      <c r="AF208" s="5"/>
      <c r="AG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1"/>
      <c r="AF209" s="5"/>
      <c r="AG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1"/>
      <c r="AF210" s="5"/>
      <c r="AG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1"/>
      <c r="AF211" s="5"/>
      <c r="AG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1"/>
      <c r="AF212" s="5"/>
      <c r="AG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1"/>
      <c r="AF213" s="5"/>
      <c r="AG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1"/>
      <c r="AF214" s="5"/>
      <c r="AG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1"/>
      <c r="AF215" s="5"/>
      <c r="AG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1"/>
      <c r="AF216" s="5"/>
      <c r="AG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1"/>
      <c r="AF217" s="5"/>
      <c r="AG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1"/>
      <c r="AF218" s="5"/>
      <c r="AG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1"/>
      <c r="AF219" s="5"/>
      <c r="AG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1"/>
      <c r="AF220" s="5"/>
      <c r="AG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1"/>
      <c r="AF221" s="5"/>
      <c r="AG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1"/>
      <c r="AF222" s="5"/>
      <c r="AG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1"/>
      <c r="AF223" s="5"/>
      <c r="AG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1"/>
      <c r="AF224" s="5"/>
      <c r="AG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1"/>
      <c r="AF225" s="5"/>
      <c r="AG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1"/>
      <c r="AF226" s="5"/>
      <c r="AG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1"/>
      <c r="AF227" s="5"/>
      <c r="AG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1"/>
      <c r="AF228" s="5"/>
      <c r="AG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1"/>
      <c r="AF229" s="5"/>
      <c r="AG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1"/>
      <c r="AF230" s="5"/>
      <c r="AG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1"/>
      <c r="AF231" s="5"/>
      <c r="AG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1"/>
      <c r="AF232" s="5"/>
      <c r="AG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1"/>
      <c r="AF233" s="5"/>
      <c r="AG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1"/>
      <c r="AF234" s="5"/>
      <c r="AG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1"/>
      <c r="AF235" s="5"/>
      <c r="AG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1"/>
      <c r="AF236" s="5"/>
      <c r="AG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1"/>
      <c r="AF237" s="5"/>
      <c r="AG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1"/>
      <c r="AF238" s="5"/>
      <c r="AG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1"/>
      <c r="AF239" s="5"/>
      <c r="AG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1"/>
      <c r="AF240" s="5"/>
      <c r="AG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1"/>
      <c r="AF241" s="5"/>
      <c r="AG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1"/>
      <c r="AF242" s="5"/>
      <c r="AG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1"/>
      <c r="AF243" s="5"/>
      <c r="AG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1"/>
      <c r="AF244" s="5"/>
      <c r="AG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1"/>
      <c r="AF245" s="5"/>
      <c r="AG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1"/>
      <c r="AF246" s="5"/>
      <c r="AG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1"/>
      <c r="AF247" s="5"/>
      <c r="AG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1"/>
      <c r="AF248" s="5"/>
      <c r="AG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1"/>
      <c r="AF249" s="5"/>
      <c r="AG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1"/>
      <c r="AF250" s="5"/>
      <c r="AG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1"/>
      <c r="AF251" s="5"/>
      <c r="AG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1"/>
      <c r="AF252" s="5"/>
      <c r="AG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1"/>
      <c r="AF253" s="5"/>
      <c r="AG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1"/>
      <c r="AF254" s="5"/>
      <c r="AG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1"/>
      <c r="AF255" s="5"/>
      <c r="AG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1"/>
      <c r="AF256" s="5"/>
      <c r="AG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1"/>
      <c r="AF257" s="5"/>
      <c r="AG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1"/>
      <c r="AF258" s="5"/>
      <c r="AG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1"/>
      <c r="AF259" s="5"/>
      <c r="AG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1"/>
      <c r="AF260" s="5"/>
      <c r="AG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1"/>
      <c r="AF261" s="5"/>
      <c r="AG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1"/>
      <c r="AF262" s="5"/>
      <c r="AG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1"/>
      <c r="AF263" s="5"/>
      <c r="AG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1"/>
      <c r="AF264" s="5"/>
      <c r="AG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1"/>
      <c r="AF265" s="5"/>
      <c r="AG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1"/>
      <c r="AF266" s="5"/>
      <c r="AG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1"/>
      <c r="AF267" s="5"/>
      <c r="AG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1"/>
      <c r="AF268" s="5"/>
      <c r="AG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1"/>
      <c r="AF269" s="5"/>
      <c r="AG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1"/>
      <c r="AF270" s="5"/>
      <c r="AG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1"/>
      <c r="AF271" s="5"/>
      <c r="AG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1"/>
      <c r="AF272" s="5"/>
      <c r="AG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1"/>
      <c r="AF273" s="5"/>
      <c r="AG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1"/>
      <c r="AF274" s="5"/>
      <c r="AG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1"/>
      <c r="AF275" s="5"/>
      <c r="AG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1"/>
      <c r="AF276" s="5"/>
      <c r="AG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1"/>
      <c r="AF277" s="5"/>
      <c r="AG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1"/>
      <c r="AF278" s="5"/>
      <c r="AG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1"/>
      <c r="AF279" s="5"/>
      <c r="AG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1"/>
      <c r="AF280" s="5"/>
      <c r="AG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1"/>
      <c r="AF281" s="5"/>
      <c r="AG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1"/>
      <c r="AF282" s="5"/>
      <c r="AG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1"/>
      <c r="AF283" s="5"/>
      <c r="AG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1"/>
      <c r="AF284" s="5"/>
      <c r="AG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1"/>
      <c r="AF285" s="5"/>
      <c r="AG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1"/>
      <c r="AF286" s="5"/>
      <c r="AG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1"/>
      <c r="AF287" s="5"/>
      <c r="AG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1"/>
      <c r="AF288" s="5"/>
      <c r="AG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1"/>
      <c r="AF289" s="5"/>
      <c r="AG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1"/>
      <c r="AF290" s="5"/>
      <c r="AG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1"/>
      <c r="AF291" s="5"/>
      <c r="AG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1"/>
      <c r="AF292" s="5"/>
      <c r="AG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1"/>
      <c r="AF293" s="5"/>
      <c r="AG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1"/>
      <c r="AF294" s="5"/>
      <c r="AG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1"/>
      <c r="AF295" s="5"/>
      <c r="AG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1"/>
      <c r="AF296" s="5"/>
      <c r="AG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1"/>
      <c r="AF297" s="5"/>
      <c r="AG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1"/>
      <c r="AF298" s="5"/>
      <c r="AG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1"/>
      <c r="AF299" s="5"/>
      <c r="AG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1"/>
      <c r="AF300" s="5"/>
      <c r="AG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1"/>
      <c r="AF301" s="5"/>
      <c r="AG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1"/>
      <c r="AF302" s="5"/>
      <c r="AG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1"/>
      <c r="AF303" s="5"/>
      <c r="AG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1"/>
      <c r="AF304" s="5"/>
      <c r="AG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1"/>
      <c r="AF305" s="5"/>
      <c r="AG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1"/>
      <c r="AF306" s="5"/>
      <c r="AG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1"/>
      <c r="AF307" s="5"/>
      <c r="AG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1"/>
      <c r="AF308" s="5"/>
      <c r="AG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1"/>
      <c r="AF309" s="5"/>
      <c r="AG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1"/>
      <c r="AF310" s="5"/>
      <c r="AG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1"/>
      <c r="AF311" s="5"/>
      <c r="AG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1"/>
      <c r="AF312" s="5"/>
      <c r="AG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1"/>
      <c r="AF313" s="5"/>
      <c r="AG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1"/>
      <c r="AF314" s="5"/>
      <c r="AG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1"/>
      <c r="AF315" s="5"/>
      <c r="AG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1"/>
      <c r="AF316" s="5"/>
      <c r="AG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1"/>
      <c r="AF317" s="5"/>
      <c r="AG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1"/>
      <c r="AF318" s="5"/>
      <c r="AG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1"/>
      <c r="AF319" s="5"/>
      <c r="AG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1"/>
      <c r="AF320" s="5"/>
      <c r="AG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1"/>
      <c r="AF321" s="5"/>
      <c r="AG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1"/>
      <c r="AF322" s="5"/>
      <c r="AG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1"/>
      <c r="AF323" s="5"/>
      <c r="AG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1"/>
      <c r="AF324" s="5"/>
      <c r="AG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1"/>
      <c r="AF325" s="5"/>
      <c r="AG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1"/>
      <c r="AF326" s="5"/>
      <c r="AG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1"/>
      <c r="AF327" s="5"/>
      <c r="AG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1"/>
      <c r="AF328" s="5"/>
      <c r="AG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1"/>
      <c r="AF329" s="5"/>
      <c r="AG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1"/>
      <c r="AF330" s="5"/>
      <c r="AG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c r="AD331" s="5"/>
      <c r="AE331" s="51"/>
      <c r="AF331" s="5"/>
      <c r="AG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1"/>
      <c r="AF332" s="5"/>
      <c r="AG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c r="AD333" s="5"/>
      <c r="AE333" s="51"/>
      <c r="AF333" s="5"/>
      <c r="AG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1"/>
      <c r="AF334" s="5"/>
      <c r="AG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c r="AD335" s="5"/>
      <c r="AE335" s="51"/>
      <c r="AF335" s="5"/>
      <c r="AG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1"/>
      <c r="AF336" s="5"/>
      <c r="AG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c r="AD337" s="5"/>
      <c r="AE337" s="51"/>
      <c r="AF337" s="5"/>
      <c r="AG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1"/>
      <c r="AF338" s="5"/>
      <c r="AG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1"/>
      <c r="AF339" s="5"/>
      <c r="AG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1"/>
      <c r="AF340" s="5"/>
      <c r="AG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1"/>
      <c r="AF341" s="5"/>
      <c r="AG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1"/>
      <c r="AF342" s="5"/>
      <c r="AG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1"/>
      <c r="AF343" s="5"/>
      <c r="AG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1"/>
      <c r="AF344" s="5"/>
      <c r="AG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1"/>
      <c r="AF345" s="5"/>
      <c r="AG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1"/>
      <c r="AF346" s="5"/>
      <c r="AG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1"/>
      <c r="AF347" s="5"/>
      <c r="AG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1"/>
      <c r="AF348" s="5"/>
      <c r="AG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1"/>
      <c r="AF349" s="5"/>
      <c r="AG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1"/>
      <c r="AF350" s="5"/>
      <c r="AG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1"/>
      <c r="AF351" s="5"/>
      <c r="AG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1"/>
      <c r="AF352" s="5"/>
      <c r="AG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1"/>
      <c r="AF353" s="5"/>
      <c r="AG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1"/>
      <c r="AF354" s="5"/>
      <c r="AG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1"/>
      <c r="AF355" s="5"/>
      <c r="AG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1"/>
      <c r="AF356" s="5"/>
      <c r="AG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1"/>
      <c r="AF357" s="5"/>
      <c r="AG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1"/>
      <c r="AF358" s="5"/>
      <c r="AG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1"/>
      <c r="AF359" s="5"/>
      <c r="AG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1"/>
      <c r="AF360" s="5"/>
      <c r="AG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1"/>
      <c r="AF361" s="5"/>
      <c r="AG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c r="AD362" s="5"/>
      <c r="AE362" s="51"/>
      <c r="AF362" s="5"/>
      <c r="AG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1"/>
      <c r="AF363" s="5"/>
      <c r="AG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1"/>
      <c r="AF364" s="5"/>
      <c r="AG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1"/>
      <c r="AF365" s="5"/>
      <c r="AG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c r="AD366" s="5"/>
      <c r="AE366" s="51"/>
      <c r="AF366" s="5"/>
      <c r="AG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1"/>
      <c r="AF367" s="5"/>
      <c r="AG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1"/>
      <c r="AF368" s="5"/>
      <c r="AG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c r="AD369" s="5"/>
      <c r="AE369" s="51"/>
      <c r="AF369" s="5"/>
      <c r="AG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c r="AB370" s="5"/>
      <c r="AC370" s="5"/>
      <c r="AD370" s="5"/>
      <c r="AE370" s="51"/>
      <c r="AF370" s="5"/>
      <c r="AG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c r="AB371" s="5"/>
      <c r="AC371" s="5"/>
      <c r="AD371" s="5"/>
      <c r="AE371" s="51"/>
      <c r="AF371" s="5"/>
      <c r="AG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c r="AB372" s="5"/>
      <c r="AC372" s="5"/>
      <c r="AD372" s="5"/>
      <c r="AE372" s="51"/>
      <c r="AF372" s="5"/>
      <c r="AG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c r="AD373" s="5"/>
      <c r="AE373" s="51"/>
      <c r="AF373" s="5"/>
      <c r="AG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1"/>
      <c r="AF374" s="5"/>
      <c r="AG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1"/>
      <c r="AF375" s="5"/>
      <c r="AG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1"/>
      <c r="AF376" s="5"/>
      <c r="AG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1"/>
      <c r="AF377" s="5"/>
      <c r="AG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1"/>
      <c r="AF378" s="5"/>
      <c r="AG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1"/>
      <c r="AF379" s="5"/>
      <c r="AG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1"/>
      <c r="AF380" s="5"/>
      <c r="AG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1"/>
      <c r="AF381" s="5"/>
      <c r="AG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1"/>
      <c r="AF382" s="5"/>
      <c r="AG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1"/>
      <c r="AF383" s="5"/>
      <c r="AG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1"/>
      <c r="AF384" s="5"/>
      <c r="AG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1"/>
      <c r="AF385" s="5"/>
      <c r="AG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1"/>
      <c r="AF386" s="5"/>
      <c r="AG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1"/>
      <c r="AF387" s="5"/>
      <c r="AG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c r="AB388" s="5"/>
      <c r="AC388" s="5"/>
      <c r="AD388" s="5"/>
      <c r="AE388" s="51"/>
      <c r="AF388" s="5"/>
      <c r="AG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1"/>
      <c r="AF389" s="5"/>
      <c r="AG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c r="AB390" s="5"/>
      <c r="AC390" s="5"/>
      <c r="AD390" s="5"/>
      <c r="AE390" s="51"/>
      <c r="AF390" s="5"/>
      <c r="AG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c r="AB391" s="5"/>
      <c r="AC391" s="5"/>
      <c r="AD391" s="5"/>
      <c r="AE391" s="51"/>
      <c r="AF391" s="5"/>
      <c r="AG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c r="AB392" s="5"/>
      <c r="AC392" s="5"/>
      <c r="AD392" s="5"/>
      <c r="AE392" s="51"/>
      <c r="AF392" s="5"/>
      <c r="AG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51"/>
      <c r="AF393" s="5"/>
      <c r="AG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1"/>
      <c r="AF394" s="5"/>
      <c r="AG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c r="AB395" s="5"/>
      <c r="AC395" s="5"/>
      <c r="AD395" s="5"/>
      <c r="AE395" s="51"/>
      <c r="AF395" s="5"/>
      <c r="AG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1"/>
      <c r="AF396" s="5"/>
      <c r="AG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1"/>
      <c r="AF397" s="5"/>
      <c r="AG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c r="AB398" s="5"/>
      <c r="AC398" s="5"/>
      <c r="AD398" s="5"/>
      <c r="AE398" s="51"/>
      <c r="AF398" s="5"/>
      <c r="AG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1"/>
      <c r="AF399" s="5"/>
      <c r="AG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c r="AB400" s="5"/>
      <c r="AC400" s="5"/>
      <c r="AD400" s="5"/>
      <c r="AE400" s="51"/>
      <c r="AF400" s="5"/>
      <c r="AG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c r="AB401" s="5"/>
      <c r="AC401" s="5"/>
      <c r="AD401" s="5"/>
      <c r="AE401" s="51"/>
      <c r="AF401" s="5"/>
      <c r="AG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51"/>
      <c r="AF402" s="5"/>
      <c r="AG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1"/>
      <c r="AF403" s="5"/>
      <c r="AG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c r="AB404" s="5"/>
      <c r="AC404" s="5"/>
      <c r="AD404" s="5"/>
      <c r="AE404" s="51"/>
      <c r="AF404" s="5"/>
      <c r="AG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1"/>
      <c r="AF405" s="5"/>
      <c r="AG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c r="AB406" s="5"/>
      <c r="AC406" s="5"/>
      <c r="AD406" s="5"/>
      <c r="AE406" s="51"/>
      <c r="AF406" s="5"/>
      <c r="AG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c r="AD407" s="5"/>
      <c r="AE407" s="51"/>
      <c r="AF407" s="5"/>
      <c r="AG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1"/>
      <c r="AF408" s="5"/>
      <c r="AG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c r="AD409" s="5"/>
      <c r="AE409" s="51"/>
      <c r="AF409" s="5"/>
      <c r="AG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c r="AB410" s="5"/>
      <c r="AC410" s="5"/>
      <c r="AD410" s="5"/>
      <c r="AE410" s="51"/>
      <c r="AF410" s="5"/>
      <c r="AG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1"/>
      <c r="AF411" s="5"/>
      <c r="AG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c r="AB412" s="5"/>
      <c r="AC412" s="5"/>
      <c r="AD412" s="5"/>
      <c r="AE412" s="51"/>
      <c r="AF412" s="5"/>
      <c r="AG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1"/>
      <c r="AF413" s="5"/>
      <c r="AG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1"/>
      <c r="AF414" s="5"/>
      <c r="AG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1"/>
      <c r="AF415" s="5"/>
      <c r="AG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c r="AB416" s="5"/>
      <c r="AC416" s="5"/>
      <c r="AD416" s="5"/>
      <c r="AE416" s="51"/>
      <c r="AF416" s="5"/>
      <c r="AG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c r="AB417" s="5"/>
      <c r="AC417" s="5"/>
      <c r="AD417" s="5"/>
      <c r="AE417" s="51"/>
      <c r="AF417" s="5"/>
      <c r="AG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1"/>
      <c r="AF418" s="5"/>
      <c r="AG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1"/>
      <c r="AF419" s="5"/>
      <c r="AG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c r="AB420" s="5"/>
      <c r="AC420" s="5"/>
      <c r="AD420" s="5"/>
      <c r="AE420" s="51"/>
      <c r="AF420" s="5"/>
      <c r="AG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1"/>
      <c r="AF421" s="5"/>
      <c r="AG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1"/>
      <c r="AF422" s="5"/>
      <c r="AG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c r="AB423" s="5"/>
      <c r="AC423" s="5"/>
      <c r="AD423" s="5"/>
      <c r="AE423" s="51"/>
      <c r="AF423" s="5"/>
      <c r="AG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1"/>
      <c r="AF424" s="5"/>
      <c r="AG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1"/>
      <c r="AF425" s="5"/>
      <c r="AG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c r="AB426" s="5"/>
      <c r="AC426" s="5"/>
      <c r="AD426" s="5"/>
      <c r="AE426" s="51"/>
      <c r="AF426" s="5"/>
      <c r="AG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1"/>
      <c r="AF427" s="5"/>
      <c r="AG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1"/>
      <c r="AF428" s="5"/>
      <c r="AG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c r="AB429" s="5"/>
      <c r="AC429" s="5"/>
      <c r="AD429" s="5"/>
      <c r="AE429" s="51"/>
      <c r="AF429" s="5"/>
      <c r="AG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1"/>
      <c r="AF430" s="5"/>
      <c r="AG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1"/>
      <c r="AF431" s="5"/>
      <c r="AG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1"/>
      <c r="AF432" s="5"/>
      <c r="AG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1"/>
      <c r="AF433" s="5"/>
      <c r="AG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1"/>
      <c r="AF434" s="5"/>
      <c r="AG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1"/>
      <c r="AF435" s="5"/>
      <c r="AG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1"/>
      <c r="AF436" s="5"/>
      <c r="AG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1"/>
      <c r="AF437" s="5"/>
      <c r="AG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1"/>
      <c r="AF438" s="5"/>
      <c r="AG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1"/>
      <c r="AF439" s="5"/>
      <c r="AG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1"/>
      <c r="AF440" s="5"/>
      <c r="AG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1"/>
      <c r="AF441" s="5"/>
      <c r="AG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1"/>
      <c r="AF442" s="5"/>
      <c r="AG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1"/>
      <c r="AF443" s="5"/>
      <c r="AG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c r="AD444" s="5"/>
      <c r="AE444" s="51"/>
      <c r="AF444" s="5"/>
      <c r="AG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1"/>
      <c r="AF445" s="5"/>
      <c r="AG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1"/>
      <c r="AF446" s="5"/>
      <c r="AG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c r="AB447" s="5"/>
      <c r="AC447" s="5"/>
      <c r="AD447" s="5"/>
      <c r="AE447" s="51"/>
      <c r="AF447" s="5"/>
      <c r="AG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c r="AB448" s="5"/>
      <c r="AC448" s="5"/>
      <c r="AD448" s="5"/>
      <c r="AE448" s="51"/>
      <c r="AF448" s="5"/>
      <c r="AG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51"/>
      <c r="AF449" s="5"/>
      <c r="AG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1"/>
      <c r="AF450" s="5"/>
      <c r="AG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c r="AB451" s="5"/>
      <c r="AC451" s="5"/>
      <c r="AD451" s="5"/>
      <c r="AE451" s="51"/>
      <c r="AF451" s="5"/>
      <c r="AG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1"/>
      <c r="AF452" s="5"/>
      <c r="AG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c r="AB453" s="5"/>
      <c r="AC453" s="5"/>
      <c r="AD453" s="5"/>
      <c r="AE453" s="51"/>
      <c r="AF453" s="5"/>
      <c r="AG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1"/>
      <c r="AF454" s="5"/>
      <c r="AG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1"/>
      <c r="AF455" s="5"/>
      <c r="AG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1"/>
      <c r="AF456" s="5"/>
      <c r="AG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1"/>
      <c r="AF457" s="5"/>
      <c r="AG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1"/>
      <c r="AF458" s="5"/>
      <c r="AG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1"/>
      <c r="AF459" s="5"/>
      <c r="AG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1"/>
      <c r="AF460" s="5"/>
      <c r="AG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1"/>
      <c r="AF461" s="5"/>
      <c r="AG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1"/>
      <c r="AF462" s="5"/>
      <c r="AG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1"/>
      <c r="AF463" s="5"/>
      <c r="AG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1"/>
      <c r="AF464" s="5"/>
      <c r="AG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1"/>
      <c r="AF465" s="5"/>
      <c r="AG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1"/>
      <c r="AF466" s="5"/>
      <c r="AG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1"/>
      <c r="AF467" s="5"/>
      <c r="AG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1"/>
      <c r="AF468" s="5"/>
      <c r="AG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1"/>
      <c r="AF469" s="5"/>
      <c r="AG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1"/>
      <c r="AF470" s="5"/>
      <c r="AG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1"/>
      <c r="AF471" s="5"/>
      <c r="AG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1"/>
      <c r="AF472" s="5"/>
      <c r="AG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1"/>
      <c r="AF473" s="5"/>
      <c r="AG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1"/>
      <c r="AF474" s="5"/>
      <c r="AG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1"/>
      <c r="AF475" s="5"/>
      <c r="AG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1"/>
      <c r="AF476" s="5"/>
      <c r="AG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1"/>
      <c r="AF477" s="5"/>
      <c r="AG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1"/>
      <c r="AF478" s="5"/>
      <c r="AG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1"/>
      <c r="AF479" s="5"/>
      <c r="AG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1"/>
      <c r="AF480" s="5"/>
      <c r="AG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1"/>
      <c r="AF481" s="5"/>
      <c r="AG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c r="AB482" s="5"/>
      <c r="AC482" s="5"/>
      <c r="AD482" s="5"/>
      <c r="AE482" s="51"/>
      <c r="AF482" s="5"/>
      <c r="AG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c r="AB483" s="5"/>
      <c r="AC483" s="5"/>
      <c r="AD483" s="5"/>
      <c r="AE483" s="51"/>
      <c r="AF483" s="5"/>
      <c r="AG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c r="AB484" s="5"/>
      <c r="AC484" s="5"/>
      <c r="AD484" s="5"/>
      <c r="AE484" s="51"/>
      <c r="AF484" s="5"/>
      <c r="AG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1"/>
      <c r="AF485" s="5"/>
      <c r="AG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1"/>
      <c r="AF486" s="5"/>
      <c r="AG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1"/>
      <c r="AF487" s="5"/>
      <c r="AG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1"/>
      <c r="AF488" s="5"/>
      <c r="AG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1"/>
      <c r="AF489" s="5"/>
      <c r="AG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1"/>
      <c r="AF490" s="5"/>
      <c r="AG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1"/>
      <c r="AF491" s="5"/>
      <c r="AG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1"/>
      <c r="AF492" s="5"/>
      <c r="AG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1"/>
      <c r="AF493" s="5"/>
      <c r="AG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1"/>
      <c r="AF494" s="5"/>
      <c r="AG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1"/>
      <c r="AF495" s="5"/>
      <c r="AG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1"/>
      <c r="AF496" s="5"/>
      <c r="AG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1"/>
      <c r="AF497" s="5"/>
      <c r="AG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1"/>
      <c r="AF498" s="5"/>
      <c r="AG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1"/>
      <c r="AF499" s="5"/>
      <c r="AG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1"/>
      <c r="AF500" s="5"/>
      <c r="AG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1"/>
      <c r="AF501" s="5"/>
      <c r="AG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1"/>
      <c r="AF502" s="5"/>
      <c r="AG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1"/>
      <c r="AF503" s="5"/>
      <c r="AG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1"/>
      <c r="AF504" s="5"/>
      <c r="AG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1"/>
      <c r="AF505" s="5"/>
      <c r="AG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1"/>
      <c r="AF506" s="5"/>
      <c r="AG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1"/>
      <c r="AF507" s="5"/>
      <c r="AG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1"/>
      <c r="AF508" s="5"/>
      <c r="AG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1"/>
      <c r="AF509" s="5"/>
      <c r="AG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1"/>
      <c r="AF510" s="5"/>
      <c r="AG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1"/>
      <c r="AF511" s="5"/>
      <c r="AG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1"/>
      <c r="AF512" s="5"/>
      <c r="AG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1"/>
      <c r="AF513" s="5"/>
      <c r="AG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1"/>
      <c r="AF514" s="5"/>
      <c r="AG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1"/>
      <c r="AF515" s="5"/>
      <c r="AG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c r="AB516" s="5"/>
      <c r="AC516" s="5"/>
      <c r="AD516" s="5"/>
      <c r="AE516" s="51"/>
      <c r="AF516" s="5"/>
      <c r="AG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c r="AB517" s="5"/>
      <c r="AC517" s="5"/>
      <c r="AD517" s="5"/>
      <c r="AE517" s="51"/>
      <c r="AF517" s="5"/>
      <c r="AG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c r="AB518" s="5"/>
      <c r="AC518" s="5"/>
      <c r="AD518" s="5"/>
      <c r="AE518" s="51"/>
      <c r="AF518" s="5"/>
      <c r="AG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c r="AB519" s="5"/>
      <c r="AC519" s="5"/>
      <c r="AD519" s="5"/>
      <c r="AE519" s="51"/>
      <c r="AF519" s="5"/>
      <c r="AG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c r="AB520" s="5"/>
      <c r="AC520" s="5"/>
      <c r="AD520" s="5"/>
      <c r="AE520" s="51"/>
      <c r="AF520" s="5"/>
      <c r="AG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c r="AB521" s="5"/>
      <c r="AC521" s="5"/>
      <c r="AD521" s="5"/>
      <c r="AE521" s="51"/>
      <c r="AF521" s="5"/>
      <c r="AG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c r="AB522" s="5"/>
      <c r="AC522" s="5"/>
      <c r="AD522" s="5"/>
      <c r="AE522" s="51"/>
      <c r="AF522" s="5"/>
      <c r="AG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c r="AB523" s="5"/>
      <c r="AC523" s="5"/>
      <c r="AD523" s="5"/>
      <c r="AE523" s="51"/>
      <c r="AF523" s="5"/>
      <c r="AG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c r="AB524" s="5"/>
      <c r="AC524" s="5"/>
      <c r="AD524" s="5"/>
      <c r="AE524" s="51"/>
      <c r="AF524" s="5"/>
      <c r="AG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c r="AB525" s="5"/>
      <c r="AC525" s="5"/>
      <c r="AD525" s="5"/>
      <c r="AE525" s="51"/>
      <c r="AF525" s="5"/>
      <c r="AG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c r="AB526" s="5"/>
      <c r="AC526" s="5"/>
      <c r="AD526" s="5"/>
      <c r="AE526" s="51"/>
      <c r="AF526" s="5"/>
      <c r="AG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c r="AB527" s="5"/>
      <c r="AC527" s="5"/>
      <c r="AD527" s="5"/>
      <c r="AE527" s="51"/>
      <c r="AF527" s="5"/>
      <c r="AG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c r="AB528" s="5"/>
      <c r="AC528" s="5"/>
      <c r="AD528" s="5"/>
      <c r="AE528" s="51"/>
      <c r="AF528" s="5"/>
      <c r="AG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c r="AB529" s="5"/>
      <c r="AC529" s="5"/>
      <c r="AD529" s="5"/>
      <c r="AE529" s="51"/>
      <c r="AF529" s="5"/>
      <c r="AG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c r="AB530" s="5"/>
      <c r="AC530" s="5"/>
      <c r="AD530" s="5"/>
      <c r="AE530" s="51"/>
      <c r="AF530" s="5"/>
      <c r="AG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1"/>
      <c r="AF531" s="5"/>
      <c r="AG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1"/>
      <c r="AF532" s="5"/>
      <c r="AG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1"/>
      <c r="AF533" s="5"/>
      <c r="AG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1"/>
      <c r="AF534" s="5"/>
      <c r="AG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c r="AB535" s="5"/>
      <c r="AC535" s="5"/>
      <c r="AD535" s="5"/>
      <c r="AE535" s="51"/>
      <c r="AF535" s="5"/>
      <c r="AG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c r="AB536" s="5"/>
      <c r="AC536" s="5"/>
      <c r="AD536" s="5"/>
      <c r="AE536" s="51"/>
      <c r="AF536" s="5"/>
      <c r="AG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c r="AB537" s="5"/>
      <c r="AC537" s="5"/>
      <c r="AD537" s="5"/>
      <c r="AE537" s="51"/>
      <c r="AF537" s="5"/>
      <c r="AG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c r="AB538" s="5"/>
      <c r="AC538" s="5"/>
      <c r="AD538" s="5"/>
      <c r="AE538" s="51"/>
      <c r="AF538" s="5"/>
      <c r="AG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c r="AB539" s="5"/>
      <c r="AC539" s="5"/>
      <c r="AD539" s="5"/>
      <c r="AE539" s="51"/>
      <c r="AF539" s="5"/>
      <c r="AG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c r="AB540" s="5"/>
      <c r="AC540" s="5"/>
      <c r="AD540" s="5"/>
      <c r="AE540" s="51"/>
      <c r="AF540" s="5"/>
      <c r="AG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c r="AB541" s="5"/>
      <c r="AC541" s="5"/>
      <c r="AD541" s="5"/>
      <c r="AE541" s="51"/>
      <c r="AF541" s="5"/>
      <c r="AG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c r="AB542" s="5"/>
      <c r="AC542" s="5"/>
      <c r="AD542" s="5"/>
      <c r="AE542" s="51"/>
      <c r="AF542" s="5"/>
      <c r="AG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c r="AB543" s="5"/>
      <c r="AC543" s="5"/>
      <c r="AD543" s="5"/>
      <c r="AE543" s="51"/>
      <c r="AF543" s="5"/>
      <c r="AG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c r="AB544" s="5"/>
      <c r="AC544" s="5"/>
      <c r="AD544" s="5"/>
      <c r="AE544" s="51"/>
      <c r="AF544" s="5"/>
      <c r="AG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c r="AB545" s="5"/>
      <c r="AC545" s="5"/>
      <c r="AD545" s="5"/>
      <c r="AE545" s="51"/>
      <c r="AF545" s="5"/>
      <c r="AG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c r="AB546" s="5"/>
      <c r="AC546" s="5"/>
      <c r="AD546" s="5"/>
      <c r="AE546" s="51"/>
      <c r="AF546" s="5"/>
      <c r="AG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c r="AB547" s="5"/>
      <c r="AC547" s="5"/>
      <c r="AD547" s="5"/>
      <c r="AE547" s="51"/>
      <c r="AF547" s="5"/>
      <c r="AG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c r="AB548" s="5"/>
      <c r="AC548" s="5"/>
      <c r="AD548" s="5"/>
      <c r="AE548" s="51"/>
      <c r="AF548" s="5"/>
      <c r="AG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c r="AB549" s="5"/>
      <c r="AC549" s="5"/>
      <c r="AD549" s="5"/>
      <c r="AE549" s="51"/>
      <c r="AF549" s="5"/>
      <c r="AG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c r="AB550" s="5"/>
      <c r="AC550" s="5"/>
      <c r="AD550" s="5"/>
      <c r="AE550" s="51"/>
      <c r="AF550" s="5"/>
      <c r="AG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c r="AB551" s="5"/>
      <c r="AC551" s="5"/>
      <c r="AD551" s="5"/>
      <c r="AE551" s="51"/>
      <c r="AF551" s="5"/>
      <c r="AG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c r="AB552" s="5"/>
      <c r="AC552" s="5"/>
      <c r="AD552" s="5"/>
      <c r="AE552" s="51"/>
      <c r="AF552" s="5"/>
      <c r="AG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c r="AB553" s="5"/>
      <c r="AC553" s="5"/>
      <c r="AD553" s="5"/>
      <c r="AE553" s="51"/>
      <c r="AF553" s="5"/>
      <c r="AG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c r="AB554" s="5"/>
      <c r="AC554" s="5"/>
      <c r="AD554" s="5"/>
      <c r="AE554" s="51"/>
      <c r="AF554" s="5"/>
      <c r="AG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c r="AB555" s="5"/>
      <c r="AC555" s="5"/>
      <c r="AD555" s="5"/>
      <c r="AE555" s="51"/>
      <c r="AF555" s="5"/>
      <c r="AG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c r="AB556" s="5"/>
      <c r="AC556" s="5"/>
      <c r="AD556" s="5"/>
      <c r="AE556" s="51"/>
      <c r="AF556" s="5"/>
      <c r="AG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c r="AB557" s="5"/>
      <c r="AC557" s="5"/>
      <c r="AD557" s="5"/>
      <c r="AE557" s="51"/>
      <c r="AF557" s="5"/>
      <c r="AG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c r="AB558" s="5"/>
      <c r="AC558" s="5"/>
      <c r="AD558" s="5"/>
      <c r="AE558" s="51"/>
      <c r="AF558" s="5"/>
      <c r="AG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c r="AB559" s="5"/>
      <c r="AC559" s="5"/>
      <c r="AD559" s="5"/>
      <c r="AE559" s="51"/>
      <c r="AF559" s="5"/>
      <c r="AG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c r="AB560" s="5"/>
      <c r="AC560" s="5"/>
      <c r="AD560" s="5"/>
      <c r="AE560" s="51"/>
      <c r="AF560" s="5"/>
      <c r="AG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c r="AB561" s="5"/>
      <c r="AC561" s="5"/>
      <c r="AD561" s="5"/>
      <c r="AE561" s="51"/>
      <c r="AF561" s="5"/>
      <c r="AG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c r="AB562" s="5"/>
      <c r="AC562" s="5"/>
      <c r="AD562" s="5"/>
      <c r="AE562" s="51"/>
      <c r="AF562" s="5"/>
      <c r="AG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c r="AB563" s="5"/>
      <c r="AC563" s="5"/>
      <c r="AD563" s="5"/>
      <c r="AE563" s="51"/>
      <c r="AF563" s="5"/>
      <c r="AG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c r="AB564" s="5"/>
      <c r="AC564" s="5"/>
      <c r="AD564" s="5"/>
      <c r="AE564" s="51"/>
      <c r="AF564" s="5"/>
      <c r="AG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c r="AB565" s="5"/>
      <c r="AC565" s="5"/>
      <c r="AD565" s="5"/>
      <c r="AE565" s="51"/>
      <c r="AF565" s="5"/>
      <c r="AG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c r="AB566" s="5"/>
      <c r="AC566" s="5"/>
      <c r="AD566" s="5"/>
      <c r="AE566" s="51"/>
      <c r="AF566" s="5"/>
      <c r="AG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c r="AB567" s="5"/>
      <c r="AC567" s="5"/>
      <c r="AD567" s="5"/>
      <c r="AE567" s="51"/>
      <c r="AF567" s="5"/>
      <c r="AG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c r="AB568" s="5"/>
      <c r="AC568" s="5"/>
      <c r="AD568" s="5"/>
      <c r="AE568" s="51"/>
      <c r="AF568" s="5"/>
      <c r="AG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c r="AB569" s="5"/>
      <c r="AC569" s="5"/>
      <c r="AD569" s="5"/>
      <c r="AE569" s="51"/>
      <c r="AF569" s="5"/>
      <c r="AG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c r="AB570" s="5"/>
      <c r="AC570" s="5"/>
      <c r="AD570" s="5"/>
      <c r="AE570" s="51"/>
      <c r="AF570" s="5"/>
      <c r="AG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c r="AB571" s="5"/>
      <c r="AC571" s="5"/>
      <c r="AD571" s="5"/>
      <c r="AE571" s="51"/>
      <c r="AF571" s="5"/>
      <c r="AG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c r="AB572" s="5"/>
      <c r="AC572" s="5"/>
      <c r="AD572" s="5"/>
      <c r="AE572" s="51"/>
      <c r="AF572" s="5"/>
      <c r="AG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c r="AB573" s="5"/>
      <c r="AC573" s="5"/>
      <c r="AD573" s="5"/>
      <c r="AE573" s="51"/>
      <c r="AF573" s="5"/>
      <c r="AG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c r="AB574" s="5"/>
      <c r="AC574" s="5"/>
      <c r="AD574" s="5"/>
      <c r="AE574" s="51"/>
      <c r="AF574" s="5"/>
      <c r="AG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c r="AB575" s="5"/>
      <c r="AC575" s="5"/>
      <c r="AD575" s="5"/>
      <c r="AE575" s="51"/>
      <c r="AF575" s="5"/>
      <c r="AG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c r="AB576" s="5"/>
      <c r="AC576" s="5"/>
      <c r="AD576" s="5"/>
      <c r="AE576" s="51"/>
      <c r="AF576" s="5"/>
      <c r="AG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c r="AB577" s="5"/>
      <c r="AC577" s="5"/>
      <c r="AD577" s="5"/>
      <c r="AE577" s="51"/>
      <c r="AF577" s="5"/>
      <c r="AG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c r="AB578" s="5"/>
      <c r="AC578" s="5"/>
      <c r="AD578" s="5"/>
      <c r="AE578" s="51"/>
      <c r="AF578" s="5"/>
      <c r="AG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c r="AB579" s="5"/>
      <c r="AC579" s="5"/>
      <c r="AD579" s="5"/>
      <c r="AE579" s="51"/>
      <c r="AF579" s="5"/>
      <c r="AG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c r="AB580" s="5"/>
      <c r="AC580" s="5"/>
      <c r="AD580" s="5"/>
      <c r="AE580" s="51"/>
      <c r="AF580" s="5"/>
      <c r="AG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c r="AB581" s="5"/>
      <c r="AC581" s="5"/>
      <c r="AD581" s="5"/>
      <c r="AE581" s="51"/>
      <c r="AF581" s="5"/>
      <c r="AG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c r="AB582" s="5"/>
      <c r="AC582" s="5"/>
      <c r="AD582" s="5"/>
      <c r="AE582" s="51"/>
      <c r="AF582" s="5"/>
      <c r="AG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c r="AB583" s="5"/>
      <c r="AC583" s="5"/>
      <c r="AD583" s="5"/>
      <c r="AE583" s="51"/>
      <c r="AF583" s="5"/>
      <c r="AG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c r="AB584" s="5"/>
      <c r="AC584" s="5"/>
      <c r="AD584" s="5"/>
      <c r="AE584" s="51"/>
      <c r="AF584" s="5"/>
      <c r="AG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c r="AB585" s="5"/>
      <c r="AC585" s="5"/>
      <c r="AD585" s="5"/>
      <c r="AE585" s="51"/>
      <c r="AF585" s="5"/>
      <c r="AG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c r="AB586" s="5"/>
      <c r="AC586" s="5"/>
      <c r="AD586" s="5"/>
      <c r="AE586" s="51"/>
      <c r="AF586" s="5"/>
      <c r="AG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c r="AB587" s="5"/>
      <c r="AC587" s="5"/>
      <c r="AD587" s="5"/>
      <c r="AE587" s="51"/>
      <c r="AF587" s="5"/>
      <c r="AG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c r="AB588" s="5"/>
      <c r="AC588" s="5"/>
      <c r="AD588" s="5"/>
      <c r="AE588" s="51"/>
      <c r="AF588" s="5"/>
      <c r="AG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c r="AB589" s="5"/>
      <c r="AC589" s="5"/>
      <c r="AD589" s="5"/>
      <c r="AE589" s="51"/>
      <c r="AF589" s="5"/>
      <c r="AG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c r="AB590" s="5"/>
      <c r="AC590" s="5"/>
      <c r="AD590" s="5"/>
      <c r="AE590" s="51"/>
      <c r="AF590" s="5"/>
      <c r="AG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c r="AB591" s="5"/>
      <c r="AC591" s="5"/>
      <c r="AD591" s="5"/>
      <c r="AE591" s="51"/>
      <c r="AF591" s="5"/>
      <c r="AG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c r="AB592" s="5"/>
      <c r="AC592" s="5"/>
      <c r="AD592" s="5"/>
      <c r="AE592" s="51"/>
      <c r="AF592" s="5"/>
      <c r="AG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c r="AB593" s="5"/>
      <c r="AC593" s="5"/>
      <c r="AD593" s="5"/>
      <c r="AE593" s="51"/>
      <c r="AF593" s="5"/>
      <c r="AG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c r="AB594" s="5"/>
      <c r="AC594" s="5"/>
      <c r="AD594" s="5"/>
      <c r="AE594" s="51"/>
      <c r="AF594" s="5"/>
      <c r="AG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c r="AB595" s="5"/>
      <c r="AC595" s="5"/>
      <c r="AD595" s="5"/>
      <c r="AE595" s="51"/>
      <c r="AF595" s="5"/>
      <c r="AG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c r="AB596" s="5"/>
      <c r="AC596" s="5"/>
      <c r="AD596" s="5"/>
      <c r="AE596" s="51"/>
      <c r="AF596" s="5"/>
      <c r="AG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c r="AB597" s="5"/>
      <c r="AC597" s="5"/>
      <c r="AD597" s="5"/>
      <c r="AE597" s="51"/>
      <c r="AF597" s="5"/>
      <c r="AG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c r="AB598" s="5"/>
      <c r="AC598" s="5"/>
      <c r="AD598" s="5"/>
      <c r="AE598" s="51"/>
      <c r="AF598" s="5"/>
      <c r="AG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c r="AB599" s="5"/>
      <c r="AC599" s="5"/>
      <c r="AD599" s="5"/>
      <c r="AE599" s="51"/>
      <c r="AF599" s="5"/>
      <c r="AG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c r="AB600" s="5"/>
      <c r="AC600" s="5"/>
      <c r="AD600" s="5"/>
      <c r="AE600" s="51"/>
      <c r="AF600" s="5"/>
      <c r="AG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c r="AB601" s="5"/>
      <c r="AC601" s="5"/>
      <c r="AD601" s="5"/>
      <c r="AE601" s="51"/>
      <c r="AF601" s="5"/>
      <c r="AG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c r="AB602" s="5"/>
      <c r="AC602" s="5"/>
      <c r="AD602" s="5"/>
      <c r="AE602" s="51"/>
      <c r="AF602" s="5"/>
      <c r="AG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c r="AB603" s="5"/>
      <c r="AC603" s="5"/>
      <c r="AD603" s="5"/>
      <c r="AE603" s="51"/>
      <c r="AF603" s="5"/>
      <c r="AG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c r="AB604" s="5"/>
      <c r="AC604" s="5"/>
      <c r="AD604" s="5"/>
      <c r="AE604" s="51"/>
      <c r="AF604" s="5"/>
      <c r="AG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c r="AB605" s="5"/>
      <c r="AC605" s="5"/>
      <c r="AD605" s="5"/>
      <c r="AE605" s="51"/>
      <c r="AF605" s="5"/>
      <c r="AG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c r="AB606" s="5"/>
      <c r="AC606" s="5"/>
      <c r="AD606" s="5"/>
      <c r="AE606" s="51"/>
      <c r="AF606" s="5"/>
      <c r="AG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c r="AB607" s="5"/>
      <c r="AC607" s="5"/>
      <c r="AD607" s="5"/>
      <c r="AE607" s="51"/>
      <c r="AF607" s="5"/>
      <c r="AG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c r="AB608" s="5"/>
      <c r="AC608" s="5"/>
      <c r="AD608" s="5"/>
      <c r="AE608" s="51"/>
      <c r="AF608" s="5"/>
      <c r="AG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c r="AB609" s="5"/>
      <c r="AC609" s="5"/>
      <c r="AD609" s="5"/>
      <c r="AE609" s="51"/>
      <c r="AF609" s="5"/>
      <c r="AG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c r="AB610" s="5"/>
      <c r="AC610" s="5"/>
      <c r="AD610" s="5"/>
      <c r="AE610" s="51"/>
      <c r="AF610" s="5"/>
      <c r="AG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c r="AB611" s="5"/>
      <c r="AC611" s="5"/>
      <c r="AD611" s="5"/>
      <c r="AE611" s="51"/>
      <c r="AF611" s="5"/>
      <c r="AG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c r="AB612" s="5"/>
      <c r="AC612" s="5"/>
      <c r="AD612" s="5"/>
      <c r="AE612" s="51"/>
      <c r="AF612" s="5"/>
      <c r="AG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c r="AB613" s="5"/>
      <c r="AC613" s="5"/>
      <c r="AD613" s="5"/>
      <c r="AE613" s="51"/>
      <c r="AF613" s="5"/>
      <c r="AG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c r="AB614" s="5"/>
      <c r="AC614" s="5"/>
      <c r="AD614" s="5"/>
      <c r="AE614" s="51"/>
      <c r="AF614" s="5"/>
      <c r="AG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c r="AB615" s="5"/>
      <c r="AC615" s="5"/>
      <c r="AD615" s="5"/>
      <c r="AE615" s="51"/>
      <c r="AF615" s="5"/>
      <c r="AG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c r="AB616" s="5"/>
      <c r="AC616" s="5"/>
      <c r="AD616" s="5"/>
      <c r="AE616" s="51"/>
      <c r="AF616" s="5"/>
      <c r="AG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c r="AB617" s="5"/>
      <c r="AC617" s="5"/>
      <c r="AD617" s="5"/>
      <c r="AE617" s="51"/>
      <c r="AF617" s="5"/>
      <c r="AG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c r="AB618" s="5"/>
      <c r="AC618" s="5"/>
      <c r="AD618" s="5"/>
      <c r="AE618" s="51"/>
      <c r="AF618" s="5"/>
      <c r="AG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c r="AB619" s="5"/>
      <c r="AC619" s="5"/>
      <c r="AD619" s="5"/>
      <c r="AE619" s="51"/>
      <c r="AF619" s="5"/>
      <c r="AG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c r="AB620" s="5"/>
      <c r="AC620" s="5"/>
      <c r="AD620" s="5"/>
      <c r="AE620" s="51"/>
      <c r="AF620" s="5"/>
      <c r="AG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c r="AB621" s="5"/>
      <c r="AC621" s="5"/>
      <c r="AD621" s="5"/>
      <c r="AE621" s="51"/>
      <c r="AF621" s="5"/>
      <c r="AG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c r="AB622" s="5"/>
      <c r="AC622" s="5"/>
      <c r="AD622" s="5"/>
      <c r="AE622" s="51"/>
      <c r="AF622" s="5"/>
      <c r="AG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c r="AB623" s="5"/>
      <c r="AC623" s="5"/>
      <c r="AD623" s="5"/>
      <c r="AE623" s="51"/>
      <c r="AF623" s="5"/>
      <c r="AG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c r="AB624" s="5"/>
      <c r="AC624" s="5"/>
      <c r="AD624" s="5"/>
      <c r="AE624" s="51"/>
      <c r="AF624" s="5"/>
      <c r="AG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c r="AB625" s="5"/>
      <c r="AC625" s="5"/>
      <c r="AD625" s="5"/>
      <c r="AE625" s="51"/>
      <c r="AF625" s="5"/>
      <c r="AG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c r="AB626" s="5"/>
      <c r="AC626" s="5"/>
      <c r="AD626" s="5"/>
      <c r="AE626" s="51"/>
      <c r="AF626" s="5"/>
      <c r="AG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c r="AB627" s="5"/>
      <c r="AC627" s="5"/>
      <c r="AD627" s="5"/>
      <c r="AE627" s="51"/>
      <c r="AF627" s="5"/>
      <c r="AG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c r="AB628" s="5"/>
      <c r="AC628" s="5"/>
      <c r="AD628" s="5"/>
      <c r="AE628" s="51"/>
      <c r="AF628" s="5"/>
      <c r="AG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c r="AB629" s="5"/>
      <c r="AC629" s="5"/>
      <c r="AD629" s="5"/>
      <c r="AE629" s="51"/>
      <c r="AF629" s="5"/>
      <c r="AG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c r="AB630" s="5"/>
      <c r="AC630" s="5"/>
      <c r="AD630" s="5"/>
      <c r="AE630" s="51"/>
      <c r="AF630" s="5"/>
      <c r="AG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c r="AB631" s="5"/>
      <c r="AC631" s="5"/>
      <c r="AD631" s="5"/>
      <c r="AE631" s="51"/>
      <c r="AF631" s="5"/>
      <c r="AG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c r="AB632" s="5"/>
      <c r="AC632" s="5"/>
      <c r="AD632" s="5"/>
      <c r="AE632" s="51"/>
      <c r="AF632" s="5"/>
      <c r="AG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c r="AB633" s="5"/>
      <c r="AC633" s="5"/>
      <c r="AD633" s="5"/>
      <c r="AE633" s="51"/>
      <c r="AF633" s="5"/>
      <c r="AG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c r="AB634" s="5"/>
      <c r="AC634" s="5"/>
      <c r="AD634" s="5"/>
      <c r="AE634" s="51"/>
      <c r="AF634" s="5"/>
      <c r="AG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c r="AB635" s="5"/>
      <c r="AC635" s="5"/>
      <c r="AD635" s="5"/>
      <c r="AE635" s="51"/>
      <c r="AF635" s="5"/>
      <c r="AG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c r="AB636" s="5"/>
      <c r="AC636" s="5"/>
      <c r="AD636" s="5"/>
      <c r="AE636" s="51"/>
      <c r="AF636" s="5"/>
      <c r="AG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c r="AB637" s="5"/>
      <c r="AC637" s="5"/>
      <c r="AD637" s="5"/>
      <c r="AE637" s="51"/>
      <c r="AF637" s="5"/>
      <c r="AG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c r="AB638" s="5"/>
      <c r="AC638" s="5"/>
      <c r="AD638" s="5"/>
      <c r="AE638" s="51"/>
      <c r="AF638" s="5"/>
      <c r="AG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c r="AB639" s="5"/>
      <c r="AC639" s="5"/>
      <c r="AD639" s="5"/>
      <c r="AE639" s="51"/>
      <c r="AF639" s="5"/>
      <c r="AG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c r="AB640" s="5"/>
      <c r="AC640" s="5"/>
      <c r="AD640" s="5"/>
      <c r="AE640" s="51"/>
      <c r="AF640" s="5"/>
      <c r="AG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c r="AB641" s="5"/>
      <c r="AC641" s="5"/>
      <c r="AD641" s="5"/>
      <c r="AE641" s="51"/>
      <c r="AF641" s="5"/>
      <c r="AG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c r="AB642" s="5"/>
      <c r="AC642" s="5"/>
      <c r="AD642" s="5"/>
      <c r="AE642" s="51"/>
      <c r="AF642" s="5"/>
      <c r="AG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c r="AB643" s="5"/>
      <c r="AC643" s="5"/>
      <c r="AD643" s="5"/>
      <c r="AE643" s="51"/>
      <c r="AF643" s="5"/>
      <c r="AG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c r="AB644" s="5"/>
      <c r="AC644" s="5"/>
      <c r="AD644" s="5"/>
      <c r="AE644" s="51"/>
      <c r="AF644" s="5"/>
      <c r="AG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c r="AB645" s="5"/>
      <c r="AC645" s="5"/>
      <c r="AD645" s="5"/>
      <c r="AE645" s="51"/>
      <c r="AF645" s="5"/>
      <c r="AG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c r="AB646" s="5"/>
      <c r="AC646" s="5"/>
      <c r="AD646" s="5"/>
      <c r="AE646" s="51"/>
      <c r="AF646" s="5"/>
      <c r="AG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c r="AB647" s="5"/>
      <c r="AC647" s="5"/>
      <c r="AD647" s="5"/>
      <c r="AE647" s="51"/>
      <c r="AF647" s="5"/>
      <c r="AG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c r="AB648" s="5"/>
      <c r="AC648" s="5"/>
      <c r="AD648" s="5"/>
      <c r="AE648" s="51"/>
      <c r="AF648" s="5"/>
      <c r="AG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c r="AB649" s="5"/>
      <c r="AC649" s="5"/>
      <c r="AD649" s="5"/>
      <c r="AE649" s="51"/>
      <c r="AF649" s="5"/>
      <c r="AG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c r="AB650" s="5"/>
      <c r="AC650" s="5"/>
      <c r="AD650" s="5"/>
      <c r="AE650" s="51"/>
      <c r="AF650" s="5"/>
      <c r="AG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c r="AB651" s="5"/>
      <c r="AC651" s="5"/>
      <c r="AD651" s="5"/>
      <c r="AE651" s="51"/>
      <c r="AF651" s="5"/>
      <c r="AG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c r="AB652" s="5"/>
      <c r="AC652" s="5"/>
      <c r="AD652" s="5"/>
      <c r="AE652" s="51"/>
      <c r="AF652" s="5"/>
      <c r="AG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c r="AB653" s="5"/>
      <c r="AC653" s="5"/>
      <c r="AD653" s="5"/>
      <c r="AE653" s="51"/>
      <c r="AF653" s="5"/>
      <c r="AG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c r="AB654" s="5"/>
      <c r="AC654" s="5"/>
      <c r="AD654" s="5"/>
      <c r="AE654" s="51"/>
      <c r="AF654" s="5"/>
      <c r="AG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c r="AB655" s="5"/>
      <c r="AC655" s="5"/>
      <c r="AD655" s="5"/>
      <c r="AE655" s="51"/>
      <c r="AF655" s="5"/>
      <c r="AG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c r="AB656" s="5"/>
      <c r="AC656" s="5"/>
      <c r="AD656" s="5"/>
      <c r="AE656" s="51"/>
      <c r="AF656" s="5"/>
      <c r="AG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c r="AB657" s="5"/>
      <c r="AC657" s="5"/>
      <c r="AD657" s="5"/>
      <c r="AE657" s="51"/>
      <c r="AF657" s="5"/>
      <c r="AG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c r="AB658" s="5"/>
      <c r="AC658" s="5"/>
      <c r="AD658" s="5"/>
      <c r="AE658" s="51"/>
      <c r="AF658" s="5"/>
      <c r="AG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c r="AB659" s="5"/>
      <c r="AC659" s="5"/>
      <c r="AD659" s="5"/>
      <c r="AE659" s="51"/>
      <c r="AF659" s="5"/>
      <c r="AG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c r="AB660" s="5"/>
      <c r="AC660" s="5"/>
      <c r="AD660" s="5"/>
      <c r="AE660" s="51"/>
      <c r="AF660" s="5"/>
      <c r="AG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c r="AB661" s="5"/>
      <c r="AC661" s="5"/>
      <c r="AD661" s="5"/>
      <c r="AE661" s="51"/>
      <c r="AF661" s="5"/>
      <c r="AG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c r="AB662" s="5"/>
      <c r="AC662" s="5"/>
      <c r="AD662" s="5"/>
      <c r="AE662" s="51"/>
      <c r="AF662" s="5"/>
      <c r="AG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c r="AB663" s="5"/>
      <c r="AC663" s="5"/>
      <c r="AD663" s="5"/>
      <c r="AE663" s="51"/>
      <c r="AF663" s="5"/>
      <c r="AG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c r="AB664" s="5"/>
      <c r="AC664" s="5"/>
      <c r="AD664" s="5"/>
      <c r="AE664" s="51"/>
      <c r="AF664" s="5"/>
      <c r="AG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c r="AB665" s="5"/>
      <c r="AC665" s="5"/>
      <c r="AD665" s="5"/>
      <c r="AE665" s="51"/>
      <c r="AF665" s="5"/>
      <c r="AG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c r="AB666" s="5"/>
      <c r="AC666" s="5"/>
      <c r="AD666" s="5"/>
      <c r="AE666" s="51"/>
      <c r="AF666" s="5"/>
      <c r="AG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c r="AB667" s="5"/>
      <c r="AC667" s="5"/>
      <c r="AD667" s="5"/>
      <c r="AE667" s="51"/>
      <c r="AF667" s="5"/>
      <c r="AG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c r="AB668" s="5"/>
      <c r="AC668" s="5"/>
      <c r="AD668" s="5"/>
      <c r="AE668" s="51"/>
      <c r="AF668" s="5"/>
      <c r="AG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c r="AB669" s="5"/>
      <c r="AC669" s="5"/>
      <c r="AD669" s="5"/>
      <c r="AE669" s="51"/>
      <c r="AF669" s="5"/>
      <c r="AG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c r="AB670" s="5"/>
      <c r="AC670" s="5"/>
      <c r="AD670" s="5"/>
      <c r="AE670" s="51"/>
      <c r="AF670" s="5"/>
      <c r="AG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c r="AB671" s="5"/>
      <c r="AC671" s="5"/>
      <c r="AD671" s="5"/>
      <c r="AE671" s="51"/>
      <c r="AF671" s="5"/>
      <c r="AG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c r="AB672" s="5"/>
      <c r="AC672" s="5"/>
      <c r="AD672" s="5"/>
      <c r="AE672" s="51"/>
      <c r="AF672" s="5"/>
      <c r="AG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c r="AB673" s="5"/>
      <c r="AC673" s="5"/>
      <c r="AD673" s="5"/>
      <c r="AE673" s="51"/>
      <c r="AF673" s="5"/>
      <c r="AG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c r="AB674" s="5"/>
      <c r="AC674" s="5"/>
      <c r="AD674" s="5"/>
      <c r="AE674" s="51"/>
      <c r="AF674" s="5"/>
      <c r="AG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c r="AB675" s="5"/>
      <c r="AC675" s="5"/>
      <c r="AD675" s="5"/>
      <c r="AE675" s="51"/>
      <c r="AF675" s="5"/>
      <c r="AG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c r="AB676" s="5"/>
      <c r="AC676" s="5"/>
      <c r="AD676" s="5"/>
      <c r="AE676" s="51"/>
      <c r="AF676" s="5"/>
      <c r="AG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c r="AB677" s="5"/>
      <c r="AC677" s="5"/>
      <c r="AD677" s="5"/>
      <c r="AE677" s="51"/>
      <c r="AF677" s="5"/>
      <c r="AG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c r="AB678" s="5"/>
      <c r="AC678" s="5"/>
      <c r="AD678" s="5"/>
      <c r="AE678" s="51"/>
      <c r="AF678" s="5"/>
      <c r="AG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c r="AB679" s="5"/>
      <c r="AC679" s="5"/>
      <c r="AD679" s="5"/>
      <c r="AE679" s="51"/>
      <c r="AF679" s="5"/>
      <c r="AG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c r="AB680" s="5"/>
      <c r="AC680" s="5"/>
      <c r="AD680" s="5"/>
      <c r="AE680" s="51"/>
      <c r="AF680" s="5"/>
      <c r="AG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c r="AB681" s="5"/>
      <c r="AC681" s="5"/>
      <c r="AD681" s="5"/>
      <c r="AE681" s="51"/>
      <c r="AF681" s="5"/>
      <c r="AG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c r="AB682" s="5"/>
      <c r="AC682" s="5"/>
      <c r="AD682" s="5"/>
      <c r="AE682" s="51"/>
      <c r="AF682" s="5"/>
      <c r="AG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c r="AB683" s="5"/>
      <c r="AC683" s="5"/>
      <c r="AD683" s="5"/>
      <c r="AE683" s="51"/>
      <c r="AF683" s="5"/>
      <c r="AG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c r="AB684" s="5"/>
      <c r="AC684" s="5"/>
      <c r="AD684" s="5"/>
      <c r="AE684" s="51"/>
      <c r="AF684" s="5"/>
      <c r="AG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c r="AB685" s="5"/>
      <c r="AC685" s="5"/>
      <c r="AD685" s="5"/>
      <c r="AE685" s="51"/>
      <c r="AF685" s="5"/>
      <c r="AG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c r="AB686" s="5"/>
      <c r="AC686" s="5"/>
      <c r="AD686" s="5"/>
      <c r="AE686" s="51"/>
      <c r="AF686" s="5"/>
      <c r="AG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c r="AB687" s="5"/>
      <c r="AC687" s="5"/>
      <c r="AD687" s="5"/>
      <c r="AE687" s="51"/>
      <c r="AF687" s="5"/>
      <c r="AG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c r="AB688" s="5"/>
      <c r="AC688" s="5"/>
      <c r="AD688" s="5"/>
      <c r="AE688" s="51"/>
      <c r="AF688" s="5"/>
      <c r="AG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c r="AB689" s="5"/>
      <c r="AC689" s="5"/>
      <c r="AD689" s="5"/>
      <c r="AE689" s="51"/>
      <c r="AF689" s="5"/>
      <c r="AG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c r="AB690" s="5"/>
      <c r="AC690" s="5"/>
      <c r="AD690" s="5"/>
      <c r="AE690" s="51"/>
      <c r="AF690" s="5"/>
      <c r="AG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c r="AB691" s="5"/>
      <c r="AC691" s="5"/>
      <c r="AD691" s="5"/>
      <c r="AE691" s="51"/>
      <c r="AF691" s="5"/>
      <c r="AG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c r="AB692" s="5"/>
      <c r="AC692" s="5"/>
      <c r="AD692" s="5"/>
      <c r="AE692" s="51"/>
      <c r="AF692" s="5"/>
      <c r="AG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c r="AB693" s="5"/>
      <c r="AC693" s="5"/>
      <c r="AD693" s="5"/>
      <c r="AE693" s="51"/>
      <c r="AF693" s="5"/>
      <c r="AG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c r="AB694" s="5"/>
      <c r="AC694" s="5"/>
      <c r="AD694" s="5"/>
      <c r="AE694" s="51"/>
      <c r="AF694" s="5"/>
      <c r="AG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c r="AB695" s="5"/>
      <c r="AC695" s="5"/>
      <c r="AD695" s="5"/>
      <c r="AE695" s="51"/>
      <c r="AF695" s="5"/>
      <c r="AG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c r="AB696" s="5"/>
      <c r="AC696" s="5"/>
      <c r="AD696" s="5"/>
      <c r="AE696" s="51"/>
      <c r="AF696" s="5"/>
      <c r="AG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c r="AB697" s="5"/>
      <c r="AC697" s="5"/>
      <c r="AD697" s="5"/>
      <c r="AE697" s="51"/>
      <c r="AF697" s="5"/>
      <c r="AG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c r="AB698" s="5"/>
      <c r="AC698" s="5"/>
      <c r="AD698" s="5"/>
      <c r="AE698" s="51"/>
      <c r="AF698" s="5"/>
      <c r="AG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c r="AB699" s="5"/>
      <c r="AC699" s="5"/>
      <c r="AD699" s="5"/>
      <c r="AE699" s="51"/>
      <c r="AF699" s="5"/>
      <c r="AG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c r="AB700" s="5"/>
      <c r="AC700" s="5"/>
      <c r="AD700" s="5"/>
      <c r="AE700" s="51"/>
      <c r="AF700" s="5"/>
      <c r="AG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c r="AB701" s="5"/>
      <c r="AC701" s="5"/>
      <c r="AD701" s="5"/>
      <c r="AE701" s="51"/>
      <c r="AF701" s="5"/>
      <c r="AG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c r="AB702" s="5"/>
      <c r="AC702" s="5"/>
      <c r="AD702" s="5"/>
      <c r="AE702" s="51"/>
      <c r="AF702" s="5"/>
      <c r="AG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c r="AB703" s="5"/>
      <c r="AC703" s="5"/>
      <c r="AD703" s="5"/>
      <c r="AE703" s="51"/>
      <c r="AF703" s="5"/>
      <c r="AG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c r="AB704" s="5"/>
      <c r="AC704" s="5"/>
      <c r="AD704" s="5"/>
      <c r="AE704" s="51"/>
      <c r="AF704" s="5"/>
      <c r="AG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c r="AB705" s="5"/>
      <c r="AC705" s="5"/>
      <c r="AD705" s="5"/>
      <c r="AE705" s="51"/>
      <c r="AF705" s="5"/>
      <c r="AG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c r="AB706" s="5"/>
      <c r="AC706" s="5"/>
      <c r="AD706" s="5"/>
      <c r="AE706" s="51"/>
      <c r="AF706" s="5"/>
      <c r="AG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c r="AB707" s="5"/>
      <c r="AC707" s="5"/>
      <c r="AD707" s="5"/>
      <c r="AE707" s="51"/>
      <c r="AF707" s="5"/>
      <c r="AG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c r="AB708" s="5"/>
      <c r="AC708" s="5"/>
      <c r="AD708" s="5"/>
      <c r="AE708" s="51"/>
      <c r="AF708" s="5"/>
      <c r="AG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c r="AB709" s="5"/>
      <c r="AC709" s="5"/>
      <c r="AD709" s="5"/>
      <c r="AE709" s="51"/>
      <c r="AF709" s="5"/>
      <c r="AG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c r="AB710" s="5"/>
      <c r="AC710" s="5"/>
      <c r="AD710" s="5"/>
      <c r="AE710" s="51"/>
      <c r="AF710" s="5"/>
      <c r="AG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c r="AB711" s="5"/>
      <c r="AC711" s="5"/>
      <c r="AD711" s="5"/>
      <c r="AE711" s="51"/>
      <c r="AF711" s="5"/>
      <c r="AG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c r="AB712" s="5"/>
      <c r="AC712" s="5"/>
      <c r="AD712" s="5"/>
      <c r="AE712" s="51"/>
      <c r="AF712" s="5"/>
      <c r="AG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c r="AB713" s="5"/>
      <c r="AC713" s="5"/>
      <c r="AD713" s="5"/>
      <c r="AE713" s="51"/>
      <c r="AF713" s="5"/>
      <c r="AG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c r="AB714" s="5"/>
      <c r="AC714" s="5"/>
      <c r="AD714" s="5"/>
      <c r="AE714" s="51"/>
      <c r="AF714" s="5"/>
      <c r="AG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c r="AB715" s="5"/>
      <c r="AC715" s="5"/>
      <c r="AD715" s="5"/>
      <c r="AE715" s="51"/>
      <c r="AF715" s="5"/>
      <c r="AG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c r="AB716" s="5"/>
      <c r="AC716" s="5"/>
      <c r="AD716" s="5"/>
      <c r="AE716" s="51"/>
      <c r="AF716" s="5"/>
      <c r="AG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c r="AB717" s="5"/>
      <c r="AC717" s="5"/>
      <c r="AD717" s="5"/>
      <c r="AE717" s="51"/>
      <c r="AF717" s="5"/>
      <c r="AG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c r="AB718" s="5"/>
      <c r="AC718" s="5"/>
      <c r="AD718" s="5"/>
      <c r="AE718" s="51"/>
      <c r="AF718" s="5"/>
      <c r="AG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c r="AB719" s="5"/>
      <c r="AC719" s="5"/>
      <c r="AD719" s="5"/>
      <c r="AE719" s="51"/>
      <c r="AF719" s="5"/>
      <c r="AG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c r="AB720" s="5"/>
      <c r="AC720" s="5"/>
      <c r="AD720" s="5"/>
      <c r="AE720" s="51"/>
      <c r="AF720" s="5"/>
      <c r="AG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c r="AB721" s="5"/>
      <c r="AC721" s="5"/>
      <c r="AD721" s="5"/>
      <c r="AE721" s="51"/>
      <c r="AF721" s="5"/>
      <c r="AG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c r="AB722" s="5"/>
      <c r="AC722" s="5"/>
      <c r="AD722" s="5"/>
      <c r="AE722" s="51"/>
      <c r="AF722" s="5"/>
      <c r="AG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c r="AB723" s="5"/>
      <c r="AC723" s="5"/>
      <c r="AD723" s="5"/>
      <c r="AE723" s="51"/>
      <c r="AF723" s="5"/>
      <c r="AG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c r="AB724" s="5"/>
      <c r="AC724" s="5"/>
      <c r="AD724" s="5"/>
      <c r="AE724" s="51"/>
      <c r="AF724" s="5"/>
      <c r="AG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c r="AB725" s="5"/>
      <c r="AC725" s="5"/>
      <c r="AD725" s="5"/>
      <c r="AE725" s="51"/>
      <c r="AF725" s="5"/>
      <c r="AG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c r="AB726" s="5"/>
      <c r="AC726" s="5"/>
      <c r="AD726" s="5"/>
      <c r="AE726" s="51"/>
      <c r="AF726" s="5"/>
      <c r="AG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c r="AB727" s="5"/>
      <c r="AC727" s="5"/>
      <c r="AD727" s="5"/>
      <c r="AE727" s="51"/>
      <c r="AF727" s="5"/>
      <c r="AG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c r="AB728" s="5"/>
      <c r="AC728" s="5"/>
      <c r="AD728" s="5"/>
      <c r="AE728" s="51"/>
      <c r="AF728" s="5"/>
      <c r="AG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c r="AB729" s="5"/>
      <c r="AC729" s="5"/>
      <c r="AD729" s="5"/>
      <c r="AE729" s="51"/>
      <c r="AF729" s="5"/>
      <c r="AG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c r="AB730" s="5"/>
      <c r="AC730" s="5"/>
      <c r="AD730" s="5"/>
      <c r="AE730" s="51"/>
      <c r="AF730" s="5"/>
      <c r="AG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c r="AB731" s="5"/>
      <c r="AC731" s="5"/>
      <c r="AD731" s="5"/>
      <c r="AE731" s="51"/>
      <c r="AF731" s="5"/>
      <c r="AG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c r="AB732" s="5"/>
      <c r="AC732" s="5"/>
      <c r="AD732" s="5"/>
      <c r="AE732" s="51"/>
      <c r="AF732" s="5"/>
      <c r="AG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c r="AB733" s="5"/>
      <c r="AC733" s="5"/>
      <c r="AD733" s="5"/>
      <c r="AE733" s="51"/>
      <c r="AF733" s="5"/>
      <c r="AG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c r="AB734" s="5"/>
      <c r="AC734" s="5"/>
      <c r="AD734" s="5"/>
      <c r="AE734" s="51"/>
      <c r="AF734" s="5"/>
      <c r="AG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c r="AB735" s="5"/>
      <c r="AC735" s="5"/>
      <c r="AD735" s="5"/>
      <c r="AE735" s="51"/>
      <c r="AF735" s="5"/>
      <c r="AG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c r="AB736" s="5"/>
      <c r="AC736" s="5"/>
      <c r="AD736" s="5"/>
      <c r="AE736" s="51"/>
      <c r="AF736" s="5"/>
      <c r="AG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c r="AB737" s="5"/>
      <c r="AC737" s="5"/>
      <c r="AD737" s="5"/>
      <c r="AE737" s="51"/>
      <c r="AF737" s="5"/>
      <c r="AG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c r="AB738" s="5"/>
      <c r="AC738" s="5"/>
      <c r="AD738" s="5"/>
      <c r="AE738" s="51"/>
      <c r="AF738" s="5"/>
      <c r="AG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c r="AB739" s="5"/>
      <c r="AC739" s="5"/>
      <c r="AD739" s="5"/>
      <c r="AE739" s="51"/>
      <c r="AF739" s="5"/>
      <c r="AG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c r="AB740" s="5"/>
      <c r="AC740" s="5"/>
      <c r="AD740" s="5"/>
      <c r="AE740" s="51"/>
      <c r="AF740" s="5"/>
      <c r="AG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c r="AB741" s="5"/>
      <c r="AC741" s="5"/>
      <c r="AD741" s="5"/>
      <c r="AE741" s="51"/>
      <c r="AF741" s="5"/>
      <c r="AG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c r="AB742" s="5"/>
      <c r="AC742" s="5"/>
      <c r="AD742" s="5"/>
      <c r="AE742" s="51"/>
      <c r="AF742" s="5"/>
      <c r="AG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c r="AB743" s="5"/>
      <c r="AC743" s="5"/>
      <c r="AD743" s="5"/>
      <c r="AE743" s="51"/>
      <c r="AF743" s="5"/>
      <c r="AG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c r="AB744" s="5"/>
      <c r="AC744" s="5"/>
      <c r="AD744" s="5"/>
      <c r="AE744" s="51"/>
      <c r="AF744" s="5"/>
      <c r="AG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c r="AB745" s="5"/>
      <c r="AC745" s="5"/>
      <c r="AD745" s="5"/>
      <c r="AE745" s="51"/>
      <c r="AF745" s="5"/>
      <c r="AG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c r="AB746" s="5"/>
      <c r="AC746" s="5"/>
      <c r="AD746" s="5"/>
      <c r="AE746" s="51"/>
      <c r="AF746" s="5"/>
      <c r="AG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c r="AB747" s="5"/>
      <c r="AC747" s="5"/>
      <c r="AD747" s="5"/>
      <c r="AE747" s="51"/>
      <c r="AF747" s="5"/>
      <c r="AG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c r="AB748" s="5"/>
      <c r="AC748" s="5"/>
      <c r="AD748" s="5"/>
      <c r="AE748" s="51"/>
      <c r="AF748" s="5"/>
      <c r="AG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c r="AB749" s="5"/>
      <c r="AC749" s="5"/>
      <c r="AD749" s="5"/>
      <c r="AE749" s="51"/>
      <c r="AF749" s="5"/>
      <c r="AG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c r="AB750" s="5"/>
      <c r="AC750" s="5"/>
      <c r="AD750" s="5"/>
      <c r="AE750" s="51"/>
      <c r="AF750" s="5"/>
      <c r="AG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c r="AB751" s="5"/>
      <c r="AC751" s="5"/>
      <c r="AD751" s="5"/>
      <c r="AE751" s="51"/>
      <c r="AF751" s="5"/>
      <c r="AG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c r="AB752" s="5"/>
      <c r="AC752" s="5"/>
      <c r="AD752" s="5"/>
      <c r="AE752" s="51"/>
      <c r="AF752" s="5"/>
      <c r="AG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c r="AB753" s="5"/>
      <c r="AC753" s="5"/>
      <c r="AD753" s="5"/>
      <c r="AE753" s="51"/>
      <c r="AF753" s="5"/>
      <c r="AG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c r="AB754" s="5"/>
      <c r="AC754" s="5"/>
      <c r="AD754" s="5"/>
      <c r="AE754" s="51"/>
      <c r="AF754" s="5"/>
      <c r="AG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c r="AB755" s="5"/>
      <c r="AC755" s="5"/>
      <c r="AD755" s="5"/>
      <c r="AE755" s="51"/>
      <c r="AF755" s="5"/>
      <c r="AG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c r="AB756" s="5"/>
      <c r="AC756" s="5"/>
      <c r="AD756" s="5"/>
      <c r="AE756" s="51"/>
      <c r="AF756" s="5"/>
      <c r="AG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c r="AB757" s="5"/>
      <c r="AC757" s="5"/>
      <c r="AD757" s="5"/>
      <c r="AE757" s="51"/>
      <c r="AF757" s="5"/>
      <c r="AG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c r="AB758" s="5"/>
      <c r="AC758" s="5"/>
      <c r="AD758" s="5"/>
      <c r="AE758" s="51"/>
      <c r="AF758" s="5"/>
      <c r="AG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c r="AB759" s="5"/>
      <c r="AC759" s="5"/>
      <c r="AD759" s="5"/>
      <c r="AE759" s="51"/>
      <c r="AF759" s="5"/>
      <c r="AG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c r="AB760" s="5"/>
      <c r="AC760" s="5"/>
      <c r="AD760" s="5"/>
      <c r="AE760" s="51"/>
      <c r="AF760" s="5"/>
      <c r="AG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c r="AB761" s="5"/>
      <c r="AC761" s="5"/>
      <c r="AD761" s="5"/>
      <c r="AE761" s="51"/>
      <c r="AF761" s="5"/>
      <c r="AG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c r="AB762" s="5"/>
      <c r="AC762" s="5"/>
      <c r="AD762" s="5"/>
      <c r="AE762" s="51"/>
      <c r="AF762" s="5"/>
      <c r="AG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c r="AB763" s="5"/>
      <c r="AC763" s="5"/>
      <c r="AD763" s="5"/>
      <c r="AE763" s="51"/>
      <c r="AF763" s="5"/>
      <c r="AG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c r="AB764" s="5"/>
      <c r="AC764" s="5"/>
      <c r="AD764" s="5"/>
      <c r="AE764" s="51"/>
      <c r="AF764" s="5"/>
      <c r="AG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c r="AB765" s="5"/>
      <c r="AC765" s="5"/>
      <c r="AD765" s="5"/>
      <c r="AE765" s="51"/>
      <c r="AF765" s="5"/>
      <c r="AG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c r="AB766" s="5"/>
      <c r="AC766" s="5"/>
      <c r="AD766" s="5"/>
      <c r="AE766" s="51"/>
      <c r="AF766" s="5"/>
      <c r="AG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c r="AB767" s="5"/>
      <c r="AC767" s="5"/>
      <c r="AD767" s="5"/>
      <c r="AE767" s="51"/>
      <c r="AF767" s="5"/>
      <c r="AG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c r="AB768" s="5"/>
      <c r="AC768" s="5"/>
      <c r="AD768" s="5"/>
      <c r="AE768" s="51"/>
      <c r="AF768" s="5"/>
      <c r="AG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c r="AB769" s="5"/>
      <c r="AC769" s="5"/>
      <c r="AD769" s="5"/>
      <c r="AE769" s="51"/>
      <c r="AF769" s="5"/>
      <c r="AG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c r="AB770" s="5"/>
      <c r="AC770" s="5"/>
      <c r="AD770" s="5"/>
      <c r="AE770" s="51"/>
      <c r="AF770" s="5"/>
      <c r="AG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c r="AB771" s="5"/>
      <c r="AC771" s="5"/>
      <c r="AD771" s="5"/>
      <c r="AE771" s="51"/>
      <c r="AF771" s="5"/>
      <c r="AG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c r="AB772" s="5"/>
      <c r="AC772" s="5"/>
      <c r="AD772" s="5"/>
      <c r="AE772" s="51"/>
      <c r="AF772" s="5"/>
      <c r="AG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c r="AB773" s="5"/>
      <c r="AC773" s="5"/>
      <c r="AD773" s="5"/>
      <c r="AE773" s="51"/>
      <c r="AF773" s="5"/>
      <c r="AG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c r="AB774" s="5"/>
      <c r="AC774" s="5"/>
      <c r="AD774" s="5"/>
      <c r="AE774" s="51"/>
      <c r="AF774" s="5"/>
      <c r="AG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c r="AB775" s="5"/>
      <c r="AC775" s="5"/>
      <c r="AD775" s="5"/>
      <c r="AE775" s="51"/>
      <c r="AF775" s="5"/>
      <c r="AG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c r="AB776" s="5"/>
      <c r="AC776" s="5"/>
      <c r="AD776" s="5"/>
      <c r="AE776" s="51"/>
      <c r="AF776" s="5"/>
      <c r="AG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c r="AB777" s="5"/>
      <c r="AC777" s="5"/>
      <c r="AD777" s="5"/>
      <c r="AE777" s="51"/>
      <c r="AF777" s="5"/>
      <c r="AG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c r="AB778" s="5"/>
      <c r="AC778" s="5"/>
      <c r="AD778" s="5"/>
      <c r="AE778" s="51"/>
      <c r="AF778" s="5"/>
      <c r="AG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c r="AB779" s="5"/>
      <c r="AC779" s="5"/>
      <c r="AD779" s="5"/>
      <c r="AE779" s="51"/>
      <c r="AF779" s="5"/>
      <c r="AG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c r="AB780" s="5"/>
      <c r="AC780" s="5"/>
      <c r="AD780" s="5"/>
      <c r="AE780" s="51"/>
      <c r="AF780" s="5"/>
      <c r="AG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c r="AB781" s="5"/>
      <c r="AC781" s="5"/>
      <c r="AD781" s="5"/>
      <c r="AE781" s="51"/>
      <c r="AF781" s="5"/>
      <c r="AG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c r="AB782" s="5"/>
      <c r="AC782" s="5"/>
      <c r="AD782" s="5"/>
      <c r="AE782" s="51"/>
      <c r="AF782" s="5"/>
      <c r="AG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c r="AB783" s="5"/>
      <c r="AC783" s="5"/>
      <c r="AD783" s="5"/>
      <c r="AE783" s="51"/>
      <c r="AF783" s="5"/>
      <c r="AG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c r="AB784" s="5"/>
      <c r="AC784" s="5"/>
      <c r="AD784" s="5"/>
      <c r="AE784" s="51"/>
      <c r="AF784" s="5"/>
      <c r="AG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c r="AB785" s="5"/>
      <c r="AC785" s="5"/>
      <c r="AD785" s="5"/>
      <c r="AE785" s="51"/>
      <c r="AF785" s="5"/>
      <c r="AG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c r="AB786" s="5"/>
      <c r="AC786" s="5"/>
      <c r="AD786" s="5"/>
      <c r="AE786" s="51"/>
      <c r="AF786" s="5"/>
      <c r="AG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c r="AB787" s="5"/>
      <c r="AC787" s="5"/>
      <c r="AD787" s="5"/>
      <c r="AE787" s="51"/>
      <c r="AF787" s="5"/>
      <c r="AG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c r="AB788" s="5"/>
      <c r="AC788" s="5"/>
      <c r="AD788" s="5"/>
      <c r="AE788" s="51"/>
      <c r="AF788" s="5"/>
      <c r="AG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c r="AB789" s="5"/>
      <c r="AC789" s="5"/>
      <c r="AD789" s="5"/>
      <c r="AE789" s="51"/>
      <c r="AF789" s="5"/>
      <c r="AG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c r="AB790" s="5"/>
      <c r="AC790" s="5"/>
      <c r="AD790" s="5"/>
      <c r="AE790" s="51"/>
      <c r="AF790" s="5"/>
      <c r="AG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c r="AB791" s="5"/>
      <c r="AC791" s="5"/>
      <c r="AD791" s="5"/>
      <c r="AE791" s="51"/>
      <c r="AF791" s="5"/>
      <c r="AG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c r="AB792" s="5"/>
      <c r="AC792" s="5"/>
      <c r="AD792" s="5"/>
      <c r="AE792" s="51"/>
      <c r="AF792" s="5"/>
      <c r="AG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c r="AB793" s="5"/>
      <c r="AC793" s="5"/>
      <c r="AD793" s="5"/>
      <c r="AE793" s="51"/>
      <c r="AF793" s="5"/>
      <c r="AG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c r="AB794" s="5"/>
      <c r="AC794" s="5"/>
      <c r="AD794" s="5"/>
      <c r="AE794" s="51"/>
      <c r="AF794" s="5"/>
      <c r="AG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c r="AB795" s="5"/>
      <c r="AC795" s="5"/>
      <c r="AD795" s="5"/>
      <c r="AE795" s="51"/>
      <c r="AF795" s="5"/>
      <c r="AG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c r="AB796" s="5"/>
      <c r="AC796" s="5"/>
      <c r="AD796" s="5"/>
      <c r="AE796" s="51"/>
      <c r="AF796" s="5"/>
      <c r="AG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c r="AB797" s="5"/>
      <c r="AC797" s="5"/>
      <c r="AD797" s="5"/>
      <c r="AE797" s="51"/>
      <c r="AF797" s="5"/>
      <c r="AG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c r="AB798" s="5"/>
      <c r="AC798" s="5"/>
      <c r="AD798" s="5"/>
      <c r="AE798" s="51"/>
      <c r="AF798" s="5"/>
      <c r="AG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c r="AB799" s="5"/>
      <c r="AC799" s="5"/>
      <c r="AD799" s="5"/>
      <c r="AE799" s="51"/>
      <c r="AF799" s="5"/>
      <c r="AG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c r="AB800" s="5"/>
      <c r="AC800" s="5"/>
      <c r="AD800" s="5"/>
      <c r="AE800" s="51"/>
      <c r="AF800" s="5"/>
      <c r="AG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c r="AB801" s="5"/>
      <c r="AC801" s="5"/>
      <c r="AD801" s="5"/>
      <c r="AE801" s="51"/>
      <c r="AF801" s="5"/>
      <c r="AG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c r="AB802" s="5"/>
      <c r="AC802" s="5"/>
      <c r="AD802" s="5"/>
      <c r="AE802" s="51"/>
      <c r="AF802" s="5"/>
      <c r="AG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c r="AB803" s="5"/>
      <c r="AC803" s="5"/>
      <c r="AD803" s="5"/>
      <c r="AE803" s="51"/>
      <c r="AF803" s="5"/>
      <c r="AG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c r="AB804" s="5"/>
      <c r="AC804" s="5"/>
      <c r="AD804" s="5"/>
      <c r="AE804" s="51"/>
      <c r="AF804" s="5"/>
      <c r="AG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c r="AB805" s="5"/>
      <c r="AC805" s="5"/>
      <c r="AD805" s="5"/>
      <c r="AE805" s="51"/>
      <c r="AF805" s="5"/>
      <c r="AG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c r="AB806" s="5"/>
      <c r="AC806" s="5"/>
      <c r="AD806" s="5"/>
      <c r="AE806" s="51"/>
      <c r="AF806" s="5"/>
      <c r="AG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c r="AB807" s="5"/>
      <c r="AC807" s="5"/>
      <c r="AD807" s="5"/>
      <c r="AE807" s="51"/>
      <c r="AF807" s="5"/>
      <c r="AG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c r="AB808" s="5"/>
      <c r="AC808" s="5"/>
      <c r="AD808" s="5"/>
      <c r="AE808" s="51"/>
      <c r="AF808" s="5"/>
      <c r="AG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c r="AB809" s="5"/>
      <c r="AC809" s="5"/>
      <c r="AD809" s="5"/>
      <c r="AE809" s="51"/>
      <c r="AF809" s="5"/>
      <c r="AG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c r="AB810" s="5"/>
      <c r="AC810" s="5"/>
      <c r="AD810" s="5"/>
      <c r="AE810" s="51"/>
      <c r="AF810" s="5"/>
      <c r="AG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c r="AB811" s="5"/>
      <c r="AC811" s="5"/>
      <c r="AD811" s="5"/>
      <c r="AE811" s="51"/>
      <c r="AF811" s="5"/>
      <c r="AG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c r="AB812" s="5"/>
      <c r="AC812" s="5"/>
      <c r="AD812" s="5"/>
      <c r="AE812" s="51"/>
      <c r="AF812" s="5"/>
      <c r="AG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c r="AB813" s="5"/>
      <c r="AC813" s="5"/>
      <c r="AD813" s="5"/>
      <c r="AE813" s="51"/>
      <c r="AF813" s="5"/>
      <c r="AG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c r="AB814" s="5"/>
      <c r="AC814" s="5"/>
      <c r="AD814" s="5"/>
      <c r="AE814" s="51"/>
      <c r="AF814" s="5"/>
      <c r="AG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c r="AB815" s="5"/>
      <c r="AC815" s="5"/>
      <c r="AD815" s="5"/>
      <c r="AE815" s="51"/>
      <c r="AF815" s="5"/>
      <c r="AG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c r="AB816" s="5"/>
      <c r="AC816" s="5"/>
      <c r="AD816" s="5"/>
      <c r="AE816" s="51"/>
      <c r="AF816" s="5"/>
      <c r="AG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c r="AB817" s="5"/>
      <c r="AC817" s="5"/>
      <c r="AD817" s="5"/>
      <c r="AE817" s="51"/>
      <c r="AF817" s="5"/>
      <c r="AG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c r="AB818" s="5"/>
      <c r="AC818" s="5"/>
      <c r="AD818" s="5"/>
      <c r="AE818" s="51"/>
      <c r="AF818" s="5"/>
      <c r="AG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c r="AB819" s="5"/>
      <c r="AC819" s="5"/>
      <c r="AD819" s="5"/>
      <c r="AE819" s="51"/>
      <c r="AF819" s="5"/>
      <c r="AG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c r="AB820" s="5"/>
      <c r="AC820" s="5"/>
      <c r="AD820" s="5"/>
      <c r="AE820" s="51"/>
      <c r="AF820" s="5"/>
      <c r="AG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c r="AB821" s="5"/>
      <c r="AC821" s="5"/>
      <c r="AD821" s="5"/>
      <c r="AE821" s="51"/>
      <c r="AF821" s="5"/>
      <c r="AG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c r="AB822" s="5"/>
      <c r="AC822" s="5"/>
      <c r="AD822" s="5"/>
      <c r="AE822" s="51"/>
      <c r="AF822" s="5"/>
      <c r="AG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c r="AB823" s="5"/>
      <c r="AC823" s="5"/>
      <c r="AD823" s="5"/>
      <c r="AE823" s="51"/>
      <c r="AF823" s="5"/>
      <c r="AG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c r="AB824" s="5"/>
      <c r="AC824" s="5"/>
      <c r="AD824" s="5"/>
      <c r="AE824" s="51"/>
      <c r="AF824" s="5"/>
      <c r="AG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c r="AB825" s="5"/>
      <c r="AC825" s="5"/>
      <c r="AD825" s="5"/>
      <c r="AE825" s="51"/>
      <c r="AF825" s="5"/>
      <c r="AG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c r="AB826" s="5"/>
      <c r="AC826" s="5"/>
      <c r="AD826" s="5"/>
      <c r="AE826" s="51"/>
      <c r="AF826" s="5"/>
      <c r="AG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c r="AB827" s="5"/>
      <c r="AC827" s="5"/>
      <c r="AD827" s="5"/>
      <c r="AE827" s="51"/>
      <c r="AF827" s="5"/>
      <c r="AG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c r="AB828" s="5"/>
      <c r="AC828" s="5"/>
      <c r="AD828" s="5"/>
      <c r="AE828" s="51"/>
      <c r="AF828" s="5"/>
      <c r="AG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c r="AB829" s="5"/>
      <c r="AC829" s="5"/>
      <c r="AD829" s="5"/>
      <c r="AE829" s="51"/>
      <c r="AF829" s="5"/>
      <c r="AG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c r="AB830" s="5"/>
      <c r="AC830" s="5"/>
      <c r="AD830" s="5"/>
      <c r="AE830" s="51"/>
      <c r="AF830" s="5"/>
      <c r="AG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c r="AB831" s="5"/>
      <c r="AC831" s="5"/>
      <c r="AD831" s="5"/>
      <c r="AE831" s="51"/>
      <c r="AF831" s="5"/>
      <c r="AG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c r="AB832" s="5"/>
      <c r="AC832" s="5"/>
      <c r="AD832" s="5"/>
      <c r="AE832" s="51"/>
      <c r="AF832" s="5"/>
      <c r="AG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c r="AB833" s="5"/>
      <c r="AC833" s="5"/>
      <c r="AD833" s="5"/>
      <c r="AE833" s="51"/>
      <c r="AF833" s="5"/>
      <c r="AG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c r="AB834" s="5"/>
      <c r="AC834" s="5"/>
      <c r="AD834" s="5"/>
      <c r="AE834" s="51"/>
      <c r="AF834" s="5"/>
      <c r="AG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c r="AB835" s="5"/>
      <c r="AC835" s="5"/>
      <c r="AD835" s="5"/>
      <c r="AE835" s="51"/>
      <c r="AF835" s="5"/>
      <c r="AG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c r="AB836" s="5"/>
      <c r="AC836" s="5"/>
      <c r="AD836" s="5"/>
      <c r="AE836" s="51"/>
      <c r="AF836" s="5"/>
      <c r="AG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c r="AB837" s="5"/>
      <c r="AC837" s="5"/>
      <c r="AD837" s="5"/>
      <c r="AE837" s="51"/>
      <c r="AF837" s="5"/>
      <c r="AG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c r="AB838" s="5"/>
      <c r="AC838" s="5"/>
      <c r="AD838" s="5"/>
      <c r="AE838" s="51"/>
      <c r="AF838" s="5"/>
      <c r="AG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c r="AB839" s="5"/>
      <c r="AC839" s="5"/>
      <c r="AD839" s="5"/>
      <c r="AE839" s="51"/>
      <c r="AF839" s="5"/>
      <c r="AG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c r="AB840" s="5"/>
      <c r="AC840" s="5"/>
      <c r="AD840" s="5"/>
      <c r="AE840" s="51"/>
      <c r="AF840" s="5"/>
      <c r="AG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c r="AB841" s="5"/>
      <c r="AC841" s="5"/>
      <c r="AD841" s="5"/>
      <c r="AE841" s="51"/>
      <c r="AF841" s="5"/>
      <c r="AG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c r="AB842" s="5"/>
      <c r="AC842" s="5"/>
      <c r="AD842" s="5"/>
      <c r="AE842" s="51"/>
      <c r="AF842" s="5"/>
      <c r="AG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c r="AB843" s="5"/>
      <c r="AC843" s="5"/>
      <c r="AD843" s="5"/>
      <c r="AE843" s="51"/>
      <c r="AF843" s="5"/>
      <c r="AG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c r="AB844" s="5"/>
      <c r="AC844" s="5"/>
      <c r="AD844" s="5"/>
      <c r="AE844" s="51"/>
      <c r="AF844" s="5"/>
      <c r="AG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c r="AB845" s="5"/>
      <c r="AC845" s="5"/>
      <c r="AD845" s="5"/>
      <c r="AE845" s="51"/>
      <c r="AF845" s="5"/>
      <c r="AG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c r="AB846" s="5"/>
      <c r="AC846" s="5"/>
      <c r="AD846" s="5"/>
      <c r="AE846" s="51"/>
      <c r="AF846" s="5"/>
      <c r="AG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c r="AB847" s="5"/>
      <c r="AC847" s="5"/>
      <c r="AD847" s="5"/>
      <c r="AE847" s="51"/>
      <c r="AF847" s="5"/>
      <c r="AG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c r="AB848" s="5"/>
      <c r="AC848" s="5"/>
      <c r="AD848" s="5"/>
      <c r="AE848" s="51"/>
      <c r="AF848" s="5"/>
      <c r="AG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c r="AB849" s="5"/>
      <c r="AC849" s="5"/>
      <c r="AD849" s="5"/>
      <c r="AE849" s="51"/>
      <c r="AF849" s="5"/>
      <c r="AG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c r="AB850" s="5"/>
      <c r="AC850" s="5"/>
      <c r="AD850" s="5"/>
      <c r="AE850" s="51"/>
      <c r="AF850" s="5"/>
      <c r="AG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c r="AB851" s="5"/>
      <c r="AC851" s="5"/>
      <c r="AD851" s="5"/>
      <c r="AE851" s="51"/>
      <c r="AF851" s="5"/>
      <c r="AG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c r="AB852" s="5"/>
      <c r="AC852" s="5"/>
      <c r="AD852" s="5"/>
      <c r="AE852" s="51"/>
      <c r="AF852" s="5"/>
      <c r="AG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c r="AB853" s="5"/>
      <c r="AC853" s="5"/>
      <c r="AD853" s="5"/>
      <c r="AE853" s="51"/>
      <c r="AF853" s="5"/>
      <c r="AG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c r="AB854" s="5"/>
      <c r="AC854" s="5"/>
      <c r="AD854" s="5"/>
      <c r="AE854" s="51"/>
      <c r="AF854" s="5"/>
      <c r="AG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c r="AB855" s="5"/>
      <c r="AC855" s="5"/>
      <c r="AD855" s="5"/>
      <c r="AE855" s="51"/>
      <c r="AF855" s="5"/>
      <c r="AG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c r="AB856" s="5"/>
      <c r="AC856" s="5"/>
      <c r="AD856" s="5"/>
      <c r="AE856" s="51"/>
      <c r="AF856" s="5"/>
      <c r="AG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c r="AB857" s="5"/>
      <c r="AC857" s="5"/>
      <c r="AD857" s="5"/>
      <c r="AE857" s="51"/>
      <c r="AF857" s="5"/>
      <c r="AG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c r="AB858" s="5"/>
      <c r="AC858" s="5"/>
      <c r="AD858" s="5"/>
      <c r="AE858" s="51"/>
      <c r="AF858" s="5"/>
      <c r="AG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c r="AB859" s="5"/>
      <c r="AC859" s="5"/>
      <c r="AD859" s="5"/>
      <c r="AE859" s="51"/>
      <c r="AF859" s="5"/>
      <c r="AG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c r="AB860" s="5"/>
      <c r="AC860" s="5"/>
      <c r="AD860" s="5"/>
      <c r="AE860" s="51"/>
      <c r="AF860" s="5"/>
      <c r="AG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c r="AB861" s="5"/>
      <c r="AC861" s="5"/>
      <c r="AD861" s="5"/>
      <c r="AE861" s="51"/>
      <c r="AF861" s="5"/>
      <c r="AG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c r="AB862" s="5"/>
      <c r="AC862" s="5"/>
      <c r="AD862" s="5"/>
      <c r="AE862" s="51"/>
      <c r="AF862" s="5"/>
      <c r="AG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c r="AB863" s="5"/>
      <c r="AC863" s="5"/>
      <c r="AD863" s="5"/>
      <c r="AE863" s="51"/>
      <c r="AF863" s="5"/>
      <c r="AG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c r="AB864" s="5"/>
      <c r="AC864" s="5"/>
      <c r="AD864" s="5"/>
      <c r="AE864" s="51"/>
      <c r="AF864" s="5"/>
      <c r="AG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c r="AB865" s="5"/>
      <c r="AC865" s="5"/>
      <c r="AD865" s="5"/>
      <c r="AE865" s="51"/>
      <c r="AF865" s="5"/>
      <c r="AG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c r="AB866" s="5"/>
      <c r="AC866" s="5"/>
      <c r="AD866" s="5"/>
      <c r="AE866" s="51"/>
      <c r="AF866" s="5"/>
      <c r="AG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c r="AB867" s="5"/>
      <c r="AC867" s="5"/>
      <c r="AD867" s="5"/>
      <c r="AE867" s="51"/>
      <c r="AF867" s="5"/>
      <c r="AG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c r="AB868" s="5"/>
      <c r="AC868" s="5"/>
      <c r="AD868" s="5"/>
      <c r="AE868" s="51"/>
      <c r="AF868" s="5"/>
      <c r="AG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c r="AB869" s="5"/>
      <c r="AC869" s="5"/>
      <c r="AD869" s="5"/>
      <c r="AE869" s="51"/>
      <c r="AF869" s="5"/>
      <c r="AG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c r="AB870" s="5"/>
      <c r="AC870" s="5"/>
      <c r="AD870" s="5"/>
      <c r="AE870" s="51"/>
      <c r="AF870" s="5"/>
      <c r="AG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c r="AB871" s="5"/>
      <c r="AC871" s="5"/>
      <c r="AD871" s="5"/>
      <c r="AE871" s="51"/>
      <c r="AF871" s="5"/>
      <c r="AG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c r="AB872" s="5"/>
      <c r="AC872" s="5"/>
      <c r="AD872" s="5"/>
      <c r="AE872" s="51"/>
      <c r="AF872" s="5"/>
      <c r="AG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c r="AB873" s="5"/>
      <c r="AC873" s="5"/>
      <c r="AD873" s="5"/>
      <c r="AE873" s="51"/>
      <c r="AF873" s="5"/>
      <c r="AG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c r="AB874" s="5"/>
      <c r="AC874" s="5"/>
      <c r="AD874" s="5"/>
      <c r="AE874" s="51"/>
      <c r="AF874" s="5"/>
      <c r="AG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c r="AB875" s="5"/>
      <c r="AC875" s="5"/>
      <c r="AD875" s="5"/>
      <c r="AE875" s="51"/>
      <c r="AF875" s="5"/>
      <c r="AG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c r="AB876" s="5"/>
      <c r="AC876" s="5"/>
      <c r="AD876" s="5"/>
      <c r="AE876" s="51"/>
      <c r="AF876" s="5"/>
      <c r="AG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c r="AB877" s="5"/>
      <c r="AC877" s="5"/>
      <c r="AD877" s="5"/>
      <c r="AE877" s="51"/>
      <c r="AF877" s="5"/>
      <c r="AG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c r="AB878" s="5"/>
      <c r="AC878" s="5"/>
      <c r="AD878" s="5"/>
      <c r="AE878" s="51"/>
      <c r="AF878" s="5"/>
      <c r="AG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c r="AB879" s="5"/>
      <c r="AC879" s="5"/>
      <c r="AD879" s="5"/>
      <c r="AE879" s="51"/>
      <c r="AF879" s="5"/>
      <c r="AG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c r="AB880" s="5"/>
      <c r="AC880" s="5"/>
      <c r="AD880" s="5"/>
      <c r="AE880" s="51"/>
      <c r="AF880" s="5"/>
      <c r="AG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c r="AB881" s="5"/>
      <c r="AC881" s="5"/>
      <c r="AD881" s="5"/>
      <c r="AE881" s="51"/>
      <c r="AF881" s="5"/>
      <c r="AG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c r="AB882" s="5"/>
      <c r="AC882" s="5"/>
      <c r="AD882" s="5"/>
      <c r="AE882" s="51"/>
      <c r="AF882" s="5"/>
      <c r="AG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c r="AB883" s="5"/>
      <c r="AC883" s="5"/>
      <c r="AD883" s="5"/>
      <c r="AE883" s="51"/>
      <c r="AF883" s="5"/>
      <c r="AG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c r="AB884" s="5"/>
      <c r="AC884" s="5"/>
      <c r="AD884" s="5"/>
      <c r="AE884" s="51"/>
      <c r="AF884" s="5"/>
      <c r="AG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c r="AB885" s="5"/>
      <c r="AC885" s="5"/>
      <c r="AD885" s="5"/>
      <c r="AE885" s="51"/>
      <c r="AF885" s="5"/>
      <c r="AG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c r="AB886" s="5"/>
      <c r="AC886" s="5"/>
      <c r="AD886" s="5"/>
      <c r="AE886" s="51"/>
      <c r="AF886" s="5"/>
      <c r="AG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c r="AB887" s="5"/>
      <c r="AC887" s="5"/>
      <c r="AD887" s="5"/>
      <c r="AE887" s="51"/>
      <c r="AF887" s="5"/>
      <c r="AG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c r="AB888" s="5"/>
      <c r="AC888" s="5"/>
      <c r="AD888" s="5"/>
      <c r="AE888" s="51"/>
      <c r="AF888" s="5"/>
      <c r="AG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c r="AB889" s="5"/>
      <c r="AC889" s="5"/>
      <c r="AD889" s="5"/>
      <c r="AE889" s="51"/>
      <c r="AF889" s="5"/>
      <c r="AG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c r="AB890" s="5"/>
      <c r="AC890" s="5"/>
      <c r="AD890" s="5"/>
      <c r="AE890" s="51"/>
      <c r="AF890" s="5"/>
      <c r="AG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c r="AB891" s="5"/>
      <c r="AC891" s="5"/>
      <c r="AD891" s="5"/>
      <c r="AE891" s="51"/>
      <c r="AF891" s="5"/>
      <c r="AG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c r="AB892" s="5"/>
      <c r="AC892" s="5"/>
      <c r="AD892" s="5"/>
      <c r="AE892" s="51"/>
      <c r="AF892" s="5"/>
      <c r="AG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c r="AB893" s="5"/>
      <c r="AC893" s="5"/>
      <c r="AD893" s="5"/>
      <c r="AE893" s="51"/>
      <c r="AF893" s="5"/>
      <c r="AG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c r="AB894" s="5"/>
      <c r="AC894" s="5"/>
      <c r="AD894" s="5"/>
      <c r="AE894" s="51"/>
      <c r="AF894" s="5"/>
      <c r="AG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c r="AB895" s="5"/>
      <c r="AC895" s="5"/>
      <c r="AD895" s="5"/>
      <c r="AE895" s="51"/>
      <c r="AF895" s="5"/>
      <c r="AG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c r="AB896" s="5"/>
      <c r="AC896" s="5"/>
      <c r="AD896" s="5"/>
      <c r="AE896" s="51"/>
      <c r="AF896" s="5"/>
      <c r="AG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c r="AB897" s="5"/>
      <c r="AC897" s="5"/>
      <c r="AD897" s="5"/>
      <c r="AE897" s="51"/>
      <c r="AF897" s="5"/>
      <c r="AG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c r="AB898" s="5"/>
      <c r="AC898" s="5"/>
      <c r="AD898" s="5"/>
      <c r="AE898" s="51"/>
      <c r="AF898" s="5"/>
      <c r="AG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c r="AB899" s="5"/>
      <c r="AC899" s="5"/>
      <c r="AD899" s="5"/>
      <c r="AE899" s="51"/>
      <c r="AF899" s="5"/>
      <c r="AG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c r="AB900" s="5"/>
      <c r="AC900" s="5"/>
      <c r="AD900" s="5"/>
      <c r="AE900" s="51"/>
      <c r="AF900" s="5"/>
      <c r="AG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c r="AB901" s="5"/>
      <c r="AC901" s="5"/>
      <c r="AD901" s="5"/>
      <c r="AE901" s="51"/>
      <c r="AF901" s="5"/>
      <c r="AG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c r="AB902" s="5"/>
      <c r="AC902" s="5"/>
      <c r="AD902" s="5"/>
      <c r="AE902" s="51"/>
      <c r="AF902" s="5"/>
      <c r="AG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c r="AB903" s="5"/>
      <c r="AC903" s="5"/>
      <c r="AD903" s="5"/>
      <c r="AE903" s="51"/>
      <c r="AF903" s="5"/>
      <c r="AG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c r="AB904" s="5"/>
      <c r="AC904" s="5"/>
      <c r="AD904" s="5"/>
      <c r="AE904" s="51"/>
      <c r="AF904" s="5"/>
      <c r="AG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c r="AB905" s="5"/>
      <c r="AC905" s="5"/>
      <c r="AD905" s="5"/>
      <c r="AE905" s="51"/>
      <c r="AF905" s="5"/>
      <c r="AG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c r="AB906" s="5"/>
      <c r="AC906" s="5"/>
      <c r="AD906" s="5"/>
      <c r="AE906" s="51"/>
      <c r="AF906" s="5"/>
      <c r="AG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c r="AB907" s="5"/>
      <c r="AC907" s="5"/>
      <c r="AD907" s="5"/>
      <c r="AE907" s="51"/>
      <c r="AF907" s="5"/>
      <c r="AG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c r="AB908" s="5"/>
      <c r="AC908" s="5"/>
      <c r="AD908" s="5"/>
      <c r="AE908" s="51"/>
      <c r="AF908" s="5"/>
      <c r="AG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c r="AB909" s="5"/>
      <c r="AC909" s="5"/>
      <c r="AD909" s="5"/>
      <c r="AE909" s="51"/>
      <c r="AF909" s="5"/>
      <c r="AG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c r="AB910" s="5"/>
      <c r="AC910" s="5"/>
      <c r="AD910" s="5"/>
      <c r="AE910" s="51"/>
      <c r="AF910" s="5"/>
      <c r="AG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c r="AB911" s="5"/>
      <c r="AC911" s="5"/>
      <c r="AD911" s="5"/>
      <c r="AE911" s="51"/>
      <c r="AF911" s="5"/>
      <c r="AG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c r="AB912" s="5"/>
      <c r="AC912" s="5"/>
      <c r="AD912" s="5"/>
      <c r="AE912" s="51"/>
      <c r="AF912" s="5"/>
      <c r="AG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c r="AB913" s="5"/>
      <c r="AC913" s="5"/>
      <c r="AD913" s="5"/>
      <c r="AE913" s="51"/>
      <c r="AF913" s="5"/>
      <c r="AG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c r="AB914" s="5"/>
      <c r="AC914" s="5"/>
      <c r="AD914" s="5"/>
      <c r="AE914" s="51"/>
      <c r="AF914" s="5"/>
      <c r="AG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c r="AB915" s="5"/>
      <c r="AC915" s="5"/>
      <c r="AD915" s="5"/>
      <c r="AE915" s="51"/>
      <c r="AF915" s="5"/>
      <c r="AG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c r="AB916" s="5"/>
      <c r="AC916" s="5"/>
      <c r="AD916" s="5"/>
      <c r="AE916" s="51"/>
      <c r="AF916" s="5"/>
      <c r="AG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c r="AB917" s="5"/>
      <c r="AC917" s="5"/>
      <c r="AD917" s="5"/>
      <c r="AE917" s="51"/>
      <c r="AF917" s="5"/>
      <c r="AG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c r="AB918" s="5"/>
      <c r="AC918" s="5"/>
      <c r="AD918" s="5"/>
      <c r="AE918" s="51"/>
      <c r="AF918" s="5"/>
      <c r="AG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c r="AB919" s="5"/>
      <c r="AC919" s="5"/>
      <c r="AD919" s="5"/>
      <c r="AE919" s="51"/>
      <c r="AF919" s="5"/>
      <c r="AG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c r="AB920" s="5"/>
      <c r="AC920" s="5"/>
      <c r="AD920" s="5"/>
      <c r="AE920" s="51"/>
      <c r="AF920" s="5"/>
      <c r="AG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c r="AB921" s="5"/>
      <c r="AC921" s="5"/>
      <c r="AD921" s="5"/>
      <c r="AE921" s="51"/>
      <c r="AF921" s="5"/>
      <c r="AG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c r="AB922" s="5"/>
      <c r="AC922" s="5"/>
      <c r="AD922" s="5"/>
      <c r="AE922" s="51"/>
      <c r="AF922" s="5"/>
      <c r="AG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c r="AB923" s="5"/>
      <c r="AC923" s="5"/>
      <c r="AD923" s="5"/>
      <c r="AE923" s="51"/>
      <c r="AF923" s="5"/>
      <c r="AG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c r="AB924" s="5"/>
      <c r="AC924" s="5"/>
      <c r="AD924" s="5"/>
      <c r="AE924" s="51"/>
      <c r="AF924" s="5"/>
      <c r="AG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c r="AB925" s="5"/>
      <c r="AC925" s="5"/>
      <c r="AD925" s="5"/>
      <c r="AE925" s="51"/>
      <c r="AF925" s="5"/>
      <c r="AG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c r="AB926" s="5"/>
      <c r="AC926" s="5"/>
      <c r="AD926" s="5"/>
      <c r="AE926" s="51"/>
      <c r="AF926" s="5"/>
      <c r="AG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c r="AB927" s="5"/>
      <c r="AC927" s="5"/>
      <c r="AD927" s="5"/>
      <c r="AE927" s="51"/>
      <c r="AF927" s="5"/>
      <c r="AG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c r="AB928" s="5"/>
      <c r="AC928" s="5"/>
      <c r="AD928" s="5"/>
      <c r="AE928" s="51"/>
      <c r="AF928" s="5"/>
      <c r="AG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c r="AB929" s="5"/>
      <c r="AC929" s="5"/>
      <c r="AD929" s="5"/>
      <c r="AE929" s="51"/>
      <c r="AF929" s="5"/>
      <c r="AG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c r="AB930" s="5"/>
      <c r="AC930" s="5"/>
      <c r="AD930" s="5"/>
      <c r="AE930" s="51"/>
      <c r="AF930" s="5"/>
      <c r="AG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c r="AB931" s="5"/>
      <c r="AC931" s="5"/>
      <c r="AD931" s="5"/>
      <c r="AE931" s="51"/>
      <c r="AF931" s="5"/>
      <c r="AG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c r="AB932" s="5"/>
      <c r="AC932" s="5"/>
      <c r="AD932" s="5"/>
      <c r="AE932" s="51"/>
      <c r="AF932" s="5"/>
      <c r="AG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c r="AB933" s="5"/>
      <c r="AC933" s="5"/>
      <c r="AD933" s="5"/>
      <c r="AE933" s="51"/>
      <c r="AF933" s="5"/>
      <c r="AG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c r="AB934" s="5"/>
      <c r="AC934" s="5"/>
      <c r="AD934" s="5"/>
      <c r="AE934" s="51"/>
      <c r="AF934" s="5"/>
      <c r="AG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c r="AB935" s="5"/>
      <c r="AC935" s="5"/>
      <c r="AD935" s="5"/>
      <c r="AE935" s="51"/>
      <c r="AF935" s="5"/>
      <c r="AG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c r="AB936" s="5"/>
      <c r="AC936" s="5"/>
      <c r="AD936" s="5"/>
      <c r="AE936" s="51"/>
      <c r="AF936" s="5"/>
      <c r="AG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c r="AB937" s="5"/>
      <c r="AC937" s="5"/>
      <c r="AD937" s="5"/>
      <c r="AE937" s="51"/>
      <c r="AF937" s="5"/>
      <c r="AG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c r="AB938" s="5"/>
      <c r="AC938" s="5"/>
      <c r="AD938" s="5"/>
      <c r="AE938" s="51"/>
      <c r="AF938" s="5"/>
      <c r="AG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c r="AB939" s="5"/>
      <c r="AC939" s="5"/>
      <c r="AD939" s="5"/>
      <c r="AE939" s="51"/>
      <c r="AF939" s="5"/>
      <c r="AG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c r="AB940" s="5"/>
      <c r="AC940" s="5"/>
      <c r="AD940" s="5"/>
      <c r="AE940" s="51"/>
      <c r="AF940" s="5"/>
      <c r="AG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c r="AB941" s="5"/>
      <c r="AC941" s="5"/>
      <c r="AD941" s="5"/>
      <c r="AE941" s="51"/>
      <c r="AF941" s="5"/>
      <c r="AG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c r="AB942" s="5"/>
      <c r="AC942" s="5"/>
      <c r="AD942" s="5"/>
      <c r="AE942" s="51"/>
      <c r="AF942" s="5"/>
      <c r="AG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c r="AB943" s="5"/>
      <c r="AC943" s="5"/>
      <c r="AD943" s="5"/>
      <c r="AE943" s="51"/>
      <c r="AF943" s="5"/>
      <c r="AG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c r="AB944" s="5"/>
      <c r="AC944" s="5"/>
      <c r="AD944" s="5"/>
      <c r="AE944" s="51"/>
      <c r="AF944" s="5"/>
      <c r="AG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c r="AB945" s="5"/>
      <c r="AC945" s="5"/>
      <c r="AD945" s="5"/>
      <c r="AE945" s="51"/>
      <c r="AF945" s="5"/>
      <c r="AG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c r="AB946" s="5"/>
      <c r="AC946" s="5"/>
      <c r="AD946" s="5"/>
      <c r="AE946" s="51"/>
      <c r="AF946" s="5"/>
      <c r="AG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c r="AB947" s="5"/>
      <c r="AC947" s="5"/>
      <c r="AD947" s="5"/>
      <c r="AE947" s="51"/>
      <c r="AF947" s="5"/>
      <c r="AG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c r="AB948" s="5"/>
      <c r="AC948" s="5"/>
      <c r="AD948" s="5"/>
      <c r="AE948" s="51"/>
      <c r="AF948" s="5"/>
      <c r="AG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c r="AB949" s="5"/>
      <c r="AC949" s="5"/>
      <c r="AD949" s="5"/>
      <c r="AE949" s="51"/>
      <c r="AF949" s="5"/>
      <c r="AG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c r="AB950" s="5"/>
      <c r="AC950" s="5"/>
      <c r="AD950" s="5"/>
      <c r="AE950" s="51"/>
      <c r="AF950" s="5"/>
      <c r="AG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c r="AB951" s="5"/>
      <c r="AC951" s="5"/>
      <c r="AD951" s="5"/>
      <c r="AE951" s="51"/>
      <c r="AF951" s="5"/>
      <c r="AG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c r="AB952" s="5"/>
      <c r="AC952" s="5"/>
      <c r="AD952" s="5"/>
      <c r="AE952" s="51"/>
      <c r="AF952" s="5"/>
      <c r="AG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c r="AB953" s="5"/>
      <c r="AC953" s="5"/>
      <c r="AD953" s="5"/>
      <c r="AE953" s="51"/>
      <c r="AF953" s="5"/>
      <c r="AG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c r="AB954" s="5"/>
      <c r="AC954" s="5"/>
      <c r="AD954" s="5"/>
      <c r="AE954" s="51"/>
      <c r="AF954" s="5"/>
      <c r="AG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c r="AB955" s="5"/>
      <c r="AC955" s="5"/>
      <c r="AD955" s="5"/>
      <c r="AE955" s="51"/>
      <c r="AF955" s="5"/>
      <c r="AG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c r="AB956" s="5"/>
      <c r="AC956" s="5"/>
      <c r="AD956" s="5"/>
      <c r="AE956" s="51"/>
      <c r="AF956" s="5"/>
      <c r="AG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c r="AB957" s="5"/>
      <c r="AC957" s="5"/>
      <c r="AD957" s="5"/>
      <c r="AE957" s="51"/>
      <c r="AF957" s="5"/>
      <c r="AG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c r="AB958" s="5"/>
      <c r="AC958" s="5"/>
      <c r="AD958" s="5"/>
      <c r="AE958" s="51"/>
      <c r="AF958" s="5"/>
      <c r="AG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c r="AB959" s="5"/>
      <c r="AC959" s="5"/>
      <c r="AD959" s="5"/>
      <c r="AE959" s="51"/>
      <c r="AF959" s="5"/>
      <c r="AG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c r="AB960" s="5"/>
      <c r="AC960" s="5"/>
      <c r="AD960" s="5"/>
      <c r="AE960" s="51"/>
      <c r="AF960" s="5"/>
      <c r="AG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c r="AB961" s="5"/>
      <c r="AC961" s="5"/>
      <c r="AD961" s="5"/>
      <c r="AE961" s="51"/>
      <c r="AF961" s="5"/>
      <c r="AG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c r="AB962" s="5"/>
      <c r="AC962" s="5"/>
      <c r="AD962" s="5"/>
      <c r="AE962" s="51"/>
      <c r="AF962" s="5"/>
      <c r="AG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c r="AB963" s="5"/>
      <c r="AC963" s="5"/>
      <c r="AD963" s="5"/>
      <c r="AE963" s="51"/>
      <c r="AF963" s="5"/>
      <c r="AG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c r="AB964" s="5"/>
      <c r="AC964" s="5"/>
      <c r="AD964" s="5"/>
      <c r="AE964" s="51"/>
      <c r="AF964" s="5"/>
      <c r="AG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c r="AB965" s="5"/>
      <c r="AC965" s="5"/>
      <c r="AD965" s="5"/>
      <c r="AE965" s="51"/>
      <c r="AF965" s="5"/>
      <c r="AG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c r="AB966" s="5"/>
      <c r="AC966" s="5"/>
      <c r="AD966" s="5"/>
      <c r="AE966" s="51"/>
      <c r="AF966" s="5"/>
      <c r="AG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c r="AB967" s="5"/>
      <c r="AC967" s="5"/>
      <c r="AD967" s="5"/>
      <c r="AE967" s="51"/>
      <c r="AF967" s="5"/>
      <c r="AG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c r="AB968" s="5"/>
      <c r="AC968" s="5"/>
      <c r="AD968" s="5"/>
      <c r="AE968" s="51"/>
      <c r="AF968" s="5"/>
      <c r="AG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c r="AB969" s="5"/>
      <c r="AC969" s="5"/>
      <c r="AD969" s="5"/>
      <c r="AE969" s="51"/>
      <c r="AF969" s="5"/>
      <c r="AG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c r="AB970" s="5"/>
      <c r="AC970" s="5"/>
      <c r="AD970" s="5"/>
      <c r="AE970" s="51"/>
      <c r="AF970" s="5"/>
      <c r="AG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c r="AB971" s="5"/>
      <c r="AC971" s="5"/>
      <c r="AD971" s="5"/>
      <c r="AE971" s="51"/>
      <c r="AF971" s="5"/>
      <c r="AG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c r="AB972" s="5"/>
      <c r="AC972" s="5"/>
      <c r="AD972" s="5"/>
      <c r="AE972" s="51"/>
      <c r="AF972" s="5"/>
      <c r="AG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c r="AB973" s="5"/>
      <c r="AC973" s="5"/>
      <c r="AD973" s="5"/>
      <c r="AE973" s="51"/>
      <c r="AF973" s="5"/>
      <c r="AG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c r="AB974" s="5"/>
      <c r="AC974" s="5"/>
      <c r="AD974" s="5"/>
      <c r="AE974" s="51"/>
      <c r="AF974" s="5"/>
      <c r="AG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c r="AB975" s="5"/>
      <c r="AC975" s="5"/>
      <c r="AD975" s="5"/>
      <c r="AE975" s="51"/>
      <c r="AF975" s="5"/>
      <c r="AG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c r="AB976" s="5"/>
      <c r="AC976" s="5"/>
      <c r="AD976" s="5"/>
      <c r="AE976" s="51"/>
      <c r="AF976" s="5"/>
      <c r="AG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c r="AB977" s="5"/>
      <c r="AC977" s="5"/>
      <c r="AD977" s="5"/>
      <c r="AE977" s="51"/>
      <c r="AF977" s="5"/>
      <c r="AG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c r="AB978" s="5"/>
      <c r="AC978" s="5"/>
      <c r="AD978" s="5"/>
      <c r="AE978" s="51"/>
      <c r="AF978" s="5"/>
      <c r="AG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c r="AB979" s="5"/>
      <c r="AC979" s="5"/>
      <c r="AD979" s="5"/>
      <c r="AE979" s="51"/>
      <c r="AF979" s="5"/>
      <c r="AG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c r="AB980" s="5"/>
      <c r="AC980" s="5"/>
      <c r="AD980" s="5"/>
      <c r="AE980" s="51"/>
      <c r="AF980" s="5"/>
      <c r="AG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c r="AB981" s="5"/>
      <c r="AC981" s="5"/>
      <c r="AD981" s="5"/>
      <c r="AE981" s="51"/>
      <c r="AF981" s="5"/>
      <c r="AG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c r="AB982" s="5"/>
      <c r="AC982" s="5"/>
      <c r="AD982" s="5"/>
      <c r="AE982" s="51"/>
      <c r="AF982" s="5"/>
      <c r="AG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c r="AB983" s="5"/>
      <c r="AC983" s="5"/>
      <c r="AD983" s="5"/>
      <c r="AE983" s="51"/>
      <c r="AF983" s="5"/>
      <c r="AG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c r="AB984" s="5"/>
      <c r="AC984" s="5"/>
      <c r="AD984" s="5"/>
      <c r="AE984" s="51"/>
      <c r="AF984" s="5"/>
      <c r="AG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c r="AB985" s="5"/>
      <c r="AC985" s="5"/>
      <c r="AD985" s="5"/>
      <c r="AE985" s="51"/>
      <c r="AF985" s="5"/>
      <c r="AG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c r="AB986" s="5"/>
      <c r="AC986" s="5"/>
      <c r="AD986" s="5"/>
      <c r="AE986" s="51"/>
      <c r="AF986" s="5"/>
      <c r="AG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c r="AB987" s="5"/>
      <c r="AC987" s="5"/>
      <c r="AD987" s="5"/>
      <c r="AE987" s="51"/>
      <c r="AF987" s="5"/>
      <c r="AG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c r="AB988" s="5"/>
      <c r="AC988" s="5"/>
      <c r="AD988" s="5"/>
      <c r="AE988" s="51"/>
      <c r="AF988" s="5"/>
      <c r="AG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c r="AB989" s="5"/>
      <c r="AC989" s="5"/>
      <c r="AD989" s="5"/>
      <c r="AE989" s="51"/>
      <c r="AF989" s="5"/>
      <c r="AG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c r="AB990" s="5"/>
      <c r="AC990" s="5"/>
      <c r="AD990" s="5"/>
      <c r="AE990" s="51"/>
      <c r="AF990" s="5"/>
      <c r="AG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c r="AB991" s="5"/>
      <c r="AC991" s="5"/>
      <c r="AD991" s="5"/>
      <c r="AE991" s="51"/>
      <c r="AF991" s="5"/>
      <c r="AG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c r="AB992" s="5"/>
      <c r="AC992" s="5"/>
      <c r="AD992" s="5"/>
      <c r="AE992" s="51"/>
      <c r="AF992" s="5"/>
      <c r="AG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c r="AB993" s="5"/>
      <c r="AC993" s="5"/>
      <c r="AD993" s="5"/>
      <c r="AE993" s="51"/>
      <c r="AF993" s="5"/>
      <c r="AG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c r="AB994" s="5"/>
      <c r="AC994" s="5"/>
      <c r="AD994" s="5"/>
      <c r="AE994" s="51"/>
      <c r="AF994" s="5"/>
      <c r="AG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c r="AB995" s="5"/>
      <c r="AC995" s="5"/>
      <c r="AD995" s="5"/>
      <c r="AE995" s="51"/>
      <c r="AF995" s="5"/>
      <c r="AG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c r="AB996" s="5"/>
      <c r="AC996" s="5"/>
      <c r="AD996" s="5"/>
      <c r="AE996" s="51"/>
      <c r="AF996" s="5"/>
      <c r="AG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c r="AB997" s="5"/>
      <c r="AC997" s="5"/>
      <c r="AD997" s="5"/>
      <c r="AE997" s="51"/>
      <c r="AF997" s="5"/>
      <c r="AG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c r="AB998" s="5"/>
      <c r="AC998" s="5"/>
      <c r="AD998" s="5"/>
      <c r="AE998" s="51"/>
      <c r="AF998" s="5"/>
      <c r="AG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c r="AB999" s="5"/>
      <c r="AC999" s="5"/>
      <c r="AD999" s="5"/>
      <c r="AE999" s="51"/>
      <c r="AF999" s="5"/>
      <c r="AG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c r="AB1000" s="5"/>
      <c r="AC1000" s="5"/>
      <c r="AD1000" s="5"/>
      <c r="AE1000" s="51"/>
      <c r="AF1000" s="5"/>
      <c r="AG1000" s="5"/>
    </row>
  </sheetData>
  <mergeCells count="2">
    <mergeCell ref="D1:I1"/>
    <mergeCell ref="D2:E2"/>
  </mergeCells>
  <hyperlinks>
    <hyperlink r:id="rId2" ref="Y21"/>
    <hyperlink r:id="rId3" ref="Y22"/>
    <hyperlink r:id="rId4" ref="Y23"/>
    <hyperlink r:id="rId5" ref="Y24"/>
    <hyperlink r:id="rId6" ref="Y25"/>
    <hyperlink r:id="rId7" ref="Y26"/>
    <hyperlink r:id="rId8" ref="Y27"/>
    <hyperlink r:id="rId9" ref="Y28"/>
    <hyperlink r:id="rId10" ref="Y29"/>
    <hyperlink r:id="rId11" ref="Y30"/>
    <hyperlink r:id="rId12" ref="Y31"/>
    <hyperlink r:id="rId13" ref="Y32"/>
    <hyperlink r:id="rId14" ref="Y33"/>
    <hyperlink r:id="rId15" ref="Y34"/>
    <hyperlink r:id="rId16" ref="Y35"/>
    <hyperlink r:id="rId17" ref="Y36"/>
    <hyperlink r:id="rId18" ref="Y37"/>
    <hyperlink r:id="rId19" ref="Y38"/>
  </hyperlinks>
  <drawing r:id="rId20"/>
  <legacyDrawing r:id="rId2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row>
    <row r="2">
      <c r="A2" s="53"/>
      <c r="B2" s="54"/>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row>
    <row r="3">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row>
    <row r="4">
      <c r="A4" s="53"/>
      <c r="B4" s="53"/>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row>
    <row r="5">
      <c r="A5" s="53"/>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row>
    <row r="6">
      <c r="A6" s="53"/>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row>
    <row r="7">
      <c r="A7" s="53"/>
      <c r="B7" s="55" t="s">
        <v>143</v>
      </c>
      <c r="C7" s="56"/>
      <c r="D7" s="57" t="s">
        <v>144</v>
      </c>
      <c r="E7" s="56"/>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row>
    <row r="8">
      <c r="A8" s="53"/>
      <c r="B8" s="58"/>
      <c r="C8" s="56"/>
      <c r="D8" s="59"/>
      <c r="E8" s="56"/>
      <c r="F8" s="59"/>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row>
    <row r="9">
      <c r="A9" s="53"/>
      <c r="B9" s="60" t="s">
        <v>145</v>
      </c>
      <c r="C9" s="56"/>
      <c r="D9" s="61">
        <v>44875.0</v>
      </c>
      <c r="E9" s="56"/>
      <c r="F9" s="62"/>
      <c r="G9" s="53"/>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row>
    <row r="10">
      <c r="A10" s="53"/>
      <c r="B10" s="63" t="s">
        <v>146</v>
      </c>
      <c r="C10" s="56"/>
      <c r="D10" s="64" t="s">
        <v>147</v>
      </c>
      <c r="E10" s="56"/>
      <c r="F10" s="65"/>
      <c r="G10" s="66"/>
      <c r="H10" s="66"/>
      <c r="I10" s="66"/>
      <c r="J10" s="66"/>
      <c r="K10" s="66"/>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row>
    <row r="11">
      <c r="A11" s="53"/>
      <c r="C11" s="56"/>
      <c r="D11" s="64" t="s">
        <v>148</v>
      </c>
      <c r="E11" s="56"/>
      <c r="F11" s="65"/>
      <c r="G11" s="53"/>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row>
    <row r="12">
      <c r="A12" s="53"/>
      <c r="B12" s="53"/>
      <c r="C12" s="56"/>
      <c r="D12" s="67" t="s">
        <v>149</v>
      </c>
      <c r="E12" s="56"/>
      <c r="F12" s="68"/>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row>
    <row r="13">
      <c r="A13" s="53"/>
      <c r="B13" s="53"/>
      <c r="C13" s="53"/>
      <c r="D13" s="53"/>
      <c r="E13" s="53"/>
      <c r="F13" s="53"/>
      <c r="G13" s="53"/>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row>
    <row r="14">
      <c r="A14" s="53"/>
      <c r="B14" s="53"/>
      <c r="C14" s="53"/>
      <c r="D14" s="53"/>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row>
    <row r="15">
      <c r="A15" s="69"/>
      <c r="B15" s="70" t="s">
        <v>5</v>
      </c>
      <c r="C15" s="70" t="s">
        <v>150</v>
      </c>
      <c r="D15" s="70" t="s">
        <v>151</v>
      </c>
      <c r="E15" s="70" t="s">
        <v>152</v>
      </c>
      <c r="F15" s="70" t="s">
        <v>153</v>
      </c>
      <c r="G15" s="70" t="s">
        <v>154</v>
      </c>
      <c r="H15" s="70" t="s">
        <v>155</v>
      </c>
      <c r="I15" s="70" t="s">
        <v>156</v>
      </c>
      <c r="J15" s="70" t="s">
        <v>157</v>
      </c>
      <c r="K15" s="70" t="s">
        <v>158</v>
      </c>
      <c r="L15" s="70" t="s">
        <v>159</v>
      </c>
      <c r="M15" s="70" t="s">
        <v>160</v>
      </c>
      <c r="N15" s="70" t="s">
        <v>161</v>
      </c>
      <c r="O15" s="69"/>
      <c r="P15" s="69"/>
      <c r="Q15" s="71" t="s">
        <v>162</v>
      </c>
      <c r="R15" s="69"/>
      <c r="S15" s="69"/>
      <c r="T15" s="69"/>
      <c r="U15" s="72" t="s">
        <v>163</v>
      </c>
      <c r="V15" s="73" t="s">
        <v>126</v>
      </c>
      <c r="W15" s="69"/>
      <c r="X15" s="69"/>
      <c r="Y15" s="69"/>
      <c r="Z15" s="69"/>
      <c r="AA15" s="69"/>
      <c r="AB15" s="69"/>
      <c r="AC15" s="69"/>
      <c r="AD15" s="69"/>
      <c r="AE15" s="69"/>
      <c r="AF15" s="69"/>
      <c r="AG15" s="69"/>
      <c r="AH15" s="69"/>
      <c r="AI15" s="69"/>
      <c r="AJ15" s="69"/>
      <c r="AK15" s="69"/>
      <c r="AL15" s="69"/>
      <c r="AM15" s="69"/>
      <c r="AN15" s="69"/>
      <c r="AO15" s="69"/>
      <c r="AP15" s="69"/>
      <c r="AQ15" s="69"/>
      <c r="AR15" s="69"/>
      <c r="AS15" s="69"/>
      <c r="AT15" s="6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c r="CC15" s="69"/>
      <c r="CD15" s="69"/>
      <c r="CE15" s="69"/>
      <c r="CF15" s="69"/>
      <c r="CG15" s="69"/>
      <c r="CH15" s="69"/>
      <c r="CI15" s="69"/>
      <c r="CJ15" s="69"/>
      <c r="CK15" s="69"/>
      <c r="CL15" s="69"/>
      <c r="CM15" s="69"/>
      <c r="CN15" s="69"/>
      <c r="CO15" s="69"/>
      <c r="CP15" s="69"/>
      <c r="CQ15" s="69"/>
      <c r="CR15" s="69"/>
      <c r="CS15" s="69"/>
      <c r="CT15" s="69"/>
      <c r="CU15" s="69"/>
      <c r="CV15" s="69"/>
      <c r="CW15" s="69"/>
      <c r="CX15" s="69"/>
      <c r="CY15" s="69"/>
      <c r="CZ15" s="69"/>
      <c r="DA15" s="69"/>
      <c r="DB15" s="69"/>
      <c r="DC15" s="69"/>
      <c r="DD15" s="69"/>
      <c r="DE15" s="69"/>
      <c r="DF15" s="69"/>
      <c r="DG15" s="69"/>
      <c r="DH15" s="69"/>
      <c r="DI15" s="69"/>
      <c r="DJ15" s="69"/>
      <c r="DK15" s="69"/>
    </row>
    <row r="16">
      <c r="A16" s="74"/>
      <c r="B16" s="75" t="s">
        <v>107</v>
      </c>
      <c r="C16" s="76" t="s">
        <v>108</v>
      </c>
      <c r="D16" s="77" t="s">
        <v>164</v>
      </c>
      <c r="E16" s="76">
        <v>2050.0</v>
      </c>
      <c r="F16" s="77" t="s">
        <v>165</v>
      </c>
      <c r="G16" s="78" t="s">
        <v>166</v>
      </c>
      <c r="H16" s="77" t="s">
        <v>167</v>
      </c>
      <c r="I16" s="77" t="s">
        <v>168</v>
      </c>
      <c r="J16" s="77" t="s">
        <v>169</v>
      </c>
      <c r="K16" s="77" t="s">
        <v>169</v>
      </c>
      <c r="L16" s="77" t="s">
        <v>170</v>
      </c>
      <c r="M16" s="77" t="s">
        <v>163</v>
      </c>
      <c r="N16" s="78" t="s">
        <v>171</v>
      </c>
      <c r="O16" s="74"/>
      <c r="P16" s="74"/>
      <c r="Q16" s="74" t="str">
        <f t="shared" ref="Q16:Q46" si="1">index($V$15:$V$18,match($M16,$U$15:$U$18, 0))</f>
        <v>Credible</v>
      </c>
      <c r="R16" s="74"/>
      <c r="S16" s="74"/>
      <c r="T16" s="74"/>
      <c r="U16" s="72" t="s">
        <v>172</v>
      </c>
      <c r="V16" s="73" t="s">
        <v>126</v>
      </c>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row>
    <row r="17">
      <c r="A17" s="74"/>
      <c r="B17" s="75" t="s">
        <v>103</v>
      </c>
      <c r="C17" s="76" t="s">
        <v>104</v>
      </c>
      <c r="D17" s="77" t="s">
        <v>164</v>
      </c>
      <c r="E17" s="76">
        <v>2050.0</v>
      </c>
      <c r="F17" s="77" t="s">
        <v>165</v>
      </c>
      <c r="G17" s="78" t="s">
        <v>166</v>
      </c>
      <c r="H17" s="77" t="s">
        <v>167</v>
      </c>
      <c r="I17" s="77" t="s">
        <v>168</v>
      </c>
      <c r="J17" s="77" t="s">
        <v>169</v>
      </c>
      <c r="K17" s="77" t="s">
        <v>169</v>
      </c>
      <c r="L17" s="79" t="s">
        <v>173</v>
      </c>
      <c r="M17" s="77" t="s">
        <v>163</v>
      </c>
      <c r="N17" s="77" t="s">
        <v>174</v>
      </c>
      <c r="O17" s="74"/>
      <c r="P17" s="74"/>
      <c r="Q17" s="74" t="str">
        <f t="shared" si="1"/>
        <v>Credible</v>
      </c>
      <c r="R17" s="74"/>
      <c r="S17" s="74"/>
      <c r="T17" s="74"/>
      <c r="U17" s="80" t="s">
        <v>175</v>
      </c>
      <c r="V17" s="73" t="s">
        <v>176</v>
      </c>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row>
    <row r="18">
      <c r="A18" s="74"/>
      <c r="B18" s="75" t="s">
        <v>177</v>
      </c>
      <c r="C18" s="76" t="s">
        <v>178</v>
      </c>
      <c r="D18" s="77" t="s">
        <v>164</v>
      </c>
      <c r="E18" s="76">
        <v>2050.0</v>
      </c>
      <c r="F18" s="77" t="s">
        <v>165</v>
      </c>
      <c r="G18" s="78" t="s">
        <v>166</v>
      </c>
      <c r="H18" s="77" t="s">
        <v>167</v>
      </c>
      <c r="I18" s="79" t="s">
        <v>179</v>
      </c>
      <c r="J18" s="77" t="s">
        <v>169</v>
      </c>
      <c r="K18" s="79" t="s">
        <v>180</v>
      </c>
      <c r="L18" s="77" t="s">
        <v>170</v>
      </c>
      <c r="M18" s="77" t="s">
        <v>163</v>
      </c>
      <c r="N18" s="78" t="s">
        <v>171</v>
      </c>
      <c r="O18" s="74"/>
      <c r="P18" s="74"/>
      <c r="Q18" s="74" t="str">
        <f t="shared" si="1"/>
        <v>Credible</v>
      </c>
      <c r="R18" s="74"/>
      <c r="S18" s="74"/>
      <c r="T18" s="74"/>
      <c r="U18" s="80" t="s">
        <v>181</v>
      </c>
      <c r="V18" s="73" t="s">
        <v>84</v>
      </c>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row>
    <row r="19">
      <c r="A19" s="74"/>
      <c r="B19" s="75" t="s">
        <v>52</v>
      </c>
      <c r="C19" s="76" t="s">
        <v>53</v>
      </c>
      <c r="D19" s="77" t="s">
        <v>164</v>
      </c>
      <c r="E19" s="76">
        <v>2050.0</v>
      </c>
      <c r="F19" s="77" t="s">
        <v>165</v>
      </c>
      <c r="G19" s="79" t="s">
        <v>182</v>
      </c>
      <c r="H19" s="77" t="s">
        <v>167</v>
      </c>
      <c r="I19" s="77" t="s">
        <v>168</v>
      </c>
      <c r="J19" s="78" t="s">
        <v>183</v>
      </c>
      <c r="K19" s="77" t="s">
        <v>169</v>
      </c>
      <c r="L19" s="77" t="s">
        <v>170</v>
      </c>
      <c r="M19" s="77" t="s">
        <v>163</v>
      </c>
      <c r="N19" s="78" t="s">
        <v>171</v>
      </c>
      <c r="O19" s="74"/>
      <c r="P19" s="74"/>
      <c r="Q19" s="74" t="str">
        <f t="shared" si="1"/>
        <v>Credible</v>
      </c>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4"/>
      <c r="CI19" s="74"/>
      <c r="CJ19" s="74"/>
      <c r="CK19" s="74"/>
      <c r="CL19" s="74"/>
      <c r="CM19" s="74"/>
      <c r="CN19" s="74"/>
      <c r="CO19" s="74"/>
      <c r="CP19" s="74"/>
      <c r="CQ19" s="74"/>
      <c r="CR19" s="74"/>
      <c r="CS19" s="74"/>
      <c r="CT19" s="74"/>
      <c r="CU19" s="74"/>
      <c r="CV19" s="74"/>
      <c r="CW19" s="74"/>
      <c r="CX19" s="74"/>
      <c r="CY19" s="74"/>
      <c r="CZ19" s="74"/>
      <c r="DA19" s="74"/>
      <c r="DB19" s="74"/>
      <c r="DC19" s="74"/>
      <c r="DD19" s="74"/>
      <c r="DE19" s="74"/>
      <c r="DF19" s="74"/>
      <c r="DG19" s="74"/>
      <c r="DH19" s="74"/>
      <c r="DI19" s="74"/>
      <c r="DJ19" s="74"/>
      <c r="DK19" s="74"/>
    </row>
    <row r="20">
      <c r="A20" s="74"/>
      <c r="B20" s="75" t="s">
        <v>184</v>
      </c>
      <c r="C20" s="76" t="s">
        <v>79</v>
      </c>
      <c r="D20" s="77" t="s">
        <v>164</v>
      </c>
      <c r="E20" s="76">
        <v>2050.0</v>
      </c>
      <c r="F20" s="77" t="s">
        <v>165</v>
      </c>
      <c r="G20" s="77" t="s">
        <v>185</v>
      </c>
      <c r="H20" s="78" t="s">
        <v>186</v>
      </c>
      <c r="I20" s="77" t="s">
        <v>168</v>
      </c>
      <c r="J20" s="78" t="s">
        <v>183</v>
      </c>
      <c r="K20" s="77" t="s">
        <v>169</v>
      </c>
      <c r="L20" s="77" t="s">
        <v>170</v>
      </c>
      <c r="M20" s="79" t="s">
        <v>172</v>
      </c>
      <c r="N20" s="79" t="s">
        <v>187</v>
      </c>
      <c r="O20" s="74"/>
      <c r="P20" s="74"/>
      <c r="Q20" s="74" t="str">
        <f t="shared" si="1"/>
        <v>Credible</v>
      </c>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4"/>
      <c r="CI20" s="74"/>
      <c r="CJ20" s="74"/>
      <c r="CK20" s="74"/>
      <c r="CL20" s="74"/>
      <c r="CM20" s="74"/>
      <c r="CN20" s="74"/>
      <c r="CO20" s="74"/>
      <c r="CP20" s="74"/>
      <c r="CQ20" s="74"/>
      <c r="CR20" s="74"/>
      <c r="CS20" s="74"/>
      <c r="CT20" s="74"/>
      <c r="CU20" s="74"/>
      <c r="CV20" s="74"/>
      <c r="CW20" s="74"/>
      <c r="CX20" s="74"/>
      <c r="CY20" s="74"/>
      <c r="CZ20" s="74"/>
      <c r="DA20" s="74"/>
      <c r="DB20" s="74"/>
      <c r="DC20" s="74"/>
      <c r="DD20" s="74"/>
      <c r="DE20" s="74"/>
      <c r="DF20" s="74"/>
      <c r="DG20" s="74"/>
      <c r="DH20" s="74"/>
      <c r="DI20" s="74"/>
      <c r="DJ20" s="74"/>
      <c r="DK20" s="74"/>
    </row>
    <row r="21">
      <c r="A21" s="74"/>
      <c r="B21" s="75" t="s">
        <v>188</v>
      </c>
      <c r="C21" s="76" t="s">
        <v>102</v>
      </c>
      <c r="D21" s="77" t="s">
        <v>164</v>
      </c>
      <c r="E21" s="76">
        <v>2050.0</v>
      </c>
      <c r="F21" s="77" t="s">
        <v>165</v>
      </c>
      <c r="G21" s="78" t="s">
        <v>166</v>
      </c>
      <c r="H21" s="78" t="s">
        <v>186</v>
      </c>
      <c r="I21" s="77" t="s">
        <v>168</v>
      </c>
      <c r="J21" s="77" t="s">
        <v>169</v>
      </c>
      <c r="K21" s="77" t="s">
        <v>169</v>
      </c>
      <c r="L21" s="79" t="s">
        <v>173</v>
      </c>
      <c r="M21" s="77" t="s">
        <v>163</v>
      </c>
      <c r="N21" s="78" t="s">
        <v>171</v>
      </c>
      <c r="O21" s="74"/>
      <c r="P21" s="74"/>
      <c r="Q21" s="74" t="str">
        <f t="shared" si="1"/>
        <v>Credible</v>
      </c>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4"/>
      <c r="CI21" s="74"/>
      <c r="CJ21" s="74"/>
      <c r="CK21" s="74"/>
      <c r="CL21" s="74"/>
      <c r="CM21" s="74"/>
      <c r="CN21" s="74"/>
      <c r="CO21" s="74"/>
      <c r="CP21" s="74"/>
      <c r="CQ21" s="74"/>
      <c r="CR21" s="74"/>
      <c r="CS21" s="74"/>
      <c r="CT21" s="74"/>
      <c r="CU21" s="74"/>
      <c r="CV21" s="74"/>
      <c r="CW21" s="74"/>
      <c r="CX21" s="74"/>
      <c r="CY21" s="74"/>
      <c r="CZ21" s="74"/>
      <c r="DA21" s="74"/>
      <c r="DB21" s="74"/>
      <c r="DC21" s="74"/>
      <c r="DD21" s="74"/>
      <c r="DE21" s="74"/>
      <c r="DF21" s="74"/>
      <c r="DG21" s="74"/>
      <c r="DH21" s="74"/>
      <c r="DI21" s="74"/>
      <c r="DJ21" s="74"/>
      <c r="DK21" s="74"/>
    </row>
    <row r="22">
      <c r="A22" s="74"/>
      <c r="B22" s="75" t="s">
        <v>47</v>
      </c>
      <c r="C22" s="76" t="s">
        <v>48</v>
      </c>
      <c r="D22" s="79" t="s">
        <v>189</v>
      </c>
      <c r="E22" s="76">
        <v>2050.0</v>
      </c>
      <c r="F22" s="77" t="s">
        <v>165</v>
      </c>
      <c r="G22" s="78" t="s">
        <v>166</v>
      </c>
      <c r="H22" s="77" t="s">
        <v>167</v>
      </c>
      <c r="I22" s="77" t="s">
        <v>168</v>
      </c>
      <c r="J22" s="78" t="s">
        <v>183</v>
      </c>
      <c r="K22" s="77" t="s">
        <v>169</v>
      </c>
      <c r="L22" s="78" t="s">
        <v>190</v>
      </c>
      <c r="M22" s="79" t="s">
        <v>172</v>
      </c>
      <c r="N22" s="78" t="s">
        <v>171</v>
      </c>
      <c r="O22" s="74"/>
      <c r="P22" s="74"/>
      <c r="Q22" s="74" t="str">
        <f t="shared" si="1"/>
        <v>Credible</v>
      </c>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4"/>
      <c r="CI22" s="74"/>
      <c r="CJ22" s="74"/>
      <c r="CK22" s="74"/>
      <c r="CL22" s="74"/>
      <c r="CM22" s="74"/>
      <c r="CN22" s="74"/>
      <c r="CO22" s="74"/>
      <c r="CP22" s="74"/>
      <c r="CQ22" s="74"/>
      <c r="CR22" s="74"/>
      <c r="CS22" s="74"/>
      <c r="CT22" s="74"/>
      <c r="CU22" s="74"/>
      <c r="CV22" s="74"/>
      <c r="CW22" s="74"/>
      <c r="CX22" s="74"/>
      <c r="CY22" s="74"/>
      <c r="CZ22" s="74"/>
      <c r="DA22" s="74"/>
      <c r="DB22" s="74"/>
      <c r="DC22" s="74"/>
      <c r="DD22" s="74"/>
      <c r="DE22" s="74"/>
      <c r="DF22" s="74"/>
      <c r="DG22" s="74"/>
      <c r="DH22" s="74"/>
      <c r="DI22" s="74"/>
      <c r="DJ22" s="74"/>
      <c r="DK22" s="74"/>
    </row>
    <row r="23">
      <c r="A23" s="74"/>
      <c r="B23" s="75" t="s">
        <v>191</v>
      </c>
      <c r="C23" s="76" t="s">
        <v>192</v>
      </c>
      <c r="D23" s="79" t="s">
        <v>189</v>
      </c>
      <c r="E23" s="76">
        <v>2045.0</v>
      </c>
      <c r="F23" s="77" t="s">
        <v>165</v>
      </c>
      <c r="G23" s="78" t="s">
        <v>166</v>
      </c>
      <c r="H23" s="78" t="s">
        <v>186</v>
      </c>
      <c r="I23" s="77" t="s">
        <v>168</v>
      </c>
      <c r="J23" s="77" t="s">
        <v>169</v>
      </c>
      <c r="K23" s="77" t="s">
        <v>169</v>
      </c>
      <c r="L23" s="78" t="s">
        <v>190</v>
      </c>
      <c r="M23" s="79" t="s">
        <v>172</v>
      </c>
      <c r="N23" s="79" t="s">
        <v>187</v>
      </c>
      <c r="O23" s="74"/>
      <c r="P23" s="74"/>
      <c r="Q23" s="74" t="str">
        <f t="shared" si="1"/>
        <v>Credible</v>
      </c>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4"/>
      <c r="CI23" s="74"/>
      <c r="CJ23" s="74"/>
      <c r="CK23" s="74"/>
      <c r="CL23" s="74"/>
      <c r="CM23" s="74"/>
      <c r="CN23" s="74"/>
      <c r="CO23" s="74"/>
      <c r="CP23" s="74"/>
      <c r="CQ23" s="74"/>
      <c r="CR23" s="74"/>
      <c r="CS23" s="74"/>
      <c r="CT23" s="74"/>
      <c r="CU23" s="74"/>
      <c r="CV23" s="74"/>
      <c r="CW23" s="74"/>
      <c r="CX23" s="74"/>
      <c r="CY23" s="74"/>
      <c r="CZ23" s="74"/>
      <c r="DA23" s="74"/>
      <c r="DB23" s="74"/>
      <c r="DC23" s="74"/>
      <c r="DD23" s="74"/>
      <c r="DE23" s="74"/>
      <c r="DF23" s="74"/>
      <c r="DG23" s="74"/>
      <c r="DH23" s="74"/>
      <c r="DI23" s="74"/>
      <c r="DJ23" s="74"/>
      <c r="DK23" s="74"/>
    </row>
    <row r="24">
      <c r="A24" s="74"/>
      <c r="B24" s="75" t="s">
        <v>88</v>
      </c>
      <c r="C24" s="76" t="s">
        <v>89</v>
      </c>
      <c r="D24" s="79" t="s">
        <v>189</v>
      </c>
      <c r="E24" s="76" t="s">
        <v>193</v>
      </c>
      <c r="F24" s="79" t="s">
        <v>194</v>
      </c>
      <c r="G24" s="78" t="s">
        <v>166</v>
      </c>
      <c r="H24" s="77" t="s">
        <v>167</v>
      </c>
      <c r="I24" s="79" t="s">
        <v>179</v>
      </c>
      <c r="J24" s="78" t="s">
        <v>183</v>
      </c>
      <c r="K24" s="77" t="s">
        <v>169</v>
      </c>
      <c r="L24" s="78" t="s">
        <v>190</v>
      </c>
      <c r="M24" s="79" t="s">
        <v>172</v>
      </c>
      <c r="N24" s="78" t="s">
        <v>171</v>
      </c>
      <c r="O24" s="74"/>
      <c r="P24" s="74"/>
      <c r="Q24" s="74" t="str">
        <f t="shared" si="1"/>
        <v>Credible</v>
      </c>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4"/>
      <c r="CI24" s="74"/>
      <c r="CJ24" s="74"/>
      <c r="CK24" s="74"/>
      <c r="CL24" s="74"/>
      <c r="CM24" s="74"/>
      <c r="CN24" s="74"/>
      <c r="CO24" s="74"/>
      <c r="CP24" s="74"/>
      <c r="CQ24" s="74"/>
      <c r="CR24" s="74"/>
      <c r="CS24" s="74"/>
      <c r="CT24" s="74"/>
      <c r="CU24" s="74"/>
      <c r="CV24" s="74"/>
      <c r="CW24" s="74"/>
      <c r="CX24" s="74"/>
      <c r="CY24" s="74"/>
      <c r="CZ24" s="74"/>
      <c r="DA24" s="74"/>
      <c r="DB24" s="74"/>
      <c r="DC24" s="74"/>
      <c r="DD24" s="74"/>
      <c r="DE24" s="74"/>
      <c r="DF24" s="74"/>
      <c r="DG24" s="74"/>
      <c r="DH24" s="74"/>
      <c r="DI24" s="74"/>
      <c r="DJ24" s="74"/>
      <c r="DK24" s="74"/>
    </row>
    <row r="25">
      <c r="A25" s="74"/>
      <c r="B25" s="75" t="s">
        <v>195</v>
      </c>
      <c r="C25" s="76" t="s">
        <v>66</v>
      </c>
      <c r="D25" s="79" t="s">
        <v>189</v>
      </c>
      <c r="E25" s="76">
        <v>2050.0</v>
      </c>
      <c r="F25" s="78" t="s">
        <v>196</v>
      </c>
      <c r="G25" s="78" t="s">
        <v>166</v>
      </c>
      <c r="H25" s="77" t="s">
        <v>167</v>
      </c>
      <c r="I25" s="77" t="s">
        <v>168</v>
      </c>
      <c r="J25" s="77" t="s">
        <v>169</v>
      </c>
      <c r="K25" s="79" t="s">
        <v>180</v>
      </c>
      <c r="L25" s="77" t="s">
        <v>170</v>
      </c>
      <c r="M25" s="79" t="s">
        <v>172</v>
      </c>
      <c r="N25" s="78" t="s">
        <v>171</v>
      </c>
      <c r="O25" s="74"/>
      <c r="P25" s="74"/>
      <c r="Q25" s="74" t="str">
        <f t="shared" si="1"/>
        <v>Credible</v>
      </c>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4"/>
      <c r="CI25" s="74"/>
      <c r="CJ25" s="74"/>
      <c r="CK25" s="74"/>
      <c r="CL25" s="74"/>
      <c r="CM25" s="74"/>
      <c r="CN25" s="74"/>
      <c r="CO25" s="74"/>
      <c r="CP25" s="74"/>
      <c r="CQ25" s="74"/>
      <c r="CR25" s="74"/>
      <c r="CS25" s="74"/>
      <c r="CT25" s="74"/>
      <c r="CU25" s="74"/>
      <c r="CV25" s="74"/>
      <c r="CW25" s="74"/>
      <c r="CX25" s="74"/>
      <c r="CY25" s="74"/>
      <c r="CZ25" s="74"/>
      <c r="DA25" s="74"/>
      <c r="DB25" s="74"/>
      <c r="DC25" s="74"/>
      <c r="DD25" s="74"/>
      <c r="DE25" s="74"/>
      <c r="DF25" s="74"/>
      <c r="DG25" s="74"/>
      <c r="DH25" s="74"/>
      <c r="DI25" s="74"/>
      <c r="DJ25" s="74"/>
      <c r="DK25" s="74"/>
    </row>
    <row r="26">
      <c r="A26" s="74"/>
      <c r="B26" s="75" t="s">
        <v>197</v>
      </c>
      <c r="C26" s="76" t="s">
        <v>198</v>
      </c>
      <c r="D26" s="79" t="s">
        <v>189</v>
      </c>
      <c r="E26" s="76">
        <v>2050.0</v>
      </c>
      <c r="F26" s="77" t="s">
        <v>165</v>
      </c>
      <c r="G26" s="77" t="s">
        <v>185</v>
      </c>
      <c r="H26" s="79" t="s">
        <v>199</v>
      </c>
      <c r="I26" s="79" t="s">
        <v>179</v>
      </c>
      <c r="J26" s="77" t="s">
        <v>169</v>
      </c>
      <c r="K26" s="78" t="s">
        <v>200</v>
      </c>
      <c r="L26" s="78" t="s">
        <v>190</v>
      </c>
      <c r="M26" s="79" t="s">
        <v>172</v>
      </c>
      <c r="N26" s="78" t="s">
        <v>171</v>
      </c>
      <c r="O26" s="74"/>
      <c r="P26" s="74"/>
      <c r="Q26" s="74" t="str">
        <f t="shared" si="1"/>
        <v>Credible</v>
      </c>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74"/>
      <c r="BW26" s="74"/>
      <c r="BX26" s="74"/>
      <c r="BY26" s="74"/>
      <c r="BZ26" s="74"/>
      <c r="CA26" s="74"/>
      <c r="CB26" s="74"/>
      <c r="CC26" s="74"/>
      <c r="CD26" s="74"/>
      <c r="CE26" s="74"/>
      <c r="CF26" s="74"/>
      <c r="CG26" s="74"/>
      <c r="CH26" s="74"/>
      <c r="CI26" s="74"/>
      <c r="CJ26" s="74"/>
      <c r="CK26" s="74"/>
      <c r="CL26" s="74"/>
      <c r="CM26" s="74"/>
      <c r="CN26" s="74"/>
      <c r="CO26" s="74"/>
      <c r="CP26" s="74"/>
      <c r="CQ26" s="74"/>
      <c r="CR26" s="74"/>
      <c r="CS26" s="74"/>
      <c r="CT26" s="74"/>
      <c r="CU26" s="74"/>
      <c r="CV26" s="74"/>
      <c r="CW26" s="74"/>
      <c r="CX26" s="74"/>
      <c r="CY26" s="74"/>
      <c r="CZ26" s="74"/>
      <c r="DA26" s="74"/>
      <c r="DB26" s="74"/>
      <c r="DC26" s="74"/>
      <c r="DD26" s="74"/>
      <c r="DE26" s="74"/>
      <c r="DF26" s="74"/>
      <c r="DG26" s="74"/>
      <c r="DH26" s="74"/>
      <c r="DI26" s="74"/>
      <c r="DJ26" s="74"/>
      <c r="DK26" s="74"/>
    </row>
    <row r="27">
      <c r="A27" s="74"/>
      <c r="B27" s="75" t="s">
        <v>91</v>
      </c>
      <c r="C27" s="76" t="s">
        <v>92</v>
      </c>
      <c r="D27" s="79" t="s">
        <v>189</v>
      </c>
      <c r="E27" s="76">
        <v>2065.0</v>
      </c>
      <c r="F27" s="79" t="s">
        <v>194</v>
      </c>
      <c r="G27" s="78" t="s">
        <v>166</v>
      </c>
      <c r="H27" s="77" t="s">
        <v>167</v>
      </c>
      <c r="I27" s="79" t="s">
        <v>179</v>
      </c>
      <c r="J27" s="77" t="s">
        <v>169</v>
      </c>
      <c r="K27" s="79" t="s">
        <v>180</v>
      </c>
      <c r="L27" s="77" t="s">
        <v>170</v>
      </c>
      <c r="M27" s="77" t="s">
        <v>163</v>
      </c>
      <c r="N27" s="78" t="s">
        <v>171</v>
      </c>
      <c r="O27" s="74"/>
      <c r="P27" s="74"/>
      <c r="Q27" s="74" t="str">
        <f t="shared" si="1"/>
        <v>Credible</v>
      </c>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c r="AX27" s="74"/>
      <c r="AY27" s="74"/>
      <c r="AZ27" s="74"/>
      <c r="BA27" s="74"/>
      <c r="BB27" s="74"/>
      <c r="BC27" s="74"/>
      <c r="BD27" s="74"/>
      <c r="BE27" s="74"/>
      <c r="BF27" s="74"/>
      <c r="BG27" s="74"/>
      <c r="BH27" s="74"/>
      <c r="BI27" s="74"/>
      <c r="BJ27" s="74"/>
      <c r="BK27" s="74"/>
      <c r="BL27" s="74"/>
      <c r="BM27" s="74"/>
      <c r="BN27" s="74"/>
      <c r="BO27" s="74"/>
      <c r="BP27" s="74"/>
      <c r="BQ27" s="74"/>
      <c r="BR27" s="74"/>
      <c r="BS27" s="74"/>
      <c r="BT27" s="74"/>
      <c r="BU27" s="74"/>
      <c r="BV27" s="74"/>
      <c r="BW27" s="74"/>
      <c r="BX27" s="74"/>
      <c r="BY27" s="74"/>
      <c r="BZ27" s="74"/>
      <c r="CA27" s="74"/>
      <c r="CB27" s="74"/>
      <c r="CC27" s="74"/>
      <c r="CD27" s="74"/>
      <c r="CE27" s="74"/>
      <c r="CF27" s="74"/>
      <c r="CG27" s="74"/>
      <c r="CH27" s="74"/>
      <c r="CI27" s="74"/>
      <c r="CJ27" s="74"/>
      <c r="CK27" s="74"/>
      <c r="CL27" s="74"/>
      <c r="CM27" s="74"/>
      <c r="CN27" s="74"/>
      <c r="CO27" s="74"/>
      <c r="CP27" s="74"/>
      <c r="CQ27" s="74"/>
      <c r="CR27" s="74"/>
      <c r="CS27" s="74"/>
      <c r="CT27" s="74"/>
      <c r="CU27" s="74"/>
      <c r="CV27" s="74"/>
      <c r="CW27" s="74"/>
      <c r="CX27" s="74"/>
      <c r="CY27" s="74"/>
      <c r="CZ27" s="74"/>
      <c r="DA27" s="74"/>
      <c r="DB27" s="74"/>
      <c r="DC27" s="74"/>
      <c r="DD27" s="74"/>
      <c r="DE27" s="74"/>
      <c r="DF27" s="74"/>
      <c r="DG27" s="74"/>
      <c r="DH27" s="74"/>
      <c r="DI27" s="74"/>
      <c r="DJ27" s="74"/>
      <c r="DK27" s="74"/>
    </row>
    <row r="28">
      <c r="A28" s="74"/>
      <c r="B28" s="75" t="s">
        <v>201</v>
      </c>
      <c r="C28" s="76" t="s">
        <v>81</v>
      </c>
      <c r="D28" s="79" t="s">
        <v>189</v>
      </c>
      <c r="E28" s="76">
        <v>2050.0</v>
      </c>
      <c r="F28" s="77" t="s">
        <v>165</v>
      </c>
      <c r="G28" s="78" t="s">
        <v>166</v>
      </c>
      <c r="H28" s="78" t="s">
        <v>186</v>
      </c>
      <c r="I28" s="79" t="s">
        <v>179</v>
      </c>
      <c r="J28" s="78" t="s">
        <v>183</v>
      </c>
      <c r="K28" s="79" t="s">
        <v>180</v>
      </c>
      <c r="L28" s="77" t="s">
        <v>170</v>
      </c>
      <c r="M28" s="79" t="s">
        <v>172</v>
      </c>
      <c r="N28" s="78" t="s">
        <v>171</v>
      </c>
      <c r="O28" s="74"/>
      <c r="P28" s="74"/>
      <c r="Q28" s="74" t="str">
        <f t="shared" si="1"/>
        <v>Credible</v>
      </c>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4"/>
      <c r="AR28" s="74"/>
      <c r="AS28" s="74"/>
      <c r="AT28" s="74"/>
      <c r="AU28" s="74"/>
      <c r="AV28" s="74"/>
      <c r="AW28" s="74"/>
      <c r="AX28" s="74"/>
      <c r="AY28" s="74"/>
      <c r="AZ28" s="74"/>
      <c r="BA28" s="74"/>
      <c r="BB28" s="74"/>
      <c r="BC28" s="74"/>
      <c r="BD28" s="74"/>
      <c r="BE28" s="74"/>
      <c r="BF28" s="74"/>
      <c r="BG28" s="74"/>
      <c r="BH28" s="74"/>
      <c r="BI28" s="74"/>
      <c r="BJ28" s="74"/>
      <c r="BK28" s="74"/>
      <c r="BL28" s="74"/>
      <c r="BM28" s="74"/>
      <c r="BN28" s="74"/>
      <c r="BO28" s="74"/>
      <c r="BP28" s="74"/>
      <c r="BQ28" s="74"/>
      <c r="BR28" s="74"/>
      <c r="BS28" s="74"/>
      <c r="BT28" s="74"/>
      <c r="BU28" s="74"/>
      <c r="BV28" s="74"/>
      <c r="BW28" s="74"/>
      <c r="BX28" s="74"/>
      <c r="BY28" s="74"/>
      <c r="BZ28" s="74"/>
      <c r="CA28" s="74"/>
      <c r="CB28" s="74"/>
      <c r="CC28" s="74"/>
      <c r="CD28" s="74"/>
      <c r="CE28" s="74"/>
      <c r="CF28" s="74"/>
      <c r="CG28" s="74"/>
      <c r="CH28" s="74"/>
      <c r="CI28" s="74"/>
      <c r="CJ28" s="74"/>
      <c r="CK28" s="74"/>
      <c r="CL28" s="74"/>
      <c r="CM28" s="74"/>
      <c r="CN28" s="74"/>
      <c r="CO28" s="74"/>
      <c r="CP28" s="74"/>
      <c r="CQ28" s="74"/>
      <c r="CR28" s="74"/>
      <c r="CS28" s="74"/>
      <c r="CT28" s="74"/>
      <c r="CU28" s="74"/>
      <c r="CV28" s="74"/>
      <c r="CW28" s="74"/>
      <c r="CX28" s="74"/>
      <c r="CY28" s="74"/>
      <c r="CZ28" s="74"/>
      <c r="DA28" s="74"/>
      <c r="DB28" s="74"/>
      <c r="DC28" s="74"/>
      <c r="DD28" s="74"/>
      <c r="DE28" s="74"/>
      <c r="DF28" s="74"/>
      <c r="DG28" s="74"/>
      <c r="DH28" s="74"/>
      <c r="DI28" s="74"/>
      <c r="DJ28" s="74"/>
      <c r="DK28" s="74"/>
    </row>
    <row r="29">
      <c r="A29" s="74"/>
      <c r="B29" s="75" t="s">
        <v>31</v>
      </c>
      <c r="C29" s="76" t="s">
        <v>32</v>
      </c>
      <c r="D29" s="78" t="s">
        <v>202</v>
      </c>
      <c r="E29" s="76">
        <v>2050.0</v>
      </c>
      <c r="F29" s="77" t="s">
        <v>165</v>
      </c>
      <c r="G29" s="78" t="s">
        <v>166</v>
      </c>
      <c r="H29" s="78" t="s">
        <v>186</v>
      </c>
      <c r="I29" s="79" t="s">
        <v>179</v>
      </c>
      <c r="J29" s="78" t="s">
        <v>183</v>
      </c>
      <c r="K29" s="78" t="s">
        <v>200</v>
      </c>
      <c r="L29" s="78" t="s">
        <v>190</v>
      </c>
      <c r="M29" s="78" t="s">
        <v>175</v>
      </c>
      <c r="N29" s="77" t="s">
        <v>174</v>
      </c>
      <c r="O29" s="74"/>
      <c r="P29" s="74"/>
      <c r="Q29" s="74" t="str">
        <f t="shared" si="1"/>
        <v>Weaker</v>
      </c>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AU29" s="74"/>
      <c r="AV29" s="74"/>
      <c r="AW29" s="74"/>
      <c r="AX29" s="74"/>
      <c r="AY29" s="74"/>
      <c r="AZ29" s="74"/>
      <c r="BA29" s="74"/>
      <c r="BB29" s="74"/>
      <c r="BC29" s="74"/>
      <c r="BD29" s="74"/>
      <c r="BE29" s="74"/>
      <c r="BF29" s="74"/>
      <c r="BG29" s="74"/>
      <c r="BH29" s="74"/>
      <c r="BI29" s="74"/>
      <c r="BJ29" s="74"/>
      <c r="BK29" s="74"/>
      <c r="BL29" s="74"/>
      <c r="BM29" s="74"/>
      <c r="BN29" s="74"/>
      <c r="BO29" s="74"/>
      <c r="BP29" s="74"/>
      <c r="BQ29" s="74"/>
      <c r="BR29" s="74"/>
      <c r="BS29" s="74"/>
      <c r="BT29" s="74"/>
      <c r="BU29" s="74"/>
      <c r="BV29" s="74"/>
      <c r="BW29" s="74"/>
      <c r="BX29" s="74"/>
      <c r="BY29" s="74"/>
      <c r="BZ29" s="74"/>
      <c r="CA29" s="74"/>
      <c r="CB29" s="74"/>
      <c r="CC29" s="74"/>
      <c r="CD29" s="74"/>
      <c r="CE29" s="74"/>
      <c r="CF29" s="74"/>
      <c r="CG29" s="74"/>
      <c r="CH29" s="74"/>
      <c r="CI29" s="74"/>
      <c r="CJ29" s="74"/>
      <c r="CK29" s="74"/>
      <c r="CL29" s="74"/>
      <c r="CM29" s="74"/>
      <c r="CN29" s="74"/>
      <c r="CO29" s="74"/>
      <c r="CP29" s="74"/>
      <c r="CQ29" s="74"/>
      <c r="CR29" s="74"/>
      <c r="CS29" s="74"/>
      <c r="CT29" s="74"/>
      <c r="CU29" s="74"/>
      <c r="CV29" s="74"/>
      <c r="CW29" s="74"/>
      <c r="CX29" s="74"/>
      <c r="CY29" s="74"/>
      <c r="CZ29" s="74"/>
      <c r="DA29" s="74"/>
      <c r="DB29" s="74"/>
      <c r="DC29" s="74"/>
      <c r="DD29" s="74"/>
      <c r="DE29" s="74"/>
      <c r="DF29" s="74"/>
      <c r="DG29" s="74"/>
      <c r="DH29" s="74"/>
      <c r="DI29" s="74"/>
      <c r="DJ29" s="74"/>
      <c r="DK29" s="74"/>
    </row>
    <row r="30">
      <c r="A30" s="74"/>
      <c r="B30" s="75" t="s">
        <v>39</v>
      </c>
      <c r="C30" s="76" t="s">
        <v>40</v>
      </c>
      <c r="D30" s="78" t="s">
        <v>202</v>
      </c>
      <c r="E30" s="76">
        <v>2050.0</v>
      </c>
      <c r="F30" s="77" t="s">
        <v>165</v>
      </c>
      <c r="G30" s="78" t="s">
        <v>166</v>
      </c>
      <c r="H30" s="78" t="s">
        <v>186</v>
      </c>
      <c r="I30" s="79" t="s">
        <v>179</v>
      </c>
      <c r="J30" s="78" t="s">
        <v>183</v>
      </c>
      <c r="K30" s="79" t="s">
        <v>180</v>
      </c>
      <c r="L30" s="78" t="s">
        <v>190</v>
      </c>
      <c r="M30" s="78" t="s">
        <v>175</v>
      </c>
      <c r="N30" s="78" t="s">
        <v>171</v>
      </c>
      <c r="O30" s="74"/>
      <c r="P30" s="74"/>
      <c r="Q30" s="74" t="str">
        <f t="shared" si="1"/>
        <v>Weaker</v>
      </c>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74"/>
      <c r="AZ30" s="74"/>
      <c r="BA30" s="74"/>
      <c r="BB30" s="74"/>
      <c r="BC30" s="74"/>
      <c r="BD30" s="74"/>
      <c r="BE30" s="74"/>
      <c r="BF30" s="74"/>
      <c r="BG30" s="74"/>
      <c r="BH30" s="74"/>
      <c r="BI30" s="74"/>
      <c r="BJ30" s="74"/>
      <c r="BK30" s="74"/>
      <c r="BL30" s="74"/>
      <c r="BM30" s="74"/>
      <c r="BN30" s="74"/>
      <c r="BO30" s="74"/>
      <c r="BP30" s="74"/>
      <c r="BQ30" s="74"/>
      <c r="BR30" s="74"/>
      <c r="BS30" s="74"/>
      <c r="BT30" s="74"/>
      <c r="BU30" s="74"/>
      <c r="BV30" s="74"/>
      <c r="BW30" s="74"/>
      <c r="BX30" s="74"/>
      <c r="BY30" s="74"/>
      <c r="BZ30" s="74"/>
      <c r="CA30" s="74"/>
      <c r="CB30" s="74"/>
      <c r="CC30" s="74"/>
      <c r="CD30" s="74"/>
      <c r="CE30" s="74"/>
      <c r="CF30" s="74"/>
      <c r="CG30" s="74"/>
      <c r="CH30" s="74"/>
      <c r="CI30" s="74"/>
      <c r="CJ30" s="74"/>
      <c r="CK30" s="74"/>
      <c r="CL30" s="74"/>
      <c r="CM30" s="74"/>
      <c r="CN30" s="74"/>
      <c r="CO30" s="74"/>
      <c r="CP30" s="74"/>
      <c r="CQ30" s="74"/>
      <c r="CR30" s="74"/>
      <c r="CS30" s="74"/>
      <c r="CT30" s="74"/>
      <c r="CU30" s="74"/>
      <c r="CV30" s="74"/>
      <c r="CW30" s="74"/>
      <c r="CX30" s="74"/>
      <c r="CY30" s="74"/>
      <c r="CZ30" s="74"/>
      <c r="DA30" s="74"/>
      <c r="DB30" s="74"/>
      <c r="DC30" s="74"/>
      <c r="DD30" s="74"/>
      <c r="DE30" s="74"/>
      <c r="DF30" s="74"/>
      <c r="DG30" s="74"/>
      <c r="DH30" s="74"/>
      <c r="DI30" s="74"/>
      <c r="DJ30" s="74"/>
      <c r="DK30" s="74"/>
    </row>
    <row r="31">
      <c r="A31" s="74"/>
      <c r="B31" s="75" t="s">
        <v>50</v>
      </c>
      <c r="C31" s="76" t="s">
        <v>51</v>
      </c>
      <c r="D31" s="78" t="s">
        <v>202</v>
      </c>
      <c r="E31" s="76">
        <v>2060.0</v>
      </c>
      <c r="F31" s="78" t="s">
        <v>196</v>
      </c>
      <c r="G31" s="78" t="s">
        <v>166</v>
      </c>
      <c r="H31" s="78" t="s">
        <v>186</v>
      </c>
      <c r="I31" s="79" t="s">
        <v>179</v>
      </c>
      <c r="J31" s="78" t="s">
        <v>183</v>
      </c>
      <c r="K31" s="79" t="s">
        <v>180</v>
      </c>
      <c r="L31" s="78" t="s">
        <v>190</v>
      </c>
      <c r="M31" s="79" t="s">
        <v>172</v>
      </c>
      <c r="N31" s="79" t="s">
        <v>187</v>
      </c>
      <c r="O31" s="74"/>
      <c r="P31" s="74"/>
      <c r="Q31" s="74" t="str">
        <f t="shared" si="1"/>
        <v>Credible</v>
      </c>
      <c r="R31" s="74"/>
      <c r="S31" s="74"/>
      <c r="T31" s="74"/>
      <c r="U31" s="74"/>
      <c r="V31" s="74"/>
      <c r="W31" s="74"/>
      <c r="X31" s="74"/>
      <c r="Y31" s="74"/>
      <c r="Z31" s="74"/>
      <c r="AA31" s="74"/>
      <c r="AB31" s="74"/>
      <c r="AC31" s="74"/>
      <c r="AD31" s="74"/>
      <c r="AE31" s="74"/>
      <c r="AF31" s="74"/>
      <c r="AG31" s="74"/>
      <c r="AH31" s="74"/>
      <c r="AI31" s="74"/>
      <c r="AJ31" s="74"/>
      <c r="AK31" s="74"/>
      <c r="AL31" s="74"/>
      <c r="AM31" s="74"/>
      <c r="AN31" s="74"/>
      <c r="AO31" s="74"/>
      <c r="AP31" s="74"/>
      <c r="AQ31" s="74"/>
      <c r="AR31" s="74"/>
      <c r="AS31" s="74"/>
      <c r="AT31" s="74"/>
      <c r="AU31" s="74"/>
      <c r="AV31" s="74"/>
      <c r="AW31" s="74"/>
      <c r="AX31" s="74"/>
      <c r="AY31" s="74"/>
      <c r="AZ31" s="74"/>
      <c r="BA31" s="74"/>
      <c r="BB31" s="74"/>
      <c r="BC31" s="74"/>
      <c r="BD31" s="74"/>
      <c r="BE31" s="74"/>
      <c r="BF31" s="74"/>
      <c r="BG31" s="74"/>
      <c r="BH31" s="74"/>
      <c r="BI31" s="74"/>
      <c r="BJ31" s="74"/>
      <c r="BK31" s="74"/>
      <c r="BL31" s="74"/>
      <c r="BM31" s="74"/>
      <c r="BN31" s="74"/>
      <c r="BO31" s="74"/>
      <c r="BP31" s="74"/>
      <c r="BQ31" s="74"/>
      <c r="BR31" s="74"/>
      <c r="BS31" s="74"/>
      <c r="BT31" s="74"/>
      <c r="BU31" s="74"/>
      <c r="BV31" s="74"/>
      <c r="BW31" s="74"/>
      <c r="BX31" s="74"/>
      <c r="BY31" s="74"/>
      <c r="BZ31" s="74"/>
      <c r="CA31" s="74"/>
      <c r="CB31" s="74"/>
      <c r="CC31" s="74"/>
      <c r="CD31" s="74"/>
      <c r="CE31" s="74"/>
      <c r="CF31" s="74"/>
      <c r="CG31" s="74"/>
      <c r="CH31" s="74"/>
      <c r="CI31" s="74"/>
      <c r="CJ31" s="74"/>
      <c r="CK31" s="74"/>
      <c r="CL31" s="74"/>
      <c r="CM31" s="74"/>
      <c r="CN31" s="74"/>
      <c r="CO31" s="74"/>
      <c r="CP31" s="74"/>
      <c r="CQ31" s="74"/>
      <c r="CR31" s="74"/>
      <c r="CS31" s="74"/>
      <c r="CT31" s="74"/>
      <c r="CU31" s="74"/>
      <c r="CV31" s="74"/>
      <c r="CW31" s="74"/>
      <c r="CX31" s="74"/>
      <c r="CY31" s="74"/>
      <c r="CZ31" s="74"/>
      <c r="DA31" s="74"/>
      <c r="DB31" s="74"/>
      <c r="DC31" s="74"/>
      <c r="DD31" s="74"/>
      <c r="DE31" s="74"/>
      <c r="DF31" s="74"/>
      <c r="DG31" s="74"/>
      <c r="DH31" s="74"/>
      <c r="DI31" s="74"/>
      <c r="DJ31" s="74"/>
      <c r="DK31" s="74"/>
    </row>
    <row r="32">
      <c r="A32" s="74"/>
      <c r="B32" s="75" t="s">
        <v>58</v>
      </c>
      <c r="C32" s="76" t="s">
        <v>59</v>
      </c>
      <c r="D32" s="78" t="s">
        <v>202</v>
      </c>
      <c r="E32" s="76">
        <v>2050.0</v>
      </c>
      <c r="F32" s="77" t="s">
        <v>165</v>
      </c>
      <c r="G32" s="78" t="s">
        <v>166</v>
      </c>
      <c r="H32" s="78" t="s">
        <v>186</v>
      </c>
      <c r="I32" s="77" t="s">
        <v>168</v>
      </c>
      <c r="J32" s="78" t="s">
        <v>183</v>
      </c>
      <c r="K32" s="79" t="s">
        <v>180</v>
      </c>
      <c r="L32" s="78" t="s">
        <v>190</v>
      </c>
      <c r="M32" s="79" t="s">
        <v>172</v>
      </c>
      <c r="N32" s="78" t="s">
        <v>171</v>
      </c>
      <c r="O32" s="74"/>
      <c r="P32" s="74"/>
      <c r="Q32" s="74" t="str">
        <f t="shared" si="1"/>
        <v>Credible</v>
      </c>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4"/>
      <c r="AV32" s="74"/>
      <c r="AW32" s="74"/>
      <c r="AX32" s="74"/>
      <c r="AY32" s="74"/>
      <c r="AZ32" s="74"/>
      <c r="BA32" s="74"/>
      <c r="BB32" s="74"/>
      <c r="BC32" s="74"/>
      <c r="BD32" s="74"/>
      <c r="BE32" s="74"/>
      <c r="BF32" s="74"/>
      <c r="BG32" s="74"/>
      <c r="BH32" s="74"/>
      <c r="BI32" s="74"/>
      <c r="BJ32" s="74"/>
      <c r="BK32" s="74"/>
      <c r="BL32" s="74"/>
      <c r="BM32" s="74"/>
      <c r="BN32" s="74"/>
      <c r="BO32" s="74"/>
      <c r="BP32" s="74"/>
      <c r="BQ32" s="74"/>
      <c r="BR32" s="74"/>
      <c r="BS32" s="74"/>
      <c r="BT32" s="74"/>
      <c r="BU32" s="74"/>
      <c r="BV32" s="74"/>
      <c r="BW32" s="74"/>
      <c r="BX32" s="74"/>
      <c r="BY32" s="74"/>
      <c r="BZ32" s="74"/>
      <c r="CA32" s="74"/>
      <c r="CB32" s="74"/>
      <c r="CC32" s="74"/>
      <c r="CD32" s="74"/>
      <c r="CE32" s="74"/>
      <c r="CF32" s="74"/>
      <c r="CG32" s="74"/>
      <c r="CH32" s="74"/>
      <c r="CI32" s="74"/>
      <c r="CJ32" s="74"/>
      <c r="CK32" s="74"/>
      <c r="CL32" s="74"/>
      <c r="CM32" s="74"/>
      <c r="CN32" s="74"/>
      <c r="CO32" s="74"/>
      <c r="CP32" s="74"/>
      <c r="CQ32" s="74"/>
      <c r="CR32" s="74"/>
      <c r="CS32" s="74"/>
      <c r="CT32" s="74"/>
      <c r="CU32" s="74"/>
      <c r="CV32" s="74"/>
      <c r="CW32" s="74"/>
      <c r="CX32" s="74"/>
      <c r="CY32" s="74"/>
      <c r="CZ32" s="74"/>
      <c r="DA32" s="74"/>
      <c r="DB32" s="74"/>
      <c r="DC32" s="74"/>
      <c r="DD32" s="74"/>
      <c r="DE32" s="74"/>
      <c r="DF32" s="74"/>
      <c r="DG32" s="74"/>
      <c r="DH32" s="74"/>
      <c r="DI32" s="74"/>
      <c r="DJ32" s="74"/>
      <c r="DK32" s="74"/>
    </row>
    <row r="33">
      <c r="A33" s="74"/>
      <c r="B33" s="75" t="s">
        <v>94</v>
      </c>
      <c r="C33" s="76" t="s">
        <v>95</v>
      </c>
      <c r="D33" s="78" t="s">
        <v>202</v>
      </c>
      <c r="E33" s="76">
        <v>2060.0</v>
      </c>
      <c r="F33" s="77" t="s">
        <v>165</v>
      </c>
      <c r="G33" s="78" t="s">
        <v>166</v>
      </c>
      <c r="H33" s="78" t="s">
        <v>186</v>
      </c>
      <c r="I33" s="79" t="s">
        <v>179</v>
      </c>
      <c r="J33" s="78" t="s">
        <v>183</v>
      </c>
      <c r="K33" s="78" t="s">
        <v>200</v>
      </c>
      <c r="L33" s="79" t="s">
        <v>173</v>
      </c>
      <c r="M33" s="77" t="s">
        <v>163</v>
      </c>
      <c r="N33" s="78" t="s">
        <v>171</v>
      </c>
      <c r="O33" s="74"/>
      <c r="P33" s="74"/>
      <c r="Q33" s="74" t="str">
        <f t="shared" si="1"/>
        <v>Credible</v>
      </c>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4"/>
      <c r="AV33" s="74"/>
      <c r="AW33" s="74"/>
      <c r="AX33" s="74"/>
      <c r="AY33" s="74"/>
      <c r="AZ33" s="74"/>
      <c r="BA33" s="74"/>
      <c r="BB33" s="74"/>
      <c r="BC33" s="74"/>
      <c r="BD33" s="74"/>
      <c r="BE33" s="74"/>
      <c r="BF33" s="74"/>
      <c r="BG33" s="74"/>
      <c r="BH33" s="74"/>
      <c r="BI33" s="74"/>
      <c r="BJ33" s="74"/>
      <c r="BK33" s="74"/>
      <c r="BL33" s="74"/>
      <c r="BM33" s="74"/>
      <c r="BN33" s="74"/>
      <c r="BO33" s="74"/>
      <c r="BP33" s="74"/>
      <c r="BQ33" s="74"/>
      <c r="BR33" s="74"/>
      <c r="BS33" s="74"/>
      <c r="BT33" s="74"/>
      <c r="BU33" s="74"/>
      <c r="BV33" s="74"/>
      <c r="BW33" s="74"/>
      <c r="BX33" s="74"/>
      <c r="BY33" s="74"/>
      <c r="BZ33" s="74"/>
      <c r="CA33" s="74"/>
      <c r="CB33" s="74"/>
      <c r="CC33" s="74"/>
      <c r="CD33" s="74"/>
      <c r="CE33" s="74"/>
      <c r="CF33" s="74"/>
      <c r="CG33" s="74"/>
      <c r="CH33" s="74"/>
      <c r="CI33" s="74"/>
      <c r="CJ33" s="74"/>
      <c r="CK33" s="74"/>
      <c r="CL33" s="74"/>
      <c r="CM33" s="74"/>
      <c r="CN33" s="74"/>
      <c r="CO33" s="74"/>
      <c r="CP33" s="74"/>
      <c r="CQ33" s="74"/>
      <c r="CR33" s="74"/>
      <c r="CS33" s="74"/>
      <c r="CT33" s="74"/>
      <c r="CU33" s="74"/>
      <c r="CV33" s="74"/>
      <c r="CW33" s="74"/>
      <c r="CX33" s="74"/>
      <c r="CY33" s="74"/>
      <c r="CZ33" s="74"/>
      <c r="DA33" s="74"/>
      <c r="DB33" s="74"/>
      <c r="DC33" s="74"/>
      <c r="DD33" s="74"/>
      <c r="DE33" s="74"/>
      <c r="DF33" s="74"/>
      <c r="DG33" s="74"/>
      <c r="DH33" s="74"/>
      <c r="DI33" s="74"/>
      <c r="DJ33" s="74"/>
      <c r="DK33" s="74"/>
    </row>
    <row r="34">
      <c r="A34" s="74"/>
      <c r="B34" s="75" t="s">
        <v>122</v>
      </c>
      <c r="C34" s="76" t="s">
        <v>123</v>
      </c>
      <c r="D34" s="78" t="s">
        <v>202</v>
      </c>
      <c r="E34" s="76">
        <v>2050.0</v>
      </c>
      <c r="F34" s="78" t="s">
        <v>196</v>
      </c>
      <c r="G34" s="78" t="s">
        <v>166</v>
      </c>
      <c r="H34" s="78" t="s">
        <v>186</v>
      </c>
      <c r="I34" s="77" t="s">
        <v>168</v>
      </c>
      <c r="J34" s="78" t="s">
        <v>183</v>
      </c>
      <c r="K34" s="77" t="s">
        <v>169</v>
      </c>
      <c r="L34" s="78" t="s">
        <v>190</v>
      </c>
      <c r="M34" s="79" t="s">
        <v>172</v>
      </c>
      <c r="N34" s="78" t="s">
        <v>171</v>
      </c>
      <c r="O34" s="74"/>
      <c r="P34" s="74"/>
      <c r="Q34" s="74" t="str">
        <f t="shared" si="1"/>
        <v>Credible</v>
      </c>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4"/>
      <c r="BR34" s="74"/>
      <c r="BS34" s="74"/>
      <c r="BT34" s="74"/>
      <c r="BU34" s="74"/>
      <c r="BV34" s="74"/>
      <c r="BW34" s="74"/>
      <c r="BX34" s="74"/>
      <c r="BY34" s="74"/>
      <c r="BZ34" s="74"/>
      <c r="CA34" s="74"/>
      <c r="CB34" s="74"/>
      <c r="CC34" s="74"/>
      <c r="CD34" s="74"/>
      <c r="CE34" s="74"/>
      <c r="CF34" s="74"/>
      <c r="CG34" s="74"/>
      <c r="CH34" s="74"/>
      <c r="CI34" s="74"/>
      <c r="CJ34" s="74"/>
      <c r="CK34" s="74"/>
      <c r="CL34" s="74"/>
      <c r="CM34" s="74"/>
      <c r="CN34" s="74"/>
      <c r="CO34" s="74"/>
      <c r="CP34" s="74"/>
      <c r="CQ34" s="74"/>
      <c r="CR34" s="74"/>
      <c r="CS34" s="74"/>
      <c r="CT34" s="74"/>
      <c r="CU34" s="74"/>
      <c r="CV34" s="74"/>
      <c r="CW34" s="74"/>
      <c r="CX34" s="74"/>
      <c r="CY34" s="74"/>
      <c r="CZ34" s="74"/>
      <c r="DA34" s="74"/>
      <c r="DB34" s="74"/>
      <c r="DC34" s="74"/>
      <c r="DD34" s="74"/>
      <c r="DE34" s="74"/>
      <c r="DF34" s="74"/>
      <c r="DG34" s="74"/>
      <c r="DH34" s="74"/>
      <c r="DI34" s="74"/>
      <c r="DJ34" s="74"/>
      <c r="DK34" s="74"/>
    </row>
    <row r="35">
      <c r="A35" s="74"/>
      <c r="B35" s="75" t="s">
        <v>68</v>
      </c>
      <c r="C35" s="76" t="s">
        <v>69</v>
      </c>
      <c r="D35" s="78" t="s">
        <v>202</v>
      </c>
      <c r="E35" s="76">
        <v>2060.0</v>
      </c>
      <c r="F35" s="77" t="s">
        <v>165</v>
      </c>
      <c r="G35" s="78" t="s">
        <v>166</v>
      </c>
      <c r="H35" s="78" t="s">
        <v>186</v>
      </c>
      <c r="I35" s="77" t="s">
        <v>168</v>
      </c>
      <c r="J35" s="78" t="s">
        <v>183</v>
      </c>
      <c r="K35" s="79" t="s">
        <v>180</v>
      </c>
      <c r="L35" s="78" t="s">
        <v>190</v>
      </c>
      <c r="M35" s="79" t="s">
        <v>172</v>
      </c>
      <c r="N35" s="78" t="s">
        <v>171</v>
      </c>
      <c r="O35" s="74"/>
      <c r="P35" s="74"/>
      <c r="Q35" s="74" t="str">
        <f t="shared" si="1"/>
        <v>Credible</v>
      </c>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4"/>
      <c r="AY35" s="74"/>
      <c r="AZ35" s="74"/>
      <c r="BA35" s="74"/>
      <c r="BB35" s="74"/>
      <c r="BC35" s="74"/>
      <c r="BD35" s="74"/>
      <c r="BE35" s="74"/>
      <c r="BF35" s="74"/>
      <c r="BG35" s="74"/>
      <c r="BH35" s="74"/>
      <c r="BI35" s="74"/>
      <c r="BJ35" s="74"/>
      <c r="BK35" s="74"/>
      <c r="BL35" s="74"/>
      <c r="BM35" s="74"/>
      <c r="BN35" s="74"/>
      <c r="BO35" s="74"/>
      <c r="BP35" s="74"/>
      <c r="BQ35" s="74"/>
      <c r="BR35" s="74"/>
      <c r="BS35" s="74"/>
      <c r="BT35" s="74"/>
      <c r="BU35" s="74"/>
      <c r="BV35" s="74"/>
      <c r="BW35" s="74"/>
      <c r="BX35" s="74"/>
      <c r="BY35" s="74"/>
      <c r="BZ35" s="74"/>
      <c r="CA35" s="74"/>
      <c r="CB35" s="74"/>
      <c r="CC35" s="74"/>
      <c r="CD35" s="74"/>
      <c r="CE35" s="74"/>
      <c r="CF35" s="74"/>
      <c r="CG35" s="74"/>
      <c r="CH35" s="74"/>
      <c r="CI35" s="74"/>
      <c r="CJ35" s="74"/>
      <c r="CK35" s="74"/>
      <c r="CL35" s="74"/>
      <c r="CM35" s="74"/>
      <c r="CN35" s="74"/>
      <c r="CO35" s="74"/>
      <c r="CP35" s="74"/>
      <c r="CQ35" s="74"/>
      <c r="CR35" s="74"/>
      <c r="CS35" s="74"/>
      <c r="CT35" s="74"/>
      <c r="CU35" s="74"/>
      <c r="CV35" s="74"/>
      <c r="CW35" s="74"/>
      <c r="CX35" s="74"/>
      <c r="CY35" s="74"/>
      <c r="CZ35" s="74"/>
      <c r="DA35" s="74"/>
      <c r="DB35" s="74"/>
      <c r="DC35" s="74"/>
      <c r="DD35" s="74"/>
      <c r="DE35" s="74"/>
      <c r="DF35" s="74"/>
      <c r="DG35" s="74"/>
      <c r="DH35" s="74"/>
      <c r="DI35" s="74"/>
      <c r="DJ35" s="74"/>
      <c r="DK35" s="74"/>
    </row>
    <row r="36">
      <c r="A36" s="74"/>
      <c r="B36" s="75" t="s">
        <v>130</v>
      </c>
      <c r="C36" s="76" t="s">
        <v>131</v>
      </c>
      <c r="D36" s="78" t="s">
        <v>202</v>
      </c>
      <c r="E36" s="76">
        <v>2050.0</v>
      </c>
      <c r="F36" s="77" t="s">
        <v>165</v>
      </c>
      <c r="G36" s="78" t="s">
        <v>166</v>
      </c>
      <c r="H36" s="78" t="s">
        <v>186</v>
      </c>
      <c r="I36" s="79" t="s">
        <v>179</v>
      </c>
      <c r="J36" s="78" t="s">
        <v>183</v>
      </c>
      <c r="K36" s="79" t="s">
        <v>180</v>
      </c>
      <c r="L36" s="78" t="s">
        <v>190</v>
      </c>
      <c r="M36" s="79" t="s">
        <v>172</v>
      </c>
      <c r="N36" s="78" t="s">
        <v>171</v>
      </c>
      <c r="O36" s="74"/>
      <c r="P36" s="74"/>
      <c r="Q36" s="74" t="str">
        <f t="shared" si="1"/>
        <v>Credible</v>
      </c>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c r="AX36" s="74"/>
      <c r="AY36" s="74"/>
      <c r="AZ36" s="74"/>
      <c r="BA36" s="74"/>
      <c r="BB36" s="74"/>
      <c r="BC36" s="74"/>
      <c r="BD36" s="74"/>
      <c r="BE36" s="74"/>
      <c r="BF36" s="74"/>
      <c r="BG36" s="74"/>
      <c r="BH36" s="74"/>
      <c r="BI36" s="74"/>
      <c r="BJ36" s="74"/>
      <c r="BK36" s="74"/>
      <c r="BL36" s="74"/>
      <c r="BM36" s="74"/>
      <c r="BN36" s="74"/>
      <c r="BO36" s="74"/>
      <c r="BP36" s="74"/>
      <c r="BQ36" s="74"/>
      <c r="BR36" s="74"/>
      <c r="BS36" s="74"/>
      <c r="BT36" s="74"/>
      <c r="BU36" s="74"/>
      <c r="BV36" s="74"/>
      <c r="BW36" s="74"/>
      <c r="BX36" s="74"/>
      <c r="BY36" s="74"/>
      <c r="BZ36" s="74"/>
      <c r="CA36" s="74"/>
      <c r="CB36" s="74"/>
      <c r="CC36" s="74"/>
      <c r="CD36" s="74"/>
      <c r="CE36" s="74"/>
      <c r="CF36" s="74"/>
      <c r="CG36" s="74"/>
      <c r="CH36" s="74"/>
      <c r="CI36" s="74"/>
      <c r="CJ36" s="74"/>
      <c r="CK36" s="74"/>
      <c r="CL36" s="74"/>
      <c r="CM36" s="74"/>
      <c r="CN36" s="74"/>
      <c r="CO36" s="74"/>
      <c r="CP36" s="74"/>
      <c r="CQ36" s="74"/>
      <c r="CR36" s="74"/>
      <c r="CS36" s="74"/>
      <c r="CT36" s="74"/>
      <c r="CU36" s="74"/>
      <c r="CV36" s="74"/>
      <c r="CW36" s="74"/>
      <c r="CX36" s="74"/>
      <c r="CY36" s="74"/>
      <c r="CZ36" s="74"/>
      <c r="DA36" s="74"/>
      <c r="DB36" s="74"/>
      <c r="DC36" s="74"/>
      <c r="DD36" s="74"/>
      <c r="DE36" s="74"/>
      <c r="DF36" s="74"/>
      <c r="DG36" s="74"/>
      <c r="DH36" s="74"/>
      <c r="DI36" s="74"/>
      <c r="DJ36" s="74"/>
      <c r="DK36" s="74"/>
    </row>
    <row r="37">
      <c r="A37" s="74"/>
      <c r="B37" s="75" t="s">
        <v>203</v>
      </c>
      <c r="C37" s="76" t="s">
        <v>204</v>
      </c>
      <c r="D37" s="78" t="s">
        <v>202</v>
      </c>
      <c r="E37" s="76">
        <v>2050.0</v>
      </c>
      <c r="F37" s="78" t="s">
        <v>196</v>
      </c>
      <c r="G37" s="78" t="s">
        <v>166</v>
      </c>
      <c r="H37" s="77" t="s">
        <v>167</v>
      </c>
      <c r="I37" s="79" t="s">
        <v>179</v>
      </c>
      <c r="J37" s="77" t="s">
        <v>169</v>
      </c>
      <c r="K37" s="79" t="s">
        <v>180</v>
      </c>
      <c r="L37" s="78" t="s">
        <v>190</v>
      </c>
      <c r="M37" s="79" t="s">
        <v>172</v>
      </c>
      <c r="N37" s="77" t="s">
        <v>174</v>
      </c>
      <c r="O37" s="74"/>
      <c r="P37" s="74"/>
      <c r="Q37" s="74" t="str">
        <f t="shared" si="1"/>
        <v>Credible</v>
      </c>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4"/>
      <c r="AU37" s="74"/>
      <c r="AV37" s="74"/>
      <c r="AW37" s="74"/>
      <c r="AX37" s="74"/>
      <c r="AY37" s="74"/>
      <c r="AZ37" s="74"/>
      <c r="BA37" s="74"/>
      <c r="BB37" s="74"/>
      <c r="BC37" s="74"/>
      <c r="BD37" s="74"/>
      <c r="BE37" s="74"/>
      <c r="BF37" s="74"/>
      <c r="BG37" s="74"/>
      <c r="BH37" s="74"/>
      <c r="BI37" s="74"/>
      <c r="BJ37" s="74"/>
      <c r="BK37" s="74"/>
      <c r="BL37" s="74"/>
      <c r="BM37" s="74"/>
      <c r="BN37" s="74"/>
      <c r="BO37" s="74"/>
      <c r="BP37" s="74"/>
      <c r="BQ37" s="74"/>
      <c r="BR37" s="74"/>
      <c r="BS37" s="74"/>
      <c r="BT37" s="74"/>
      <c r="BU37" s="74"/>
      <c r="BV37" s="74"/>
      <c r="BW37" s="74"/>
      <c r="BX37" s="74"/>
      <c r="BY37" s="74"/>
      <c r="BZ37" s="74"/>
      <c r="CA37" s="74"/>
      <c r="CB37" s="74"/>
      <c r="CC37" s="74"/>
      <c r="CD37" s="74"/>
      <c r="CE37" s="74"/>
      <c r="CF37" s="74"/>
      <c r="CG37" s="74"/>
      <c r="CH37" s="74"/>
      <c r="CI37" s="74"/>
      <c r="CJ37" s="74"/>
      <c r="CK37" s="74"/>
      <c r="CL37" s="74"/>
      <c r="CM37" s="74"/>
      <c r="CN37" s="74"/>
      <c r="CO37" s="74"/>
      <c r="CP37" s="74"/>
      <c r="CQ37" s="74"/>
      <c r="CR37" s="74"/>
      <c r="CS37" s="74"/>
      <c r="CT37" s="74"/>
      <c r="CU37" s="74"/>
      <c r="CV37" s="74"/>
      <c r="CW37" s="74"/>
      <c r="CX37" s="74"/>
      <c r="CY37" s="74"/>
      <c r="CZ37" s="74"/>
      <c r="DA37" s="74"/>
      <c r="DB37" s="74"/>
      <c r="DC37" s="74"/>
      <c r="DD37" s="74"/>
      <c r="DE37" s="74"/>
      <c r="DF37" s="74"/>
      <c r="DG37" s="74"/>
      <c r="DH37" s="74"/>
      <c r="DI37" s="74"/>
      <c r="DJ37" s="74"/>
      <c r="DK37" s="74"/>
    </row>
    <row r="38">
      <c r="A38" s="74"/>
      <c r="B38" s="75" t="s">
        <v>205</v>
      </c>
      <c r="C38" s="76" t="s">
        <v>77</v>
      </c>
      <c r="D38" s="78" t="s">
        <v>202</v>
      </c>
      <c r="E38" s="76">
        <v>2053.0</v>
      </c>
      <c r="F38" s="78" t="s">
        <v>196</v>
      </c>
      <c r="G38" s="78" t="s">
        <v>166</v>
      </c>
      <c r="H38" s="78" t="s">
        <v>186</v>
      </c>
      <c r="I38" s="79" t="s">
        <v>179</v>
      </c>
      <c r="J38" s="78" t="s">
        <v>183</v>
      </c>
      <c r="K38" s="78" t="s">
        <v>200</v>
      </c>
      <c r="L38" s="78" t="s">
        <v>190</v>
      </c>
      <c r="M38" s="79" t="s">
        <v>172</v>
      </c>
      <c r="N38" s="78" t="s">
        <v>171</v>
      </c>
      <c r="O38" s="74"/>
      <c r="P38" s="74"/>
      <c r="Q38" s="74" t="str">
        <f t="shared" si="1"/>
        <v>Credible</v>
      </c>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74"/>
      <c r="BJ38" s="74"/>
      <c r="BK38" s="74"/>
      <c r="BL38" s="74"/>
      <c r="BM38" s="74"/>
      <c r="BN38" s="74"/>
      <c r="BO38" s="74"/>
      <c r="BP38" s="74"/>
      <c r="BQ38" s="74"/>
      <c r="BR38" s="74"/>
      <c r="BS38" s="74"/>
      <c r="BT38" s="74"/>
      <c r="BU38" s="74"/>
      <c r="BV38" s="74"/>
      <c r="BW38" s="74"/>
      <c r="BX38" s="74"/>
      <c r="BY38" s="74"/>
      <c r="BZ38" s="74"/>
      <c r="CA38" s="74"/>
      <c r="CB38" s="74"/>
      <c r="CC38" s="74"/>
      <c r="CD38" s="74"/>
      <c r="CE38" s="74"/>
      <c r="CF38" s="74"/>
      <c r="CG38" s="74"/>
      <c r="CH38" s="74"/>
      <c r="CI38" s="74"/>
      <c r="CJ38" s="74"/>
      <c r="CK38" s="74"/>
      <c r="CL38" s="74"/>
      <c r="CM38" s="74"/>
      <c r="CN38" s="74"/>
      <c r="CO38" s="74"/>
      <c r="CP38" s="74"/>
      <c r="CQ38" s="74"/>
      <c r="CR38" s="74"/>
      <c r="CS38" s="74"/>
      <c r="CT38" s="74"/>
      <c r="CU38" s="74"/>
      <c r="CV38" s="74"/>
      <c r="CW38" s="74"/>
      <c r="CX38" s="74"/>
      <c r="CY38" s="74"/>
      <c r="CZ38" s="74"/>
      <c r="DA38" s="74"/>
      <c r="DB38" s="74"/>
      <c r="DC38" s="74"/>
      <c r="DD38" s="74"/>
      <c r="DE38" s="74"/>
      <c r="DF38" s="74"/>
      <c r="DG38" s="74"/>
      <c r="DH38" s="74"/>
      <c r="DI38" s="74"/>
      <c r="DJ38" s="74"/>
      <c r="DK38" s="74"/>
    </row>
    <row r="39">
      <c r="A39" s="74"/>
      <c r="B39" s="75" t="s">
        <v>45</v>
      </c>
      <c r="C39" s="76" t="s">
        <v>46</v>
      </c>
      <c r="D39" s="81" t="s">
        <v>206</v>
      </c>
      <c r="E39" s="76">
        <v>2050.0</v>
      </c>
      <c r="F39" s="81" t="s">
        <v>181</v>
      </c>
      <c r="G39" s="81" t="s">
        <v>181</v>
      </c>
      <c r="H39" s="81" t="s">
        <v>181</v>
      </c>
      <c r="I39" s="79" t="s">
        <v>179</v>
      </c>
      <c r="J39" s="81" t="s">
        <v>181</v>
      </c>
      <c r="K39" s="81" t="s">
        <v>181</v>
      </c>
      <c r="L39" s="81" t="s">
        <v>181</v>
      </c>
      <c r="M39" s="81" t="s">
        <v>181</v>
      </c>
      <c r="N39" s="81" t="s">
        <v>181</v>
      </c>
      <c r="O39" s="74"/>
      <c r="P39" s="74"/>
      <c r="Q39" s="74" t="str">
        <f t="shared" si="1"/>
        <v>None</v>
      </c>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74"/>
      <c r="BJ39" s="74"/>
      <c r="BK39" s="74"/>
      <c r="BL39" s="74"/>
      <c r="BM39" s="74"/>
      <c r="BN39" s="74"/>
      <c r="BO39" s="74"/>
      <c r="BP39" s="74"/>
      <c r="BQ39" s="74"/>
      <c r="BR39" s="74"/>
      <c r="BS39" s="74"/>
      <c r="BT39" s="74"/>
      <c r="BU39" s="74"/>
      <c r="BV39" s="74"/>
      <c r="BW39" s="74"/>
      <c r="BX39" s="74"/>
      <c r="BY39" s="74"/>
      <c r="BZ39" s="74"/>
      <c r="CA39" s="74"/>
      <c r="CB39" s="74"/>
      <c r="CC39" s="74"/>
      <c r="CD39" s="74"/>
      <c r="CE39" s="74"/>
      <c r="CF39" s="74"/>
      <c r="CG39" s="74"/>
      <c r="CH39" s="74"/>
      <c r="CI39" s="74"/>
      <c r="CJ39" s="74"/>
      <c r="CK39" s="74"/>
      <c r="CL39" s="74"/>
      <c r="CM39" s="74"/>
      <c r="CN39" s="74"/>
      <c r="CO39" s="74"/>
      <c r="CP39" s="74"/>
      <c r="CQ39" s="74"/>
      <c r="CR39" s="74"/>
      <c r="CS39" s="74"/>
      <c r="CT39" s="74"/>
      <c r="CU39" s="74"/>
      <c r="CV39" s="74"/>
      <c r="CW39" s="74"/>
      <c r="CX39" s="74"/>
      <c r="CY39" s="74"/>
      <c r="CZ39" s="74"/>
      <c r="DA39" s="74"/>
      <c r="DB39" s="74"/>
      <c r="DC39" s="74"/>
      <c r="DD39" s="74"/>
      <c r="DE39" s="74"/>
      <c r="DF39" s="74"/>
      <c r="DG39" s="74"/>
      <c r="DH39" s="74"/>
      <c r="DI39" s="74"/>
      <c r="DJ39" s="74"/>
      <c r="DK39" s="74"/>
    </row>
    <row r="40">
      <c r="A40" s="74"/>
      <c r="B40" s="75" t="s">
        <v>112</v>
      </c>
      <c r="C40" s="76" t="s">
        <v>113</v>
      </c>
      <c r="D40" s="81" t="s">
        <v>206</v>
      </c>
      <c r="E40" s="76" t="s">
        <v>207</v>
      </c>
      <c r="F40" s="81" t="s">
        <v>181</v>
      </c>
      <c r="G40" s="81" t="s">
        <v>181</v>
      </c>
      <c r="H40" s="81" t="s">
        <v>181</v>
      </c>
      <c r="I40" s="79" t="s">
        <v>179</v>
      </c>
      <c r="J40" s="81" t="s">
        <v>181</v>
      </c>
      <c r="K40" s="81" t="s">
        <v>181</v>
      </c>
      <c r="L40" s="81" t="s">
        <v>181</v>
      </c>
      <c r="M40" s="81" t="s">
        <v>181</v>
      </c>
      <c r="N40" s="81" t="s">
        <v>181</v>
      </c>
      <c r="O40" s="74"/>
      <c r="P40" s="74"/>
      <c r="Q40" s="74" t="str">
        <f t="shared" si="1"/>
        <v>None</v>
      </c>
      <c r="R40" s="74"/>
      <c r="S40" s="74"/>
      <c r="T40" s="74"/>
      <c r="U40" s="74"/>
      <c r="V40" s="74"/>
      <c r="W40" s="74"/>
      <c r="X40" s="74"/>
      <c r="Y40" s="74"/>
      <c r="Z40" s="74"/>
      <c r="AA40" s="74"/>
      <c r="AB40" s="74"/>
      <c r="AC40" s="74"/>
      <c r="AD40" s="74"/>
      <c r="AE40" s="74"/>
      <c r="AF40" s="74"/>
      <c r="AG40" s="74"/>
      <c r="AH40" s="74"/>
      <c r="AI40" s="74"/>
      <c r="AJ40" s="74"/>
      <c r="AK40" s="74"/>
      <c r="AL40" s="74"/>
      <c r="AM40" s="74"/>
      <c r="AN40" s="74"/>
      <c r="AO40" s="74"/>
      <c r="AP40" s="74"/>
      <c r="AQ40" s="74"/>
      <c r="AR40" s="74"/>
      <c r="AS40" s="74"/>
      <c r="AT40" s="74"/>
      <c r="AU40" s="74"/>
      <c r="AV40" s="74"/>
      <c r="AW40" s="74"/>
      <c r="AX40" s="74"/>
      <c r="AY40" s="74"/>
      <c r="AZ40" s="74"/>
      <c r="BA40" s="74"/>
      <c r="BB40" s="74"/>
      <c r="BC40" s="74"/>
      <c r="BD40" s="74"/>
      <c r="BE40" s="74"/>
      <c r="BF40" s="74"/>
      <c r="BG40" s="74"/>
      <c r="BH40" s="74"/>
      <c r="BI40" s="74"/>
      <c r="BJ40" s="74"/>
      <c r="BK40" s="74"/>
      <c r="BL40" s="74"/>
      <c r="BM40" s="74"/>
      <c r="BN40" s="74"/>
      <c r="BO40" s="74"/>
      <c r="BP40" s="74"/>
      <c r="BQ40" s="74"/>
      <c r="BR40" s="74"/>
      <c r="BS40" s="74"/>
      <c r="BT40" s="74"/>
      <c r="BU40" s="74"/>
      <c r="BV40" s="74"/>
      <c r="BW40" s="74"/>
      <c r="BX40" s="74"/>
      <c r="BY40" s="74"/>
      <c r="BZ40" s="74"/>
      <c r="CA40" s="74"/>
      <c r="CB40" s="74"/>
      <c r="CC40" s="74"/>
      <c r="CD40" s="74"/>
      <c r="CE40" s="74"/>
      <c r="CF40" s="74"/>
      <c r="CG40" s="74"/>
      <c r="CH40" s="74"/>
      <c r="CI40" s="74"/>
      <c r="CJ40" s="74"/>
      <c r="CK40" s="74"/>
      <c r="CL40" s="74"/>
      <c r="CM40" s="74"/>
      <c r="CN40" s="74"/>
      <c r="CO40" s="74"/>
      <c r="CP40" s="74"/>
      <c r="CQ40" s="74"/>
      <c r="CR40" s="74"/>
      <c r="CS40" s="74"/>
      <c r="CT40" s="74"/>
      <c r="CU40" s="74"/>
      <c r="CV40" s="74"/>
      <c r="CW40" s="74"/>
      <c r="CX40" s="74"/>
      <c r="CY40" s="74"/>
      <c r="CZ40" s="74"/>
      <c r="DA40" s="74"/>
      <c r="DB40" s="74"/>
      <c r="DC40" s="74"/>
      <c r="DD40" s="74"/>
      <c r="DE40" s="74"/>
      <c r="DF40" s="74"/>
      <c r="DG40" s="74"/>
      <c r="DH40" s="74"/>
      <c r="DI40" s="74"/>
      <c r="DJ40" s="74"/>
      <c r="DK40" s="74"/>
    </row>
    <row r="41">
      <c r="A41" s="74"/>
      <c r="B41" s="75" t="s">
        <v>54</v>
      </c>
      <c r="C41" s="76" t="s">
        <v>55</v>
      </c>
      <c r="D41" s="81" t="s">
        <v>206</v>
      </c>
      <c r="E41" s="76">
        <v>2070.0</v>
      </c>
      <c r="F41" s="81" t="s">
        <v>181</v>
      </c>
      <c r="G41" s="81" t="s">
        <v>181</v>
      </c>
      <c r="H41" s="81" t="s">
        <v>181</v>
      </c>
      <c r="I41" s="82" t="s">
        <v>208</v>
      </c>
      <c r="J41" s="81" t="s">
        <v>181</v>
      </c>
      <c r="K41" s="81" t="s">
        <v>181</v>
      </c>
      <c r="L41" s="81" t="s">
        <v>181</v>
      </c>
      <c r="M41" s="81" t="s">
        <v>181</v>
      </c>
      <c r="N41" s="81" t="s">
        <v>181</v>
      </c>
      <c r="O41" s="74"/>
      <c r="P41" s="74"/>
      <c r="Q41" s="74" t="str">
        <f t="shared" si="1"/>
        <v>None</v>
      </c>
      <c r="R41" s="74"/>
      <c r="S41" s="74"/>
      <c r="T41" s="74"/>
      <c r="U41" s="74"/>
      <c r="V41" s="74"/>
      <c r="W41" s="74"/>
      <c r="X41" s="74"/>
      <c r="Y41" s="74"/>
      <c r="Z41" s="74"/>
      <c r="AA41" s="74"/>
      <c r="AB41" s="74"/>
      <c r="AC41" s="74"/>
      <c r="AD41" s="74"/>
      <c r="AE41" s="74"/>
      <c r="AF41" s="74"/>
      <c r="AG41" s="74"/>
      <c r="AH41" s="74"/>
      <c r="AI41" s="74"/>
      <c r="AJ41" s="74"/>
      <c r="AK41" s="74"/>
      <c r="AL41" s="74"/>
      <c r="AM41" s="74"/>
      <c r="AN41" s="74"/>
      <c r="AO41" s="74"/>
      <c r="AP41" s="74"/>
      <c r="AQ41" s="74"/>
      <c r="AR41" s="74"/>
      <c r="AS41" s="74"/>
      <c r="AT41" s="74"/>
      <c r="AU41" s="74"/>
      <c r="AV41" s="74"/>
      <c r="AW41" s="74"/>
      <c r="AX41" s="74"/>
      <c r="AY41" s="74"/>
      <c r="AZ41" s="74"/>
      <c r="BA41" s="74"/>
      <c r="BB41" s="74"/>
      <c r="BC41" s="74"/>
      <c r="BD41" s="74"/>
      <c r="BE41" s="74"/>
      <c r="BF41" s="74"/>
      <c r="BG41" s="74"/>
      <c r="BH41" s="74"/>
      <c r="BI41" s="74"/>
      <c r="BJ41" s="74"/>
      <c r="BK41" s="74"/>
      <c r="BL41" s="74"/>
      <c r="BM41" s="74"/>
      <c r="BN41" s="74"/>
      <c r="BO41" s="74"/>
      <c r="BP41" s="74"/>
      <c r="BQ41" s="74"/>
      <c r="BR41" s="74"/>
      <c r="BS41" s="74"/>
      <c r="BT41" s="74"/>
      <c r="BU41" s="74"/>
      <c r="BV41" s="74"/>
      <c r="BW41" s="74"/>
      <c r="BX41" s="74"/>
      <c r="BY41" s="74"/>
      <c r="BZ41" s="74"/>
      <c r="CA41" s="74"/>
      <c r="CB41" s="74"/>
      <c r="CC41" s="74"/>
      <c r="CD41" s="74"/>
      <c r="CE41" s="74"/>
      <c r="CF41" s="74"/>
      <c r="CG41" s="74"/>
      <c r="CH41" s="74"/>
      <c r="CI41" s="74"/>
      <c r="CJ41" s="74"/>
      <c r="CK41" s="74"/>
      <c r="CL41" s="74"/>
      <c r="CM41" s="74"/>
      <c r="CN41" s="74"/>
      <c r="CO41" s="74"/>
      <c r="CP41" s="74"/>
      <c r="CQ41" s="74"/>
      <c r="CR41" s="74"/>
      <c r="CS41" s="74"/>
      <c r="CT41" s="74"/>
      <c r="CU41" s="74"/>
      <c r="CV41" s="74"/>
      <c r="CW41" s="74"/>
      <c r="CX41" s="74"/>
      <c r="CY41" s="74"/>
      <c r="CZ41" s="74"/>
      <c r="DA41" s="74"/>
      <c r="DB41" s="74"/>
      <c r="DC41" s="74"/>
      <c r="DD41" s="74"/>
      <c r="DE41" s="74"/>
      <c r="DF41" s="74"/>
      <c r="DG41" s="74"/>
      <c r="DH41" s="74"/>
      <c r="DI41" s="74"/>
      <c r="DJ41" s="74"/>
      <c r="DK41" s="74"/>
    </row>
    <row r="42">
      <c r="A42" s="74"/>
      <c r="B42" s="75" t="s">
        <v>56</v>
      </c>
      <c r="C42" s="76" t="s">
        <v>57</v>
      </c>
      <c r="D42" s="81" t="s">
        <v>206</v>
      </c>
      <c r="E42" s="76">
        <v>2060.0</v>
      </c>
      <c r="F42" s="81" t="s">
        <v>181</v>
      </c>
      <c r="G42" s="81" t="s">
        <v>181</v>
      </c>
      <c r="H42" s="81" t="s">
        <v>181</v>
      </c>
      <c r="I42" s="79" t="s">
        <v>179</v>
      </c>
      <c r="J42" s="81" t="s">
        <v>181</v>
      </c>
      <c r="K42" s="81" t="s">
        <v>181</v>
      </c>
      <c r="L42" s="81" t="s">
        <v>181</v>
      </c>
      <c r="M42" s="81" t="s">
        <v>181</v>
      </c>
      <c r="N42" s="81" t="s">
        <v>181</v>
      </c>
      <c r="O42" s="74"/>
      <c r="P42" s="74"/>
      <c r="Q42" s="74" t="str">
        <f t="shared" si="1"/>
        <v>None</v>
      </c>
      <c r="R42" s="74"/>
      <c r="S42" s="74"/>
      <c r="T42" s="74"/>
      <c r="U42" s="74"/>
      <c r="V42" s="74"/>
      <c r="W42" s="74"/>
      <c r="X42" s="74"/>
      <c r="Y42" s="74"/>
      <c r="Z42" s="74"/>
      <c r="AA42" s="74"/>
      <c r="AB42" s="74"/>
      <c r="AC42" s="74"/>
      <c r="AD42" s="74"/>
      <c r="AE42" s="74"/>
      <c r="AF42" s="74"/>
      <c r="AG42" s="74"/>
      <c r="AH42" s="74"/>
      <c r="AI42" s="74"/>
      <c r="AJ42" s="74"/>
      <c r="AK42" s="74"/>
      <c r="AL42" s="74"/>
      <c r="AM42" s="74"/>
      <c r="AN42" s="74"/>
      <c r="AO42" s="74"/>
      <c r="AP42" s="74"/>
      <c r="AQ42" s="74"/>
      <c r="AR42" s="74"/>
      <c r="AS42" s="74"/>
      <c r="AT42" s="74"/>
      <c r="AU42" s="74"/>
      <c r="AV42" s="74"/>
      <c r="AW42" s="74"/>
      <c r="AX42" s="74"/>
      <c r="AY42" s="74"/>
      <c r="AZ42" s="74"/>
      <c r="BA42" s="74"/>
      <c r="BB42" s="74"/>
      <c r="BC42" s="74"/>
      <c r="BD42" s="74"/>
      <c r="BE42" s="74"/>
      <c r="BF42" s="74"/>
      <c r="BG42" s="74"/>
      <c r="BH42" s="74"/>
      <c r="BI42" s="74"/>
      <c r="BJ42" s="74"/>
      <c r="BK42" s="74"/>
      <c r="BL42" s="74"/>
      <c r="BM42" s="74"/>
      <c r="BN42" s="74"/>
      <c r="BO42" s="74"/>
      <c r="BP42" s="74"/>
      <c r="BQ42" s="74"/>
      <c r="BR42" s="74"/>
      <c r="BS42" s="74"/>
      <c r="BT42" s="74"/>
      <c r="BU42" s="74"/>
      <c r="BV42" s="74"/>
      <c r="BW42" s="74"/>
      <c r="BX42" s="74"/>
      <c r="BY42" s="74"/>
      <c r="BZ42" s="74"/>
      <c r="CA42" s="74"/>
      <c r="CB42" s="74"/>
      <c r="CC42" s="74"/>
      <c r="CD42" s="74"/>
      <c r="CE42" s="74"/>
      <c r="CF42" s="74"/>
      <c r="CG42" s="74"/>
      <c r="CH42" s="74"/>
      <c r="CI42" s="74"/>
      <c r="CJ42" s="74"/>
      <c r="CK42" s="74"/>
      <c r="CL42" s="74"/>
      <c r="CM42" s="74"/>
      <c r="CN42" s="74"/>
      <c r="CO42" s="74"/>
      <c r="CP42" s="74"/>
      <c r="CQ42" s="74"/>
      <c r="CR42" s="74"/>
      <c r="CS42" s="74"/>
      <c r="CT42" s="74"/>
      <c r="CU42" s="74"/>
      <c r="CV42" s="74"/>
      <c r="CW42" s="74"/>
      <c r="CX42" s="74"/>
      <c r="CY42" s="74"/>
      <c r="CZ42" s="74"/>
      <c r="DA42" s="74"/>
      <c r="DB42" s="74"/>
      <c r="DC42" s="74"/>
      <c r="DD42" s="74"/>
      <c r="DE42" s="74"/>
      <c r="DF42" s="74"/>
      <c r="DG42" s="74"/>
      <c r="DH42" s="74"/>
      <c r="DI42" s="74"/>
      <c r="DJ42" s="74"/>
      <c r="DK42" s="74"/>
    </row>
    <row r="43">
      <c r="A43" s="74"/>
      <c r="B43" s="75" t="s">
        <v>209</v>
      </c>
      <c r="C43" s="76" t="s">
        <v>210</v>
      </c>
      <c r="D43" s="81" t="s">
        <v>206</v>
      </c>
      <c r="E43" s="76">
        <v>2050.0</v>
      </c>
      <c r="F43" s="81" t="s">
        <v>181</v>
      </c>
      <c r="G43" s="81" t="s">
        <v>181</v>
      </c>
      <c r="H43" s="81" t="s">
        <v>181</v>
      </c>
      <c r="I43" s="79" t="s">
        <v>179</v>
      </c>
      <c r="J43" s="81" t="s">
        <v>181</v>
      </c>
      <c r="K43" s="81" t="s">
        <v>181</v>
      </c>
      <c r="L43" s="81" t="s">
        <v>181</v>
      </c>
      <c r="M43" s="81" t="s">
        <v>181</v>
      </c>
      <c r="N43" s="81" t="s">
        <v>181</v>
      </c>
      <c r="O43" s="74"/>
      <c r="P43" s="74"/>
      <c r="Q43" s="74" t="str">
        <f t="shared" si="1"/>
        <v>None</v>
      </c>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4"/>
      <c r="BQ43" s="74"/>
      <c r="BR43" s="74"/>
      <c r="BS43" s="74"/>
      <c r="BT43" s="74"/>
      <c r="BU43" s="74"/>
      <c r="BV43" s="74"/>
      <c r="BW43" s="74"/>
      <c r="BX43" s="74"/>
      <c r="BY43" s="74"/>
      <c r="BZ43" s="74"/>
      <c r="CA43" s="74"/>
      <c r="CB43" s="74"/>
      <c r="CC43" s="74"/>
      <c r="CD43" s="74"/>
      <c r="CE43" s="74"/>
      <c r="CF43" s="74"/>
      <c r="CG43" s="74"/>
      <c r="CH43" s="74"/>
      <c r="CI43" s="74"/>
      <c r="CJ43" s="74"/>
      <c r="CK43" s="74"/>
      <c r="CL43" s="74"/>
      <c r="CM43" s="74"/>
      <c r="CN43" s="74"/>
      <c r="CO43" s="74"/>
      <c r="CP43" s="74"/>
      <c r="CQ43" s="74"/>
      <c r="CR43" s="74"/>
      <c r="CS43" s="74"/>
      <c r="CT43" s="74"/>
      <c r="CU43" s="74"/>
      <c r="CV43" s="74"/>
      <c r="CW43" s="74"/>
      <c r="CX43" s="74"/>
      <c r="CY43" s="74"/>
      <c r="CZ43" s="74"/>
      <c r="DA43" s="74"/>
      <c r="DB43" s="74"/>
      <c r="DC43" s="74"/>
      <c r="DD43" s="74"/>
      <c r="DE43" s="74"/>
      <c r="DF43" s="74"/>
      <c r="DG43" s="74"/>
      <c r="DH43" s="74"/>
      <c r="DI43" s="74"/>
      <c r="DJ43" s="74"/>
      <c r="DK43" s="74"/>
    </row>
    <row r="44">
      <c r="A44" s="74"/>
      <c r="B44" s="75" t="s">
        <v>70</v>
      </c>
      <c r="C44" s="76" t="s">
        <v>71</v>
      </c>
      <c r="D44" s="81" t="s">
        <v>206</v>
      </c>
      <c r="E44" s="76">
        <v>2060.0</v>
      </c>
      <c r="F44" s="78" t="s">
        <v>196</v>
      </c>
      <c r="G44" s="81" t="s">
        <v>181</v>
      </c>
      <c r="H44" s="81" t="s">
        <v>181</v>
      </c>
      <c r="I44" s="82" t="s">
        <v>208</v>
      </c>
      <c r="J44" s="81" t="s">
        <v>181</v>
      </c>
      <c r="K44" s="81" t="s">
        <v>181</v>
      </c>
      <c r="L44" s="81" t="s">
        <v>181</v>
      </c>
      <c r="M44" s="78" t="s">
        <v>175</v>
      </c>
      <c r="N44" s="81" t="s">
        <v>181</v>
      </c>
      <c r="O44" s="74"/>
      <c r="P44" s="74"/>
      <c r="Q44" s="74" t="str">
        <f t="shared" si="1"/>
        <v>Weaker</v>
      </c>
      <c r="R44" s="74"/>
      <c r="S44" s="74"/>
      <c r="T44" s="74"/>
      <c r="U44" s="74"/>
      <c r="V44" s="74"/>
      <c r="W44" s="74"/>
      <c r="X44" s="74"/>
      <c r="Y44" s="74"/>
      <c r="Z44" s="74"/>
      <c r="AA44" s="74"/>
      <c r="AB44" s="74"/>
      <c r="AC44" s="74"/>
      <c r="AD44" s="74"/>
      <c r="AE44" s="74"/>
      <c r="AF44" s="74"/>
      <c r="AG44" s="74"/>
      <c r="AH44" s="74"/>
      <c r="AI44" s="74"/>
      <c r="AJ44" s="74"/>
      <c r="AK44" s="74"/>
      <c r="AL44" s="74"/>
      <c r="AM44" s="74"/>
      <c r="AN44" s="74"/>
      <c r="AO44" s="74"/>
      <c r="AP44" s="74"/>
      <c r="AQ44" s="74"/>
      <c r="AR44" s="74"/>
      <c r="AS44" s="74"/>
      <c r="AT44" s="74"/>
      <c r="AU44" s="74"/>
      <c r="AV44" s="74"/>
      <c r="AW44" s="74"/>
      <c r="AX44" s="74"/>
      <c r="AY44" s="74"/>
      <c r="AZ44" s="74"/>
      <c r="BA44" s="74"/>
      <c r="BB44" s="74"/>
      <c r="BC44" s="74"/>
      <c r="BD44" s="74"/>
      <c r="BE44" s="74"/>
      <c r="BF44" s="74"/>
      <c r="BG44" s="74"/>
      <c r="BH44" s="74"/>
      <c r="BI44" s="74"/>
      <c r="BJ44" s="74"/>
      <c r="BK44" s="74"/>
      <c r="BL44" s="74"/>
      <c r="BM44" s="74"/>
      <c r="BN44" s="74"/>
      <c r="BO44" s="74"/>
      <c r="BP44" s="74"/>
      <c r="BQ44" s="74"/>
      <c r="BR44" s="74"/>
      <c r="BS44" s="74"/>
      <c r="BT44" s="74"/>
      <c r="BU44" s="74"/>
      <c r="BV44" s="74"/>
      <c r="BW44" s="74"/>
      <c r="BX44" s="74"/>
      <c r="BY44" s="74"/>
      <c r="BZ44" s="74"/>
      <c r="CA44" s="74"/>
      <c r="CB44" s="74"/>
      <c r="CC44" s="74"/>
      <c r="CD44" s="74"/>
      <c r="CE44" s="74"/>
      <c r="CF44" s="74"/>
      <c r="CG44" s="74"/>
      <c r="CH44" s="74"/>
      <c r="CI44" s="74"/>
      <c r="CJ44" s="74"/>
      <c r="CK44" s="74"/>
      <c r="CL44" s="74"/>
      <c r="CM44" s="74"/>
      <c r="CN44" s="74"/>
      <c r="CO44" s="74"/>
      <c r="CP44" s="74"/>
      <c r="CQ44" s="74"/>
      <c r="CR44" s="74"/>
      <c r="CS44" s="74"/>
      <c r="CT44" s="74"/>
      <c r="CU44" s="74"/>
      <c r="CV44" s="74"/>
      <c r="CW44" s="74"/>
      <c r="CX44" s="74"/>
      <c r="CY44" s="74"/>
      <c r="CZ44" s="74"/>
      <c r="DA44" s="74"/>
      <c r="DB44" s="74"/>
      <c r="DC44" s="74"/>
      <c r="DD44" s="74"/>
      <c r="DE44" s="74"/>
      <c r="DF44" s="74"/>
      <c r="DG44" s="74"/>
      <c r="DH44" s="74"/>
      <c r="DI44" s="74"/>
      <c r="DJ44" s="74"/>
      <c r="DK44" s="74"/>
    </row>
    <row r="45">
      <c r="A45" s="74"/>
      <c r="B45" s="75" t="s">
        <v>72</v>
      </c>
      <c r="C45" s="76" t="s">
        <v>73</v>
      </c>
      <c r="D45" s="81" t="s">
        <v>206</v>
      </c>
      <c r="E45" s="76">
        <v>2050.0</v>
      </c>
      <c r="F45" s="81" t="s">
        <v>181</v>
      </c>
      <c r="G45" s="81" t="s">
        <v>181</v>
      </c>
      <c r="H45" s="81" t="s">
        <v>181</v>
      </c>
      <c r="I45" s="79" t="s">
        <v>179</v>
      </c>
      <c r="J45" s="81" t="s">
        <v>181</v>
      </c>
      <c r="K45" s="81" t="s">
        <v>181</v>
      </c>
      <c r="L45" s="81" t="s">
        <v>181</v>
      </c>
      <c r="M45" s="81" t="s">
        <v>181</v>
      </c>
      <c r="N45" s="81" t="s">
        <v>181</v>
      </c>
      <c r="O45" s="74"/>
      <c r="P45" s="74"/>
      <c r="Q45" s="74" t="str">
        <f t="shared" si="1"/>
        <v>None</v>
      </c>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74"/>
      <c r="AR45" s="74"/>
      <c r="AS45" s="74"/>
      <c r="AT45" s="74"/>
      <c r="AU45" s="74"/>
      <c r="AV45" s="74"/>
      <c r="AW45" s="74"/>
      <c r="AX45" s="74"/>
      <c r="AY45" s="74"/>
      <c r="AZ45" s="74"/>
      <c r="BA45" s="74"/>
      <c r="BB45" s="74"/>
      <c r="BC45" s="74"/>
      <c r="BD45" s="74"/>
      <c r="BE45" s="74"/>
      <c r="BF45" s="74"/>
      <c r="BG45" s="74"/>
      <c r="BH45" s="74"/>
      <c r="BI45" s="74"/>
      <c r="BJ45" s="74"/>
      <c r="BK45" s="74"/>
      <c r="BL45" s="74"/>
      <c r="BM45" s="74"/>
      <c r="BN45" s="74"/>
      <c r="BO45" s="74"/>
      <c r="BP45" s="74"/>
      <c r="BQ45" s="74"/>
      <c r="BR45" s="74"/>
      <c r="BS45" s="74"/>
      <c r="BT45" s="74"/>
      <c r="BU45" s="74"/>
      <c r="BV45" s="74"/>
      <c r="BW45" s="74"/>
      <c r="BX45" s="74"/>
      <c r="BY45" s="74"/>
      <c r="BZ45" s="74"/>
      <c r="CA45" s="74"/>
      <c r="CB45" s="74"/>
      <c r="CC45" s="74"/>
      <c r="CD45" s="74"/>
      <c r="CE45" s="74"/>
      <c r="CF45" s="74"/>
      <c r="CG45" s="74"/>
      <c r="CH45" s="74"/>
      <c r="CI45" s="74"/>
      <c r="CJ45" s="74"/>
      <c r="CK45" s="74"/>
      <c r="CL45" s="74"/>
      <c r="CM45" s="74"/>
      <c r="CN45" s="74"/>
      <c r="CO45" s="74"/>
      <c r="CP45" s="74"/>
      <c r="CQ45" s="74"/>
      <c r="CR45" s="74"/>
      <c r="CS45" s="74"/>
      <c r="CT45" s="74"/>
      <c r="CU45" s="74"/>
      <c r="CV45" s="74"/>
      <c r="CW45" s="74"/>
      <c r="CX45" s="74"/>
      <c r="CY45" s="74"/>
      <c r="CZ45" s="74"/>
      <c r="DA45" s="74"/>
      <c r="DB45" s="74"/>
      <c r="DC45" s="74"/>
      <c r="DD45" s="74"/>
      <c r="DE45" s="74"/>
      <c r="DF45" s="74"/>
      <c r="DG45" s="74"/>
      <c r="DH45" s="74"/>
      <c r="DI45" s="74"/>
      <c r="DJ45" s="74"/>
      <c r="DK45" s="74"/>
    </row>
    <row r="46">
      <c r="A46" s="74"/>
      <c r="B46" s="75" t="s">
        <v>105</v>
      </c>
      <c r="C46" s="76" t="s">
        <v>106</v>
      </c>
      <c r="D46" s="81" t="s">
        <v>206</v>
      </c>
      <c r="E46" s="76">
        <v>2050.0</v>
      </c>
      <c r="F46" s="78" t="s">
        <v>196</v>
      </c>
      <c r="G46" s="81" t="s">
        <v>181</v>
      </c>
      <c r="H46" s="81" t="s">
        <v>181</v>
      </c>
      <c r="I46" s="82" t="s">
        <v>208</v>
      </c>
      <c r="J46" s="81" t="s">
        <v>181</v>
      </c>
      <c r="K46" s="81" t="s">
        <v>181</v>
      </c>
      <c r="L46" s="81" t="s">
        <v>181</v>
      </c>
      <c r="M46" s="81" t="s">
        <v>181</v>
      </c>
      <c r="N46" s="81" t="s">
        <v>181</v>
      </c>
      <c r="O46" s="74"/>
      <c r="P46" s="74"/>
      <c r="Q46" s="74" t="str">
        <f t="shared" si="1"/>
        <v>None</v>
      </c>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74"/>
      <c r="BT46" s="74"/>
      <c r="BU46" s="74"/>
      <c r="BV46" s="74"/>
      <c r="BW46" s="74"/>
      <c r="BX46" s="74"/>
      <c r="BY46" s="74"/>
      <c r="BZ46" s="74"/>
      <c r="CA46" s="74"/>
      <c r="CB46" s="74"/>
      <c r="CC46" s="74"/>
      <c r="CD46" s="74"/>
      <c r="CE46" s="74"/>
      <c r="CF46" s="74"/>
      <c r="CG46" s="74"/>
      <c r="CH46" s="74"/>
      <c r="CI46" s="74"/>
      <c r="CJ46" s="74"/>
      <c r="CK46" s="74"/>
      <c r="CL46" s="74"/>
      <c r="CM46" s="74"/>
      <c r="CN46" s="74"/>
      <c r="CO46" s="74"/>
      <c r="CP46" s="74"/>
      <c r="CQ46" s="74"/>
      <c r="CR46" s="74"/>
      <c r="CS46" s="74"/>
      <c r="CT46" s="74"/>
      <c r="CU46" s="74"/>
      <c r="CV46" s="74"/>
      <c r="CW46" s="74"/>
      <c r="CX46" s="74"/>
      <c r="CY46" s="74"/>
      <c r="CZ46" s="74"/>
      <c r="DA46" s="74"/>
      <c r="DB46" s="74"/>
      <c r="DC46" s="74"/>
      <c r="DD46" s="74"/>
      <c r="DE46" s="74"/>
      <c r="DF46" s="74"/>
      <c r="DG46" s="74"/>
      <c r="DH46" s="74"/>
      <c r="DI46" s="74"/>
      <c r="DJ46" s="74"/>
      <c r="DK46" s="74"/>
    </row>
    <row r="47">
      <c r="A47" s="74"/>
      <c r="B47" s="75" t="s">
        <v>109</v>
      </c>
      <c r="C47" s="76" t="s">
        <v>110</v>
      </c>
      <c r="D47" s="83" t="s">
        <v>211</v>
      </c>
      <c r="E47" s="84"/>
      <c r="F47" s="84"/>
      <c r="G47" s="84"/>
      <c r="H47" s="84"/>
      <c r="I47" s="85"/>
      <c r="J47" s="84"/>
      <c r="K47" s="84"/>
      <c r="L47" s="84"/>
      <c r="M47" s="84"/>
      <c r="N47" s="84"/>
      <c r="O47" s="74"/>
      <c r="P47" s="74"/>
      <c r="Q47" s="80" t="s">
        <v>84</v>
      </c>
      <c r="R47" s="80" t="s">
        <v>212</v>
      </c>
      <c r="S47" s="74"/>
      <c r="T47" s="74"/>
      <c r="U47" s="74"/>
      <c r="V47" s="74"/>
      <c r="W47" s="74"/>
      <c r="X47" s="74"/>
      <c r="Y47" s="74"/>
      <c r="Z47" s="74"/>
      <c r="AA47" s="74"/>
      <c r="AB47" s="74"/>
      <c r="AC47" s="74"/>
      <c r="AD47" s="74"/>
      <c r="AE47" s="74"/>
      <c r="AF47" s="74"/>
      <c r="AG47" s="74"/>
      <c r="AH47" s="74"/>
      <c r="AI47" s="74"/>
      <c r="AJ47" s="74"/>
      <c r="AK47" s="74"/>
      <c r="AL47" s="74"/>
      <c r="AM47" s="74"/>
      <c r="AN47" s="74"/>
      <c r="AO47" s="74"/>
      <c r="AP47" s="74"/>
      <c r="AQ47" s="74"/>
      <c r="AR47" s="74"/>
      <c r="AS47" s="74"/>
      <c r="AT47" s="74"/>
      <c r="AU47" s="74"/>
      <c r="AV47" s="74"/>
      <c r="AW47" s="74"/>
      <c r="AX47" s="74"/>
      <c r="AY47" s="74"/>
      <c r="AZ47" s="74"/>
      <c r="BA47" s="74"/>
      <c r="BB47" s="74"/>
      <c r="BC47" s="74"/>
      <c r="BD47" s="74"/>
      <c r="BE47" s="74"/>
      <c r="BF47" s="74"/>
      <c r="BG47" s="74"/>
      <c r="BH47" s="74"/>
      <c r="BI47" s="74"/>
      <c r="BJ47" s="74"/>
      <c r="BK47" s="74"/>
      <c r="BL47" s="74"/>
      <c r="BM47" s="74"/>
      <c r="BN47" s="74"/>
      <c r="BO47" s="74"/>
      <c r="BP47" s="74"/>
      <c r="BQ47" s="74"/>
      <c r="BR47" s="74"/>
      <c r="BS47" s="74"/>
      <c r="BT47" s="74"/>
      <c r="BU47" s="74"/>
      <c r="BV47" s="74"/>
      <c r="BW47" s="74"/>
      <c r="BX47" s="74"/>
      <c r="BY47" s="74"/>
      <c r="BZ47" s="74"/>
      <c r="CA47" s="74"/>
      <c r="CB47" s="74"/>
      <c r="CC47" s="74"/>
      <c r="CD47" s="74"/>
      <c r="CE47" s="74"/>
      <c r="CF47" s="74"/>
      <c r="CG47" s="74"/>
      <c r="CH47" s="74"/>
      <c r="CI47" s="74"/>
      <c r="CJ47" s="74"/>
      <c r="CK47" s="74"/>
      <c r="CL47" s="74"/>
      <c r="CM47" s="74"/>
      <c r="CN47" s="74"/>
      <c r="CO47" s="74"/>
      <c r="CP47" s="74"/>
      <c r="CQ47" s="74"/>
      <c r="CR47" s="74"/>
      <c r="CS47" s="74"/>
      <c r="CT47" s="74"/>
      <c r="CU47" s="74"/>
      <c r="CV47" s="74"/>
      <c r="CW47" s="74"/>
      <c r="CX47" s="74"/>
      <c r="CY47" s="74"/>
      <c r="CZ47" s="74"/>
      <c r="DA47" s="74"/>
      <c r="DB47" s="74"/>
      <c r="DC47" s="74"/>
      <c r="DD47" s="74"/>
      <c r="DE47" s="74"/>
      <c r="DF47" s="74"/>
      <c r="DG47" s="74"/>
      <c r="DH47" s="74"/>
      <c r="DI47" s="74"/>
      <c r="DJ47" s="74"/>
      <c r="DK47" s="74"/>
    </row>
    <row r="48">
      <c r="A48" s="74"/>
      <c r="B48" s="75" t="s">
        <v>114</v>
      </c>
      <c r="C48" s="76" t="s">
        <v>115</v>
      </c>
      <c r="D48" s="83" t="s">
        <v>211</v>
      </c>
      <c r="E48" s="84"/>
      <c r="F48" s="84"/>
      <c r="G48" s="84"/>
      <c r="H48" s="84"/>
      <c r="I48" s="85"/>
      <c r="J48" s="84"/>
      <c r="K48" s="84"/>
      <c r="L48" s="84"/>
      <c r="M48" s="84"/>
      <c r="N48" s="84"/>
      <c r="O48" s="74"/>
      <c r="P48" s="74"/>
      <c r="Q48" s="80" t="s">
        <v>84</v>
      </c>
      <c r="R48" s="80" t="s">
        <v>212</v>
      </c>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4"/>
      <c r="BE48" s="74"/>
      <c r="BF48" s="74"/>
      <c r="BG48" s="74"/>
      <c r="BH48" s="74"/>
      <c r="BI48" s="74"/>
      <c r="BJ48" s="74"/>
      <c r="BK48" s="74"/>
      <c r="BL48" s="74"/>
      <c r="BM48" s="74"/>
      <c r="BN48" s="74"/>
      <c r="BO48" s="74"/>
      <c r="BP48" s="74"/>
      <c r="BQ48" s="74"/>
      <c r="BR48" s="74"/>
      <c r="BS48" s="74"/>
      <c r="BT48" s="74"/>
      <c r="BU48" s="74"/>
      <c r="BV48" s="74"/>
      <c r="BW48" s="74"/>
      <c r="BX48" s="74"/>
      <c r="BY48" s="74"/>
      <c r="BZ48" s="74"/>
      <c r="CA48" s="74"/>
      <c r="CB48" s="74"/>
      <c r="CC48" s="74"/>
      <c r="CD48" s="74"/>
      <c r="CE48" s="74"/>
      <c r="CF48" s="74"/>
      <c r="CG48" s="74"/>
      <c r="CH48" s="74"/>
      <c r="CI48" s="74"/>
      <c r="CJ48" s="74"/>
      <c r="CK48" s="74"/>
      <c r="CL48" s="74"/>
      <c r="CM48" s="74"/>
      <c r="CN48" s="74"/>
      <c r="CO48" s="74"/>
      <c r="CP48" s="74"/>
      <c r="CQ48" s="74"/>
      <c r="CR48" s="74"/>
      <c r="CS48" s="74"/>
      <c r="CT48" s="74"/>
      <c r="CU48" s="74"/>
      <c r="CV48" s="74"/>
      <c r="CW48" s="74"/>
      <c r="CX48" s="74"/>
      <c r="CY48" s="74"/>
      <c r="CZ48" s="74"/>
      <c r="DA48" s="74"/>
      <c r="DB48" s="74"/>
      <c r="DC48" s="74"/>
      <c r="DD48" s="74"/>
      <c r="DE48" s="74"/>
      <c r="DF48" s="74"/>
      <c r="DG48" s="74"/>
      <c r="DH48" s="74"/>
      <c r="DI48" s="74"/>
      <c r="DJ48" s="74"/>
      <c r="DK48" s="74"/>
    </row>
    <row r="49">
      <c r="A49" s="74"/>
      <c r="B49" s="75" t="s">
        <v>213</v>
      </c>
      <c r="C49" s="76" t="s">
        <v>214</v>
      </c>
      <c r="D49" s="83" t="s">
        <v>211</v>
      </c>
      <c r="E49" s="84"/>
      <c r="F49" s="84"/>
      <c r="G49" s="84"/>
      <c r="H49" s="84"/>
      <c r="I49" s="85"/>
      <c r="J49" s="84"/>
      <c r="K49" s="84"/>
      <c r="L49" s="84"/>
      <c r="M49" s="84"/>
      <c r="N49" s="84"/>
      <c r="O49" s="74"/>
      <c r="P49" s="74"/>
      <c r="Q49" s="80" t="s">
        <v>84</v>
      </c>
      <c r="R49" s="80" t="s">
        <v>212</v>
      </c>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4"/>
      <c r="AV49" s="74"/>
      <c r="AW49" s="74"/>
      <c r="AX49" s="74"/>
      <c r="AY49" s="74"/>
      <c r="AZ49" s="74"/>
      <c r="BA49" s="74"/>
      <c r="BB49" s="74"/>
      <c r="BC49" s="74"/>
      <c r="BD49" s="74"/>
      <c r="BE49" s="74"/>
      <c r="BF49" s="74"/>
      <c r="BG49" s="74"/>
      <c r="BH49" s="74"/>
      <c r="BI49" s="74"/>
      <c r="BJ49" s="74"/>
      <c r="BK49" s="74"/>
      <c r="BL49" s="74"/>
      <c r="BM49" s="74"/>
      <c r="BN49" s="74"/>
      <c r="BO49" s="74"/>
      <c r="BP49" s="74"/>
      <c r="BQ49" s="74"/>
      <c r="BR49" s="74"/>
      <c r="BS49" s="74"/>
      <c r="BT49" s="74"/>
      <c r="BU49" s="74"/>
      <c r="BV49" s="74"/>
      <c r="BW49" s="74"/>
      <c r="BX49" s="74"/>
      <c r="BY49" s="74"/>
      <c r="BZ49" s="74"/>
      <c r="CA49" s="74"/>
      <c r="CB49" s="74"/>
      <c r="CC49" s="74"/>
      <c r="CD49" s="74"/>
      <c r="CE49" s="74"/>
      <c r="CF49" s="74"/>
      <c r="CG49" s="74"/>
      <c r="CH49" s="74"/>
      <c r="CI49" s="74"/>
      <c r="CJ49" s="74"/>
      <c r="CK49" s="74"/>
      <c r="CL49" s="74"/>
      <c r="CM49" s="74"/>
      <c r="CN49" s="74"/>
      <c r="CO49" s="74"/>
      <c r="CP49" s="74"/>
      <c r="CQ49" s="74"/>
      <c r="CR49" s="74"/>
      <c r="CS49" s="74"/>
      <c r="CT49" s="74"/>
      <c r="CU49" s="74"/>
      <c r="CV49" s="74"/>
      <c r="CW49" s="74"/>
      <c r="CX49" s="74"/>
      <c r="CY49" s="74"/>
      <c r="CZ49" s="74"/>
      <c r="DA49" s="74"/>
      <c r="DB49" s="74"/>
      <c r="DC49" s="74"/>
      <c r="DD49" s="74"/>
      <c r="DE49" s="74"/>
      <c r="DF49" s="74"/>
      <c r="DG49" s="74"/>
      <c r="DH49" s="74"/>
      <c r="DI49" s="74"/>
      <c r="DJ49" s="74"/>
      <c r="DK49" s="74"/>
    </row>
    <row r="50">
      <c r="A50" s="74"/>
      <c r="B50" s="75" t="s">
        <v>61</v>
      </c>
      <c r="C50" s="76" t="s">
        <v>62</v>
      </c>
      <c r="D50" s="83" t="s">
        <v>211</v>
      </c>
      <c r="E50" s="84"/>
      <c r="F50" s="84"/>
      <c r="G50" s="84"/>
      <c r="H50" s="84"/>
      <c r="I50" s="85"/>
      <c r="J50" s="84"/>
      <c r="K50" s="84"/>
      <c r="L50" s="84"/>
      <c r="M50" s="84"/>
      <c r="N50" s="84"/>
      <c r="O50" s="74"/>
      <c r="P50" s="74"/>
      <c r="Q50" s="80" t="s">
        <v>84</v>
      </c>
      <c r="R50" s="80" t="s">
        <v>212</v>
      </c>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4"/>
      <c r="AV50" s="74"/>
      <c r="AW50" s="74"/>
      <c r="AX50" s="74"/>
      <c r="AY50" s="74"/>
      <c r="AZ50" s="74"/>
      <c r="BA50" s="74"/>
      <c r="BB50" s="74"/>
      <c r="BC50" s="74"/>
      <c r="BD50" s="74"/>
      <c r="BE50" s="74"/>
      <c r="BF50" s="74"/>
      <c r="BG50" s="74"/>
      <c r="BH50" s="74"/>
      <c r="BI50" s="74"/>
      <c r="BJ50" s="74"/>
      <c r="BK50" s="74"/>
      <c r="BL50" s="74"/>
      <c r="BM50" s="74"/>
      <c r="BN50" s="74"/>
      <c r="BO50" s="74"/>
      <c r="BP50" s="74"/>
      <c r="BQ50" s="74"/>
      <c r="BR50" s="74"/>
      <c r="BS50" s="74"/>
      <c r="BT50" s="74"/>
      <c r="BU50" s="74"/>
      <c r="BV50" s="74"/>
      <c r="BW50" s="74"/>
      <c r="BX50" s="74"/>
      <c r="BY50" s="74"/>
      <c r="BZ50" s="74"/>
      <c r="CA50" s="74"/>
      <c r="CB50" s="74"/>
      <c r="CC50" s="74"/>
      <c r="CD50" s="74"/>
      <c r="CE50" s="74"/>
      <c r="CF50" s="74"/>
      <c r="CG50" s="74"/>
      <c r="CH50" s="74"/>
      <c r="CI50" s="74"/>
      <c r="CJ50" s="74"/>
      <c r="CK50" s="74"/>
      <c r="CL50" s="74"/>
      <c r="CM50" s="74"/>
      <c r="CN50" s="74"/>
      <c r="CO50" s="74"/>
      <c r="CP50" s="74"/>
      <c r="CQ50" s="74"/>
      <c r="CR50" s="74"/>
      <c r="CS50" s="74"/>
      <c r="CT50" s="74"/>
      <c r="CU50" s="74"/>
      <c r="CV50" s="74"/>
      <c r="CW50" s="74"/>
      <c r="CX50" s="74"/>
      <c r="CY50" s="74"/>
      <c r="CZ50" s="74"/>
      <c r="DA50" s="74"/>
      <c r="DB50" s="74"/>
      <c r="DC50" s="74"/>
      <c r="DD50" s="74"/>
      <c r="DE50" s="74"/>
      <c r="DF50" s="74"/>
      <c r="DG50" s="74"/>
      <c r="DH50" s="74"/>
      <c r="DI50" s="74"/>
      <c r="DJ50" s="74"/>
      <c r="DK50" s="74"/>
    </row>
    <row r="51">
      <c r="A51" s="74"/>
      <c r="B51" s="75" t="s">
        <v>116</v>
      </c>
      <c r="C51" s="76" t="s">
        <v>117</v>
      </c>
      <c r="D51" s="83" t="s">
        <v>211</v>
      </c>
      <c r="E51" s="84"/>
      <c r="F51" s="84"/>
      <c r="G51" s="84"/>
      <c r="H51" s="84"/>
      <c r="I51" s="85"/>
      <c r="J51" s="84"/>
      <c r="K51" s="84"/>
      <c r="L51" s="84"/>
      <c r="M51" s="84"/>
      <c r="N51" s="84"/>
      <c r="O51" s="74"/>
      <c r="P51" s="74"/>
      <c r="Q51" s="80" t="s">
        <v>84</v>
      </c>
      <c r="R51" s="80" t="s">
        <v>212</v>
      </c>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4"/>
      <c r="BF51" s="74"/>
      <c r="BG51" s="74"/>
      <c r="BH51" s="74"/>
      <c r="BI51" s="74"/>
      <c r="BJ51" s="74"/>
      <c r="BK51" s="74"/>
      <c r="BL51" s="74"/>
      <c r="BM51" s="74"/>
      <c r="BN51" s="74"/>
      <c r="BO51" s="74"/>
      <c r="BP51" s="74"/>
      <c r="BQ51" s="74"/>
      <c r="BR51" s="74"/>
      <c r="BS51" s="74"/>
      <c r="BT51" s="74"/>
      <c r="BU51" s="74"/>
      <c r="BV51" s="74"/>
      <c r="BW51" s="74"/>
      <c r="BX51" s="74"/>
      <c r="BY51" s="74"/>
      <c r="BZ51" s="74"/>
      <c r="CA51" s="74"/>
      <c r="CB51" s="74"/>
      <c r="CC51" s="74"/>
      <c r="CD51" s="74"/>
      <c r="CE51" s="74"/>
      <c r="CF51" s="74"/>
      <c r="CG51" s="74"/>
      <c r="CH51" s="74"/>
      <c r="CI51" s="74"/>
      <c r="CJ51" s="74"/>
      <c r="CK51" s="74"/>
      <c r="CL51" s="74"/>
      <c r="CM51" s="74"/>
      <c r="CN51" s="74"/>
      <c r="CO51" s="74"/>
      <c r="CP51" s="74"/>
      <c r="CQ51" s="74"/>
      <c r="CR51" s="74"/>
      <c r="CS51" s="74"/>
      <c r="CT51" s="74"/>
      <c r="CU51" s="74"/>
      <c r="CV51" s="74"/>
      <c r="CW51" s="74"/>
      <c r="CX51" s="74"/>
      <c r="CY51" s="74"/>
      <c r="CZ51" s="74"/>
      <c r="DA51" s="74"/>
      <c r="DB51" s="74"/>
      <c r="DC51" s="74"/>
      <c r="DD51" s="74"/>
      <c r="DE51" s="74"/>
      <c r="DF51" s="74"/>
      <c r="DG51" s="74"/>
      <c r="DH51" s="74"/>
      <c r="DI51" s="74"/>
      <c r="DJ51" s="74"/>
      <c r="DK51" s="74"/>
    </row>
    <row r="52">
      <c r="A52" s="74"/>
      <c r="B52" s="75" t="s">
        <v>215</v>
      </c>
      <c r="C52" s="76" t="s">
        <v>216</v>
      </c>
      <c r="D52" s="83" t="s">
        <v>211</v>
      </c>
      <c r="E52" s="84"/>
      <c r="F52" s="86"/>
      <c r="G52" s="86"/>
      <c r="H52" s="86"/>
      <c r="I52" s="86"/>
      <c r="J52" s="86"/>
      <c r="K52" s="86"/>
      <c r="L52" s="86"/>
      <c r="M52" s="86"/>
      <c r="N52" s="86"/>
      <c r="O52" s="74"/>
      <c r="P52" s="74"/>
      <c r="Q52" s="80" t="s">
        <v>84</v>
      </c>
      <c r="R52" s="80" t="s">
        <v>212</v>
      </c>
      <c r="S52" s="74"/>
      <c r="T52" s="74"/>
      <c r="U52" s="74"/>
      <c r="V52" s="74"/>
      <c r="W52" s="74"/>
      <c r="X52" s="74"/>
      <c r="Y52" s="74"/>
      <c r="Z52" s="74"/>
      <c r="AA52" s="74"/>
      <c r="AB52" s="74"/>
      <c r="AC52" s="74"/>
      <c r="AD52" s="74"/>
      <c r="AE52" s="74"/>
      <c r="AF52" s="74"/>
      <c r="AG52" s="74"/>
      <c r="AH52" s="74"/>
      <c r="AI52" s="74"/>
      <c r="AJ52" s="74"/>
      <c r="AK52" s="74"/>
      <c r="AL52" s="74"/>
      <c r="AM52" s="74"/>
      <c r="AN52" s="74"/>
      <c r="AO52" s="74"/>
      <c r="AP52" s="74"/>
      <c r="AQ52" s="74"/>
      <c r="AR52" s="74"/>
      <c r="AS52" s="74"/>
      <c r="AT52" s="74"/>
      <c r="AU52" s="74"/>
      <c r="AV52" s="74"/>
      <c r="AW52" s="74"/>
      <c r="AX52" s="74"/>
      <c r="AY52" s="74"/>
      <c r="AZ52" s="74"/>
      <c r="BA52" s="74"/>
      <c r="BB52" s="74"/>
      <c r="BC52" s="74"/>
      <c r="BD52" s="74"/>
      <c r="BE52" s="74"/>
      <c r="BF52" s="74"/>
      <c r="BG52" s="74"/>
      <c r="BH52" s="74"/>
      <c r="BI52" s="74"/>
      <c r="BJ52" s="74"/>
      <c r="BK52" s="74"/>
      <c r="BL52" s="74"/>
      <c r="BM52" s="74"/>
      <c r="BN52" s="74"/>
      <c r="BO52" s="74"/>
      <c r="BP52" s="74"/>
      <c r="BQ52" s="74"/>
      <c r="BR52" s="74"/>
      <c r="BS52" s="74"/>
      <c r="BT52" s="74"/>
      <c r="BU52" s="74"/>
      <c r="BV52" s="74"/>
      <c r="BW52" s="74"/>
      <c r="BX52" s="74"/>
      <c r="BY52" s="74"/>
      <c r="BZ52" s="74"/>
      <c r="CA52" s="74"/>
      <c r="CB52" s="74"/>
      <c r="CC52" s="74"/>
      <c r="CD52" s="74"/>
      <c r="CE52" s="74"/>
      <c r="CF52" s="74"/>
      <c r="CG52" s="74"/>
      <c r="CH52" s="74"/>
      <c r="CI52" s="74"/>
      <c r="CJ52" s="74"/>
      <c r="CK52" s="74"/>
      <c r="CL52" s="74"/>
      <c r="CM52" s="74"/>
      <c r="CN52" s="74"/>
      <c r="CO52" s="74"/>
      <c r="CP52" s="74"/>
      <c r="CQ52" s="74"/>
      <c r="CR52" s="74"/>
      <c r="CS52" s="74"/>
      <c r="CT52" s="74"/>
      <c r="CU52" s="74"/>
      <c r="CV52" s="74"/>
      <c r="CW52" s="74"/>
      <c r="CX52" s="74"/>
      <c r="CY52" s="74"/>
      <c r="CZ52" s="74"/>
      <c r="DA52" s="74"/>
      <c r="DB52" s="74"/>
      <c r="DC52" s="74"/>
      <c r="DD52" s="74"/>
      <c r="DE52" s="74"/>
      <c r="DF52" s="74"/>
      <c r="DG52" s="74"/>
      <c r="DH52" s="74"/>
      <c r="DI52" s="74"/>
      <c r="DJ52" s="74"/>
      <c r="DK52" s="74"/>
    </row>
    <row r="53">
      <c r="A53" s="74"/>
      <c r="B53" s="75" t="s">
        <v>217</v>
      </c>
      <c r="C53" s="76" t="s">
        <v>218</v>
      </c>
      <c r="D53" s="83" t="s">
        <v>211</v>
      </c>
      <c r="E53" s="84"/>
      <c r="F53" s="84"/>
      <c r="G53" s="84"/>
      <c r="H53" s="84"/>
      <c r="I53" s="85"/>
      <c r="J53" s="84"/>
      <c r="K53" s="84"/>
      <c r="L53" s="84"/>
      <c r="M53" s="84"/>
      <c r="N53" s="84"/>
      <c r="O53" s="74"/>
      <c r="P53" s="74"/>
      <c r="Q53" s="80" t="s">
        <v>84</v>
      </c>
      <c r="R53" s="80" t="s">
        <v>212</v>
      </c>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c r="AX53" s="74"/>
      <c r="AY53" s="74"/>
      <c r="AZ53" s="74"/>
      <c r="BA53" s="74"/>
      <c r="BB53" s="74"/>
      <c r="BC53" s="74"/>
      <c r="BD53" s="74"/>
      <c r="BE53" s="74"/>
      <c r="BF53" s="74"/>
      <c r="BG53" s="74"/>
      <c r="BH53" s="74"/>
      <c r="BI53" s="74"/>
      <c r="BJ53" s="74"/>
      <c r="BK53" s="74"/>
      <c r="BL53" s="74"/>
      <c r="BM53" s="74"/>
      <c r="BN53" s="74"/>
      <c r="BO53" s="74"/>
      <c r="BP53" s="74"/>
      <c r="BQ53" s="74"/>
      <c r="BR53" s="74"/>
      <c r="BS53" s="74"/>
      <c r="BT53" s="74"/>
      <c r="BU53" s="74"/>
      <c r="BV53" s="74"/>
      <c r="BW53" s="74"/>
      <c r="BX53" s="74"/>
      <c r="BY53" s="74"/>
      <c r="BZ53" s="74"/>
      <c r="CA53" s="74"/>
      <c r="CB53" s="74"/>
      <c r="CC53" s="74"/>
      <c r="CD53" s="74"/>
      <c r="CE53" s="74"/>
      <c r="CF53" s="74"/>
      <c r="CG53" s="74"/>
      <c r="CH53" s="74"/>
      <c r="CI53" s="74"/>
      <c r="CJ53" s="74"/>
      <c r="CK53" s="74"/>
      <c r="CL53" s="74"/>
      <c r="CM53" s="74"/>
      <c r="CN53" s="74"/>
      <c r="CO53" s="74"/>
      <c r="CP53" s="74"/>
      <c r="CQ53" s="74"/>
      <c r="CR53" s="74"/>
      <c r="CS53" s="74"/>
      <c r="CT53" s="74"/>
      <c r="CU53" s="74"/>
      <c r="CV53" s="74"/>
      <c r="CW53" s="74"/>
      <c r="CX53" s="74"/>
      <c r="CY53" s="74"/>
      <c r="CZ53" s="74"/>
      <c r="DA53" s="74"/>
      <c r="DB53" s="74"/>
      <c r="DC53" s="74"/>
      <c r="DD53" s="74"/>
      <c r="DE53" s="74"/>
      <c r="DF53" s="74"/>
      <c r="DG53" s="74"/>
      <c r="DH53" s="74"/>
      <c r="DI53" s="74"/>
      <c r="DJ53" s="74"/>
      <c r="DK53" s="74"/>
    </row>
    <row r="54">
      <c r="A54" s="56"/>
      <c r="B54" s="56"/>
      <c r="C54" s="56"/>
      <c r="D54" s="56"/>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c r="BE54" s="56"/>
      <c r="BF54" s="56"/>
      <c r="BG54" s="56"/>
      <c r="BH54" s="56"/>
      <c r="BI54" s="56"/>
      <c r="BJ54" s="56"/>
      <c r="BK54" s="56"/>
      <c r="BL54" s="56"/>
      <c r="BM54" s="56"/>
      <c r="BN54" s="56"/>
      <c r="BO54" s="56"/>
      <c r="BP54" s="56"/>
      <c r="BQ54" s="56"/>
      <c r="BR54" s="56"/>
      <c r="BS54" s="56"/>
      <c r="BT54" s="56"/>
      <c r="BU54" s="56"/>
      <c r="BV54" s="56"/>
      <c r="BW54" s="56"/>
      <c r="BX54" s="56"/>
      <c r="BY54" s="56"/>
      <c r="BZ54" s="56"/>
      <c r="CA54" s="56"/>
      <c r="CB54" s="56"/>
      <c r="CC54" s="56"/>
      <c r="CD54" s="56"/>
      <c r="CE54" s="56"/>
      <c r="CF54" s="56"/>
      <c r="CG54" s="56"/>
      <c r="CH54" s="56"/>
      <c r="CI54" s="56"/>
      <c r="CJ54" s="56"/>
      <c r="CK54" s="56"/>
      <c r="CL54" s="56"/>
      <c r="CM54" s="56"/>
      <c r="CN54" s="56"/>
      <c r="CO54" s="56"/>
      <c r="CP54" s="56"/>
      <c r="CQ54" s="56"/>
      <c r="CR54" s="56"/>
      <c r="CS54" s="56"/>
      <c r="CT54" s="56"/>
      <c r="CU54" s="56"/>
      <c r="CV54" s="56"/>
      <c r="CW54" s="56"/>
      <c r="CX54" s="56"/>
      <c r="CY54" s="56"/>
      <c r="CZ54" s="56"/>
      <c r="DA54" s="56"/>
      <c r="DB54" s="56"/>
      <c r="DC54" s="56"/>
      <c r="DD54" s="56"/>
      <c r="DE54" s="56"/>
      <c r="DF54" s="56"/>
      <c r="DG54" s="56"/>
      <c r="DH54" s="56"/>
      <c r="DI54" s="56"/>
      <c r="DJ54" s="56"/>
      <c r="DK54" s="56"/>
    </row>
    <row r="55">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c r="BG55" s="56"/>
      <c r="BH55" s="56"/>
      <c r="BI55" s="56"/>
      <c r="BJ55" s="56"/>
      <c r="BK55" s="56"/>
      <c r="BL55" s="56"/>
      <c r="BM55" s="56"/>
      <c r="BN55" s="56"/>
      <c r="BO55" s="56"/>
      <c r="BP55" s="56"/>
      <c r="BQ55" s="56"/>
      <c r="BR55" s="56"/>
      <c r="BS55" s="56"/>
      <c r="BT55" s="56"/>
      <c r="BU55" s="56"/>
      <c r="BV55" s="56"/>
      <c r="BW55" s="56"/>
      <c r="BX55" s="56"/>
      <c r="BY55" s="56"/>
      <c r="BZ55" s="56"/>
      <c r="CA55" s="56"/>
      <c r="CB55" s="56"/>
      <c r="CC55" s="56"/>
      <c r="CD55" s="56"/>
      <c r="CE55" s="56"/>
      <c r="CF55" s="56"/>
      <c r="CG55" s="56"/>
      <c r="CH55" s="56"/>
      <c r="CI55" s="56"/>
      <c r="CJ55" s="56"/>
      <c r="CK55" s="56"/>
      <c r="CL55" s="56"/>
      <c r="CM55" s="56"/>
      <c r="CN55" s="56"/>
      <c r="CO55" s="56"/>
      <c r="CP55" s="56"/>
      <c r="CQ55" s="56"/>
      <c r="CR55" s="56"/>
      <c r="CS55" s="56"/>
      <c r="CT55" s="56"/>
      <c r="CU55" s="56"/>
      <c r="CV55" s="56"/>
      <c r="CW55" s="56"/>
      <c r="CX55" s="56"/>
      <c r="CY55" s="56"/>
      <c r="CZ55" s="56"/>
      <c r="DA55" s="56"/>
      <c r="DB55" s="56"/>
      <c r="DC55" s="56"/>
      <c r="DD55" s="56"/>
      <c r="DE55" s="56"/>
      <c r="DF55" s="56"/>
      <c r="DG55" s="56"/>
      <c r="DH55" s="56"/>
      <c r="DI55" s="56"/>
      <c r="DJ55" s="56"/>
      <c r="DK55" s="56"/>
    </row>
    <row r="56">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c r="BG56" s="56"/>
      <c r="BH56" s="56"/>
      <c r="BI56" s="56"/>
      <c r="BJ56" s="56"/>
      <c r="BK56" s="56"/>
      <c r="BL56" s="56"/>
      <c r="BM56" s="56"/>
      <c r="BN56" s="56"/>
      <c r="BO56" s="56"/>
      <c r="BP56" s="56"/>
      <c r="BQ56" s="56"/>
      <c r="BR56" s="56"/>
      <c r="BS56" s="56"/>
      <c r="BT56" s="56"/>
      <c r="BU56" s="56"/>
      <c r="BV56" s="56"/>
      <c r="BW56" s="56"/>
      <c r="BX56" s="56"/>
      <c r="BY56" s="56"/>
      <c r="BZ56" s="56"/>
      <c r="CA56" s="56"/>
      <c r="CB56" s="56"/>
      <c r="CC56" s="56"/>
      <c r="CD56" s="56"/>
      <c r="CE56" s="56"/>
      <c r="CF56" s="56"/>
      <c r="CG56" s="56"/>
      <c r="CH56" s="56"/>
      <c r="CI56" s="56"/>
      <c r="CJ56" s="56"/>
      <c r="CK56" s="56"/>
      <c r="CL56" s="56"/>
      <c r="CM56" s="56"/>
      <c r="CN56" s="56"/>
      <c r="CO56" s="56"/>
      <c r="CP56" s="56"/>
      <c r="CQ56" s="56"/>
      <c r="CR56" s="56"/>
      <c r="CS56" s="56"/>
      <c r="CT56" s="56"/>
      <c r="CU56" s="56"/>
      <c r="CV56" s="56"/>
      <c r="CW56" s="56"/>
      <c r="CX56" s="56"/>
      <c r="CY56" s="56"/>
      <c r="CZ56" s="56"/>
      <c r="DA56" s="56"/>
      <c r="DB56" s="56"/>
      <c r="DC56" s="56"/>
      <c r="DD56" s="56"/>
      <c r="DE56" s="56"/>
      <c r="DF56" s="56"/>
      <c r="DG56" s="56"/>
      <c r="DH56" s="56"/>
      <c r="DI56" s="56"/>
      <c r="DJ56" s="56"/>
      <c r="DK56" s="56"/>
    </row>
    <row r="57">
      <c r="A57" s="56"/>
      <c r="B57" s="87" t="s">
        <v>219</v>
      </c>
      <c r="C57" s="56"/>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56"/>
      <c r="BN57" s="56"/>
      <c r="BO57" s="56"/>
      <c r="BP57" s="56"/>
      <c r="BQ57" s="56"/>
      <c r="BR57" s="56"/>
      <c r="BS57" s="56"/>
      <c r="BT57" s="56"/>
      <c r="BU57" s="56"/>
      <c r="BV57" s="56"/>
      <c r="BW57" s="56"/>
      <c r="BX57" s="56"/>
      <c r="BY57" s="56"/>
      <c r="BZ57" s="56"/>
      <c r="CA57" s="56"/>
      <c r="CB57" s="56"/>
      <c r="CC57" s="56"/>
      <c r="CD57" s="56"/>
      <c r="CE57" s="56"/>
      <c r="CF57" s="56"/>
      <c r="CG57" s="56"/>
      <c r="CH57" s="56"/>
      <c r="CI57" s="56"/>
      <c r="CJ57" s="56"/>
      <c r="CK57" s="56"/>
      <c r="CL57" s="56"/>
      <c r="CM57" s="56"/>
      <c r="CN57" s="56"/>
      <c r="CO57" s="56"/>
      <c r="CP57" s="56"/>
      <c r="CQ57" s="56"/>
      <c r="CR57" s="56"/>
      <c r="CS57" s="56"/>
      <c r="CT57" s="56"/>
      <c r="CU57" s="56"/>
      <c r="CV57" s="56"/>
      <c r="CW57" s="56"/>
      <c r="CX57" s="56"/>
      <c r="CY57" s="56"/>
      <c r="CZ57" s="56"/>
      <c r="DA57" s="56"/>
      <c r="DB57" s="56"/>
      <c r="DC57" s="56"/>
      <c r="DD57" s="56"/>
      <c r="DE57" s="56"/>
      <c r="DF57" s="56"/>
      <c r="DG57" s="56"/>
      <c r="DH57" s="56"/>
      <c r="DI57" s="56"/>
      <c r="DJ57" s="56"/>
      <c r="DK57" s="56"/>
    </row>
    <row r="58">
      <c r="A58" s="56"/>
      <c r="B58" s="88" t="s">
        <v>220</v>
      </c>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c r="BG58" s="56"/>
      <c r="BH58" s="56"/>
      <c r="BI58" s="56"/>
      <c r="BJ58" s="56"/>
      <c r="BK58" s="56"/>
      <c r="BL58" s="56"/>
      <c r="BM58" s="56"/>
      <c r="BN58" s="56"/>
      <c r="BO58" s="56"/>
      <c r="BP58" s="56"/>
      <c r="BQ58" s="56"/>
      <c r="BR58" s="56"/>
      <c r="BS58" s="56"/>
      <c r="BT58" s="56"/>
      <c r="BU58" s="56"/>
      <c r="BV58" s="56"/>
      <c r="BW58" s="56"/>
      <c r="BX58" s="56"/>
      <c r="BY58" s="56"/>
      <c r="BZ58" s="56"/>
      <c r="CA58" s="56"/>
      <c r="CB58" s="56"/>
      <c r="CC58" s="56"/>
      <c r="CD58" s="56"/>
      <c r="CE58" s="56"/>
      <c r="CF58" s="56"/>
      <c r="CG58" s="56"/>
      <c r="CH58" s="56"/>
      <c r="CI58" s="56"/>
      <c r="CJ58" s="56"/>
      <c r="CK58" s="56"/>
      <c r="CL58" s="56"/>
      <c r="CM58" s="56"/>
      <c r="CN58" s="56"/>
      <c r="CO58" s="56"/>
      <c r="CP58" s="56"/>
      <c r="CQ58" s="56"/>
      <c r="CR58" s="56"/>
      <c r="CS58" s="56"/>
      <c r="CT58" s="56"/>
      <c r="CU58" s="56"/>
      <c r="CV58" s="56"/>
      <c r="CW58" s="56"/>
      <c r="CX58" s="56"/>
      <c r="CY58" s="56"/>
      <c r="CZ58" s="56"/>
      <c r="DA58" s="56"/>
      <c r="DB58" s="56"/>
      <c r="DC58" s="56"/>
      <c r="DD58" s="56"/>
      <c r="DE58" s="56"/>
      <c r="DF58" s="56"/>
      <c r="DG58" s="56"/>
      <c r="DH58" s="56"/>
      <c r="DI58" s="56"/>
      <c r="DJ58" s="56"/>
      <c r="DK58" s="56"/>
    </row>
    <row r="59">
      <c r="A59" s="56"/>
      <c r="B59" s="56"/>
      <c r="C59" s="56"/>
      <c r="D59" s="56"/>
      <c r="E59" s="56"/>
      <c r="F59" s="56"/>
      <c r="G59" s="56"/>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c r="AX59" s="56"/>
      <c r="AY59" s="56"/>
      <c r="AZ59" s="56"/>
      <c r="BA59" s="56"/>
      <c r="BB59" s="56"/>
      <c r="BC59" s="56"/>
      <c r="BD59" s="56"/>
      <c r="BE59" s="56"/>
      <c r="BF59" s="56"/>
      <c r="BG59" s="56"/>
      <c r="BH59" s="56"/>
      <c r="BI59" s="56"/>
      <c r="BJ59" s="56"/>
      <c r="BK59" s="56"/>
      <c r="BL59" s="56"/>
      <c r="BM59" s="56"/>
      <c r="BN59" s="56"/>
      <c r="BO59" s="56"/>
      <c r="BP59" s="56"/>
      <c r="BQ59" s="56"/>
      <c r="BR59" s="56"/>
      <c r="BS59" s="56"/>
      <c r="BT59" s="56"/>
      <c r="BU59" s="56"/>
      <c r="BV59" s="56"/>
      <c r="BW59" s="56"/>
      <c r="BX59" s="56"/>
      <c r="BY59" s="56"/>
      <c r="BZ59" s="56"/>
      <c r="CA59" s="56"/>
      <c r="CB59" s="56"/>
      <c r="CC59" s="56"/>
      <c r="CD59" s="56"/>
      <c r="CE59" s="56"/>
      <c r="CF59" s="56"/>
      <c r="CG59" s="56"/>
      <c r="CH59" s="56"/>
      <c r="CI59" s="56"/>
      <c r="CJ59" s="56"/>
      <c r="CK59" s="56"/>
      <c r="CL59" s="56"/>
      <c r="CM59" s="56"/>
      <c r="CN59" s="56"/>
      <c r="CO59" s="56"/>
      <c r="CP59" s="56"/>
      <c r="CQ59" s="56"/>
      <c r="CR59" s="56"/>
      <c r="CS59" s="56"/>
      <c r="CT59" s="56"/>
      <c r="CU59" s="56"/>
      <c r="CV59" s="56"/>
      <c r="CW59" s="56"/>
      <c r="CX59" s="56"/>
      <c r="CY59" s="56"/>
      <c r="CZ59" s="56"/>
      <c r="DA59" s="56"/>
      <c r="DB59" s="56"/>
      <c r="DC59" s="56"/>
      <c r="DD59" s="56"/>
      <c r="DE59" s="56"/>
      <c r="DF59" s="56"/>
      <c r="DG59" s="56"/>
      <c r="DH59" s="56"/>
      <c r="DI59" s="56"/>
      <c r="DJ59" s="56"/>
      <c r="DK59" s="56"/>
    </row>
    <row r="60">
      <c r="A60" s="56"/>
      <c r="B60" s="56"/>
      <c r="C60" s="56"/>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c r="BF60" s="56"/>
      <c r="BG60" s="56"/>
      <c r="BH60" s="56"/>
      <c r="BI60" s="56"/>
      <c r="BJ60" s="56"/>
      <c r="BK60" s="56"/>
      <c r="BL60" s="56"/>
      <c r="BM60" s="56"/>
      <c r="BN60" s="56"/>
      <c r="BO60" s="56"/>
      <c r="BP60" s="56"/>
      <c r="BQ60" s="56"/>
      <c r="BR60" s="56"/>
      <c r="BS60" s="56"/>
      <c r="BT60" s="56"/>
      <c r="BU60" s="56"/>
      <c r="BV60" s="56"/>
      <c r="BW60" s="56"/>
      <c r="BX60" s="56"/>
      <c r="BY60" s="56"/>
      <c r="BZ60" s="56"/>
      <c r="CA60" s="56"/>
      <c r="CB60" s="56"/>
      <c r="CC60" s="56"/>
      <c r="CD60" s="56"/>
      <c r="CE60" s="56"/>
      <c r="CF60" s="56"/>
      <c r="CG60" s="56"/>
      <c r="CH60" s="56"/>
      <c r="CI60" s="56"/>
      <c r="CJ60" s="56"/>
      <c r="CK60" s="56"/>
      <c r="CL60" s="56"/>
      <c r="CM60" s="56"/>
      <c r="CN60" s="56"/>
      <c r="CO60" s="56"/>
      <c r="CP60" s="56"/>
      <c r="CQ60" s="56"/>
      <c r="CR60" s="56"/>
      <c r="CS60" s="56"/>
      <c r="CT60" s="56"/>
      <c r="CU60" s="56"/>
      <c r="CV60" s="56"/>
      <c r="CW60" s="56"/>
      <c r="CX60" s="56"/>
      <c r="CY60" s="56"/>
      <c r="CZ60" s="56"/>
      <c r="DA60" s="56"/>
      <c r="DB60" s="56"/>
      <c r="DC60" s="56"/>
      <c r="DD60" s="56"/>
      <c r="DE60" s="56"/>
      <c r="DF60" s="56"/>
      <c r="DG60" s="56"/>
      <c r="DH60" s="56"/>
      <c r="DI60" s="56"/>
      <c r="DJ60" s="56"/>
      <c r="DK60" s="56"/>
    </row>
    <row r="61">
      <c r="A61" s="53"/>
      <c r="B61" s="53"/>
      <c r="C61" s="56"/>
      <c r="D61" s="53"/>
      <c r="E61" s="53"/>
      <c r="F61" s="53"/>
      <c r="G61" s="53"/>
      <c r="H61" s="53"/>
      <c r="I61" s="53"/>
      <c r="J61" s="53"/>
      <c r="K61" s="53"/>
      <c r="L61" s="53"/>
      <c r="M61" s="53"/>
      <c r="N61" s="53"/>
      <c r="O61" s="53"/>
      <c r="P61" s="53"/>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c r="BD61" s="53"/>
      <c r="BE61" s="53"/>
      <c r="BF61" s="53"/>
      <c r="BG61" s="53"/>
      <c r="BH61" s="53"/>
      <c r="BI61" s="53"/>
      <c r="BJ61" s="53"/>
      <c r="BK61" s="53"/>
      <c r="BL61" s="53"/>
      <c r="BM61" s="53"/>
      <c r="BN61" s="53"/>
      <c r="BO61" s="53"/>
      <c r="BP61" s="53"/>
      <c r="BQ61" s="53"/>
      <c r="BR61" s="53"/>
      <c r="BS61" s="53"/>
      <c r="BT61" s="53"/>
      <c r="BU61" s="53"/>
      <c r="BV61" s="53"/>
      <c r="BW61" s="53"/>
      <c r="BX61" s="53"/>
      <c r="BY61" s="53"/>
      <c r="BZ61" s="53"/>
      <c r="CA61" s="53"/>
      <c r="CB61" s="53"/>
      <c r="CC61" s="53"/>
      <c r="CD61" s="53"/>
      <c r="CE61" s="53"/>
      <c r="CF61" s="53"/>
      <c r="CG61" s="53"/>
      <c r="CH61" s="53"/>
      <c r="CI61" s="53"/>
      <c r="CJ61" s="53"/>
      <c r="CK61" s="53"/>
      <c r="CL61" s="53"/>
      <c r="CM61" s="53"/>
      <c r="CN61" s="53"/>
      <c r="CO61" s="53"/>
      <c r="CP61" s="53"/>
      <c r="CQ61" s="53"/>
      <c r="CR61" s="53"/>
      <c r="CS61" s="53"/>
      <c r="CT61" s="53"/>
      <c r="CU61" s="53"/>
      <c r="CV61" s="53"/>
      <c r="CW61" s="53"/>
      <c r="CX61" s="53"/>
      <c r="CY61" s="53"/>
      <c r="CZ61" s="53"/>
      <c r="DA61" s="53"/>
      <c r="DB61" s="53"/>
      <c r="DC61" s="53"/>
      <c r="DD61" s="53"/>
      <c r="DE61" s="53"/>
      <c r="DF61" s="53"/>
      <c r="DG61" s="53"/>
      <c r="DH61" s="53"/>
      <c r="DI61" s="53"/>
      <c r="DJ61" s="53"/>
      <c r="DK61" s="53"/>
    </row>
    <row r="62">
      <c r="A62" s="53"/>
      <c r="B62" s="53"/>
      <c r="C62" s="56"/>
      <c r="D62" s="89"/>
      <c r="E62" s="89"/>
      <c r="F62" s="89"/>
      <c r="G62" s="56"/>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row>
    <row r="63">
      <c r="A63" s="53"/>
      <c r="B63" s="53"/>
      <c r="C63" s="89"/>
      <c r="D63" s="89"/>
      <c r="E63" s="89"/>
      <c r="F63" s="89"/>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row>
    <row r="64">
      <c r="A64" s="53"/>
      <c r="B64" s="53"/>
      <c r="C64" s="89"/>
      <c r="D64" s="89"/>
      <c r="E64" s="89"/>
      <c r="F64" s="89"/>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row>
    <row r="65">
      <c r="A65" s="53"/>
      <c r="B65" s="53"/>
      <c r="C65" s="89"/>
      <c r="D65" s="89"/>
      <c r="E65" s="89"/>
      <c r="F65" s="89"/>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c r="BD65" s="53"/>
      <c r="BE65" s="53"/>
      <c r="BF65" s="53"/>
      <c r="BG65" s="53"/>
      <c r="BH65" s="53"/>
      <c r="BI65" s="53"/>
      <c r="BJ65" s="53"/>
      <c r="BK65" s="53"/>
      <c r="BL65" s="53"/>
      <c r="BM65" s="53"/>
      <c r="BN65" s="53"/>
      <c r="BO65" s="90"/>
      <c r="BP65" s="90"/>
      <c r="BQ65" s="90"/>
      <c r="BR65" s="90"/>
      <c r="BS65" s="90"/>
      <c r="BT65" s="90"/>
      <c r="BU65" s="90"/>
      <c r="BV65" s="90"/>
      <c r="BW65" s="90"/>
      <c r="BX65" s="90"/>
      <c r="BY65" s="90"/>
      <c r="BZ65" s="90"/>
      <c r="CA65" s="90"/>
      <c r="CB65" s="90"/>
      <c r="CC65" s="90"/>
      <c r="CD65" s="90"/>
      <c r="CE65" s="90"/>
      <c r="CF65" s="90"/>
      <c r="CG65" s="90"/>
      <c r="CH65" s="90"/>
      <c r="CI65" s="90"/>
      <c r="CJ65" s="90"/>
      <c r="CK65" s="90"/>
      <c r="CL65" s="90"/>
      <c r="CM65" s="90"/>
      <c r="CN65" s="90"/>
      <c r="CO65" s="90"/>
      <c r="CP65" s="90"/>
      <c r="CQ65" s="90"/>
      <c r="CR65" s="90"/>
      <c r="CS65" s="90"/>
      <c r="CT65" s="90"/>
      <c r="CU65" s="90"/>
      <c r="CV65" s="90"/>
      <c r="CW65" s="90"/>
      <c r="CX65" s="90"/>
      <c r="CY65" s="90"/>
      <c r="CZ65" s="90"/>
      <c r="DA65" s="90"/>
      <c r="DB65" s="90"/>
      <c r="DC65" s="90"/>
      <c r="DD65" s="90"/>
      <c r="DE65" s="90"/>
      <c r="DF65" s="90"/>
      <c r="DG65" s="90"/>
      <c r="DH65" s="90"/>
      <c r="DI65" s="90"/>
      <c r="DJ65" s="90"/>
      <c r="DK65" s="90"/>
    </row>
  </sheetData>
  <mergeCells count="1">
    <mergeCell ref="B10:B11"/>
  </mergeCells>
  <hyperlinks>
    <hyperlink r:id="rId1" ref="D12"/>
  </hyperlinks>
  <drawing r:id="rId2"/>
</worksheet>
</file>