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bignuco/data/asics/investigations/kineticModels/analyses.181015.scripts.1024/matlab181024/181216/190107/190116/paper/second.manuscript/review_frontiers/"/>
    </mc:Choice>
  </mc:AlternateContent>
  <xr:revisionPtr revIDLastSave="0" documentId="13_ncr:1_{A1BACC2A-98AF-5F44-810C-9F14FEB6A6EE}" xr6:coauthVersionLast="36" xr6:coauthVersionMax="36" xr10:uidLastSave="{00000000-0000-0000-0000-000000000000}"/>
  <bookViews>
    <workbookView xWindow="5720" yWindow="3020" windowWidth="36080" windowHeight="22200" xr2:uid="{8EF97C74-310A-C043-8EA3-EEE17053B030}"/>
  </bookViews>
  <sheets>
    <sheet name="panels.4D.4G" sheetId="3" r:id="rId1"/>
    <sheet name="panels.4C.4F" sheetId="2" r:id="rId2"/>
    <sheet name="panels.4J.4K" sheetId="1" r:id="rId3"/>
    <sheet name="panels.9A.9B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3" l="1"/>
  <c r="S4" i="3"/>
  <c r="R5" i="3"/>
  <c r="S5" i="3"/>
  <c r="R6" i="3"/>
  <c r="S6" i="3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S3" i="3"/>
  <c r="R3" i="3"/>
  <c r="I4" i="3"/>
  <c r="I5" i="3"/>
  <c r="I6" i="3"/>
  <c r="I7" i="3"/>
  <c r="I8" i="3"/>
  <c r="I9" i="3"/>
  <c r="I10" i="3"/>
  <c r="I11" i="3"/>
  <c r="I12" i="3"/>
  <c r="I13" i="3"/>
  <c r="I3" i="3"/>
  <c r="H4" i="3"/>
  <c r="H5" i="3"/>
  <c r="H6" i="3"/>
  <c r="H7" i="3"/>
  <c r="H8" i="3"/>
  <c r="H9" i="3"/>
  <c r="H10" i="3"/>
  <c r="H11" i="3"/>
  <c r="H12" i="3"/>
  <c r="H13" i="3"/>
  <c r="H3" i="3"/>
  <c r="Q13" i="3" l="1"/>
  <c r="P13" i="3"/>
  <c r="O13" i="3"/>
  <c r="G13" i="3"/>
  <c r="F13" i="3"/>
  <c r="E13" i="3"/>
  <c r="Q12" i="3"/>
  <c r="P12" i="3"/>
  <c r="O12" i="3"/>
  <c r="G12" i="3"/>
  <c r="F12" i="3"/>
  <c r="E12" i="3"/>
  <c r="Q11" i="3"/>
  <c r="P11" i="3"/>
  <c r="O11" i="3"/>
  <c r="G11" i="3"/>
  <c r="F11" i="3"/>
  <c r="E11" i="3"/>
  <c r="Q10" i="3"/>
  <c r="P10" i="3"/>
  <c r="O10" i="3"/>
  <c r="G10" i="3"/>
  <c r="F10" i="3"/>
  <c r="E10" i="3"/>
  <c r="Q9" i="3"/>
  <c r="P9" i="3"/>
  <c r="O9" i="3"/>
  <c r="G9" i="3"/>
  <c r="F9" i="3"/>
  <c r="E9" i="3"/>
  <c r="Q8" i="3"/>
  <c r="P8" i="3"/>
  <c r="O8" i="3"/>
  <c r="G8" i="3"/>
  <c r="F8" i="3"/>
  <c r="E8" i="3"/>
  <c r="Q7" i="3"/>
  <c r="P7" i="3"/>
  <c r="O7" i="3"/>
  <c r="G7" i="3"/>
  <c r="F7" i="3"/>
  <c r="E7" i="3"/>
  <c r="Q6" i="3"/>
  <c r="P6" i="3"/>
  <c r="O6" i="3"/>
  <c r="G6" i="3"/>
  <c r="F6" i="3"/>
  <c r="E6" i="3"/>
  <c r="Q5" i="3"/>
  <c r="P5" i="3"/>
  <c r="O5" i="3"/>
  <c r="G5" i="3"/>
  <c r="F5" i="3"/>
  <c r="E5" i="3"/>
  <c r="Q4" i="3"/>
  <c r="P4" i="3"/>
  <c r="O4" i="3"/>
  <c r="G4" i="3"/>
  <c r="F4" i="3"/>
  <c r="E4" i="3"/>
  <c r="Q3" i="3"/>
  <c r="P3" i="3"/>
  <c r="O3" i="3"/>
  <c r="G3" i="3"/>
  <c r="F3" i="3"/>
  <c r="E3" i="3"/>
  <c r="O13" i="2"/>
  <c r="O12" i="2"/>
  <c r="O11" i="2"/>
  <c r="O10" i="2"/>
  <c r="O9" i="2"/>
  <c r="O8" i="2"/>
  <c r="O7" i="2"/>
  <c r="O6" i="2"/>
  <c r="O5" i="2"/>
  <c r="O4" i="2"/>
  <c r="O3" i="2"/>
  <c r="E13" i="2"/>
  <c r="E12" i="2"/>
  <c r="E11" i="2"/>
  <c r="E10" i="2"/>
  <c r="E9" i="2"/>
  <c r="E8" i="2"/>
  <c r="E7" i="2"/>
  <c r="E6" i="2"/>
  <c r="E5" i="2"/>
  <c r="E4" i="2"/>
  <c r="E3" i="2"/>
  <c r="F13" i="2"/>
  <c r="F12" i="2"/>
  <c r="F11" i="2"/>
  <c r="F10" i="2"/>
  <c r="F9" i="2"/>
  <c r="F8" i="2"/>
  <c r="F7" i="2"/>
  <c r="F6" i="2"/>
  <c r="F5" i="2"/>
  <c r="F4" i="2"/>
  <c r="F3" i="2"/>
  <c r="H3" i="2" s="1"/>
  <c r="Q13" i="2"/>
  <c r="S13" i="2" s="1"/>
  <c r="P13" i="2"/>
  <c r="G13" i="2"/>
  <c r="Q12" i="2"/>
  <c r="S12" i="2" s="1"/>
  <c r="P12" i="2"/>
  <c r="G12" i="2"/>
  <c r="Q11" i="2"/>
  <c r="P11" i="2"/>
  <c r="G11" i="2"/>
  <c r="Q10" i="2"/>
  <c r="P10" i="2"/>
  <c r="G10" i="2"/>
  <c r="Q9" i="2"/>
  <c r="S9" i="2" s="1"/>
  <c r="P9" i="2"/>
  <c r="G9" i="2"/>
  <c r="Q8" i="2"/>
  <c r="S8" i="2" s="1"/>
  <c r="P8" i="2"/>
  <c r="R8" i="2" s="1"/>
  <c r="G8" i="2"/>
  <c r="Q7" i="2"/>
  <c r="P7" i="2"/>
  <c r="G7" i="2"/>
  <c r="Q6" i="2"/>
  <c r="P6" i="2"/>
  <c r="G6" i="2"/>
  <c r="Q5" i="2"/>
  <c r="S5" i="2" s="1"/>
  <c r="P5" i="2"/>
  <c r="G5" i="2"/>
  <c r="Q4" i="2"/>
  <c r="S4" i="2" s="1"/>
  <c r="P4" i="2"/>
  <c r="R4" i="2" s="1"/>
  <c r="G4" i="2"/>
  <c r="Q3" i="2"/>
  <c r="S3" i="2" s="1"/>
  <c r="P3" i="2"/>
  <c r="R3" i="2" s="1"/>
  <c r="G3" i="2"/>
  <c r="I3" i="2" s="1"/>
  <c r="R12" i="2" l="1"/>
  <c r="H6" i="2"/>
  <c r="H10" i="2"/>
  <c r="R11" i="2"/>
  <c r="R6" i="2"/>
  <c r="S7" i="2"/>
  <c r="R10" i="2"/>
  <c r="S11" i="2"/>
  <c r="R7" i="2"/>
  <c r="R5" i="2"/>
  <c r="S6" i="2"/>
  <c r="R9" i="2"/>
  <c r="S10" i="2"/>
  <c r="R13" i="2"/>
  <c r="I11" i="2"/>
  <c r="I10" i="2"/>
  <c r="H7" i="2"/>
  <c r="I5" i="2"/>
  <c r="I9" i="2"/>
  <c r="I13" i="2"/>
  <c r="H4" i="2"/>
  <c r="H8" i="2"/>
  <c r="H12" i="2"/>
  <c r="I7" i="2"/>
  <c r="I6" i="2"/>
  <c r="H11" i="2"/>
  <c r="I4" i="2"/>
  <c r="I8" i="2"/>
  <c r="I12" i="2"/>
  <c r="H5" i="2"/>
  <c r="H9" i="2"/>
  <c r="H13" i="2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M3" i="1"/>
  <c r="M4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<sst xmlns="http://schemas.openxmlformats.org/spreadsheetml/2006/main" count="66" uniqueCount="12">
  <si>
    <t>pHf</t>
  </si>
  <si>
    <t> pH_drop_10_90(ms)</t>
  </si>
  <si>
    <t> Ipeak(uA/cm2)</t>
  </si>
  <si>
    <t> Q(uC/cm2) </t>
  </si>
  <si>
    <t> pH_drop_10_90(s)</t>
  </si>
  <si>
    <t> pos_Ipeak(uA/cm2)</t>
  </si>
  <si>
    <t>posQ</t>
  </si>
  <si>
    <t>Firing time</t>
  </si>
  <si>
    <t>nbAP</t>
  </si>
  <si>
    <t>norm.iPeak</t>
  </si>
  <si>
    <t>norm.Q</t>
  </si>
  <si>
    <t xml:space="preserve">SHIFT in f_HH_ASIC.m  ==&gt;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</si>
</sst>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Ipeak</a:t>
            </a:r>
            <a:r>
              <a:rPr lang="en-US" baseline="0"/>
              <a:t> (uA/cm2)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panels.4D.4G!$E$3:$E$13</c:f>
              <c:numCache>
                <c:formatCode>General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16</c:v>
                </c:pt>
              </c:numCache>
            </c:numRef>
          </c:xVal>
          <c:yVal>
            <c:numRef>
              <c:f>panels.4D.4G!$H$3:$H$13</c:f>
              <c:numCache>
                <c:formatCode>0.00</c:formatCode>
                <c:ptCount val="11"/>
                <c:pt idx="0">
                  <c:v>1</c:v>
                </c:pt>
                <c:pt idx="1">
                  <c:v>0.72164634146341478</c:v>
                </c:pt>
                <c:pt idx="2">
                  <c:v>0.51707317073170744</c:v>
                </c:pt>
                <c:pt idx="3">
                  <c:v>0.38750000000000007</c:v>
                </c:pt>
                <c:pt idx="4">
                  <c:v>0.31524390243902439</c:v>
                </c:pt>
                <c:pt idx="5">
                  <c:v>0.2704268292682927</c:v>
                </c:pt>
                <c:pt idx="6">
                  <c:v>0.23963414634146343</c:v>
                </c:pt>
                <c:pt idx="7">
                  <c:v>0.19847560975609757</c:v>
                </c:pt>
                <c:pt idx="8">
                  <c:v>0.17164634146341465</c:v>
                </c:pt>
                <c:pt idx="9">
                  <c:v>0.13719512195121952</c:v>
                </c:pt>
                <c:pt idx="10">
                  <c:v>8.0792682926829271E-2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20-7949-9E35-82BFD6D458FA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panels.4D.4G!$E$3:$E$13</c:f>
              <c:numCache>
                <c:formatCode>General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16</c:v>
                </c:pt>
              </c:numCache>
            </c:numRef>
          </c:xVal>
          <c:yVal>
            <c:numRef>
              <c:f>panels.4D.4G!$R$3:$R$13</c:f>
              <c:numCache>
                <c:formatCode>0.00</c:formatCode>
                <c:ptCount val="11"/>
                <c:pt idx="0">
                  <c:v>1</c:v>
                </c:pt>
                <c:pt idx="1">
                  <c:v>0.72480508229858498</c:v>
                </c:pt>
                <c:pt idx="2">
                  <c:v>0.52151313889691009</c:v>
                </c:pt>
                <c:pt idx="3">
                  <c:v>0.3927230724805082</c:v>
                </c:pt>
                <c:pt idx="4">
                  <c:v>0.32082009818076807</c:v>
                </c:pt>
                <c:pt idx="5">
                  <c:v>0.27634998556165175</c:v>
                </c:pt>
                <c:pt idx="6">
                  <c:v>0.24602945423043601</c:v>
                </c:pt>
                <c:pt idx="7">
                  <c:v>0.20560207912214842</c:v>
                </c:pt>
                <c:pt idx="8">
                  <c:v>0.17932428530176148</c:v>
                </c:pt>
                <c:pt idx="9">
                  <c:v>0.1458273173548946</c:v>
                </c:pt>
                <c:pt idx="10">
                  <c:v>9.1827894888824715E-2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20-7949-9E35-82BFD6D45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51119"/>
        <c:axId val="532350095"/>
      </c:scatterChart>
      <c:valAx>
        <c:axId val="530551119"/>
        <c:scaling>
          <c:orientation val="minMax"/>
          <c:max val="1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50095"/>
        <c:crosses val="autoZero"/>
        <c:crossBetween val="midCat"/>
      </c:valAx>
      <c:valAx>
        <c:axId val="532350095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51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Firing</a:t>
            </a:r>
            <a:r>
              <a:rPr lang="en-US" baseline="0"/>
              <a:t> time (s)</a:t>
            </a:r>
          </a:p>
          <a:p>
            <a:pPr>
              <a:defRPr/>
            </a:pPr>
            <a:r>
              <a:rPr lang="en-US" baseline="0"/>
              <a:t>pHf = 6.6</a:t>
            </a:r>
            <a:endParaRPr lang="en-US"/>
          </a:p>
        </c:rich>
      </c:tx>
      <c:layout>
        <c:manualLayout>
          <c:xMode val="edge"/>
          <c:yMode val="edge"/>
          <c:x val="0.41888030888030886"/>
          <c:y val="3.7463976945244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shift 0.15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panels.9A.9B!$B$53:$B$74</c:f>
              <c:numCache>
                <c:formatCode>General</c:formatCode>
                <c:ptCount val="22"/>
                <c:pt idx="0">
                  <c:v>250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4000</c:v>
                </c:pt>
                <c:pt idx="6">
                  <c:v>5000</c:v>
                </c:pt>
                <c:pt idx="7">
                  <c:v>6000</c:v>
                </c:pt>
                <c:pt idx="8">
                  <c:v>7000</c:v>
                </c:pt>
                <c:pt idx="9">
                  <c:v>8001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16000</c:v>
                </c:pt>
                <c:pt idx="18">
                  <c:v>17000</c:v>
                </c:pt>
                <c:pt idx="19">
                  <c:v>18001</c:v>
                </c:pt>
                <c:pt idx="20">
                  <c:v>19000</c:v>
                </c:pt>
                <c:pt idx="21">
                  <c:v>20000</c:v>
                </c:pt>
              </c:numCache>
            </c:numRef>
          </c:xVal>
          <c:yVal>
            <c:numRef>
              <c:f>panels.9A.9B!$E$53:$E$74</c:f>
              <c:numCache>
                <c:formatCode>General</c:formatCode>
                <c:ptCount val="22"/>
                <c:pt idx="0">
                  <c:v>0.08</c:v>
                </c:pt>
                <c:pt idx="1">
                  <c:v>0.71</c:v>
                </c:pt>
                <c:pt idx="2">
                  <c:v>0.65</c:v>
                </c:pt>
                <c:pt idx="3">
                  <c:v>0.78</c:v>
                </c:pt>
                <c:pt idx="4">
                  <c:v>0.47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07-4D46-A541-6D83905BCE14}"/>
            </c:ext>
          </c:extLst>
        </c:ser>
        <c:ser>
          <c:idx val="0"/>
          <c:order val="1"/>
          <c:tx>
            <c:v>shift 0.00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panels.9A.9B!$B$53:$B$74</c:f>
              <c:numCache>
                <c:formatCode>General</c:formatCode>
                <c:ptCount val="22"/>
                <c:pt idx="0">
                  <c:v>250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4000</c:v>
                </c:pt>
                <c:pt idx="6">
                  <c:v>5000</c:v>
                </c:pt>
                <c:pt idx="7">
                  <c:v>6000</c:v>
                </c:pt>
                <c:pt idx="8">
                  <c:v>7000</c:v>
                </c:pt>
                <c:pt idx="9">
                  <c:v>8001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16000</c:v>
                </c:pt>
                <c:pt idx="18">
                  <c:v>17000</c:v>
                </c:pt>
                <c:pt idx="19">
                  <c:v>18001</c:v>
                </c:pt>
                <c:pt idx="20">
                  <c:v>19000</c:v>
                </c:pt>
                <c:pt idx="21">
                  <c:v>20000</c:v>
                </c:pt>
              </c:numCache>
            </c:numRef>
          </c:xVal>
          <c:yVal>
            <c:numRef>
              <c:f>panels.9A.9B!$J$53:$J$74</c:f>
              <c:numCache>
                <c:formatCode>General</c:formatCode>
                <c:ptCount val="22"/>
                <c:pt idx="0">
                  <c:v>0.08</c:v>
                </c:pt>
                <c:pt idx="1">
                  <c:v>0.65</c:v>
                </c:pt>
                <c:pt idx="2">
                  <c:v>0.83</c:v>
                </c:pt>
                <c:pt idx="3">
                  <c:v>0.77</c:v>
                </c:pt>
                <c:pt idx="4">
                  <c:v>0.75</c:v>
                </c:pt>
                <c:pt idx="5">
                  <c:v>0.23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07-4D46-A541-6D83905BC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51119"/>
        <c:axId val="532350095"/>
      </c:scatterChart>
      <c:valAx>
        <c:axId val="530551119"/>
        <c:scaling>
          <c:orientation val="minMax"/>
          <c:max val="100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50095"/>
        <c:crosses val="autoZero"/>
        <c:crossBetween val="midCat"/>
      </c:valAx>
      <c:valAx>
        <c:axId val="5323500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511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Q(uC/cm2)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shift 0.15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panels.4D.4G!$E$3:$E$13</c:f>
              <c:numCache>
                <c:formatCode>General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16</c:v>
                </c:pt>
              </c:numCache>
            </c:numRef>
          </c:xVal>
          <c:yVal>
            <c:numRef>
              <c:f>panels.4D.4G!$I$3:$I$13</c:f>
              <c:numCache>
                <c:formatCode>0.00</c:formatCode>
                <c:ptCount val="11"/>
                <c:pt idx="0">
                  <c:v>1</c:v>
                </c:pt>
                <c:pt idx="1">
                  <c:v>0.90656906879404486</c:v>
                </c:pt>
                <c:pt idx="2">
                  <c:v>0.83683564349388806</c:v>
                </c:pt>
                <c:pt idx="3">
                  <c:v>0.78454905030996935</c:v>
                </c:pt>
                <c:pt idx="4">
                  <c:v>0.7453980827219947</c:v>
                </c:pt>
                <c:pt idx="5">
                  <c:v>0.71623804056239326</c:v>
                </c:pt>
                <c:pt idx="6">
                  <c:v>0.69472230450159456</c:v>
                </c:pt>
                <c:pt idx="7">
                  <c:v>0.66797586812878562</c:v>
                </c:pt>
                <c:pt idx="8">
                  <c:v>0.65550016380282117</c:v>
                </c:pt>
                <c:pt idx="9">
                  <c:v>0.65297351836946593</c:v>
                </c:pt>
                <c:pt idx="10">
                  <c:v>0.71384746137027077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04-D641-9B71-B30CF1B34ECF}"/>
            </c:ext>
          </c:extLst>
        </c:ser>
        <c:ser>
          <c:idx val="0"/>
          <c:order val="1"/>
          <c:tx>
            <c:v>shift 0.00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panels.4D.4G!$E$3:$E$13</c:f>
              <c:numCache>
                <c:formatCode>General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16</c:v>
                </c:pt>
              </c:numCache>
            </c:numRef>
          </c:xVal>
          <c:yVal>
            <c:numRef>
              <c:f>panels.4D.4G!$S$3:$S$13</c:f>
              <c:numCache>
                <c:formatCode>0.00</c:formatCode>
                <c:ptCount val="11"/>
                <c:pt idx="0">
                  <c:v>1</c:v>
                </c:pt>
                <c:pt idx="1">
                  <c:v>0.91191028371798843</c:v>
                </c:pt>
                <c:pt idx="2">
                  <c:v>0.84676243470584889</c:v>
                </c:pt>
                <c:pt idx="3">
                  <c:v>0.79856298681210858</c:v>
                </c:pt>
                <c:pt idx="4">
                  <c:v>0.76317606909012814</c:v>
                </c:pt>
                <c:pt idx="5">
                  <c:v>0.73757711655510916</c:v>
                </c:pt>
                <c:pt idx="6">
                  <c:v>0.71950164626973612</c:v>
                </c:pt>
                <c:pt idx="7">
                  <c:v>0.69948385355194276</c:v>
                </c:pt>
                <c:pt idx="8">
                  <c:v>0.69373028367858047</c:v>
                </c:pt>
                <c:pt idx="9">
                  <c:v>0.70502560535633718</c:v>
                </c:pt>
                <c:pt idx="10">
                  <c:v>0.82704906888717689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04-D641-9B71-B30CF1B34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51119"/>
        <c:axId val="532350095"/>
      </c:scatterChart>
      <c:valAx>
        <c:axId val="530551119"/>
        <c:scaling>
          <c:orientation val="minMax"/>
          <c:max val="1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50095"/>
        <c:crosses val="autoZero"/>
        <c:crossBetween val="midCat"/>
      </c:valAx>
      <c:valAx>
        <c:axId val="532350095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511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Ipeak</a:t>
            </a:r>
            <a:r>
              <a:rPr lang="en-US" baseline="0"/>
              <a:t> (uA/cm2)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panels.4C.4F!$E$3:$E$13</c:f>
              <c:numCache>
                <c:formatCode>General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16</c:v>
                </c:pt>
              </c:numCache>
            </c:numRef>
          </c:xVal>
          <c:yVal>
            <c:numRef>
              <c:f>panels.4C.4F!$H$3:$H$13</c:f>
              <c:numCache>
                <c:formatCode>0.00</c:formatCode>
                <c:ptCount val="11"/>
                <c:pt idx="0">
                  <c:v>1</c:v>
                </c:pt>
                <c:pt idx="1">
                  <c:v>0.66640896791650561</c:v>
                </c:pt>
                <c:pt idx="2">
                  <c:v>0.47055791779409872</c:v>
                </c:pt>
                <c:pt idx="3">
                  <c:v>0.34905295709315809</c:v>
                </c:pt>
                <c:pt idx="4">
                  <c:v>0.27058368766911478</c:v>
                </c:pt>
                <c:pt idx="5">
                  <c:v>0.21852854013658035</c:v>
                </c:pt>
                <c:pt idx="6">
                  <c:v>0.18309496198943437</c:v>
                </c:pt>
                <c:pt idx="7">
                  <c:v>0.14044581883777865</c:v>
                </c:pt>
                <c:pt idx="8">
                  <c:v>0.11660868444788043</c:v>
                </c:pt>
                <c:pt idx="9">
                  <c:v>9.032341193145213E-2</c:v>
                </c:pt>
                <c:pt idx="10">
                  <c:v>5.2441695657776066E-2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B2-BE43-AB51-D6257538F5E1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panels.4C.4F!$E$3:$E$13</c:f>
              <c:numCache>
                <c:formatCode>General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16</c:v>
                </c:pt>
              </c:numCache>
            </c:numRef>
          </c:xVal>
          <c:yVal>
            <c:numRef>
              <c:f>panels.4C.4F!$R$3:$R$13</c:f>
              <c:numCache>
                <c:formatCode>0.00</c:formatCode>
                <c:ptCount val="11"/>
                <c:pt idx="0">
                  <c:v>1</c:v>
                </c:pt>
                <c:pt idx="1">
                  <c:v>0.66813671444321943</c:v>
                </c:pt>
                <c:pt idx="2">
                  <c:v>0.47298787210584348</c:v>
                </c:pt>
                <c:pt idx="3">
                  <c:v>0.3517089305402426</c:v>
                </c:pt>
                <c:pt idx="4">
                  <c:v>0.27330638245742989</c:v>
                </c:pt>
                <c:pt idx="5">
                  <c:v>0.22136469435256648</c:v>
                </c:pt>
                <c:pt idx="6">
                  <c:v>0.18583853975254197</c:v>
                </c:pt>
                <c:pt idx="7">
                  <c:v>0.14332965821389196</c:v>
                </c:pt>
                <c:pt idx="8">
                  <c:v>0.11956388582628937</c:v>
                </c:pt>
                <c:pt idx="9">
                  <c:v>9.3470537792478256E-2</c:v>
                </c:pt>
                <c:pt idx="10">
                  <c:v>5.6474335415901022E-2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B2-BE43-AB51-D6257538F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51119"/>
        <c:axId val="532350095"/>
      </c:scatterChart>
      <c:valAx>
        <c:axId val="530551119"/>
        <c:scaling>
          <c:orientation val="minMax"/>
          <c:max val="1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50095"/>
        <c:crosses val="autoZero"/>
        <c:crossBetween val="midCat"/>
      </c:valAx>
      <c:valAx>
        <c:axId val="532350095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51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Q(uC/cm2)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shift 0.15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panels.4C.4F!$E$3:$E$13</c:f>
              <c:numCache>
                <c:formatCode>General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16</c:v>
                </c:pt>
              </c:numCache>
            </c:numRef>
          </c:xVal>
          <c:yVal>
            <c:numRef>
              <c:f>panels.4C.4F!$I$3:$I$13</c:f>
              <c:numCache>
                <c:formatCode>0.00</c:formatCode>
                <c:ptCount val="11"/>
                <c:pt idx="0">
                  <c:v>1</c:v>
                </c:pt>
                <c:pt idx="1">
                  <c:v>0.79643672027867607</c:v>
                </c:pt>
                <c:pt idx="2">
                  <c:v>0.65429840313936283</c:v>
                </c:pt>
                <c:pt idx="3">
                  <c:v>0.55284978190910139</c:v>
                </c:pt>
                <c:pt idx="4">
                  <c:v>0.47907506773700981</c:v>
                </c:pt>
                <c:pt idx="5">
                  <c:v>0.42453791947935277</c:v>
                </c:pt>
                <c:pt idx="6">
                  <c:v>0.38363628478371747</c:v>
                </c:pt>
                <c:pt idx="7">
                  <c:v>0.32871686175174081</c:v>
                </c:pt>
                <c:pt idx="8">
                  <c:v>0.295785499108974</c:v>
                </c:pt>
                <c:pt idx="9">
                  <c:v>0.26273972876937546</c:v>
                </c:pt>
                <c:pt idx="10">
                  <c:v>0.24697285672486677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90-B843-A5E2-52EAC21696A1}"/>
            </c:ext>
          </c:extLst>
        </c:ser>
        <c:ser>
          <c:idx val="0"/>
          <c:order val="1"/>
          <c:tx>
            <c:v>shift 0.00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panels.4C.4F!$E$3:$E$13</c:f>
              <c:numCache>
                <c:formatCode>General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16</c:v>
                </c:pt>
              </c:numCache>
            </c:numRef>
          </c:xVal>
          <c:yVal>
            <c:numRef>
              <c:f>panels.4C.4F!$S$3:$S$13</c:f>
              <c:numCache>
                <c:formatCode>0.00</c:formatCode>
                <c:ptCount val="11"/>
                <c:pt idx="0">
                  <c:v>1</c:v>
                </c:pt>
                <c:pt idx="1">
                  <c:v>0.79868651552307468</c:v>
                </c:pt>
                <c:pt idx="2">
                  <c:v>0.65807422377166691</c:v>
                </c:pt>
                <c:pt idx="3">
                  <c:v>0.55773425233232643</c:v>
                </c:pt>
                <c:pt idx="4">
                  <c:v>0.48482661344693445</c:v>
                </c:pt>
                <c:pt idx="5">
                  <c:v>0.43101903217149229</c:v>
                </c:pt>
                <c:pt idx="6">
                  <c:v>0.39077058390080721</c:v>
                </c:pt>
                <c:pt idx="7">
                  <c:v>0.33706240729768305</c:v>
                </c:pt>
                <c:pt idx="8">
                  <c:v>0.30532154427489699</c:v>
                </c:pt>
                <c:pt idx="9">
                  <c:v>0.27477129931604738</c:v>
                </c:pt>
                <c:pt idx="10">
                  <c:v>0.27072163129594784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90-B843-A5E2-52EAC2169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51119"/>
        <c:axId val="532350095"/>
      </c:scatterChart>
      <c:valAx>
        <c:axId val="530551119"/>
        <c:scaling>
          <c:orientation val="minMax"/>
          <c:max val="1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50095"/>
        <c:crosses val="autoZero"/>
        <c:crossBetween val="midCat"/>
      </c:valAx>
      <c:valAx>
        <c:axId val="532350095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511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Ipeak</a:t>
            </a:r>
            <a:r>
              <a:rPr lang="en-US" baseline="0"/>
              <a:t> (uA/cm2)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panels.4J.4K!$A$3:$A$21</c:f>
              <c:numCache>
                <c:formatCode>General</c:formatCode>
                <c:ptCount val="19"/>
                <c:pt idx="0">
                  <c:v>5.8</c:v>
                </c:pt>
                <c:pt idx="1">
                  <c:v>5.9</c:v>
                </c:pt>
                <c:pt idx="2">
                  <c:v>6</c:v>
                </c:pt>
                <c:pt idx="3">
                  <c:v>6.1</c:v>
                </c:pt>
                <c:pt idx="4">
                  <c:v>6.2</c:v>
                </c:pt>
                <c:pt idx="5">
                  <c:v>6.3</c:v>
                </c:pt>
                <c:pt idx="6">
                  <c:v>6.4</c:v>
                </c:pt>
                <c:pt idx="7">
                  <c:v>6.5</c:v>
                </c:pt>
                <c:pt idx="8">
                  <c:v>6.6</c:v>
                </c:pt>
                <c:pt idx="9">
                  <c:v>6.7</c:v>
                </c:pt>
                <c:pt idx="10">
                  <c:v>6.8</c:v>
                </c:pt>
                <c:pt idx="11">
                  <c:v>6.85</c:v>
                </c:pt>
                <c:pt idx="12">
                  <c:v>6.9</c:v>
                </c:pt>
                <c:pt idx="13">
                  <c:v>6.95</c:v>
                </c:pt>
                <c:pt idx="14">
                  <c:v>7</c:v>
                </c:pt>
                <c:pt idx="15">
                  <c:v>7.05</c:v>
                </c:pt>
                <c:pt idx="16">
                  <c:v>7.1</c:v>
                </c:pt>
                <c:pt idx="17">
                  <c:v>7.15</c:v>
                </c:pt>
                <c:pt idx="18">
                  <c:v>7.2</c:v>
                </c:pt>
              </c:numCache>
            </c:numRef>
          </c:xVal>
          <c:yVal>
            <c:numRef>
              <c:f>panels.4J.4K!$F$3:$F$21</c:f>
              <c:numCache>
                <c:formatCode>General</c:formatCode>
                <c:ptCount val="19"/>
                <c:pt idx="0">
                  <c:v>86.84</c:v>
                </c:pt>
                <c:pt idx="1">
                  <c:v>82.35</c:v>
                </c:pt>
                <c:pt idx="2">
                  <c:v>77.61</c:v>
                </c:pt>
                <c:pt idx="3">
                  <c:v>72.599999999999994</c:v>
                </c:pt>
                <c:pt idx="4">
                  <c:v>67.3</c:v>
                </c:pt>
                <c:pt idx="5">
                  <c:v>61.71</c:v>
                </c:pt>
                <c:pt idx="6">
                  <c:v>55.82</c:v>
                </c:pt>
                <c:pt idx="7">
                  <c:v>47.41</c:v>
                </c:pt>
                <c:pt idx="8">
                  <c:v>32.799999999999997</c:v>
                </c:pt>
                <c:pt idx="9">
                  <c:v>19.03</c:v>
                </c:pt>
                <c:pt idx="10">
                  <c:v>10.31</c:v>
                </c:pt>
                <c:pt idx="11">
                  <c:v>7.34</c:v>
                </c:pt>
                <c:pt idx="12">
                  <c:v>5.03</c:v>
                </c:pt>
                <c:pt idx="13">
                  <c:v>3.31</c:v>
                </c:pt>
                <c:pt idx="14">
                  <c:v>2.11</c:v>
                </c:pt>
                <c:pt idx="15">
                  <c:v>1.32</c:v>
                </c:pt>
                <c:pt idx="16">
                  <c:v>0.81</c:v>
                </c:pt>
                <c:pt idx="17">
                  <c:v>0.48</c:v>
                </c:pt>
                <c:pt idx="18">
                  <c:v>0.28000000000000003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0A-6849-A9D0-C6C1A49F9166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panels.4J.4K!$A$3:$A$21</c:f>
              <c:numCache>
                <c:formatCode>General</c:formatCode>
                <c:ptCount val="19"/>
                <c:pt idx="0">
                  <c:v>5.8</c:v>
                </c:pt>
                <c:pt idx="1">
                  <c:v>5.9</c:v>
                </c:pt>
                <c:pt idx="2">
                  <c:v>6</c:v>
                </c:pt>
                <c:pt idx="3">
                  <c:v>6.1</c:v>
                </c:pt>
                <c:pt idx="4">
                  <c:v>6.2</c:v>
                </c:pt>
                <c:pt idx="5">
                  <c:v>6.3</c:v>
                </c:pt>
                <c:pt idx="6">
                  <c:v>6.4</c:v>
                </c:pt>
                <c:pt idx="7">
                  <c:v>6.5</c:v>
                </c:pt>
                <c:pt idx="8">
                  <c:v>6.6</c:v>
                </c:pt>
                <c:pt idx="9">
                  <c:v>6.7</c:v>
                </c:pt>
                <c:pt idx="10">
                  <c:v>6.8</c:v>
                </c:pt>
                <c:pt idx="11">
                  <c:v>6.85</c:v>
                </c:pt>
                <c:pt idx="12">
                  <c:v>6.9</c:v>
                </c:pt>
                <c:pt idx="13">
                  <c:v>6.95</c:v>
                </c:pt>
                <c:pt idx="14">
                  <c:v>7</c:v>
                </c:pt>
                <c:pt idx="15">
                  <c:v>7.05</c:v>
                </c:pt>
                <c:pt idx="16">
                  <c:v>7.1</c:v>
                </c:pt>
                <c:pt idx="17">
                  <c:v>7.15</c:v>
                </c:pt>
                <c:pt idx="18">
                  <c:v>7.2</c:v>
                </c:pt>
              </c:numCache>
            </c:numRef>
          </c:xVal>
          <c:yVal>
            <c:numRef>
              <c:f>panels.4J.4K!$M$3:$M$21</c:f>
              <c:numCache>
                <c:formatCode>General</c:formatCode>
                <c:ptCount val="19"/>
                <c:pt idx="0">
                  <c:v>91.28</c:v>
                </c:pt>
                <c:pt idx="1">
                  <c:v>86.59</c:v>
                </c:pt>
                <c:pt idx="2">
                  <c:v>81.63</c:v>
                </c:pt>
                <c:pt idx="3">
                  <c:v>76.39</c:v>
                </c:pt>
                <c:pt idx="4">
                  <c:v>70.849999999999994</c:v>
                </c:pt>
                <c:pt idx="5">
                  <c:v>64.989999999999995</c:v>
                </c:pt>
                <c:pt idx="6">
                  <c:v>58.82</c:v>
                </c:pt>
                <c:pt idx="7">
                  <c:v>50.01</c:v>
                </c:pt>
                <c:pt idx="8">
                  <c:v>34.630000000000003</c:v>
                </c:pt>
                <c:pt idx="9">
                  <c:v>20.11</c:v>
                </c:pt>
                <c:pt idx="10">
                  <c:v>10.91</c:v>
                </c:pt>
                <c:pt idx="11">
                  <c:v>7.78</c:v>
                </c:pt>
                <c:pt idx="12">
                  <c:v>5.33</c:v>
                </c:pt>
                <c:pt idx="13">
                  <c:v>3.51</c:v>
                </c:pt>
                <c:pt idx="14">
                  <c:v>2.2400000000000002</c:v>
                </c:pt>
                <c:pt idx="15">
                  <c:v>1.4</c:v>
                </c:pt>
                <c:pt idx="16">
                  <c:v>0.86</c:v>
                </c:pt>
                <c:pt idx="17">
                  <c:v>0.52</c:v>
                </c:pt>
                <c:pt idx="18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0A-6849-A9D0-C6C1A49F9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51119"/>
        <c:axId val="532350095"/>
      </c:scatterChart>
      <c:valAx>
        <c:axId val="530551119"/>
        <c:scaling>
          <c:orientation val="minMax"/>
          <c:min val="5.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50095"/>
        <c:crosses val="autoZero"/>
        <c:crossBetween val="midCat"/>
      </c:valAx>
      <c:valAx>
        <c:axId val="5323500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51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Q(uC/cm2)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shift 0.15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panels.4J.4K!$A$3:$A$21</c:f>
              <c:numCache>
                <c:formatCode>General</c:formatCode>
                <c:ptCount val="19"/>
                <c:pt idx="0">
                  <c:v>5.8</c:v>
                </c:pt>
                <c:pt idx="1">
                  <c:v>5.9</c:v>
                </c:pt>
                <c:pt idx="2">
                  <c:v>6</c:v>
                </c:pt>
                <c:pt idx="3">
                  <c:v>6.1</c:v>
                </c:pt>
                <c:pt idx="4">
                  <c:v>6.2</c:v>
                </c:pt>
                <c:pt idx="5">
                  <c:v>6.3</c:v>
                </c:pt>
                <c:pt idx="6">
                  <c:v>6.4</c:v>
                </c:pt>
                <c:pt idx="7">
                  <c:v>6.5</c:v>
                </c:pt>
                <c:pt idx="8">
                  <c:v>6.6</c:v>
                </c:pt>
                <c:pt idx="9">
                  <c:v>6.7</c:v>
                </c:pt>
                <c:pt idx="10">
                  <c:v>6.8</c:v>
                </c:pt>
                <c:pt idx="11">
                  <c:v>6.85</c:v>
                </c:pt>
                <c:pt idx="12">
                  <c:v>6.9</c:v>
                </c:pt>
                <c:pt idx="13">
                  <c:v>6.95</c:v>
                </c:pt>
                <c:pt idx="14">
                  <c:v>7</c:v>
                </c:pt>
                <c:pt idx="15">
                  <c:v>7.05</c:v>
                </c:pt>
                <c:pt idx="16">
                  <c:v>7.1</c:v>
                </c:pt>
                <c:pt idx="17">
                  <c:v>7.15</c:v>
                </c:pt>
                <c:pt idx="18">
                  <c:v>7.2</c:v>
                </c:pt>
              </c:numCache>
            </c:numRef>
          </c:xVal>
          <c:yVal>
            <c:numRef>
              <c:f>panels.4J.4K!$G$3:$G$21</c:f>
              <c:numCache>
                <c:formatCode>General</c:formatCode>
                <c:ptCount val="19"/>
                <c:pt idx="0">
                  <c:v>54346.52</c:v>
                </c:pt>
                <c:pt idx="1">
                  <c:v>52743.58</c:v>
                </c:pt>
                <c:pt idx="2">
                  <c:v>50958.11</c:v>
                </c:pt>
                <c:pt idx="3">
                  <c:v>48892.69</c:v>
                </c:pt>
                <c:pt idx="4">
                  <c:v>46309.53</c:v>
                </c:pt>
                <c:pt idx="5">
                  <c:v>42650.98</c:v>
                </c:pt>
                <c:pt idx="6">
                  <c:v>36918.44</c:v>
                </c:pt>
                <c:pt idx="7">
                  <c:v>28484.86</c:v>
                </c:pt>
                <c:pt idx="8">
                  <c:v>19108.34</c:v>
                </c:pt>
                <c:pt idx="9">
                  <c:v>12294.21</c:v>
                </c:pt>
                <c:pt idx="10">
                  <c:v>10046.370000000001</c:v>
                </c:pt>
                <c:pt idx="11">
                  <c:v>10684.86</c:v>
                </c:pt>
                <c:pt idx="12">
                  <c:v>12443.65</c:v>
                </c:pt>
                <c:pt idx="13">
                  <c:v>15337.58</c:v>
                </c:pt>
                <c:pt idx="14">
                  <c:v>19410.32</c:v>
                </c:pt>
                <c:pt idx="15">
                  <c:v>24160.44</c:v>
                </c:pt>
                <c:pt idx="16">
                  <c:v>26140.11</c:v>
                </c:pt>
                <c:pt idx="17">
                  <c:v>21627.19</c:v>
                </c:pt>
                <c:pt idx="18">
                  <c:v>13383.21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60-FD46-AA72-A1A85893EDD1}"/>
            </c:ext>
          </c:extLst>
        </c:ser>
        <c:ser>
          <c:idx val="0"/>
          <c:order val="1"/>
          <c:tx>
            <c:v>shift 0.00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panels.4J.4K!$A$3:$A$21</c:f>
              <c:numCache>
                <c:formatCode>General</c:formatCode>
                <c:ptCount val="19"/>
                <c:pt idx="0">
                  <c:v>5.8</c:v>
                </c:pt>
                <c:pt idx="1">
                  <c:v>5.9</c:v>
                </c:pt>
                <c:pt idx="2">
                  <c:v>6</c:v>
                </c:pt>
                <c:pt idx="3">
                  <c:v>6.1</c:v>
                </c:pt>
                <c:pt idx="4">
                  <c:v>6.2</c:v>
                </c:pt>
                <c:pt idx="5">
                  <c:v>6.3</c:v>
                </c:pt>
                <c:pt idx="6">
                  <c:v>6.4</c:v>
                </c:pt>
                <c:pt idx="7">
                  <c:v>6.5</c:v>
                </c:pt>
                <c:pt idx="8">
                  <c:v>6.6</c:v>
                </c:pt>
                <c:pt idx="9">
                  <c:v>6.7</c:v>
                </c:pt>
                <c:pt idx="10">
                  <c:v>6.8</c:v>
                </c:pt>
                <c:pt idx="11">
                  <c:v>6.85</c:v>
                </c:pt>
                <c:pt idx="12">
                  <c:v>6.9</c:v>
                </c:pt>
                <c:pt idx="13">
                  <c:v>6.95</c:v>
                </c:pt>
                <c:pt idx="14">
                  <c:v>7</c:v>
                </c:pt>
                <c:pt idx="15">
                  <c:v>7.05</c:v>
                </c:pt>
                <c:pt idx="16">
                  <c:v>7.1</c:v>
                </c:pt>
                <c:pt idx="17">
                  <c:v>7.15</c:v>
                </c:pt>
                <c:pt idx="18">
                  <c:v>7.2</c:v>
                </c:pt>
              </c:numCache>
            </c:numRef>
          </c:xVal>
          <c:yVal>
            <c:numRef>
              <c:f>panels.4J.4K!$N$3:$N$21</c:f>
              <c:numCache>
                <c:formatCode>General</c:formatCode>
                <c:ptCount val="19"/>
                <c:pt idx="0">
                  <c:v>57145.21</c:v>
                </c:pt>
                <c:pt idx="1">
                  <c:v>55477.49</c:v>
                </c:pt>
                <c:pt idx="2">
                  <c:v>53619.21</c:v>
                </c:pt>
                <c:pt idx="3">
                  <c:v>51467.99</c:v>
                </c:pt>
                <c:pt idx="4">
                  <c:v>48773.55</c:v>
                </c:pt>
                <c:pt idx="5">
                  <c:v>44948.46</c:v>
                </c:pt>
                <c:pt idx="6">
                  <c:v>38940.53</c:v>
                </c:pt>
                <c:pt idx="7">
                  <c:v>30094.09</c:v>
                </c:pt>
                <c:pt idx="8">
                  <c:v>20300.439999999999</c:v>
                </c:pt>
                <c:pt idx="9">
                  <c:v>13411.87</c:v>
                </c:pt>
                <c:pt idx="10">
                  <c:v>12065.96</c:v>
                </c:pt>
                <c:pt idx="11">
                  <c:v>13952.4</c:v>
                </c:pt>
                <c:pt idx="12">
                  <c:v>17967.5</c:v>
                </c:pt>
                <c:pt idx="13">
                  <c:v>24665.7</c:v>
                </c:pt>
                <c:pt idx="14">
                  <c:v>34317.86</c:v>
                </c:pt>
                <c:pt idx="15">
                  <c:v>44537.57</c:v>
                </c:pt>
                <c:pt idx="16">
                  <c:v>46730.14</c:v>
                </c:pt>
                <c:pt idx="17">
                  <c:v>36752.14</c:v>
                </c:pt>
                <c:pt idx="18">
                  <c:v>23553.32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60-FD46-AA72-A1A85893E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51119"/>
        <c:axId val="532350095"/>
      </c:scatterChart>
      <c:valAx>
        <c:axId val="530551119"/>
        <c:scaling>
          <c:orientation val="minMax"/>
          <c:min val="5.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50095"/>
        <c:crosses val="autoZero"/>
        <c:crossBetween val="midCat"/>
      </c:valAx>
      <c:valAx>
        <c:axId val="532350095"/>
        <c:scaling>
          <c:orientation val="minMax"/>
          <c:max val="600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511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nb AP</a:t>
            </a:r>
          </a:p>
          <a:p>
            <a:pPr>
              <a:defRPr/>
            </a:pPr>
            <a:r>
              <a:rPr lang="en-US" baseline="0"/>
              <a:t>pHf = 6.0</a:t>
            </a:r>
          </a:p>
        </c:rich>
      </c:tx>
      <c:layout>
        <c:manualLayout>
          <c:xMode val="edge"/>
          <c:yMode val="edge"/>
          <c:x val="0.43071178529754961"/>
          <c:y val="4.788732394366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panels.9A.9B!$B$3:$B$24</c:f>
              <c:numCache>
                <c:formatCode>General</c:formatCode>
                <c:ptCount val="22"/>
                <c:pt idx="0">
                  <c:v>250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4000</c:v>
                </c:pt>
                <c:pt idx="6">
                  <c:v>5000</c:v>
                </c:pt>
                <c:pt idx="7">
                  <c:v>6000</c:v>
                </c:pt>
                <c:pt idx="8">
                  <c:v>7000</c:v>
                </c:pt>
                <c:pt idx="9">
                  <c:v>8001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16000</c:v>
                </c:pt>
                <c:pt idx="18">
                  <c:v>17000</c:v>
                </c:pt>
                <c:pt idx="19">
                  <c:v>18001</c:v>
                </c:pt>
                <c:pt idx="20">
                  <c:v>19000</c:v>
                </c:pt>
                <c:pt idx="21">
                  <c:v>20000</c:v>
                </c:pt>
              </c:numCache>
            </c:numRef>
          </c:xVal>
          <c:yVal>
            <c:numRef>
              <c:f>panels.9A.9B!$D$3:$D$24</c:f>
              <c:numCache>
                <c:formatCode>General</c:formatCode>
                <c:ptCount val="2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19</c:v>
                </c:pt>
                <c:pt idx="5">
                  <c:v>14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53-F14B-96E3-29319559D032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panels.9A.9B!$B$3:$B$24</c:f>
              <c:numCache>
                <c:formatCode>General</c:formatCode>
                <c:ptCount val="22"/>
                <c:pt idx="0">
                  <c:v>250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4000</c:v>
                </c:pt>
                <c:pt idx="6">
                  <c:v>5000</c:v>
                </c:pt>
                <c:pt idx="7">
                  <c:v>6000</c:v>
                </c:pt>
                <c:pt idx="8">
                  <c:v>7000</c:v>
                </c:pt>
                <c:pt idx="9">
                  <c:v>8001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16000</c:v>
                </c:pt>
                <c:pt idx="18">
                  <c:v>17000</c:v>
                </c:pt>
                <c:pt idx="19">
                  <c:v>18001</c:v>
                </c:pt>
                <c:pt idx="20">
                  <c:v>19000</c:v>
                </c:pt>
                <c:pt idx="21">
                  <c:v>20000</c:v>
                </c:pt>
              </c:numCache>
            </c:numRef>
          </c:xVal>
          <c:yVal>
            <c:numRef>
              <c:f>panels.9A.9B!$I$3:$I$24</c:f>
              <c:numCache>
                <c:formatCode>General</c:formatCode>
                <c:ptCount val="2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15</c:v>
                </c:pt>
                <c:pt idx="5">
                  <c:v>16</c:v>
                </c:pt>
                <c:pt idx="6">
                  <c:v>10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53-F14B-96E3-29319559D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51119"/>
        <c:axId val="532350095"/>
      </c:scatterChart>
      <c:valAx>
        <c:axId val="530551119"/>
        <c:scaling>
          <c:orientation val="minMax"/>
          <c:max val="100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50095"/>
        <c:crosses val="autoZero"/>
        <c:crossBetween val="midCat"/>
      </c:valAx>
      <c:valAx>
        <c:axId val="5323500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51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Firing</a:t>
            </a:r>
            <a:r>
              <a:rPr lang="en-US" baseline="0"/>
              <a:t> time (s)</a:t>
            </a:r>
          </a:p>
          <a:p>
            <a:pPr>
              <a:defRPr/>
            </a:pPr>
            <a:r>
              <a:rPr lang="en-US" baseline="0"/>
              <a:t>pHf = 6.0</a:t>
            </a:r>
            <a:endParaRPr lang="en-US"/>
          </a:p>
        </c:rich>
      </c:tx>
      <c:layout>
        <c:manualLayout>
          <c:xMode val="edge"/>
          <c:yMode val="edge"/>
          <c:x val="0.41888030888030886"/>
          <c:y val="3.7463976945244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shift 0.15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panels.9A.9B!$B$3:$B$24</c:f>
              <c:numCache>
                <c:formatCode>General</c:formatCode>
                <c:ptCount val="22"/>
                <c:pt idx="0">
                  <c:v>250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4000</c:v>
                </c:pt>
                <c:pt idx="6">
                  <c:v>5000</c:v>
                </c:pt>
                <c:pt idx="7">
                  <c:v>6000</c:v>
                </c:pt>
                <c:pt idx="8">
                  <c:v>7000</c:v>
                </c:pt>
                <c:pt idx="9">
                  <c:v>8001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16000</c:v>
                </c:pt>
                <c:pt idx="18">
                  <c:v>17000</c:v>
                </c:pt>
                <c:pt idx="19">
                  <c:v>18001</c:v>
                </c:pt>
                <c:pt idx="20">
                  <c:v>19000</c:v>
                </c:pt>
                <c:pt idx="21">
                  <c:v>20000</c:v>
                </c:pt>
              </c:numCache>
            </c:numRef>
          </c:xVal>
          <c:yVal>
            <c:numRef>
              <c:f>panels.9A.9B!$E$3:$E$24</c:f>
              <c:numCache>
                <c:formatCode>General</c:formatCode>
                <c:ptCount val="22"/>
                <c:pt idx="0">
                  <c:v>0.05</c:v>
                </c:pt>
                <c:pt idx="1">
                  <c:v>0.06</c:v>
                </c:pt>
                <c:pt idx="2">
                  <c:v>0.1</c:v>
                </c:pt>
                <c:pt idx="3">
                  <c:v>1.05</c:v>
                </c:pt>
                <c:pt idx="4">
                  <c:v>1.2</c:v>
                </c:pt>
                <c:pt idx="5">
                  <c:v>1.01</c:v>
                </c:pt>
                <c:pt idx="6">
                  <c:v>0.9</c:v>
                </c:pt>
                <c:pt idx="7">
                  <c:v>0.62</c:v>
                </c:pt>
                <c:pt idx="8">
                  <c:v>0.42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F8-8040-858D-05B014D19CF5}"/>
            </c:ext>
          </c:extLst>
        </c:ser>
        <c:ser>
          <c:idx val="0"/>
          <c:order val="1"/>
          <c:tx>
            <c:v>shift 0.00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panels.9A.9B!$B$3:$B$24</c:f>
              <c:numCache>
                <c:formatCode>General</c:formatCode>
                <c:ptCount val="22"/>
                <c:pt idx="0">
                  <c:v>250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4000</c:v>
                </c:pt>
                <c:pt idx="6">
                  <c:v>5000</c:v>
                </c:pt>
                <c:pt idx="7">
                  <c:v>6000</c:v>
                </c:pt>
                <c:pt idx="8">
                  <c:v>7000</c:v>
                </c:pt>
                <c:pt idx="9">
                  <c:v>8001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16000</c:v>
                </c:pt>
                <c:pt idx="18">
                  <c:v>17000</c:v>
                </c:pt>
                <c:pt idx="19">
                  <c:v>18001</c:v>
                </c:pt>
                <c:pt idx="20">
                  <c:v>19000</c:v>
                </c:pt>
                <c:pt idx="21">
                  <c:v>20000</c:v>
                </c:pt>
              </c:numCache>
            </c:numRef>
          </c:xVal>
          <c:yVal>
            <c:numRef>
              <c:f>panels.9A.9B!$J$3:$J$24</c:f>
              <c:numCache>
                <c:formatCode>General</c:formatCode>
                <c:ptCount val="22"/>
                <c:pt idx="0">
                  <c:v>0.05</c:v>
                </c:pt>
                <c:pt idx="1">
                  <c:v>0.06</c:v>
                </c:pt>
                <c:pt idx="2">
                  <c:v>0.1</c:v>
                </c:pt>
                <c:pt idx="3">
                  <c:v>0.19</c:v>
                </c:pt>
                <c:pt idx="4">
                  <c:v>1.1100000000000001</c:v>
                </c:pt>
                <c:pt idx="5">
                  <c:v>1.07</c:v>
                </c:pt>
                <c:pt idx="6">
                  <c:v>0.99</c:v>
                </c:pt>
                <c:pt idx="7">
                  <c:v>0.85</c:v>
                </c:pt>
                <c:pt idx="8">
                  <c:v>0.45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F8-8040-858D-05B014D19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51119"/>
        <c:axId val="532350095"/>
      </c:scatterChart>
      <c:valAx>
        <c:axId val="530551119"/>
        <c:scaling>
          <c:orientation val="minMax"/>
          <c:max val="100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50095"/>
        <c:crosses val="autoZero"/>
        <c:crossBetween val="midCat"/>
      </c:valAx>
      <c:valAx>
        <c:axId val="5323500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511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nb AP</a:t>
            </a:r>
          </a:p>
          <a:p>
            <a:pPr>
              <a:defRPr/>
            </a:pPr>
            <a:r>
              <a:rPr lang="en-US" baseline="0"/>
              <a:t>pHf = 6.6</a:t>
            </a:r>
          </a:p>
        </c:rich>
      </c:tx>
      <c:layout>
        <c:manualLayout>
          <c:xMode val="edge"/>
          <c:yMode val="edge"/>
          <c:x val="0.43071178529754961"/>
          <c:y val="4.788732394366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panels.9A.9B!$B$53:$B$74</c:f>
              <c:numCache>
                <c:formatCode>General</c:formatCode>
                <c:ptCount val="22"/>
                <c:pt idx="0">
                  <c:v>250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4000</c:v>
                </c:pt>
                <c:pt idx="6">
                  <c:v>5000</c:v>
                </c:pt>
                <c:pt idx="7">
                  <c:v>6000</c:v>
                </c:pt>
                <c:pt idx="8">
                  <c:v>7000</c:v>
                </c:pt>
                <c:pt idx="9">
                  <c:v>8001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16000</c:v>
                </c:pt>
                <c:pt idx="18">
                  <c:v>17000</c:v>
                </c:pt>
                <c:pt idx="19">
                  <c:v>18001</c:v>
                </c:pt>
                <c:pt idx="20">
                  <c:v>19000</c:v>
                </c:pt>
                <c:pt idx="21">
                  <c:v>20000</c:v>
                </c:pt>
              </c:numCache>
            </c:numRef>
          </c:xVal>
          <c:yVal>
            <c:numRef>
              <c:f>panels.9A.9B!$D$53:$D$74</c:f>
              <c:numCache>
                <c:formatCode>General</c:formatCode>
                <c:ptCount val="22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30-074C-B267-B50EE7048620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panels.9A.9B!$B$53:$B$74</c:f>
              <c:numCache>
                <c:formatCode>General</c:formatCode>
                <c:ptCount val="22"/>
                <c:pt idx="0">
                  <c:v>250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4000</c:v>
                </c:pt>
                <c:pt idx="6">
                  <c:v>5000</c:v>
                </c:pt>
                <c:pt idx="7">
                  <c:v>6000</c:v>
                </c:pt>
                <c:pt idx="8">
                  <c:v>7000</c:v>
                </c:pt>
                <c:pt idx="9">
                  <c:v>8001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16000</c:v>
                </c:pt>
                <c:pt idx="18">
                  <c:v>17000</c:v>
                </c:pt>
                <c:pt idx="19">
                  <c:v>18001</c:v>
                </c:pt>
                <c:pt idx="20">
                  <c:v>19000</c:v>
                </c:pt>
                <c:pt idx="21">
                  <c:v>20000</c:v>
                </c:pt>
              </c:numCache>
            </c:numRef>
          </c:xVal>
          <c:yVal>
            <c:numRef>
              <c:f>panels.9A.9B!$I$53:$I$74</c:f>
              <c:numCache>
                <c:formatCode>General</c:formatCode>
                <c:ptCount val="22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30-074C-B267-B50EE7048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51119"/>
        <c:axId val="532350095"/>
      </c:scatterChart>
      <c:valAx>
        <c:axId val="530551119"/>
        <c:scaling>
          <c:orientation val="minMax"/>
          <c:max val="100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50095"/>
        <c:crosses val="autoZero"/>
        <c:crossBetween val="midCat"/>
      </c:valAx>
      <c:valAx>
        <c:axId val="5323500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51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17</xdr:row>
      <xdr:rowOff>0</xdr:rowOff>
    </xdr:from>
    <xdr:to>
      <xdr:col>6</xdr:col>
      <xdr:colOff>508000</xdr:colOff>
      <xdr:row>38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2C27F0-C333-1F4F-8B09-35A6E12F4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17</xdr:row>
      <xdr:rowOff>12700</xdr:rowOff>
    </xdr:from>
    <xdr:to>
      <xdr:col>13</xdr:col>
      <xdr:colOff>444500</xdr:colOff>
      <xdr:row>38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0104DC-6460-B449-B147-BDEFE2D0C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17</xdr:row>
      <xdr:rowOff>0</xdr:rowOff>
    </xdr:from>
    <xdr:to>
      <xdr:col>6</xdr:col>
      <xdr:colOff>508000</xdr:colOff>
      <xdr:row>38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FCC44F-4E81-A748-81A2-A908F2AC1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17</xdr:row>
      <xdr:rowOff>12700</xdr:rowOff>
    </xdr:from>
    <xdr:to>
      <xdr:col>13</xdr:col>
      <xdr:colOff>444500</xdr:colOff>
      <xdr:row>38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AD85E5-9CE4-364C-81B8-17260A4D8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24</xdr:row>
      <xdr:rowOff>139700</xdr:rowOff>
    </xdr:from>
    <xdr:to>
      <xdr:col>7</xdr:col>
      <xdr:colOff>38100</xdr:colOff>
      <xdr:row>46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AD98A2-FEB8-BF4C-B14E-9ADDA62200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24</xdr:row>
      <xdr:rowOff>127000</xdr:rowOff>
    </xdr:from>
    <xdr:to>
      <xdr:col>15</xdr:col>
      <xdr:colOff>203200</xdr:colOff>
      <xdr:row>46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3523A7-2131-274E-ADA4-37AD3C8C2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25</xdr:row>
      <xdr:rowOff>139700</xdr:rowOff>
    </xdr:from>
    <xdr:to>
      <xdr:col>6</xdr:col>
      <xdr:colOff>698500</xdr:colOff>
      <xdr:row>47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40AB40-8E86-2B49-AEB9-9F336AAD4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165100</xdr:colOff>
      <xdr:row>25</xdr:row>
      <xdr:rowOff>127000</xdr:rowOff>
    </xdr:from>
    <xdr:to>
      <xdr:col>15</xdr:col>
      <xdr:colOff>139700</xdr:colOff>
      <xdr:row>47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6BA854-945F-7F4D-B830-3772DD2CE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75</xdr:row>
      <xdr:rowOff>139700</xdr:rowOff>
    </xdr:from>
    <xdr:to>
      <xdr:col>6</xdr:col>
      <xdr:colOff>698500</xdr:colOff>
      <xdr:row>97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3A2C46-CA40-AA41-94F6-EEBD40953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15</xdr:col>
      <xdr:colOff>254000</xdr:colOff>
      <xdr:row>98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2C933B-5684-164A-9049-E6B77E486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83281-6F33-DC43-B562-F243AE34D5A0}">
  <dimension ref="A1:S13"/>
  <sheetViews>
    <sheetView tabSelected="1" workbookViewId="0">
      <selection activeCell="R21" sqref="R21"/>
    </sheetView>
  </sheetViews>
  <sheetFormatPr baseColWidth="10" defaultRowHeight="16" x14ac:dyDescent="0.2"/>
  <sheetData>
    <row r="1" spans="1:19" ht="24" x14ac:dyDescent="0.3">
      <c r="A1" s="3" t="s">
        <v>11</v>
      </c>
      <c r="B1" s="3"/>
      <c r="C1" s="3"/>
      <c r="E1" s="3"/>
      <c r="F1" s="3">
        <v>0.15</v>
      </c>
      <c r="G1" s="3"/>
      <c r="H1" s="3"/>
      <c r="I1" s="3"/>
      <c r="J1" s="3"/>
      <c r="K1" s="3"/>
      <c r="L1" s="3"/>
      <c r="M1" s="3" t="s">
        <v>11</v>
      </c>
      <c r="N1" s="3"/>
      <c r="O1" s="3"/>
      <c r="Q1" s="3"/>
      <c r="R1" s="3">
        <v>0</v>
      </c>
    </row>
    <row r="2" spans="1:19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2" t="s">
        <v>9</v>
      </c>
      <c r="I2" s="2" t="s">
        <v>10</v>
      </c>
      <c r="M2" t="s">
        <v>2</v>
      </c>
      <c r="N2" t="s">
        <v>3</v>
      </c>
      <c r="O2" t="s">
        <v>4</v>
      </c>
      <c r="P2" t="s">
        <v>5</v>
      </c>
      <c r="Q2" t="s">
        <v>6</v>
      </c>
      <c r="R2" t="s">
        <v>9</v>
      </c>
      <c r="S2" t="s">
        <v>10</v>
      </c>
    </row>
    <row r="3" spans="1:19" x14ac:dyDescent="0.2">
      <c r="A3">
        <v>6.6</v>
      </c>
      <c r="B3">
        <v>1000</v>
      </c>
      <c r="C3">
        <v>-32.799999999999997</v>
      </c>
      <c r="D3" s="1">
        <v>-19108.34</v>
      </c>
      <c r="E3">
        <f>B3/1000</f>
        <v>1</v>
      </c>
      <c r="F3">
        <f>-C3</f>
        <v>32.799999999999997</v>
      </c>
      <c r="G3" s="1">
        <f>-D3</f>
        <v>19108.34</v>
      </c>
      <c r="H3" s="2">
        <f>F3/$F$3</f>
        <v>1</v>
      </c>
      <c r="I3" s="2">
        <f>G3/$G$3</f>
        <v>1</v>
      </c>
      <c r="M3">
        <v>-34.630000000000003</v>
      </c>
      <c r="N3" s="1">
        <v>-20300.439999999999</v>
      </c>
      <c r="O3">
        <f>L3/1000</f>
        <v>0</v>
      </c>
      <c r="P3">
        <f>-M3</f>
        <v>34.630000000000003</v>
      </c>
      <c r="Q3" s="1">
        <f>-N3</f>
        <v>20300.439999999999</v>
      </c>
      <c r="R3" s="2">
        <f>P3/$P$3</f>
        <v>1</v>
      </c>
      <c r="S3" s="2">
        <f>Q3/$Q$3</f>
        <v>1</v>
      </c>
    </row>
    <row r="4" spans="1:19" x14ac:dyDescent="0.2">
      <c r="A4">
        <v>6.6</v>
      </c>
      <c r="B4">
        <v>1500</v>
      </c>
      <c r="C4">
        <v>-23.67</v>
      </c>
      <c r="D4" s="1">
        <v>-17323.03</v>
      </c>
      <c r="E4">
        <f t="shared" ref="E4:E13" si="0">B4/1000</f>
        <v>1.5</v>
      </c>
      <c r="F4">
        <f t="shared" ref="F4:G13" si="1">-C4</f>
        <v>23.67</v>
      </c>
      <c r="G4" s="1">
        <f t="shared" si="1"/>
        <v>17323.03</v>
      </c>
      <c r="H4" s="2">
        <f t="shared" ref="H4:H13" si="2">F4/$F$3</f>
        <v>0.72164634146341478</v>
      </c>
      <c r="I4" s="2">
        <f t="shared" ref="I4:I13" si="3">G4/$G$3</f>
        <v>0.90656906879404486</v>
      </c>
      <c r="M4">
        <v>-25.1</v>
      </c>
      <c r="N4" s="1">
        <v>-18512.18</v>
      </c>
      <c r="O4">
        <f t="shared" ref="O4:O13" si="4">L4/1000</f>
        <v>0</v>
      </c>
      <c r="P4">
        <f>-M4</f>
        <v>25.1</v>
      </c>
      <c r="Q4" s="1">
        <f t="shared" ref="Q4:Q13" si="5">-N4</f>
        <v>18512.18</v>
      </c>
      <c r="R4" s="2">
        <f t="shared" ref="R4:R13" si="6">P4/$P$3</f>
        <v>0.72480508229858498</v>
      </c>
      <c r="S4" s="2">
        <f t="shared" ref="S4:S13" si="7">Q4/$Q$3</f>
        <v>0.91191028371798843</v>
      </c>
    </row>
    <row r="5" spans="1:19" x14ac:dyDescent="0.2">
      <c r="A5">
        <v>6.6</v>
      </c>
      <c r="B5">
        <v>2000</v>
      </c>
      <c r="C5">
        <v>-16.96</v>
      </c>
      <c r="D5" s="1">
        <v>-15990.54</v>
      </c>
      <c r="E5">
        <f t="shared" si="0"/>
        <v>2</v>
      </c>
      <c r="F5">
        <f t="shared" si="1"/>
        <v>16.96</v>
      </c>
      <c r="G5" s="1">
        <f t="shared" si="1"/>
        <v>15990.54</v>
      </c>
      <c r="H5" s="2">
        <f t="shared" si="2"/>
        <v>0.51707317073170744</v>
      </c>
      <c r="I5" s="2">
        <f t="shared" si="3"/>
        <v>0.83683564349388806</v>
      </c>
      <c r="M5">
        <v>-18.059999999999999</v>
      </c>
      <c r="N5" s="1">
        <v>-17189.650000000001</v>
      </c>
      <c r="O5">
        <f t="shared" si="4"/>
        <v>0</v>
      </c>
      <c r="P5">
        <f>-M5</f>
        <v>18.059999999999999</v>
      </c>
      <c r="Q5" s="1">
        <f t="shared" si="5"/>
        <v>17189.650000000001</v>
      </c>
      <c r="R5" s="2">
        <f t="shared" si="6"/>
        <v>0.52151313889691009</v>
      </c>
      <c r="S5" s="2">
        <f t="shared" si="7"/>
        <v>0.84676243470584889</v>
      </c>
    </row>
    <row r="6" spans="1:19" x14ac:dyDescent="0.2">
      <c r="A6">
        <v>6.6</v>
      </c>
      <c r="B6">
        <v>2500</v>
      </c>
      <c r="C6">
        <v>-12.71</v>
      </c>
      <c r="D6" s="1">
        <v>-14991.43</v>
      </c>
      <c r="E6">
        <f t="shared" si="0"/>
        <v>2.5</v>
      </c>
      <c r="F6">
        <f t="shared" si="1"/>
        <v>12.71</v>
      </c>
      <c r="G6" s="1">
        <f t="shared" si="1"/>
        <v>14991.43</v>
      </c>
      <c r="H6" s="2">
        <f t="shared" si="2"/>
        <v>0.38750000000000007</v>
      </c>
      <c r="I6" s="2">
        <f t="shared" si="3"/>
        <v>0.78454905030996935</v>
      </c>
      <c r="M6">
        <v>-13.6</v>
      </c>
      <c r="N6" s="1">
        <v>-16211.18</v>
      </c>
      <c r="O6">
        <f t="shared" si="4"/>
        <v>0</v>
      </c>
      <c r="P6">
        <f t="shared" ref="P6:P13" si="8">-M6</f>
        <v>13.6</v>
      </c>
      <c r="Q6" s="1">
        <f t="shared" si="5"/>
        <v>16211.18</v>
      </c>
      <c r="R6" s="2">
        <f t="shared" si="6"/>
        <v>0.3927230724805082</v>
      </c>
      <c r="S6" s="2">
        <f t="shared" si="7"/>
        <v>0.79856298681210858</v>
      </c>
    </row>
    <row r="7" spans="1:19" x14ac:dyDescent="0.2">
      <c r="A7">
        <v>6.6</v>
      </c>
      <c r="B7">
        <v>3000</v>
      </c>
      <c r="C7">
        <v>-10.34</v>
      </c>
      <c r="D7" s="1">
        <v>-14243.32</v>
      </c>
      <c r="E7">
        <f t="shared" si="0"/>
        <v>3</v>
      </c>
      <c r="F7">
        <f t="shared" si="1"/>
        <v>10.34</v>
      </c>
      <c r="G7" s="1">
        <f t="shared" si="1"/>
        <v>14243.32</v>
      </c>
      <c r="H7" s="2">
        <f t="shared" si="2"/>
        <v>0.31524390243902439</v>
      </c>
      <c r="I7" s="2">
        <f t="shared" si="3"/>
        <v>0.7453980827219947</v>
      </c>
      <c r="M7">
        <v>-11.11</v>
      </c>
      <c r="N7" s="1">
        <v>-15492.81</v>
      </c>
      <c r="O7">
        <f t="shared" si="4"/>
        <v>0</v>
      </c>
      <c r="P7">
        <f t="shared" si="8"/>
        <v>11.11</v>
      </c>
      <c r="Q7" s="1">
        <f t="shared" si="5"/>
        <v>15492.81</v>
      </c>
      <c r="R7" s="2">
        <f t="shared" si="6"/>
        <v>0.32082009818076807</v>
      </c>
      <c r="S7" s="2">
        <f t="shared" si="7"/>
        <v>0.76317606909012814</v>
      </c>
    </row>
    <row r="8" spans="1:19" x14ac:dyDescent="0.2">
      <c r="A8">
        <v>6.6</v>
      </c>
      <c r="B8">
        <v>3500</v>
      </c>
      <c r="C8">
        <v>-8.8699999999999992</v>
      </c>
      <c r="D8" s="1">
        <v>-13686.12</v>
      </c>
      <c r="E8">
        <f t="shared" si="0"/>
        <v>3.5</v>
      </c>
      <c r="F8">
        <f t="shared" si="1"/>
        <v>8.8699999999999992</v>
      </c>
      <c r="G8" s="1">
        <f t="shared" si="1"/>
        <v>13686.12</v>
      </c>
      <c r="H8" s="2">
        <f t="shared" si="2"/>
        <v>0.2704268292682927</v>
      </c>
      <c r="I8" s="2">
        <f t="shared" si="3"/>
        <v>0.71623804056239326</v>
      </c>
      <c r="M8">
        <v>-9.57</v>
      </c>
      <c r="N8" s="1">
        <v>-14973.14</v>
      </c>
      <c r="O8">
        <f t="shared" si="4"/>
        <v>0</v>
      </c>
      <c r="P8">
        <f t="shared" si="8"/>
        <v>9.57</v>
      </c>
      <c r="Q8" s="1">
        <f t="shared" si="5"/>
        <v>14973.14</v>
      </c>
      <c r="R8" s="2">
        <f t="shared" si="6"/>
        <v>0.27634998556165175</v>
      </c>
      <c r="S8" s="2">
        <f t="shared" si="7"/>
        <v>0.73757711655510916</v>
      </c>
    </row>
    <row r="9" spans="1:19" x14ac:dyDescent="0.2">
      <c r="A9">
        <v>6.6</v>
      </c>
      <c r="B9">
        <v>4000</v>
      </c>
      <c r="C9">
        <v>-7.86</v>
      </c>
      <c r="D9" s="1">
        <v>-13274.99</v>
      </c>
      <c r="E9">
        <f t="shared" si="0"/>
        <v>4</v>
      </c>
      <c r="F9">
        <f t="shared" si="1"/>
        <v>7.86</v>
      </c>
      <c r="G9" s="1">
        <f t="shared" si="1"/>
        <v>13274.99</v>
      </c>
      <c r="H9" s="2">
        <f t="shared" si="2"/>
        <v>0.23963414634146343</v>
      </c>
      <c r="I9" s="2">
        <f t="shared" si="3"/>
        <v>0.69472230450159456</v>
      </c>
      <c r="M9">
        <v>-8.52</v>
      </c>
      <c r="N9" s="1">
        <v>-14606.2</v>
      </c>
      <c r="O9">
        <f t="shared" si="4"/>
        <v>0</v>
      </c>
      <c r="P9">
        <f t="shared" si="8"/>
        <v>8.52</v>
      </c>
      <c r="Q9" s="1">
        <f t="shared" si="5"/>
        <v>14606.2</v>
      </c>
      <c r="R9" s="2">
        <f t="shared" si="6"/>
        <v>0.24602945423043601</v>
      </c>
      <c r="S9" s="2">
        <f t="shared" si="7"/>
        <v>0.71950164626973612</v>
      </c>
    </row>
    <row r="10" spans="1:19" x14ac:dyDescent="0.2">
      <c r="A10">
        <v>6.6</v>
      </c>
      <c r="B10">
        <v>5000</v>
      </c>
      <c r="C10">
        <v>-6.51</v>
      </c>
      <c r="D10" s="1">
        <v>-12763.91</v>
      </c>
      <c r="E10">
        <f t="shared" si="0"/>
        <v>5</v>
      </c>
      <c r="F10">
        <f t="shared" si="1"/>
        <v>6.51</v>
      </c>
      <c r="G10" s="1">
        <f t="shared" si="1"/>
        <v>12763.91</v>
      </c>
      <c r="H10" s="2">
        <f t="shared" si="2"/>
        <v>0.19847560975609757</v>
      </c>
      <c r="I10" s="2">
        <f t="shared" si="3"/>
        <v>0.66797586812878562</v>
      </c>
      <c r="M10">
        <v>-7.12</v>
      </c>
      <c r="N10" s="1">
        <v>-14199.83</v>
      </c>
      <c r="O10">
        <f t="shared" si="4"/>
        <v>0</v>
      </c>
      <c r="P10">
        <f t="shared" si="8"/>
        <v>7.12</v>
      </c>
      <c r="Q10" s="1">
        <f t="shared" si="5"/>
        <v>14199.83</v>
      </c>
      <c r="R10" s="2">
        <f t="shared" si="6"/>
        <v>0.20560207912214842</v>
      </c>
      <c r="S10" s="2">
        <f t="shared" si="7"/>
        <v>0.69948385355194276</v>
      </c>
    </row>
    <row r="11" spans="1:19" x14ac:dyDescent="0.2">
      <c r="A11">
        <v>6.6</v>
      </c>
      <c r="B11">
        <v>6000</v>
      </c>
      <c r="C11">
        <v>-5.63</v>
      </c>
      <c r="D11" s="1">
        <v>-12525.52</v>
      </c>
      <c r="E11">
        <f t="shared" si="0"/>
        <v>6</v>
      </c>
      <c r="F11">
        <f t="shared" si="1"/>
        <v>5.63</v>
      </c>
      <c r="G11" s="1">
        <f t="shared" si="1"/>
        <v>12525.52</v>
      </c>
      <c r="H11" s="2">
        <f t="shared" si="2"/>
        <v>0.17164634146341465</v>
      </c>
      <c r="I11" s="2">
        <f t="shared" si="3"/>
        <v>0.65550016380282117</v>
      </c>
      <c r="M11">
        <v>-6.21</v>
      </c>
      <c r="N11" s="1">
        <v>-14083.03</v>
      </c>
      <c r="O11">
        <f t="shared" si="4"/>
        <v>0</v>
      </c>
      <c r="P11">
        <f t="shared" si="8"/>
        <v>6.21</v>
      </c>
      <c r="Q11" s="1">
        <f t="shared" si="5"/>
        <v>14083.03</v>
      </c>
      <c r="R11" s="2">
        <f t="shared" si="6"/>
        <v>0.17932428530176148</v>
      </c>
      <c r="S11" s="2">
        <f t="shared" si="7"/>
        <v>0.69373028367858047</v>
      </c>
    </row>
    <row r="12" spans="1:19" x14ac:dyDescent="0.2">
      <c r="A12">
        <v>6.6</v>
      </c>
      <c r="B12">
        <v>8000</v>
      </c>
      <c r="C12">
        <v>-4.5</v>
      </c>
      <c r="D12" s="1">
        <v>-12477.24</v>
      </c>
      <c r="E12">
        <f t="shared" si="0"/>
        <v>8</v>
      </c>
      <c r="F12">
        <f t="shared" si="1"/>
        <v>4.5</v>
      </c>
      <c r="G12" s="1">
        <f t="shared" si="1"/>
        <v>12477.24</v>
      </c>
      <c r="H12" s="2">
        <f t="shared" si="2"/>
        <v>0.13719512195121952</v>
      </c>
      <c r="I12" s="2">
        <f t="shared" si="3"/>
        <v>0.65297351836946593</v>
      </c>
      <c r="M12">
        <v>-5.05</v>
      </c>
      <c r="N12" s="1">
        <v>-14312.33</v>
      </c>
      <c r="O12">
        <f t="shared" si="4"/>
        <v>0</v>
      </c>
      <c r="P12">
        <f t="shared" si="8"/>
        <v>5.05</v>
      </c>
      <c r="Q12" s="1">
        <f t="shared" si="5"/>
        <v>14312.33</v>
      </c>
      <c r="R12" s="2">
        <f t="shared" si="6"/>
        <v>0.1458273173548946</v>
      </c>
      <c r="S12" s="2">
        <f t="shared" si="7"/>
        <v>0.70502560535633718</v>
      </c>
    </row>
    <row r="13" spans="1:19" x14ac:dyDescent="0.2">
      <c r="A13">
        <v>6.6</v>
      </c>
      <c r="B13">
        <v>16000</v>
      </c>
      <c r="C13">
        <v>-2.65</v>
      </c>
      <c r="D13" s="1">
        <v>-13640.44</v>
      </c>
      <c r="E13">
        <f t="shared" si="0"/>
        <v>16</v>
      </c>
      <c r="F13">
        <f t="shared" si="1"/>
        <v>2.65</v>
      </c>
      <c r="G13" s="1">
        <f t="shared" si="1"/>
        <v>13640.44</v>
      </c>
      <c r="H13" s="2">
        <f t="shared" si="2"/>
        <v>8.0792682926829271E-2</v>
      </c>
      <c r="I13" s="2">
        <f t="shared" si="3"/>
        <v>0.71384746137027077</v>
      </c>
      <c r="M13">
        <v>-3.18</v>
      </c>
      <c r="N13" s="1">
        <v>-16789.46</v>
      </c>
      <c r="O13">
        <f t="shared" si="4"/>
        <v>0</v>
      </c>
      <c r="P13">
        <f t="shared" si="8"/>
        <v>3.18</v>
      </c>
      <c r="Q13" s="1">
        <f t="shared" si="5"/>
        <v>16789.46</v>
      </c>
      <c r="R13" s="2">
        <f t="shared" si="6"/>
        <v>9.1827894888824715E-2</v>
      </c>
      <c r="S13" s="2">
        <f t="shared" si="7"/>
        <v>0.82704906888717689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8567-B2F3-1049-9F51-1393DC61ADDF}">
  <dimension ref="A1:S13"/>
  <sheetViews>
    <sheetView zoomScale="109" zoomScaleNormal="109" workbookViewId="0">
      <selection sqref="A1:XFD1"/>
    </sheetView>
  </sheetViews>
  <sheetFormatPr baseColWidth="10" defaultRowHeight="16" x14ac:dyDescent="0.2"/>
  <sheetData>
    <row r="1" spans="1:19" ht="24" x14ac:dyDescent="0.3">
      <c r="A1" s="3" t="s">
        <v>11</v>
      </c>
      <c r="B1" s="3"/>
      <c r="C1" s="3"/>
      <c r="E1" s="3"/>
      <c r="F1" s="3">
        <v>0.15</v>
      </c>
      <c r="G1" s="3"/>
      <c r="H1" s="3"/>
      <c r="I1" s="3"/>
      <c r="J1" s="3"/>
      <c r="K1" s="3"/>
      <c r="L1" s="3"/>
      <c r="M1" s="3" t="s">
        <v>11</v>
      </c>
      <c r="N1" s="3"/>
      <c r="O1" s="3"/>
      <c r="Q1" s="3"/>
      <c r="R1" s="3">
        <v>0</v>
      </c>
    </row>
    <row r="2" spans="1:19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2" t="s">
        <v>9</v>
      </c>
      <c r="I2" s="2" t="s">
        <v>10</v>
      </c>
      <c r="M2" t="s">
        <v>2</v>
      </c>
      <c r="N2" t="s">
        <v>3</v>
      </c>
      <c r="O2" t="s">
        <v>4</v>
      </c>
      <c r="P2" t="s">
        <v>5</v>
      </c>
      <c r="Q2" t="s">
        <v>6</v>
      </c>
      <c r="R2" t="s">
        <v>9</v>
      </c>
      <c r="S2" t="s">
        <v>10</v>
      </c>
    </row>
    <row r="3" spans="1:19" x14ac:dyDescent="0.2">
      <c r="A3">
        <v>6</v>
      </c>
      <c r="B3">
        <v>1000</v>
      </c>
      <c r="C3">
        <v>-77.61</v>
      </c>
      <c r="D3">
        <v>-50958.11</v>
      </c>
      <c r="E3">
        <f>B3/1000</f>
        <v>1</v>
      </c>
      <c r="F3">
        <f>-C3</f>
        <v>77.61</v>
      </c>
      <c r="G3">
        <f>-D3</f>
        <v>50958.11</v>
      </c>
      <c r="H3" s="2">
        <f>F3/$F$3</f>
        <v>1</v>
      </c>
      <c r="I3" s="2">
        <f>G3/$G$3</f>
        <v>1</v>
      </c>
      <c r="M3">
        <v>-81.63</v>
      </c>
      <c r="N3">
        <v>-53619.21</v>
      </c>
      <c r="O3">
        <f>L3/1000</f>
        <v>0</v>
      </c>
      <c r="P3">
        <f>-M3</f>
        <v>81.63</v>
      </c>
      <c r="Q3">
        <f>-N3</f>
        <v>53619.21</v>
      </c>
      <c r="R3" s="2">
        <f>P3/$P$3</f>
        <v>1</v>
      </c>
      <c r="S3" s="2">
        <f>Q3/$Q$3</f>
        <v>1</v>
      </c>
    </row>
    <row r="4" spans="1:19" x14ac:dyDescent="0.2">
      <c r="A4">
        <v>6</v>
      </c>
      <c r="B4">
        <v>1500</v>
      </c>
      <c r="C4">
        <v>-51.72</v>
      </c>
      <c r="D4">
        <v>-40584.910000000003</v>
      </c>
      <c r="E4">
        <f t="shared" ref="E4:E13" si="0">B4/1000</f>
        <v>1.5</v>
      </c>
      <c r="F4">
        <f t="shared" ref="F4:F13" si="1">-C4</f>
        <v>51.72</v>
      </c>
      <c r="G4">
        <f t="shared" ref="G4:G13" si="2">-D4</f>
        <v>40584.910000000003</v>
      </c>
      <c r="H4" s="2">
        <f t="shared" ref="H4:H13" si="3">F4/$F$3</f>
        <v>0.66640896791650561</v>
      </c>
      <c r="I4" s="2">
        <f t="shared" ref="I4:I13" si="4">G4/$G$3</f>
        <v>0.79643672027867607</v>
      </c>
      <c r="M4">
        <v>-54.54</v>
      </c>
      <c r="N4">
        <v>-42824.94</v>
      </c>
      <c r="O4">
        <f t="shared" ref="O4:O13" si="5">L4/1000</f>
        <v>0</v>
      </c>
      <c r="P4">
        <f>-M4</f>
        <v>54.54</v>
      </c>
      <c r="Q4">
        <f t="shared" ref="Q4:Q13" si="6">-N4</f>
        <v>42824.94</v>
      </c>
      <c r="R4" s="2">
        <f t="shared" ref="R4:R13" si="7">P4/$P$3</f>
        <v>0.66813671444321943</v>
      </c>
      <c r="S4" s="2">
        <f t="shared" ref="S4:S13" si="8">Q4/$Q$3</f>
        <v>0.79868651552307468</v>
      </c>
    </row>
    <row r="5" spans="1:19" x14ac:dyDescent="0.2">
      <c r="A5">
        <v>6</v>
      </c>
      <c r="B5">
        <v>2000</v>
      </c>
      <c r="C5">
        <v>-36.520000000000003</v>
      </c>
      <c r="D5">
        <v>-33341.81</v>
      </c>
      <c r="E5">
        <f t="shared" si="0"/>
        <v>2</v>
      </c>
      <c r="F5">
        <f t="shared" si="1"/>
        <v>36.520000000000003</v>
      </c>
      <c r="G5">
        <f t="shared" si="2"/>
        <v>33341.81</v>
      </c>
      <c r="H5" s="2">
        <f t="shared" si="3"/>
        <v>0.47055791779409872</v>
      </c>
      <c r="I5" s="2">
        <f t="shared" si="4"/>
        <v>0.65429840313936283</v>
      </c>
      <c r="M5">
        <v>-38.61</v>
      </c>
      <c r="N5">
        <v>-35285.42</v>
      </c>
      <c r="O5">
        <f t="shared" si="5"/>
        <v>0</v>
      </c>
      <c r="P5">
        <f>-M5</f>
        <v>38.61</v>
      </c>
      <c r="Q5">
        <f t="shared" si="6"/>
        <v>35285.42</v>
      </c>
      <c r="R5" s="2">
        <f t="shared" si="7"/>
        <v>0.47298787210584348</v>
      </c>
      <c r="S5" s="2">
        <f t="shared" si="8"/>
        <v>0.65807422377166691</v>
      </c>
    </row>
    <row r="6" spans="1:19" x14ac:dyDescent="0.2">
      <c r="A6">
        <v>6</v>
      </c>
      <c r="B6">
        <v>2500</v>
      </c>
      <c r="C6">
        <v>-27.09</v>
      </c>
      <c r="D6">
        <v>-28172.18</v>
      </c>
      <c r="E6">
        <f t="shared" si="0"/>
        <v>2.5</v>
      </c>
      <c r="F6">
        <f t="shared" si="1"/>
        <v>27.09</v>
      </c>
      <c r="G6">
        <f t="shared" si="2"/>
        <v>28172.18</v>
      </c>
      <c r="H6" s="2">
        <f t="shared" si="3"/>
        <v>0.34905295709315809</v>
      </c>
      <c r="I6" s="2">
        <f t="shared" si="4"/>
        <v>0.55284978190910139</v>
      </c>
      <c r="M6">
        <v>-28.71</v>
      </c>
      <c r="N6">
        <v>-29905.27</v>
      </c>
      <c r="O6">
        <f t="shared" si="5"/>
        <v>0</v>
      </c>
      <c r="P6">
        <f t="shared" ref="P6:P13" si="9">-M6</f>
        <v>28.71</v>
      </c>
      <c r="Q6">
        <f t="shared" si="6"/>
        <v>29905.27</v>
      </c>
      <c r="R6" s="2">
        <f t="shared" si="7"/>
        <v>0.3517089305402426</v>
      </c>
      <c r="S6" s="2">
        <f t="shared" si="8"/>
        <v>0.55773425233232643</v>
      </c>
    </row>
    <row r="7" spans="1:19" x14ac:dyDescent="0.2">
      <c r="A7">
        <v>6</v>
      </c>
      <c r="B7">
        <v>3000</v>
      </c>
      <c r="C7">
        <v>-21</v>
      </c>
      <c r="D7">
        <v>-24412.76</v>
      </c>
      <c r="E7">
        <f t="shared" si="0"/>
        <v>3</v>
      </c>
      <c r="F7">
        <f t="shared" si="1"/>
        <v>21</v>
      </c>
      <c r="G7">
        <f t="shared" si="2"/>
        <v>24412.76</v>
      </c>
      <c r="H7" s="2">
        <f t="shared" si="3"/>
        <v>0.27058368766911478</v>
      </c>
      <c r="I7" s="2">
        <f t="shared" si="4"/>
        <v>0.47907506773700981</v>
      </c>
      <c r="M7">
        <v>-22.31</v>
      </c>
      <c r="N7">
        <v>-25996.02</v>
      </c>
      <c r="O7">
        <f t="shared" si="5"/>
        <v>0</v>
      </c>
      <c r="P7">
        <f t="shared" si="9"/>
        <v>22.31</v>
      </c>
      <c r="Q7">
        <f t="shared" si="6"/>
        <v>25996.02</v>
      </c>
      <c r="R7" s="2">
        <f t="shared" si="7"/>
        <v>0.27330638245742989</v>
      </c>
      <c r="S7" s="2">
        <f t="shared" si="8"/>
        <v>0.48482661344693445</v>
      </c>
    </row>
    <row r="8" spans="1:19" x14ac:dyDescent="0.2">
      <c r="A8">
        <v>6</v>
      </c>
      <c r="B8">
        <v>3500</v>
      </c>
      <c r="C8">
        <v>-16.96</v>
      </c>
      <c r="D8">
        <v>-21633.65</v>
      </c>
      <c r="E8">
        <f t="shared" si="0"/>
        <v>3.5</v>
      </c>
      <c r="F8">
        <f t="shared" si="1"/>
        <v>16.96</v>
      </c>
      <c r="G8">
        <f t="shared" si="2"/>
        <v>21633.65</v>
      </c>
      <c r="H8" s="2">
        <f t="shared" si="3"/>
        <v>0.21852854013658035</v>
      </c>
      <c r="I8" s="2">
        <f t="shared" si="4"/>
        <v>0.42453791947935277</v>
      </c>
      <c r="M8">
        <v>-18.07</v>
      </c>
      <c r="N8">
        <v>-23110.9</v>
      </c>
      <c r="O8">
        <f t="shared" si="5"/>
        <v>0</v>
      </c>
      <c r="P8">
        <f t="shared" si="9"/>
        <v>18.07</v>
      </c>
      <c r="Q8">
        <f t="shared" si="6"/>
        <v>23110.9</v>
      </c>
      <c r="R8" s="2">
        <f t="shared" si="7"/>
        <v>0.22136469435256648</v>
      </c>
      <c r="S8" s="2">
        <f t="shared" si="8"/>
        <v>0.43101903217149229</v>
      </c>
    </row>
    <row r="9" spans="1:19" x14ac:dyDescent="0.2">
      <c r="A9">
        <v>6</v>
      </c>
      <c r="B9">
        <v>4000</v>
      </c>
      <c r="C9">
        <v>-14.21</v>
      </c>
      <c r="D9">
        <v>-19549.38</v>
      </c>
      <c r="E9">
        <f t="shared" si="0"/>
        <v>4</v>
      </c>
      <c r="F9">
        <f t="shared" si="1"/>
        <v>14.21</v>
      </c>
      <c r="G9">
        <f t="shared" si="2"/>
        <v>19549.38</v>
      </c>
      <c r="H9" s="2">
        <f t="shared" si="3"/>
        <v>0.18309496198943437</v>
      </c>
      <c r="I9" s="2">
        <f t="shared" si="4"/>
        <v>0.38363628478371747</v>
      </c>
      <c r="M9">
        <v>-15.17</v>
      </c>
      <c r="N9">
        <v>-20952.810000000001</v>
      </c>
      <c r="O9">
        <f t="shared" si="5"/>
        <v>0</v>
      </c>
      <c r="P9">
        <f t="shared" si="9"/>
        <v>15.17</v>
      </c>
      <c r="Q9">
        <f t="shared" si="6"/>
        <v>20952.810000000001</v>
      </c>
      <c r="R9" s="2">
        <f t="shared" si="7"/>
        <v>0.18583853975254197</v>
      </c>
      <c r="S9" s="2">
        <f t="shared" si="8"/>
        <v>0.39077058390080721</v>
      </c>
    </row>
    <row r="10" spans="1:19" x14ac:dyDescent="0.2">
      <c r="A10">
        <v>6</v>
      </c>
      <c r="B10">
        <v>5000</v>
      </c>
      <c r="C10">
        <v>-10.9</v>
      </c>
      <c r="D10">
        <v>-16750.79</v>
      </c>
      <c r="E10">
        <f t="shared" si="0"/>
        <v>5</v>
      </c>
      <c r="F10">
        <f t="shared" si="1"/>
        <v>10.9</v>
      </c>
      <c r="G10">
        <f t="shared" si="2"/>
        <v>16750.79</v>
      </c>
      <c r="H10" s="2">
        <f t="shared" si="3"/>
        <v>0.14044581883777865</v>
      </c>
      <c r="I10" s="2">
        <f t="shared" si="4"/>
        <v>0.32871686175174081</v>
      </c>
      <c r="M10">
        <v>-11.7</v>
      </c>
      <c r="N10">
        <v>-18073.02</v>
      </c>
      <c r="O10">
        <f t="shared" si="5"/>
        <v>0</v>
      </c>
      <c r="P10">
        <f t="shared" si="9"/>
        <v>11.7</v>
      </c>
      <c r="Q10">
        <f t="shared" si="6"/>
        <v>18073.02</v>
      </c>
      <c r="R10" s="2">
        <f t="shared" si="7"/>
        <v>0.14332965821389196</v>
      </c>
      <c r="S10" s="2">
        <f t="shared" si="8"/>
        <v>0.33706240729768305</v>
      </c>
    </row>
    <row r="11" spans="1:19" x14ac:dyDescent="0.2">
      <c r="A11">
        <v>6</v>
      </c>
      <c r="B11">
        <v>6000</v>
      </c>
      <c r="C11">
        <v>-9.0500000000000007</v>
      </c>
      <c r="D11">
        <v>-15072.67</v>
      </c>
      <c r="E11">
        <f t="shared" si="0"/>
        <v>6</v>
      </c>
      <c r="F11">
        <f t="shared" si="1"/>
        <v>9.0500000000000007</v>
      </c>
      <c r="G11">
        <f t="shared" si="2"/>
        <v>15072.67</v>
      </c>
      <c r="H11" s="2">
        <f t="shared" si="3"/>
        <v>0.11660868444788043</v>
      </c>
      <c r="I11" s="2">
        <f t="shared" si="4"/>
        <v>0.295785499108974</v>
      </c>
      <c r="M11">
        <v>-9.76</v>
      </c>
      <c r="N11">
        <v>-16371.1</v>
      </c>
      <c r="O11">
        <f t="shared" si="5"/>
        <v>0</v>
      </c>
      <c r="P11">
        <f t="shared" si="9"/>
        <v>9.76</v>
      </c>
      <c r="Q11">
        <f t="shared" si="6"/>
        <v>16371.1</v>
      </c>
      <c r="R11" s="2">
        <f t="shared" si="7"/>
        <v>0.11956388582628937</v>
      </c>
      <c r="S11" s="2">
        <f t="shared" si="8"/>
        <v>0.30532154427489699</v>
      </c>
    </row>
    <row r="12" spans="1:19" x14ac:dyDescent="0.2">
      <c r="A12">
        <v>6</v>
      </c>
      <c r="B12">
        <v>8000</v>
      </c>
      <c r="C12">
        <v>-7.01</v>
      </c>
      <c r="D12">
        <v>-13388.72</v>
      </c>
      <c r="E12">
        <f t="shared" si="0"/>
        <v>8</v>
      </c>
      <c r="F12">
        <f t="shared" si="1"/>
        <v>7.01</v>
      </c>
      <c r="G12">
        <f t="shared" si="2"/>
        <v>13388.72</v>
      </c>
      <c r="H12" s="2">
        <f t="shared" si="3"/>
        <v>9.032341193145213E-2</v>
      </c>
      <c r="I12" s="2">
        <f t="shared" si="4"/>
        <v>0.26273972876937546</v>
      </c>
      <c r="M12">
        <v>-7.63</v>
      </c>
      <c r="N12">
        <v>-14733.02</v>
      </c>
      <c r="O12">
        <f t="shared" si="5"/>
        <v>0</v>
      </c>
      <c r="P12">
        <f t="shared" si="9"/>
        <v>7.63</v>
      </c>
      <c r="Q12">
        <f t="shared" si="6"/>
        <v>14733.02</v>
      </c>
      <c r="R12" s="2">
        <f t="shared" si="7"/>
        <v>9.3470537792478256E-2</v>
      </c>
      <c r="S12" s="2">
        <f t="shared" si="8"/>
        <v>0.27477129931604738</v>
      </c>
    </row>
    <row r="13" spans="1:19" x14ac:dyDescent="0.2">
      <c r="A13">
        <v>6</v>
      </c>
      <c r="B13">
        <v>16000</v>
      </c>
      <c r="C13">
        <v>-4.07</v>
      </c>
      <c r="D13">
        <v>-12585.27</v>
      </c>
      <c r="E13">
        <f t="shared" si="0"/>
        <v>16</v>
      </c>
      <c r="F13">
        <f t="shared" si="1"/>
        <v>4.07</v>
      </c>
      <c r="G13">
        <f t="shared" si="2"/>
        <v>12585.27</v>
      </c>
      <c r="H13" s="2">
        <f t="shared" si="3"/>
        <v>5.2441695657776066E-2</v>
      </c>
      <c r="I13" s="2">
        <f t="shared" si="4"/>
        <v>0.24697285672486677</v>
      </c>
      <c r="M13">
        <v>-4.6100000000000003</v>
      </c>
      <c r="N13">
        <v>-14515.88</v>
      </c>
      <c r="O13">
        <f t="shared" si="5"/>
        <v>0</v>
      </c>
      <c r="P13">
        <f t="shared" si="9"/>
        <v>4.6100000000000003</v>
      </c>
      <c r="Q13">
        <f t="shared" si="6"/>
        <v>14515.88</v>
      </c>
      <c r="R13" s="2">
        <f t="shared" si="7"/>
        <v>5.6474335415901022E-2</v>
      </c>
      <c r="S13" s="2">
        <f t="shared" si="8"/>
        <v>0.27072163129594784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BEA2D-3A76-5C4B-871D-706E290025B6}">
  <dimension ref="A1:O21"/>
  <sheetViews>
    <sheetView workbookViewId="0">
      <selection sqref="A1:O1"/>
    </sheetView>
  </sheetViews>
  <sheetFormatPr baseColWidth="10" defaultRowHeight="16" x14ac:dyDescent="0.2"/>
  <sheetData>
    <row r="1" spans="1:15" ht="24" x14ac:dyDescent="0.3">
      <c r="A1" s="3" t="s">
        <v>11</v>
      </c>
      <c r="B1" s="3"/>
      <c r="C1" s="3"/>
      <c r="E1" s="3"/>
      <c r="F1" s="3">
        <v>0.15</v>
      </c>
      <c r="G1" s="3"/>
      <c r="H1" s="3"/>
      <c r="I1" s="3"/>
      <c r="J1" s="3" t="s">
        <v>11</v>
      </c>
      <c r="K1" s="3"/>
      <c r="L1" s="3"/>
      <c r="N1" s="3"/>
      <c r="O1" s="3">
        <v>0</v>
      </c>
    </row>
    <row r="2" spans="1:15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J2" t="s">
        <v>2</v>
      </c>
      <c r="K2" t="s">
        <v>3</v>
      </c>
      <c r="L2" t="s">
        <v>4</v>
      </c>
      <c r="M2" t="s">
        <v>5</v>
      </c>
      <c r="N2" t="s">
        <v>6</v>
      </c>
    </row>
    <row r="3" spans="1:15" x14ac:dyDescent="0.2">
      <c r="A3">
        <v>5.8</v>
      </c>
      <c r="B3">
        <v>1000</v>
      </c>
      <c r="C3">
        <v>-86.84</v>
      </c>
      <c r="D3">
        <v>-54346.52</v>
      </c>
      <c r="E3">
        <v>1</v>
      </c>
      <c r="F3">
        <v>86.84</v>
      </c>
      <c r="G3">
        <f>-D3</f>
        <v>54346.52</v>
      </c>
      <c r="J3">
        <v>-91.28</v>
      </c>
      <c r="K3">
        <v>-57145.21</v>
      </c>
      <c r="M3">
        <f>-J3</f>
        <v>91.28</v>
      </c>
      <c r="N3">
        <f>-K3</f>
        <v>57145.21</v>
      </c>
    </row>
    <row r="4" spans="1:15" x14ac:dyDescent="0.2">
      <c r="A4">
        <v>5.9</v>
      </c>
      <c r="B4">
        <v>1000</v>
      </c>
      <c r="C4">
        <v>-82.35</v>
      </c>
      <c r="D4">
        <v>-52743.58</v>
      </c>
      <c r="E4">
        <v>1</v>
      </c>
      <c r="F4">
        <v>82.35</v>
      </c>
      <c r="G4">
        <f t="shared" ref="G4:G21" si="0">-D4</f>
        <v>52743.58</v>
      </c>
      <c r="J4">
        <v>-86.59</v>
      </c>
      <c r="K4">
        <v>-55477.49</v>
      </c>
      <c r="M4">
        <f>-J4</f>
        <v>86.59</v>
      </c>
      <c r="N4">
        <f t="shared" ref="N4:N21" si="1">-K4</f>
        <v>55477.49</v>
      </c>
    </row>
    <row r="5" spans="1:15" x14ac:dyDescent="0.2">
      <c r="A5">
        <v>6</v>
      </c>
      <c r="B5">
        <v>1000</v>
      </c>
      <c r="C5">
        <v>-77.61</v>
      </c>
      <c r="D5">
        <v>-50958.11</v>
      </c>
      <c r="E5">
        <v>1</v>
      </c>
      <c r="F5">
        <v>77.61</v>
      </c>
      <c r="G5">
        <f t="shared" si="0"/>
        <v>50958.11</v>
      </c>
      <c r="J5">
        <v>-81.63</v>
      </c>
      <c r="K5">
        <v>-53619.21</v>
      </c>
      <c r="M5">
        <f>-J5</f>
        <v>81.63</v>
      </c>
      <c r="N5">
        <f t="shared" si="1"/>
        <v>53619.21</v>
      </c>
    </row>
    <row r="6" spans="1:15" x14ac:dyDescent="0.2">
      <c r="A6">
        <v>6.1</v>
      </c>
      <c r="B6">
        <v>1000</v>
      </c>
      <c r="C6">
        <v>-72.599999999999994</v>
      </c>
      <c r="D6">
        <v>-48892.69</v>
      </c>
      <c r="E6">
        <v>1</v>
      </c>
      <c r="F6">
        <v>72.599999999999994</v>
      </c>
      <c r="G6">
        <f t="shared" si="0"/>
        <v>48892.69</v>
      </c>
      <c r="J6">
        <v>-76.39</v>
      </c>
      <c r="K6">
        <v>-51467.99</v>
      </c>
      <c r="M6">
        <f t="shared" ref="M6:M21" si="2">-J6</f>
        <v>76.39</v>
      </c>
      <c r="N6">
        <f t="shared" si="1"/>
        <v>51467.99</v>
      </c>
    </row>
    <row r="7" spans="1:15" x14ac:dyDescent="0.2">
      <c r="A7">
        <v>6.2</v>
      </c>
      <c r="B7">
        <v>1000</v>
      </c>
      <c r="C7">
        <v>-67.3</v>
      </c>
      <c r="D7">
        <v>-46309.53</v>
      </c>
      <c r="E7">
        <v>1</v>
      </c>
      <c r="F7">
        <v>67.3</v>
      </c>
      <c r="G7">
        <f t="shared" si="0"/>
        <v>46309.53</v>
      </c>
      <c r="J7">
        <v>-70.849999999999994</v>
      </c>
      <c r="K7">
        <v>-48773.55</v>
      </c>
      <c r="M7">
        <f t="shared" si="2"/>
        <v>70.849999999999994</v>
      </c>
      <c r="N7">
        <f t="shared" si="1"/>
        <v>48773.55</v>
      </c>
    </row>
    <row r="8" spans="1:15" x14ac:dyDescent="0.2">
      <c r="A8">
        <v>6.3</v>
      </c>
      <c r="B8">
        <v>1000</v>
      </c>
      <c r="C8">
        <v>-61.71</v>
      </c>
      <c r="D8">
        <v>-42650.98</v>
      </c>
      <c r="E8">
        <v>1</v>
      </c>
      <c r="F8">
        <v>61.71</v>
      </c>
      <c r="G8">
        <f t="shared" si="0"/>
        <v>42650.98</v>
      </c>
      <c r="J8">
        <v>-64.989999999999995</v>
      </c>
      <c r="K8">
        <v>-44948.46</v>
      </c>
      <c r="M8">
        <f t="shared" si="2"/>
        <v>64.989999999999995</v>
      </c>
      <c r="N8">
        <f t="shared" si="1"/>
        <v>44948.46</v>
      </c>
    </row>
    <row r="9" spans="1:15" x14ac:dyDescent="0.2">
      <c r="A9">
        <v>6.4</v>
      </c>
      <c r="B9">
        <v>1000</v>
      </c>
      <c r="C9">
        <v>-55.82</v>
      </c>
      <c r="D9">
        <v>-36918.44</v>
      </c>
      <c r="E9">
        <v>1</v>
      </c>
      <c r="F9">
        <v>55.82</v>
      </c>
      <c r="G9">
        <f t="shared" si="0"/>
        <v>36918.44</v>
      </c>
      <c r="J9">
        <v>-58.82</v>
      </c>
      <c r="K9">
        <v>-38940.53</v>
      </c>
      <c r="M9">
        <f t="shared" si="2"/>
        <v>58.82</v>
      </c>
      <c r="N9">
        <f t="shared" si="1"/>
        <v>38940.53</v>
      </c>
    </row>
    <row r="10" spans="1:15" x14ac:dyDescent="0.2">
      <c r="A10">
        <v>6.5</v>
      </c>
      <c r="B10">
        <v>1000</v>
      </c>
      <c r="C10">
        <v>-47.41</v>
      </c>
      <c r="D10">
        <v>-28484.86</v>
      </c>
      <c r="E10">
        <v>1</v>
      </c>
      <c r="F10">
        <v>47.41</v>
      </c>
      <c r="G10">
        <f t="shared" si="0"/>
        <v>28484.86</v>
      </c>
      <c r="J10">
        <v>-50.01</v>
      </c>
      <c r="K10">
        <v>-30094.09</v>
      </c>
      <c r="M10">
        <f t="shared" si="2"/>
        <v>50.01</v>
      </c>
      <c r="N10">
        <f t="shared" si="1"/>
        <v>30094.09</v>
      </c>
    </row>
    <row r="11" spans="1:15" x14ac:dyDescent="0.2">
      <c r="A11">
        <v>6.6</v>
      </c>
      <c r="B11">
        <v>1000</v>
      </c>
      <c r="C11">
        <v>-32.799999999999997</v>
      </c>
      <c r="D11">
        <v>-19108.34</v>
      </c>
      <c r="E11">
        <v>1</v>
      </c>
      <c r="F11">
        <v>32.799999999999997</v>
      </c>
      <c r="G11">
        <f t="shared" si="0"/>
        <v>19108.34</v>
      </c>
      <c r="J11">
        <v>-34.630000000000003</v>
      </c>
      <c r="K11">
        <v>-20300.439999999999</v>
      </c>
      <c r="M11">
        <f t="shared" si="2"/>
        <v>34.630000000000003</v>
      </c>
      <c r="N11">
        <f t="shared" si="1"/>
        <v>20300.439999999999</v>
      </c>
    </row>
    <row r="12" spans="1:15" x14ac:dyDescent="0.2">
      <c r="A12">
        <v>6.7</v>
      </c>
      <c r="B12">
        <v>1000</v>
      </c>
      <c r="C12">
        <v>-19.03</v>
      </c>
      <c r="D12">
        <v>-12294.21</v>
      </c>
      <c r="E12">
        <v>1</v>
      </c>
      <c r="F12">
        <v>19.03</v>
      </c>
      <c r="G12">
        <f t="shared" si="0"/>
        <v>12294.21</v>
      </c>
      <c r="J12">
        <v>-20.11</v>
      </c>
      <c r="K12">
        <v>-13411.87</v>
      </c>
      <c r="M12">
        <f t="shared" si="2"/>
        <v>20.11</v>
      </c>
      <c r="N12">
        <f t="shared" si="1"/>
        <v>13411.87</v>
      </c>
    </row>
    <row r="13" spans="1:15" x14ac:dyDescent="0.2">
      <c r="A13">
        <v>6.8</v>
      </c>
      <c r="B13">
        <v>1000</v>
      </c>
      <c r="C13">
        <v>-10.31</v>
      </c>
      <c r="D13">
        <v>-10046.370000000001</v>
      </c>
      <c r="E13">
        <v>1</v>
      </c>
      <c r="F13">
        <v>10.31</v>
      </c>
      <c r="G13">
        <f t="shared" si="0"/>
        <v>10046.370000000001</v>
      </c>
      <c r="J13">
        <v>-10.91</v>
      </c>
      <c r="K13">
        <v>-12065.96</v>
      </c>
      <c r="M13">
        <f t="shared" si="2"/>
        <v>10.91</v>
      </c>
      <c r="N13">
        <f t="shared" si="1"/>
        <v>12065.96</v>
      </c>
    </row>
    <row r="14" spans="1:15" x14ac:dyDescent="0.2">
      <c r="A14">
        <v>6.85</v>
      </c>
      <c r="B14">
        <v>1000</v>
      </c>
      <c r="C14">
        <v>-7.34</v>
      </c>
      <c r="D14">
        <v>-10684.86</v>
      </c>
      <c r="E14">
        <v>1</v>
      </c>
      <c r="F14">
        <v>7.34</v>
      </c>
      <c r="G14">
        <f t="shared" si="0"/>
        <v>10684.86</v>
      </c>
      <c r="J14">
        <v>-7.78</v>
      </c>
      <c r="K14">
        <v>-13952.4</v>
      </c>
      <c r="M14">
        <f t="shared" si="2"/>
        <v>7.78</v>
      </c>
      <c r="N14">
        <f t="shared" si="1"/>
        <v>13952.4</v>
      </c>
    </row>
    <row r="15" spans="1:15" x14ac:dyDescent="0.2">
      <c r="A15">
        <v>6.9</v>
      </c>
      <c r="B15">
        <v>1000</v>
      </c>
      <c r="C15">
        <v>-5.03</v>
      </c>
      <c r="D15">
        <v>-12443.65</v>
      </c>
      <c r="E15">
        <v>1</v>
      </c>
      <c r="F15">
        <v>5.03</v>
      </c>
      <c r="G15">
        <f t="shared" si="0"/>
        <v>12443.65</v>
      </c>
      <c r="J15">
        <v>-5.33</v>
      </c>
      <c r="K15">
        <v>-17967.5</v>
      </c>
      <c r="M15">
        <f t="shared" si="2"/>
        <v>5.33</v>
      </c>
      <c r="N15">
        <f t="shared" si="1"/>
        <v>17967.5</v>
      </c>
    </row>
    <row r="16" spans="1:15" x14ac:dyDescent="0.2">
      <c r="A16">
        <v>6.95</v>
      </c>
      <c r="B16">
        <v>1000</v>
      </c>
      <c r="C16">
        <v>-3.31</v>
      </c>
      <c r="D16">
        <v>-15337.58</v>
      </c>
      <c r="E16">
        <v>1</v>
      </c>
      <c r="F16">
        <v>3.31</v>
      </c>
      <c r="G16">
        <f t="shared" si="0"/>
        <v>15337.58</v>
      </c>
      <c r="J16">
        <v>-3.51</v>
      </c>
      <c r="K16">
        <v>-24665.7</v>
      </c>
      <c r="M16">
        <f t="shared" si="2"/>
        <v>3.51</v>
      </c>
      <c r="N16">
        <f t="shared" si="1"/>
        <v>24665.7</v>
      </c>
    </row>
    <row r="17" spans="1:14" x14ac:dyDescent="0.2">
      <c r="A17">
        <v>7</v>
      </c>
      <c r="B17">
        <v>1000</v>
      </c>
      <c r="C17">
        <v>-2.11</v>
      </c>
      <c r="D17">
        <v>-19410.32</v>
      </c>
      <c r="E17">
        <v>1</v>
      </c>
      <c r="F17">
        <v>2.11</v>
      </c>
      <c r="G17">
        <f t="shared" si="0"/>
        <v>19410.32</v>
      </c>
      <c r="J17">
        <v>-2.2400000000000002</v>
      </c>
      <c r="K17">
        <v>-34317.86</v>
      </c>
      <c r="M17">
        <f t="shared" si="2"/>
        <v>2.2400000000000002</v>
      </c>
      <c r="N17">
        <f t="shared" si="1"/>
        <v>34317.86</v>
      </c>
    </row>
    <row r="18" spans="1:14" x14ac:dyDescent="0.2">
      <c r="A18">
        <v>7.05</v>
      </c>
      <c r="B18">
        <v>1000</v>
      </c>
      <c r="C18">
        <v>-1.32</v>
      </c>
      <c r="D18">
        <v>-24160.44</v>
      </c>
      <c r="E18">
        <v>1</v>
      </c>
      <c r="F18">
        <v>1.32</v>
      </c>
      <c r="G18">
        <f t="shared" si="0"/>
        <v>24160.44</v>
      </c>
      <c r="J18">
        <v>-1.4</v>
      </c>
      <c r="K18">
        <v>-44537.57</v>
      </c>
      <c r="M18">
        <f t="shared" si="2"/>
        <v>1.4</v>
      </c>
      <c r="N18">
        <f t="shared" si="1"/>
        <v>44537.57</v>
      </c>
    </row>
    <row r="19" spans="1:14" x14ac:dyDescent="0.2">
      <c r="A19">
        <v>7.1</v>
      </c>
      <c r="B19">
        <v>1000</v>
      </c>
      <c r="C19">
        <v>-0.81</v>
      </c>
      <c r="D19">
        <v>-26140.11</v>
      </c>
      <c r="E19">
        <v>1</v>
      </c>
      <c r="F19">
        <v>0.81</v>
      </c>
      <c r="G19">
        <f t="shared" si="0"/>
        <v>26140.11</v>
      </c>
      <c r="J19">
        <v>-0.86</v>
      </c>
      <c r="K19">
        <v>-46730.14</v>
      </c>
      <c r="M19">
        <f t="shared" si="2"/>
        <v>0.86</v>
      </c>
      <c r="N19">
        <f t="shared" si="1"/>
        <v>46730.14</v>
      </c>
    </row>
    <row r="20" spans="1:14" x14ac:dyDescent="0.2">
      <c r="A20">
        <v>7.15</v>
      </c>
      <c r="B20">
        <v>1000</v>
      </c>
      <c r="C20">
        <v>-0.48</v>
      </c>
      <c r="D20">
        <v>-21627.19</v>
      </c>
      <c r="E20">
        <v>1</v>
      </c>
      <c r="F20">
        <v>0.48</v>
      </c>
      <c r="G20">
        <f t="shared" si="0"/>
        <v>21627.19</v>
      </c>
      <c r="J20">
        <v>-0.52</v>
      </c>
      <c r="K20">
        <v>-36752.14</v>
      </c>
      <c r="M20">
        <f t="shared" si="2"/>
        <v>0.52</v>
      </c>
      <c r="N20">
        <f t="shared" si="1"/>
        <v>36752.14</v>
      </c>
    </row>
    <row r="21" spans="1:14" x14ac:dyDescent="0.2">
      <c r="A21">
        <v>7.2</v>
      </c>
      <c r="B21">
        <v>1000</v>
      </c>
      <c r="C21">
        <v>-0.28000000000000003</v>
      </c>
      <c r="D21">
        <v>-13383.21</v>
      </c>
      <c r="E21">
        <v>1</v>
      </c>
      <c r="F21">
        <v>0.28000000000000003</v>
      </c>
      <c r="G21">
        <f t="shared" si="0"/>
        <v>13383.21</v>
      </c>
      <c r="J21">
        <v>-0.3</v>
      </c>
      <c r="K21">
        <v>-23553.32</v>
      </c>
      <c r="M21">
        <f t="shared" si="2"/>
        <v>0.3</v>
      </c>
      <c r="N21">
        <f t="shared" si="1"/>
        <v>23553.32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FBD00-39C0-DD41-9109-DAACB7009812}">
  <dimension ref="A1:N74"/>
  <sheetViews>
    <sheetView workbookViewId="0">
      <selection activeCell="I51" sqref="I51"/>
    </sheetView>
  </sheetViews>
  <sheetFormatPr baseColWidth="10" defaultRowHeight="16" x14ac:dyDescent="0.2"/>
  <sheetData>
    <row r="1" spans="1:14" ht="24" x14ac:dyDescent="0.3">
      <c r="A1" s="3" t="s">
        <v>11</v>
      </c>
      <c r="B1" s="3"/>
      <c r="C1" s="3"/>
      <c r="E1" s="3"/>
      <c r="F1" s="3">
        <v>0.15</v>
      </c>
      <c r="G1" s="3"/>
      <c r="H1" s="3"/>
      <c r="I1" s="3" t="s">
        <v>11</v>
      </c>
      <c r="J1" s="3"/>
      <c r="K1" s="3"/>
      <c r="M1" s="3"/>
      <c r="N1" s="3">
        <v>0</v>
      </c>
    </row>
    <row r="2" spans="1:14" x14ac:dyDescent="0.2">
      <c r="A2" t="s">
        <v>0</v>
      </c>
      <c r="B2" t="s">
        <v>1</v>
      </c>
      <c r="D2" t="s">
        <v>8</v>
      </c>
      <c r="E2" t="s">
        <v>7</v>
      </c>
      <c r="I2" t="s">
        <v>8</v>
      </c>
      <c r="J2" t="s">
        <v>7</v>
      </c>
    </row>
    <row r="3" spans="1:14" x14ac:dyDescent="0.2">
      <c r="A3">
        <v>6</v>
      </c>
      <c r="B3">
        <v>250</v>
      </c>
      <c r="D3">
        <v>4</v>
      </c>
      <c r="E3">
        <v>0.05</v>
      </c>
      <c r="I3">
        <v>4</v>
      </c>
      <c r="J3">
        <v>0.05</v>
      </c>
    </row>
    <row r="4" spans="1:14" x14ac:dyDescent="0.2">
      <c r="A4">
        <v>6</v>
      </c>
      <c r="B4">
        <v>500</v>
      </c>
      <c r="D4">
        <v>5</v>
      </c>
      <c r="E4">
        <v>0.06</v>
      </c>
      <c r="I4">
        <v>5</v>
      </c>
      <c r="J4">
        <v>0.06</v>
      </c>
    </row>
    <row r="5" spans="1:14" x14ac:dyDescent="0.2">
      <c r="A5">
        <v>6</v>
      </c>
      <c r="B5">
        <v>1000</v>
      </c>
      <c r="D5">
        <v>6</v>
      </c>
      <c r="E5">
        <v>0.1</v>
      </c>
      <c r="I5">
        <v>6</v>
      </c>
      <c r="J5">
        <v>0.1</v>
      </c>
    </row>
    <row r="6" spans="1:14" x14ac:dyDescent="0.2">
      <c r="A6">
        <v>6</v>
      </c>
      <c r="B6">
        <v>2000</v>
      </c>
      <c r="D6">
        <v>8</v>
      </c>
      <c r="E6">
        <v>1.05</v>
      </c>
      <c r="I6">
        <v>7</v>
      </c>
      <c r="J6">
        <v>0.19</v>
      </c>
    </row>
    <row r="7" spans="1:14" x14ac:dyDescent="0.2">
      <c r="A7">
        <v>6</v>
      </c>
      <c r="B7">
        <v>3000</v>
      </c>
      <c r="D7">
        <v>19</v>
      </c>
      <c r="E7">
        <v>1.2</v>
      </c>
      <c r="I7">
        <v>15</v>
      </c>
      <c r="J7">
        <v>1.1100000000000001</v>
      </c>
    </row>
    <row r="8" spans="1:14" x14ac:dyDescent="0.2">
      <c r="A8">
        <v>6</v>
      </c>
      <c r="B8">
        <v>4000</v>
      </c>
      <c r="D8">
        <v>14</v>
      </c>
      <c r="E8">
        <v>1.01</v>
      </c>
      <c r="I8">
        <v>16</v>
      </c>
      <c r="J8">
        <v>1.07</v>
      </c>
    </row>
    <row r="9" spans="1:14" x14ac:dyDescent="0.2">
      <c r="A9">
        <v>6</v>
      </c>
      <c r="B9">
        <v>5000</v>
      </c>
      <c r="D9">
        <v>8</v>
      </c>
      <c r="E9">
        <v>0.9</v>
      </c>
      <c r="I9">
        <v>10</v>
      </c>
      <c r="J9">
        <v>0.99</v>
      </c>
    </row>
    <row r="10" spans="1:14" x14ac:dyDescent="0.2">
      <c r="A10">
        <v>6</v>
      </c>
      <c r="B10">
        <v>6000</v>
      </c>
      <c r="D10">
        <v>4</v>
      </c>
      <c r="E10">
        <v>0.62</v>
      </c>
      <c r="I10">
        <v>6</v>
      </c>
      <c r="J10">
        <v>0.85</v>
      </c>
    </row>
    <row r="11" spans="1:14" x14ac:dyDescent="0.2">
      <c r="A11">
        <v>6</v>
      </c>
      <c r="B11">
        <v>7000</v>
      </c>
      <c r="D11">
        <v>2</v>
      </c>
      <c r="E11">
        <v>0.42</v>
      </c>
      <c r="I11">
        <v>3</v>
      </c>
      <c r="J11">
        <v>0.45</v>
      </c>
    </row>
    <row r="12" spans="1:14" x14ac:dyDescent="0.2">
      <c r="A12">
        <v>6</v>
      </c>
      <c r="B12">
        <v>8001</v>
      </c>
      <c r="D12">
        <v>0</v>
      </c>
      <c r="E12">
        <v>0</v>
      </c>
      <c r="I12">
        <v>1</v>
      </c>
      <c r="J12">
        <v>0</v>
      </c>
    </row>
    <row r="13" spans="1:14" x14ac:dyDescent="0.2">
      <c r="A13">
        <v>6</v>
      </c>
      <c r="B13">
        <v>9000</v>
      </c>
      <c r="D13">
        <v>0</v>
      </c>
      <c r="E13">
        <v>0</v>
      </c>
      <c r="I13">
        <v>0</v>
      </c>
      <c r="J13">
        <v>0</v>
      </c>
    </row>
    <row r="14" spans="1:14" x14ac:dyDescent="0.2">
      <c r="A14">
        <v>6</v>
      </c>
      <c r="B14">
        <v>10000</v>
      </c>
      <c r="D14">
        <v>0</v>
      </c>
      <c r="E14">
        <v>0</v>
      </c>
      <c r="I14">
        <v>0</v>
      </c>
      <c r="J14">
        <v>0</v>
      </c>
    </row>
    <row r="15" spans="1:14" x14ac:dyDescent="0.2">
      <c r="A15">
        <v>6</v>
      </c>
      <c r="B15">
        <v>11000</v>
      </c>
      <c r="D15">
        <v>0</v>
      </c>
      <c r="E15">
        <v>0</v>
      </c>
      <c r="I15">
        <v>0</v>
      </c>
      <c r="J15">
        <v>0</v>
      </c>
    </row>
    <row r="16" spans="1:14" x14ac:dyDescent="0.2">
      <c r="A16">
        <v>6</v>
      </c>
      <c r="B16">
        <v>12000</v>
      </c>
      <c r="D16">
        <v>0</v>
      </c>
      <c r="E16">
        <v>0</v>
      </c>
      <c r="I16">
        <v>0</v>
      </c>
      <c r="J16">
        <v>0</v>
      </c>
    </row>
    <row r="17" spans="1:10" x14ac:dyDescent="0.2">
      <c r="A17">
        <v>6</v>
      </c>
      <c r="B17">
        <v>13000</v>
      </c>
      <c r="D17">
        <v>0</v>
      </c>
      <c r="E17">
        <v>0</v>
      </c>
      <c r="I17">
        <v>0</v>
      </c>
      <c r="J17">
        <v>0</v>
      </c>
    </row>
    <row r="18" spans="1:10" x14ac:dyDescent="0.2">
      <c r="A18">
        <v>6</v>
      </c>
      <c r="B18">
        <v>14000</v>
      </c>
      <c r="D18">
        <v>0</v>
      </c>
      <c r="E18">
        <v>0</v>
      </c>
      <c r="I18">
        <v>0</v>
      </c>
      <c r="J18">
        <v>0</v>
      </c>
    </row>
    <row r="19" spans="1:10" x14ac:dyDescent="0.2">
      <c r="A19">
        <v>6</v>
      </c>
      <c r="B19">
        <v>15000</v>
      </c>
      <c r="D19">
        <v>0</v>
      </c>
      <c r="E19">
        <v>0</v>
      </c>
      <c r="I19">
        <v>0</v>
      </c>
      <c r="J19">
        <v>0</v>
      </c>
    </row>
    <row r="20" spans="1:10" x14ac:dyDescent="0.2">
      <c r="A20">
        <v>6</v>
      </c>
      <c r="B20">
        <v>16000</v>
      </c>
      <c r="D20">
        <v>0</v>
      </c>
      <c r="E20">
        <v>0</v>
      </c>
      <c r="I20">
        <v>0</v>
      </c>
      <c r="J20">
        <v>0</v>
      </c>
    </row>
    <row r="21" spans="1:10" x14ac:dyDescent="0.2">
      <c r="A21">
        <v>6</v>
      </c>
      <c r="B21">
        <v>17000</v>
      </c>
      <c r="D21">
        <v>0</v>
      </c>
      <c r="E21">
        <v>0</v>
      </c>
      <c r="I21">
        <v>0</v>
      </c>
      <c r="J21">
        <v>0</v>
      </c>
    </row>
    <row r="22" spans="1:10" x14ac:dyDescent="0.2">
      <c r="A22">
        <v>6</v>
      </c>
      <c r="B22">
        <v>18001</v>
      </c>
      <c r="D22">
        <v>0</v>
      </c>
      <c r="E22">
        <v>0</v>
      </c>
      <c r="I22">
        <v>0</v>
      </c>
      <c r="J22">
        <v>0</v>
      </c>
    </row>
    <row r="23" spans="1:10" x14ac:dyDescent="0.2">
      <c r="A23">
        <v>6</v>
      </c>
      <c r="B23">
        <v>19000</v>
      </c>
      <c r="D23">
        <v>0</v>
      </c>
      <c r="E23">
        <v>0</v>
      </c>
      <c r="I23">
        <v>0</v>
      </c>
      <c r="J23">
        <v>0</v>
      </c>
    </row>
    <row r="24" spans="1:10" x14ac:dyDescent="0.2">
      <c r="A24">
        <v>6</v>
      </c>
      <c r="B24">
        <v>20000</v>
      </c>
      <c r="D24">
        <v>0</v>
      </c>
      <c r="E24">
        <v>0</v>
      </c>
      <c r="I24">
        <v>0</v>
      </c>
      <c r="J24">
        <v>0</v>
      </c>
    </row>
    <row r="51" spans="1:14" ht="24" x14ac:dyDescent="0.3">
      <c r="A51" s="3" t="s">
        <v>11</v>
      </c>
      <c r="B51" s="3"/>
      <c r="C51" s="3"/>
      <c r="E51" s="3"/>
      <c r="F51" s="3">
        <v>0.15</v>
      </c>
      <c r="G51" s="3"/>
      <c r="H51" s="3"/>
      <c r="I51" s="3" t="s">
        <v>11</v>
      </c>
      <c r="J51" s="3"/>
      <c r="K51" s="3"/>
      <c r="M51" s="3"/>
      <c r="N51" s="3">
        <v>0</v>
      </c>
    </row>
    <row r="52" spans="1:14" x14ac:dyDescent="0.2">
      <c r="A52" t="s">
        <v>0</v>
      </c>
      <c r="B52" t="s">
        <v>1</v>
      </c>
      <c r="D52" t="s">
        <v>8</v>
      </c>
      <c r="E52" t="s">
        <v>7</v>
      </c>
      <c r="I52" t="s">
        <v>8</v>
      </c>
      <c r="J52" t="s">
        <v>7</v>
      </c>
    </row>
    <row r="53" spans="1:14" x14ac:dyDescent="0.2">
      <c r="A53">
        <v>6.6</v>
      </c>
      <c r="B53">
        <v>250</v>
      </c>
      <c r="D53">
        <v>6</v>
      </c>
      <c r="E53">
        <v>0.08</v>
      </c>
      <c r="I53">
        <v>6</v>
      </c>
      <c r="J53">
        <v>0.08</v>
      </c>
    </row>
    <row r="54" spans="1:14" x14ac:dyDescent="0.2">
      <c r="A54">
        <v>6.6</v>
      </c>
      <c r="B54">
        <v>500</v>
      </c>
      <c r="D54">
        <v>8</v>
      </c>
      <c r="E54">
        <v>0.71</v>
      </c>
      <c r="I54">
        <v>7</v>
      </c>
      <c r="J54">
        <v>0.65</v>
      </c>
    </row>
    <row r="55" spans="1:14" x14ac:dyDescent="0.2">
      <c r="A55">
        <v>6.6</v>
      </c>
      <c r="B55">
        <v>1000</v>
      </c>
      <c r="D55">
        <v>9</v>
      </c>
      <c r="E55">
        <v>0.65</v>
      </c>
      <c r="I55">
        <v>9</v>
      </c>
      <c r="J55">
        <v>0.83</v>
      </c>
    </row>
    <row r="56" spans="1:14" x14ac:dyDescent="0.2">
      <c r="A56">
        <v>6.6</v>
      </c>
      <c r="B56">
        <v>2000</v>
      </c>
      <c r="D56">
        <v>10</v>
      </c>
      <c r="E56">
        <v>0.78</v>
      </c>
      <c r="I56">
        <v>11</v>
      </c>
      <c r="J56">
        <v>0.77</v>
      </c>
    </row>
    <row r="57" spans="1:14" x14ac:dyDescent="0.2">
      <c r="A57">
        <v>6.6</v>
      </c>
      <c r="B57">
        <v>3000</v>
      </c>
      <c r="D57">
        <v>4</v>
      </c>
      <c r="E57">
        <v>0.47</v>
      </c>
      <c r="I57">
        <v>6</v>
      </c>
      <c r="J57">
        <v>0.75</v>
      </c>
    </row>
    <row r="58" spans="1:14" x14ac:dyDescent="0.2">
      <c r="A58">
        <v>6.6</v>
      </c>
      <c r="B58">
        <v>4000</v>
      </c>
      <c r="D58">
        <v>1</v>
      </c>
      <c r="E58">
        <v>0</v>
      </c>
      <c r="I58">
        <v>2</v>
      </c>
      <c r="J58">
        <v>0.23</v>
      </c>
    </row>
    <row r="59" spans="1:14" x14ac:dyDescent="0.2">
      <c r="A59">
        <v>6.6</v>
      </c>
      <c r="B59">
        <v>5000</v>
      </c>
      <c r="D59">
        <v>0</v>
      </c>
      <c r="E59">
        <v>0</v>
      </c>
      <c r="I59">
        <v>0</v>
      </c>
      <c r="J59">
        <v>0</v>
      </c>
    </row>
    <row r="60" spans="1:14" x14ac:dyDescent="0.2">
      <c r="A60">
        <v>6.6</v>
      </c>
      <c r="B60">
        <v>6000</v>
      </c>
      <c r="D60">
        <v>0</v>
      </c>
      <c r="E60">
        <v>0</v>
      </c>
      <c r="I60">
        <v>0</v>
      </c>
      <c r="J60">
        <v>0</v>
      </c>
    </row>
    <row r="61" spans="1:14" x14ac:dyDescent="0.2">
      <c r="A61">
        <v>6.6</v>
      </c>
      <c r="B61">
        <v>7000</v>
      </c>
      <c r="D61">
        <v>0</v>
      </c>
      <c r="E61">
        <v>0</v>
      </c>
      <c r="I61">
        <v>0</v>
      </c>
      <c r="J61">
        <v>0</v>
      </c>
    </row>
    <row r="62" spans="1:14" x14ac:dyDescent="0.2">
      <c r="A62">
        <v>6.6</v>
      </c>
      <c r="B62">
        <v>8001</v>
      </c>
      <c r="D62">
        <v>0</v>
      </c>
      <c r="E62">
        <v>0</v>
      </c>
      <c r="I62">
        <v>0</v>
      </c>
      <c r="J62">
        <v>0</v>
      </c>
    </row>
    <row r="63" spans="1:14" x14ac:dyDescent="0.2">
      <c r="A63">
        <v>6.6</v>
      </c>
      <c r="B63">
        <v>9000</v>
      </c>
      <c r="D63">
        <v>0</v>
      </c>
      <c r="E63">
        <v>0</v>
      </c>
      <c r="I63">
        <v>0</v>
      </c>
      <c r="J63">
        <v>0</v>
      </c>
    </row>
    <row r="64" spans="1:14" x14ac:dyDescent="0.2">
      <c r="A64">
        <v>6.6</v>
      </c>
      <c r="B64">
        <v>10000</v>
      </c>
      <c r="D64">
        <v>0</v>
      </c>
      <c r="E64">
        <v>0</v>
      </c>
      <c r="I64">
        <v>0</v>
      </c>
      <c r="J64">
        <v>0</v>
      </c>
    </row>
    <row r="65" spans="1:10" x14ac:dyDescent="0.2">
      <c r="A65">
        <v>6.6</v>
      </c>
      <c r="B65">
        <v>11000</v>
      </c>
      <c r="D65">
        <v>0</v>
      </c>
      <c r="E65">
        <v>0</v>
      </c>
      <c r="I65">
        <v>0</v>
      </c>
      <c r="J65">
        <v>0</v>
      </c>
    </row>
    <row r="66" spans="1:10" x14ac:dyDescent="0.2">
      <c r="A66">
        <v>6.6</v>
      </c>
      <c r="B66">
        <v>12000</v>
      </c>
      <c r="D66">
        <v>0</v>
      </c>
      <c r="E66">
        <v>0</v>
      </c>
      <c r="I66">
        <v>0</v>
      </c>
      <c r="J66">
        <v>0</v>
      </c>
    </row>
    <row r="67" spans="1:10" x14ac:dyDescent="0.2">
      <c r="A67">
        <v>6.6</v>
      </c>
      <c r="B67">
        <v>13000</v>
      </c>
      <c r="D67">
        <v>0</v>
      </c>
      <c r="E67">
        <v>0</v>
      </c>
      <c r="I67">
        <v>0</v>
      </c>
      <c r="J67">
        <v>0</v>
      </c>
    </row>
    <row r="68" spans="1:10" x14ac:dyDescent="0.2">
      <c r="A68">
        <v>6.6</v>
      </c>
      <c r="B68">
        <v>14000</v>
      </c>
      <c r="D68">
        <v>0</v>
      </c>
      <c r="E68">
        <v>0</v>
      </c>
      <c r="I68">
        <v>0</v>
      </c>
      <c r="J68">
        <v>0</v>
      </c>
    </row>
    <row r="69" spans="1:10" x14ac:dyDescent="0.2">
      <c r="A69">
        <v>6.6</v>
      </c>
      <c r="B69">
        <v>15000</v>
      </c>
      <c r="D69">
        <v>0</v>
      </c>
      <c r="E69">
        <v>0</v>
      </c>
      <c r="I69">
        <v>0</v>
      </c>
      <c r="J69">
        <v>0</v>
      </c>
    </row>
    <row r="70" spans="1:10" x14ac:dyDescent="0.2">
      <c r="A70">
        <v>6.6</v>
      </c>
      <c r="B70">
        <v>16000</v>
      </c>
      <c r="D70">
        <v>0</v>
      </c>
      <c r="E70">
        <v>0</v>
      </c>
      <c r="I70">
        <v>0</v>
      </c>
      <c r="J70">
        <v>0</v>
      </c>
    </row>
    <row r="71" spans="1:10" x14ac:dyDescent="0.2">
      <c r="A71">
        <v>6.6</v>
      </c>
      <c r="B71">
        <v>17000</v>
      </c>
      <c r="D71">
        <v>0</v>
      </c>
      <c r="E71">
        <v>0</v>
      </c>
      <c r="I71">
        <v>0</v>
      </c>
      <c r="J71">
        <v>0</v>
      </c>
    </row>
    <row r="72" spans="1:10" x14ac:dyDescent="0.2">
      <c r="A72">
        <v>6.6</v>
      </c>
      <c r="B72">
        <v>18001</v>
      </c>
      <c r="D72">
        <v>0</v>
      </c>
      <c r="E72">
        <v>0</v>
      </c>
      <c r="I72">
        <v>0</v>
      </c>
      <c r="J72">
        <v>0</v>
      </c>
    </row>
    <row r="73" spans="1:10" x14ac:dyDescent="0.2">
      <c r="A73">
        <v>6.6</v>
      </c>
      <c r="B73">
        <v>19000</v>
      </c>
      <c r="D73">
        <v>0</v>
      </c>
      <c r="E73">
        <v>0</v>
      </c>
      <c r="I73">
        <v>0</v>
      </c>
      <c r="J73">
        <v>0</v>
      </c>
    </row>
    <row r="74" spans="1:10" x14ac:dyDescent="0.2">
      <c r="A74">
        <v>6.6</v>
      </c>
      <c r="B74">
        <v>20000</v>
      </c>
      <c r="D74">
        <v>0</v>
      </c>
      <c r="E74">
        <v>0</v>
      </c>
      <c r="I74">
        <v>0</v>
      </c>
      <c r="J7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panels.4D.4G</vt:lpstr>
      <vt:lpstr>panels.4C.4F</vt:lpstr>
      <vt:lpstr>panels.4J.4K</vt:lpstr>
      <vt:lpstr>panels.9A.9B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OB</cp:lastModifiedBy>
  <dcterms:created xsi:type="dcterms:W3CDTF">2020-06-17T10:47:20Z</dcterms:created>
  <dcterms:modified xsi:type="dcterms:W3CDTF">2020-06-24T09:55:30Z</dcterms:modified>
</cp:coreProperties>
</file>