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3"/>
    <sheet state="visible" name="Sheet 2" sheetId="2" r:id="rId4"/>
    <sheet state="visible" name="Sheet 3" sheetId="3" r:id="rId5"/>
    <sheet state="visible" name="Sheet 4" sheetId="4" r:id="rId6"/>
  </sheets>
  <definedNames/>
  <calcPr/>
</workbook>
</file>

<file path=xl/sharedStrings.xml><?xml version="1.0" encoding="utf-8"?>
<sst xmlns="http://schemas.openxmlformats.org/spreadsheetml/2006/main" count="226" uniqueCount="139">
  <si>
    <t>Corpora used to train and test classification accuracy</t>
  </si>
  <si>
    <t>Sets of Trainings</t>
  </si>
  <si>
    <t>First 150 snetences</t>
  </si>
  <si>
    <t>W2V</t>
  </si>
  <si>
    <t>Encoder</t>
  </si>
  <si>
    <t>Second 300 snetences</t>
  </si>
  <si>
    <t>Third 600 snetences</t>
  </si>
  <si>
    <t>Train</t>
  </si>
  <si>
    <t>p values</t>
  </si>
  <si>
    <t>Grammar Classification</t>
  </si>
  <si>
    <t>Holm–Bonferroni method T = 3</t>
  </si>
  <si>
    <t>150 Sentences</t>
  </si>
  <si>
    <t>300 Sentences</t>
  </si>
  <si>
    <t>600 Sentences</t>
  </si>
  <si>
    <t>Sentences</t>
  </si>
  <si>
    <t>Sets of Tests</t>
  </si>
  <si>
    <t>Words</t>
  </si>
  <si>
    <t>Label Indexes</t>
  </si>
  <si>
    <t>Word Vectors</t>
  </si>
  <si>
    <t>Corpus Indexes</t>
  </si>
  <si>
    <t>Test 1</t>
  </si>
  <si>
    <t>1-150</t>
  </si>
  <si>
    <t>Test 2</t>
  </si>
  <si>
    <t>Test 3</t>
  </si>
  <si>
    <t>Test 4</t>
  </si>
  <si>
    <t>151-300</t>
  </si>
  <si>
    <t>Test 5</t>
  </si>
  <si>
    <t>3000-6143</t>
  </si>
  <si>
    <t>3900-7943</t>
  </si>
  <si>
    <t>Test 6</t>
  </si>
  <si>
    <t>301-450</t>
  </si>
  <si>
    <t>6144-9357</t>
  </si>
  <si>
    <t>7944-12057</t>
  </si>
  <si>
    <t>Test 7</t>
  </si>
  <si>
    <t>Test 8</t>
  </si>
  <si>
    <t>451-600</t>
  </si>
  <si>
    <t>9358-12651</t>
  </si>
  <si>
    <t>12058-16251</t>
  </si>
  <si>
    <t>Test 9</t>
  </si>
  <si>
    <t>601-750</t>
  </si>
  <si>
    <t>12652-16033</t>
  </si>
  <si>
    <t>16252-20533</t>
  </si>
  <si>
    <t>Test 10</t>
  </si>
  <si>
    <t>MEAN</t>
  </si>
  <si>
    <t>751-900</t>
  </si>
  <si>
    <t>16034-18986</t>
  </si>
  <si>
    <t>20534-24386</t>
  </si>
  <si>
    <t>901-1050</t>
  </si>
  <si>
    <t>18987-22219</t>
  </si>
  <si>
    <t>24387-28519</t>
  </si>
  <si>
    <t>1051-1200</t>
  </si>
  <si>
    <t>22220-25420</t>
  </si>
  <si>
    <t>28520-32620</t>
  </si>
  <si>
    <t>SD</t>
  </si>
  <si>
    <t>1201-1350</t>
  </si>
  <si>
    <t>25421-28528</t>
  </si>
  <si>
    <t>32621-36628</t>
  </si>
  <si>
    <t>SE</t>
  </si>
  <si>
    <t>1351-1500</t>
  </si>
  <si>
    <t>28529-31697</t>
  </si>
  <si>
    <t>36629-40697</t>
  </si>
  <si>
    <t>1501-1650</t>
  </si>
  <si>
    <t>31698-34573</t>
  </si>
  <si>
    <t>40698-44473</t>
  </si>
  <si>
    <t>p</t>
  </si>
  <si>
    <t>First Set of Tests 150 sentences</t>
  </si>
  <si>
    <t>CI</t>
  </si>
  <si>
    <t>MEANS</t>
  </si>
  <si>
    <t>Set 1</t>
  </si>
  <si>
    <t>Set 2</t>
  </si>
  <si>
    <t>Set 3</t>
  </si>
  <si>
    <t>1651-1950</t>
  </si>
  <si>
    <t>34574-40734</t>
  </si>
  <si>
    <t>44474-52434</t>
  </si>
  <si>
    <t>1951-2250</t>
  </si>
  <si>
    <t>40735-47021</t>
  </si>
  <si>
    <t>52435-60521</t>
  </si>
  <si>
    <t>2251-2550</t>
  </si>
  <si>
    <t>47022-52957</t>
  </si>
  <si>
    <t>60522-68257</t>
  </si>
  <si>
    <t>2551-2850</t>
  </si>
  <si>
    <t>52958-59196</t>
  </si>
  <si>
    <t>68258-76296</t>
  </si>
  <si>
    <t>2851-3150</t>
  </si>
  <si>
    <t>59197-65379</t>
  </si>
  <si>
    <t>76297-84279</t>
  </si>
  <si>
    <t>3151-3450</t>
  </si>
  <si>
    <t>65380-71649</t>
  </si>
  <si>
    <t>84280-92349</t>
  </si>
  <si>
    <t>3451-3750</t>
  </si>
  <si>
    <t>71650-77533</t>
  </si>
  <si>
    <t>92350-100033</t>
  </si>
  <si>
    <t>3751-4050</t>
  </si>
  <si>
    <t>77534-83424</t>
  </si>
  <si>
    <t>100034-107724</t>
  </si>
  <si>
    <t>4051-4350</t>
  </si>
  <si>
    <t>83425-89397</t>
  </si>
  <si>
    <t>107725-115497</t>
  </si>
  <si>
    <t>4351-4650</t>
  </si>
  <si>
    <t>89398-95438</t>
  </si>
  <si>
    <t>115498-123338</t>
  </si>
  <si>
    <t>4651-4950</t>
  </si>
  <si>
    <t>95439-101636</t>
  </si>
  <si>
    <t>123339-131336</t>
  </si>
  <si>
    <t>Second Set of Tests 300 sentences</t>
  </si>
  <si>
    <t>4951-5550</t>
  </si>
  <si>
    <t>101637-113928</t>
  </si>
  <si>
    <t>131337-147228</t>
  </si>
  <si>
    <t>5551-6150</t>
  </si>
  <si>
    <t>113929-127246</t>
  </si>
  <si>
    <t>147229-164146</t>
  </si>
  <si>
    <t>6151-6750</t>
  </si>
  <si>
    <t>127247-139798</t>
  </si>
  <si>
    <t>164147-180298</t>
  </si>
  <si>
    <t>6751-7350</t>
  </si>
  <si>
    <t>139799-151840</t>
  </si>
  <si>
    <t>180299-195940</t>
  </si>
  <si>
    <t>7351-7950</t>
  </si>
  <si>
    <t>151841-164095</t>
  </si>
  <si>
    <t>195941-211795</t>
  </si>
  <si>
    <t>7951-8550</t>
  </si>
  <si>
    <t>164096-175991</t>
  </si>
  <si>
    <t>211796-227291</t>
  </si>
  <si>
    <t>8551-9150</t>
  </si>
  <si>
    <t>175992-188705</t>
  </si>
  <si>
    <t>227292-243605</t>
  </si>
  <si>
    <t>9151-9750</t>
  </si>
  <si>
    <t>188706-200837</t>
  </si>
  <si>
    <t>243606-259337</t>
  </si>
  <si>
    <t>9751-10350</t>
  </si>
  <si>
    <t>200838-212938</t>
  </si>
  <si>
    <t>259338-275038</t>
  </si>
  <si>
    <t>10351-10950</t>
  </si>
  <si>
    <t>212939-225523</t>
  </si>
  <si>
    <t>275039-291223</t>
  </si>
  <si>
    <t>10951-11550</t>
  </si>
  <si>
    <t>225524-238602</t>
  </si>
  <si>
    <t>291224-307902</t>
  </si>
  <si>
    <t>Third Set of Tests 600 sentences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</si>
</sst>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-yyyy"/>
    <numFmt numFmtId="165" formatCode="#,##0.000"/>
  </numFmts>
  <fonts count="13">
    <font>
      <sz val="10.0"/>
      <color rgb="FF000000"/>
      <name val="Arial"/>
    </font>
    <font>
      <b/>
      <sz val="18.0"/>
    </font>
    <font>
      <b/>
      <sz val="14.0"/>
    </font>
    <font/>
    <font>
      <b/>
      <sz val="24.0"/>
    </font>
    <font>
      <b/>
      <name val="Arial"/>
    </font>
    <font>
      <b/>
      <sz val="12.0"/>
      <name val="Arial"/>
    </font>
    <font>
      <name val="Arial"/>
    </font>
    <font>
      <sz val="12.0"/>
      <name val="Arial"/>
    </font>
    <font>
      <sz val="14.0"/>
    </font>
    <font>
      <b/>
      <name val="Cambria"/>
    </font>
    <font>
      <b/>
    </font>
    <font>
      <name val="Cambria"/>
    </font>
  </fonts>
  <fills count="1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DDDDD"/>
        <bgColor rgb="FFDDDDDD"/>
      </patternFill>
    </fill>
    <fill>
      <patternFill patternType="solid">
        <fgColor rgb="FFCC9900"/>
        <bgColor rgb="FFCC9900"/>
      </patternFill>
    </fill>
    <fill>
      <patternFill patternType="solid">
        <fgColor rgb="FFB7B7B7"/>
        <bgColor rgb="FFB7B7B7"/>
      </patternFill>
    </fill>
    <fill>
      <patternFill patternType="solid">
        <fgColor rgb="FFE6B8AF"/>
        <bgColor rgb="FFE6B8AF"/>
      </patternFill>
    </fill>
    <fill>
      <patternFill patternType="solid">
        <fgColor rgb="FFFF9900"/>
        <bgColor rgb="FFFF9900"/>
      </patternFill>
    </fill>
    <fill>
      <patternFill patternType="solid">
        <fgColor rgb="FF999999"/>
        <bgColor rgb="FF999999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B2B2B2"/>
        <bgColor rgb="FFB2B2B2"/>
      </patternFill>
    </fill>
    <fill>
      <patternFill patternType="solid">
        <fgColor rgb="FFFF6666"/>
        <bgColor rgb="FFFF6666"/>
      </patternFill>
    </fill>
    <fill>
      <patternFill patternType="solid">
        <fgColor rgb="FFFFFF99"/>
        <bgColor rgb="FFFFFF99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3" fontId="2" numFmtId="0" xfId="0" applyAlignment="1" applyBorder="1" applyFill="1" applyFont="1">
      <alignment horizontal="center" readingOrder="0" vertical="top"/>
    </xf>
    <xf borderId="1" fillId="4" fontId="3" numFmtId="0" xfId="0" applyAlignment="1" applyBorder="1" applyFill="1" applyFont="1">
      <alignment horizontal="center" readingOrder="0" vertical="top"/>
    </xf>
    <xf borderId="1" fillId="0" fontId="3" numFmtId="4" xfId="0" applyAlignment="1" applyBorder="1" applyFont="1" applyNumberFormat="1">
      <alignment horizontal="center" readingOrder="0" vertical="top"/>
    </xf>
    <xf borderId="2" fillId="2" fontId="4" numFmtId="0" xfId="0" applyAlignment="1" applyBorder="1" applyFont="1">
      <alignment horizontal="left" readingOrder="0"/>
    </xf>
    <xf borderId="3" fillId="0" fontId="3" numFmtId="0" xfId="0" applyBorder="1" applyFont="1"/>
    <xf borderId="1" fillId="5" fontId="5" numFmtId="0" xfId="0" applyAlignment="1" applyBorder="1" applyFill="1" applyFont="1">
      <alignment vertical="bottom"/>
    </xf>
    <xf borderId="4" fillId="6" fontId="5" numFmtId="0" xfId="0" applyAlignment="1" applyBorder="1" applyFill="1" applyFont="1">
      <alignment readingOrder="0" shrinkToFit="0" vertical="bottom" wrapText="1"/>
    </xf>
    <xf borderId="0" fillId="7" fontId="6" numFmtId="0" xfId="0" applyAlignment="1" applyFill="1" applyFont="1">
      <alignment horizontal="right" vertical="bottom"/>
    </xf>
    <xf borderId="0" fillId="8" fontId="6" numFmtId="0" xfId="0" applyAlignment="1" applyFill="1" applyFont="1">
      <alignment readingOrder="0" vertical="bottom"/>
    </xf>
    <xf borderId="0" fillId="0" fontId="7" numFmtId="0" xfId="0" applyAlignment="1" applyFont="1">
      <alignment vertical="bottom"/>
    </xf>
    <xf borderId="5" fillId="6" fontId="5" numFmtId="0" xfId="0" applyAlignment="1" applyBorder="1" applyFont="1">
      <alignment readingOrder="0" shrinkToFit="0" vertical="bottom" wrapText="1"/>
    </xf>
    <xf borderId="6" fillId="0" fontId="8" numFmtId="11" xfId="0" applyAlignment="1" applyBorder="1" applyFont="1" applyNumberFormat="1">
      <alignment horizontal="right" vertical="bottom"/>
    </xf>
    <xf borderId="0" fillId="9" fontId="7" numFmtId="0" xfId="0" applyAlignment="1" applyFill="1" applyFont="1">
      <alignment vertical="bottom"/>
    </xf>
    <xf borderId="7" fillId="6" fontId="6" numFmtId="0" xfId="0" applyAlignment="1" applyBorder="1" applyFont="1">
      <alignment readingOrder="0" vertical="bottom"/>
    </xf>
    <xf borderId="7" fillId="0" fontId="3" numFmtId="0" xfId="0" applyBorder="1" applyFont="1"/>
    <xf borderId="6" fillId="0" fontId="8" numFmtId="0" xfId="0" applyAlignment="1" applyBorder="1" applyFont="1">
      <alignment horizontal="right" vertical="bottom"/>
    </xf>
    <xf borderId="6" fillId="10" fontId="5" numFmtId="0" xfId="0" applyAlignment="1" applyBorder="1" applyFill="1" applyFont="1">
      <alignment shrinkToFit="0" vertical="bottom" wrapText="1"/>
    </xf>
    <xf borderId="4" fillId="0" fontId="3" numFmtId="0" xfId="0" applyBorder="1" applyFont="1"/>
    <xf borderId="1" fillId="11" fontId="9" numFmtId="0" xfId="0" applyAlignment="1" applyBorder="1" applyFill="1" applyFont="1">
      <alignment horizontal="center" readingOrder="0" vertical="top"/>
    </xf>
    <xf borderId="1" fillId="11" fontId="3" numFmtId="0" xfId="0" applyAlignment="1" applyBorder="1" applyFont="1">
      <alignment horizontal="center" vertical="top"/>
    </xf>
    <xf borderId="1" fillId="0" fontId="3" numFmtId="0" xfId="0" applyAlignment="1" applyBorder="1" applyFont="1">
      <alignment horizontal="center" readingOrder="0" vertical="top"/>
    </xf>
    <xf borderId="1" fillId="0" fontId="3" numFmtId="164" xfId="0" applyAlignment="1" applyBorder="1" applyFont="1" applyNumberFormat="1">
      <alignment horizontal="center" readingOrder="0" vertical="top"/>
    </xf>
    <xf borderId="1" fillId="12" fontId="10" numFmtId="0" xfId="0" applyAlignment="1" applyBorder="1" applyFill="1" applyFont="1">
      <alignment horizontal="center" readingOrder="0" vertical="bottom"/>
    </xf>
    <xf borderId="1" fillId="6" fontId="11" numFmtId="4" xfId="0" applyAlignment="1" applyBorder="1" applyFont="1" applyNumberFormat="1">
      <alignment horizontal="center" readingOrder="0" vertical="top"/>
    </xf>
    <xf borderId="1" fillId="12" fontId="12" numFmtId="0" xfId="0" applyAlignment="1" applyBorder="1" applyFont="1">
      <alignment horizontal="center" readingOrder="0" vertical="bottom"/>
    </xf>
    <xf borderId="1" fillId="6" fontId="3" numFmtId="4" xfId="0" applyAlignment="1" applyBorder="1" applyFont="1" applyNumberFormat="1">
      <alignment horizontal="center" readingOrder="0" vertical="top"/>
    </xf>
    <xf borderId="1" fillId="12" fontId="12" numFmtId="0" xfId="0" applyAlignment="1" applyBorder="1" applyFont="1">
      <alignment horizontal="center" readingOrder="0"/>
    </xf>
    <xf borderId="1" fillId="6" fontId="3" numFmtId="165" xfId="0" applyAlignment="1" applyBorder="1" applyFont="1" applyNumberFormat="1">
      <alignment horizontal="center" readingOrder="0" vertical="top"/>
    </xf>
    <xf borderId="1" fillId="12" fontId="10" numFmtId="0" xfId="0" applyAlignment="1" applyBorder="1" applyFont="1">
      <alignment horizontal="center" readingOrder="0"/>
    </xf>
    <xf borderId="2" fillId="6" fontId="11" numFmtId="11" xfId="0" applyAlignment="1" applyBorder="1" applyFont="1" applyNumberFormat="1">
      <alignment horizontal="center" readingOrder="0"/>
    </xf>
    <xf borderId="1" fillId="6" fontId="3" numFmtId="0" xfId="0" applyAlignment="1" applyBorder="1" applyFont="1">
      <alignment horizontal="center" vertical="top"/>
    </xf>
    <xf borderId="2" fillId="13" fontId="3" numFmtId="0" xfId="0" applyAlignment="1" applyBorder="1" applyFill="1" applyFont="1">
      <alignment horizontal="left" readingOrder="0"/>
    </xf>
    <xf borderId="1" fillId="14" fontId="3" numFmtId="0" xfId="0" applyAlignment="1" applyBorder="1" applyFill="1" applyFont="1">
      <alignment readingOrder="0"/>
    </xf>
    <xf borderId="1" fillId="15" fontId="3" numFmtId="0" xfId="0" applyAlignment="1" applyBorder="1" applyFill="1" applyFont="1">
      <alignment readingOrder="0"/>
    </xf>
    <xf borderId="1" fillId="0" fontId="3" numFmtId="4" xfId="0" applyBorder="1" applyFont="1" applyNumberFormat="1"/>
    <xf borderId="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W2V y Encoder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'Sheet 1'!$C$23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'Sheet 1'!$C$24:$C$26</c:f>
            </c:numRef>
          </c:val>
        </c:ser>
        <c:ser>
          <c:idx val="1"/>
          <c:order val="1"/>
          <c:tx>
            <c:strRef>
              <c:f>'Sheet 1'!$D$23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'Sheet 1'!$D$24:$D$26</c:f>
            </c:numRef>
          </c:val>
        </c:ser>
        <c:axId val="848996115"/>
        <c:axId val="1588692265"/>
      </c:barChart>
      <c:catAx>
        <c:axId val="848996115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588692265"/>
      </c:catAx>
      <c:valAx>
        <c:axId val="15886922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848996115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571500</xdr:colOff>
      <xdr:row>27</xdr:row>
      <xdr:rowOff>190500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0"/>
    <col customWidth="1" min="4" max="4" width="29.29"/>
    <col customWidth="1" min="7" max="7" width="29.0"/>
  </cols>
  <sheetData>
    <row r="1">
      <c r="A1" s="1" t="s">
        <v>15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3</v>
      </c>
      <c r="F2" s="2" t="s">
        <v>4</v>
      </c>
      <c r="G2" s="2" t="s">
        <v>6</v>
      </c>
      <c r="H2" s="2" t="s">
        <v>3</v>
      </c>
      <c r="I2" s="2" t="s">
        <v>4</v>
      </c>
    </row>
    <row r="3">
      <c r="A3" s="3" t="s">
        <v>20</v>
      </c>
      <c r="B3" s="4">
        <v>73.3142</v>
      </c>
      <c r="C3" s="4">
        <v>80.7252</v>
      </c>
      <c r="D3" s="3" t="s">
        <v>20</v>
      </c>
      <c r="E3" s="4">
        <v>73.819</v>
      </c>
      <c r="F3" s="4">
        <v>81.7719</v>
      </c>
      <c r="G3" s="3" t="s">
        <v>20</v>
      </c>
      <c r="H3" s="4">
        <v>74.3205</v>
      </c>
      <c r="I3" s="4">
        <v>83.9165</v>
      </c>
    </row>
    <row r="4">
      <c r="A4" s="3" t="s">
        <v>22</v>
      </c>
      <c r="B4" s="4">
        <v>70.0996</v>
      </c>
      <c r="C4" s="4">
        <v>78.5625</v>
      </c>
      <c r="D4" s="3" t="s">
        <v>22</v>
      </c>
      <c r="E4" s="4">
        <v>73.2817</v>
      </c>
      <c r="F4" s="4">
        <v>81.2332</v>
      </c>
      <c r="G4" s="3" t="s">
        <v>22</v>
      </c>
      <c r="H4" s="4">
        <v>75.1673</v>
      </c>
      <c r="I4" s="4">
        <v>83.9627</v>
      </c>
    </row>
    <row r="5">
      <c r="A5" s="3" t="s">
        <v>23</v>
      </c>
      <c r="B5" s="4">
        <v>66.8792</v>
      </c>
      <c r="C5" s="4">
        <v>76.0777</v>
      </c>
      <c r="D5" s="3" t="s">
        <v>23</v>
      </c>
      <c r="E5" s="4">
        <v>72.4956</v>
      </c>
      <c r="F5" s="4">
        <v>80.2532</v>
      </c>
      <c r="G5" s="3" t="s">
        <v>23</v>
      </c>
      <c r="H5" s="4">
        <v>74.29</v>
      </c>
      <c r="I5" s="4">
        <v>82.7188</v>
      </c>
    </row>
    <row r="6">
      <c r="A6" s="3" t="s">
        <v>24</v>
      </c>
      <c r="B6" s="4">
        <v>69.042</v>
      </c>
      <c r="C6" s="4">
        <v>75.8427</v>
      </c>
      <c r="D6" s="3" t="s">
        <v>24</v>
      </c>
      <c r="E6" s="4">
        <v>72.7964</v>
      </c>
      <c r="F6" s="4">
        <v>80.6405</v>
      </c>
      <c r="G6" s="3" t="s">
        <v>24</v>
      </c>
      <c r="H6" s="4">
        <v>73.9045</v>
      </c>
      <c r="I6" s="4">
        <v>82.5785</v>
      </c>
    </row>
    <row r="7">
      <c r="A7" s="3" t="s">
        <v>26</v>
      </c>
      <c r="B7" s="4">
        <v>69.0484</v>
      </c>
      <c r="C7" s="4">
        <v>77.1758</v>
      </c>
      <c r="D7" s="3" t="s">
        <v>26</v>
      </c>
      <c r="E7" s="4">
        <v>71.3078</v>
      </c>
      <c r="F7" s="4">
        <v>79.4099</v>
      </c>
      <c r="G7" s="3" t="s">
        <v>26</v>
      </c>
      <c r="H7" s="4">
        <v>73.5541</v>
      </c>
      <c r="I7" s="4">
        <v>81.7754</v>
      </c>
    </row>
    <row r="8">
      <c r="A8" s="3" t="s">
        <v>29</v>
      </c>
      <c r="B8" s="4">
        <v>69.038</v>
      </c>
      <c r="C8" s="4">
        <v>78.2555</v>
      </c>
      <c r="D8" s="3" t="s">
        <v>29</v>
      </c>
      <c r="E8" s="4">
        <v>72.9776</v>
      </c>
      <c r="F8" s="4">
        <v>80.8124</v>
      </c>
      <c r="G8" s="3" t="s">
        <v>29</v>
      </c>
      <c r="H8" s="4">
        <v>73.7533</v>
      </c>
      <c r="I8" s="4">
        <v>82.7434</v>
      </c>
    </row>
    <row r="9">
      <c r="A9" s="3" t="s">
        <v>33</v>
      </c>
      <c r="B9" s="4">
        <v>68.5098</v>
      </c>
      <c r="C9" s="4">
        <v>78.9753</v>
      </c>
      <c r="D9" s="3" t="s">
        <v>33</v>
      </c>
      <c r="E9" s="4">
        <v>73.5868</v>
      </c>
      <c r="F9" s="4">
        <v>80.4957</v>
      </c>
      <c r="G9" s="3" t="s">
        <v>33</v>
      </c>
      <c r="H9" s="4">
        <v>73.6894</v>
      </c>
      <c r="I9" s="4">
        <v>82.8223</v>
      </c>
    </row>
    <row r="10">
      <c r="A10" s="3" t="s">
        <v>34</v>
      </c>
      <c r="B10" s="4">
        <v>72.6512</v>
      </c>
      <c r="C10" s="4">
        <v>80.3732</v>
      </c>
      <c r="D10" s="3" t="s">
        <v>34</v>
      </c>
      <c r="E10" s="4">
        <v>76.3101</v>
      </c>
      <c r="F10" s="4">
        <v>83.3584</v>
      </c>
      <c r="G10" s="3" t="s">
        <v>34</v>
      </c>
      <c r="H10" s="4">
        <v>76.3243</v>
      </c>
      <c r="I10" s="4">
        <v>85.026</v>
      </c>
    </row>
    <row r="11">
      <c r="A11" s="3" t="s">
        <v>38</v>
      </c>
      <c r="B11" s="4">
        <v>72.4834</v>
      </c>
      <c r="C11" s="4">
        <v>80.0884</v>
      </c>
      <c r="D11" s="3" t="s">
        <v>38</v>
      </c>
      <c r="E11" s="4">
        <v>76.0801</v>
      </c>
      <c r="F11" s="4">
        <v>84.9197</v>
      </c>
      <c r="G11" s="3" t="s">
        <v>38</v>
      </c>
      <c r="H11" s="4">
        <v>73.532</v>
      </c>
      <c r="I11" s="4">
        <v>81.9547</v>
      </c>
    </row>
    <row r="12">
      <c r="A12" s="3" t="s">
        <v>42</v>
      </c>
      <c r="B12" s="4">
        <v>70.758</v>
      </c>
      <c r="C12" s="4">
        <v>79.7983</v>
      </c>
      <c r="D12" s="3" t="s">
        <v>42</v>
      </c>
      <c r="E12" s="4">
        <v>72.1846</v>
      </c>
      <c r="F12" s="4">
        <v>80.3001</v>
      </c>
      <c r="G12" s="3" t="s">
        <v>42</v>
      </c>
      <c r="H12" s="4">
        <v>74.5088</v>
      </c>
      <c r="I12" s="4">
        <v>83.4773</v>
      </c>
    </row>
    <row r="13">
      <c r="A13" s="24" t="s">
        <v>43</v>
      </c>
      <c r="B13" s="25">
        <f t="shared" ref="B13:C13" si="1">AVERAGE(B3:B12)</f>
        <v>70.18238</v>
      </c>
      <c r="C13" s="25">
        <f t="shared" si="1"/>
        <v>78.58746</v>
      </c>
      <c r="D13" s="24" t="s">
        <v>43</v>
      </c>
      <c r="E13" s="25">
        <f t="shared" ref="E13:F13" si="2">AVERAGE(E3:E12)</f>
        <v>73.48397</v>
      </c>
      <c r="F13" s="25">
        <f t="shared" si="2"/>
        <v>81.3195</v>
      </c>
      <c r="G13" s="24" t="s">
        <v>43</v>
      </c>
      <c r="H13" s="25">
        <f t="shared" ref="H13:I13" si="3">AVERAGE(H3:H12)</f>
        <v>74.30442</v>
      </c>
      <c r="I13" s="25">
        <f t="shared" si="3"/>
        <v>83.09756</v>
      </c>
    </row>
    <row r="14">
      <c r="A14" s="26" t="s">
        <v>53</v>
      </c>
      <c r="B14" s="27">
        <f t="shared" ref="B14:C14" si="4">STDEV(B3:B12)</f>
        <v>2.085419153</v>
      </c>
      <c r="C14" s="27">
        <f t="shared" si="4"/>
        <v>1.750059714</v>
      </c>
      <c r="D14" s="26" t="s">
        <v>53</v>
      </c>
      <c r="E14" s="27">
        <f t="shared" ref="E14:F14" si="5">STDEV(E3:E12)</f>
        <v>1.599331479</v>
      </c>
      <c r="F14" s="27">
        <f t="shared" si="5"/>
        <v>1.65160692</v>
      </c>
      <c r="G14" s="26" t="s">
        <v>53</v>
      </c>
      <c r="H14" s="27">
        <f t="shared" ref="H14:I14" si="6">STDEV(H3:H12)</f>
        <v>0.873577982</v>
      </c>
      <c r="I14" s="27">
        <f t="shared" si="6"/>
        <v>0.9972478286</v>
      </c>
    </row>
    <row r="15">
      <c r="A15" s="28" t="s">
        <v>57</v>
      </c>
      <c r="B15" s="29">
        <f t="shared" ref="B15:C15" si="7">B14/SQRT(10)</f>
        <v>0.65946744</v>
      </c>
      <c r="C15" s="29">
        <f t="shared" si="7"/>
        <v>0.5534174738</v>
      </c>
      <c r="D15" s="28" t="s">
        <v>57</v>
      </c>
      <c r="E15" s="29">
        <f t="shared" ref="E15:F15" si="8">E14/SQRT(10)</f>
        <v>0.5057530208</v>
      </c>
      <c r="F15" s="29">
        <f t="shared" si="8"/>
        <v>0.5222839666</v>
      </c>
      <c r="G15" s="28" t="s">
        <v>57</v>
      </c>
      <c r="H15" s="29">
        <f t="shared" ref="H15:I15" si="9">H14/SQRT(10)</f>
        <v>0.2762496137</v>
      </c>
      <c r="I15" s="29">
        <f t="shared" si="9"/>
        <v>0.315357453</v>
      </c>
    </row>
    <row r="16">
      <c r="A16" s="30" t="s">
        <v>64</v>
      </c>
      <c r="B16" s="31">
        <f>TTEST(B3:B12,C3:C12,2,1)</f>
        <v>0.000000001567533737</v>
      </c>
      <c r="C16" s="19"/>
      <c r="D16" s="30" t="s">
        <v>64</v>
      </c>
      <c r="E16" s="31">
        <f>TTEST(E3:E12,F3:F12,2,1)</f>
        <v>0</v>
      </c>
      <c r="F16" s="19"/>
      <c r="G16" s="30" t="s">
        <v>64</v>
      </c>
      <c r="H16" s="31">
        <f>TTEST(H3:H12,I3:I12,2,1)</f>
        <v>0</v>
      </c>
      <c r="I16" s="19"/>
    </row>
    <row r="17">
      <c r="A17" s="26" t="s">
        <v>66</v>
      </c>
      <c r="B17" s="32">
        <f t="shared" ref="B17:C17" si="10">CONFIDENCE.NORM(0.05,B14,10)</f>
        <v>1.292532432</v>
      </c>
      <c r="C17" s="32">
        <f t="shared" si="10"/>
        <v>1.084678318</v>
      </c>
      <c r="D17" s="26" t="s">
        <v>66</v>
      </c>
      <c r="E17" s="32">
        <f t="shared" ref="E17:F17" si="11">CONFIDENCE.NORM(0.05,E14,10)</f>
        <v>0.9912577066</v>
      </c>
      <c r="F17" s="32">
        <f t="shared" si="11"/>
        <v>1.023657765</v>
      </c>
      <c r="G17" s="26" t="s">
        <v>66</v>
      </c>
      <c r="H17" s="32">
        <f t="shared" ref="H17:I17" si="12">CONFIDENCE.NORM(0.05,H14,10)</f>
        <v>0.541439294</v>
      </c>
      <c r="I17" s="32">
        <f t="shared" si="12"/>
        <v>0.6180892506</v>
      </c>
    </row>
    <row r="23">
      <c r="B23" s="34" t="s">
        <v>67</v>
      </c>
      <c r="C23" s="35" t="s">
        <v>3</v>
      </c>
      <c r="D23" s="35" t="s">
        <v>4</v>
      </c>
      <c r="F23" s="34" t="s">
        <v>66</v>
      </c>
      <c r="G23" s="35" t="s">
        <v>3</v>
      </c>
      <c r="H23" s="35" t="s">
        <v>4</v>
      </c>
    </row>
    <row r="24">
      <c r="B24" s="35" t="s">
        <v>68</v>
      </c>
      <c r="C24" s="36">
        <f t="shared" ref="C24:D24" si="13">B13</f>
        <v>70.18238</v>
      </c>
      <c r="D24" s="36">
        <f t="shared" si="13"/>
        <v>78.58746</v>
      </c>
      <c r="F24" s="35" t="s">
        <v>68</v>
      </c>
      <c r="G24" s="37">
        <f t="shared" ref="G24:H24" si="14">B17</f>
        <v>1.292532432</v>
      </c>
      <c r="H24" s="37">
        <f t="shared" si="14"/>
        <v>1.084678318</v>
      </c>
    </row>
    <row r="25">
      <c r="B25" s="35" t="s">
        <v>69</v>
      </c>
      <c r="C25" s="36">
        <f t="shared" ref="C25:D25" si="15">E13</f>
        <v>73.48397</v>
      </c>
      <c r="D25" s="36">
        <f t="shared" si="15"/>
        <v>81.3195</v>
      </c>
      <c r="F25" s="35" t="s">
        <v>69</v>
      </c>
      <c r="G25" s="37">
        <f t="shared" ref="G25:H25" si="16">E17</f>
        <v>0.9912577066</v>
      </c>
      <c r="H25" s="37">
        <f t="shared" si="16"/>
        <v>1.023657765</v>
      </c>
    </row>
    <row r="26">
      <c r="B26" s="35" t="s">
        <v>70</v>
      </c>
      <c r="C26" s="36">
        <f t="shared" ref="C26:D26" si="17">H13</f>
        <v>74.30442</v>
      </c>
      <c r="D26" s="36">
        <f t="shared" si="17"/>
        <v>83.09756</v>
      </c>
      <c r="F26" s="35" t="s">
        <v>70</v>
      </c>
      <c r="G26" s="37">
        <f t="shared" ref="G26:H26" si="18">H17</f>
        <v>0.541439294</v>
      </c>
      <c r="H26" s="37">
        <f t="shared" si="18"/>
        <v>0.6180892506</v>
      </c>
    </row>
  </sheetData>
  <mergeCells count="4">
    <mergeCell ref="A1:AMJ1"/>
    <mergeCell ref="E16:F16"/>
    <mergeCell ref="H16:I16"/>
    <mergeCell ref="B16:C1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8.71"/>
    <col customWidth="1" min="4" max="4" width="19.29"/>
    <col customWidth="1" min="5" max="5" width="19.86"/>
  </cols>
  <sheetData>
    <row r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19"/>
    </row>
    <row r="2">
      <c r="A2" s="20" t="s">
        <v>14</v>
      </c>
      <c r="B2" s="20" t="s">
        <v>16</v>
      </c>
      <c r="C2" s="20" t="s">
        <v>17</v>
      </c>
      <c r="D2" s="20" t="s">
        <v>18</v>
      </c>
      <c r="E2" s="20" t="s">
        <v>19</v>
      </c>
      <c r="F2" s="21"/>
    </row>
    <row r="3">
      <c r="A3" s="22" t="s">
        <v>21</v>
      </c>
      <c r="B3" s="22">
        <v>2999.0</v>
      </c>
      <c r="C3" s="23">
        <v>401404.0</v>
      </c>
      <c r="D3" s="22">
        <v>3899.0</v>
      </c>
      <c r="E3" s="23">
        <v>730122.0</v>
      </c>
      <c r="F3" s="22" t="s">
        <v>7</v>
      </c>
    </row>
    <row r="4">
      <c r="A4" s="22" t="s">
        <v>25</v>
      </c>
      <c r="B4" s="22">
        <v>3144.0</v>
      </c>
      <c r="C4" s="22" t="s">
        <v>27</v>
      </c>
      <c r="D4" s="22">
        <v>4044.0</v>
      </c>
      <c r="E4" s="22" t="s">
        <v>28</v>
      </c>
      <c r="F4" s="22" t="s">
        <v>20</v>
      </c>
    </row>
    <row r="5">
      <c r="A5" s="22" t="s">
        <v>30</v>
      </c>
      <c r="B5" s="22">
        <v>3214.0</v>
      </c>
      <c r="C5" s="22" t="s">
        <v>31</v>
      </c>
      <c r="D5" s="22">
        <v>4114.0</v>
      </c>
      <c r="E5" s="22" t="s">
        <v>32</v>
      </c>
      <c r="F5" s="22" t="s">
        <v>22</v>
      </c>
    </row>
    <row r="6">
      <c r="A6" s="22" t="s">
        <v>35</v>
      </c>
      <c r="B6" s="22">
        <v>3294.0</v>
      </c>
      <c r="C6" s="22" t="s">
        <v>36</v>
      </c>
      <c r="D6" s="22">
        <v>4194.0</v>
      </c>
      <c r="E6" s="22" t="s">
        <v>37</v>
      </c>
      <c r="F6" s="22" t="s">
        <v>23</v>
      </c>
    </row>
    <row r="7">
      <c r="A7" s="22" t="s">
        <v>39</v>
      </c>
      <c r="B7" s="22">
        <v>3382.0</v>
      </c>
      <c r="C7" s="22" t="s">
        <v>40</v>
      </c>
      <c r="D7" s="22">
        <v>4282.0</v>
      </c>
      <c r="E7" s="22" t="s">
        <v>41</v>
      </c>
      <c r="F7" s="22" t="s">
        <v>24</v>
      </c>
    </row>
    <row r="8">
      <c r="A8" s="22" t="s">
        <v>44</v>
      </c>
      <c r="B8" s="22">
        <v>2953.0</v>
      </c>
      <c r="C8" s="22" t="s">
        <v>45</v>
      </c>
      <c r="D8" s="22">
        <v>3853.0</v>
      </c>
      <c r="E8" s="22" t="s">
        <v>46</v>
      </c>
      <c r="F8" s="22" t="s">
        <v>26</v>
      </c>
    </row>
    <row r="9">
      <c r="A9" s="22" t="s">
        <v>47</v>
      </c>
      <c r="B9" s="22">
        <v>3233.0</v>
      </c>
      <c r="C9" s="22" t="s">
        <v>48</v>
      </c>
      <c r="D9" s="22">
        <v>4133.0</v>
      </c>
      <c r="E9" s="22" t="s">
        <v>49</v>
      </c>
      <c r="F9" s="22" t="s">
        <v>29</v>
      </c>
    </row>
    <row r="10">
      <c r="A10" s="22" t="s">
        <v>50</v>
      </c>
      <c r="B10" s="22">
        <v>3201.0</v>
      </c>
      <c r="C10" s="22" t="s">
        <v>51</v>
      </c>
      <c r="D10" s="22">
        <v>4101.0</v>
      </c>
      <c r="E10" s="22" t="s">
        <v>52</v>
      </c>
      <c r="F10" s="22" t="s">
        <v>33</v>
      </c>
    </row>
    <row r="11">
      <c r="A11" s="22" t="s">
        <v>54</v>
      </c>
      <c r="B11" s="22">
        <v>3108.0</v>
      </c>
      <c r="C11" s="22" t="s">
        <v>55</v>
      </c>
      <c r="D11" s="22">
        <v>4008.0</v>
      </c>
      <c r="E11" s="22" t="s">
        <v>56</v>
      </c>
      <c r="F11" s="22" t="s">
        <v>34</v>
      </c>
    </row>
    <row r="12">
      <c r="A12" s="22" t="s">
        <v>58</v>
      </c>
      <c r="B12" s="22">
        <v>3169.0</v>
      </c>
      <c r="C12" s="22" t="s">
        <v>59</v>
      </c>
      <c r="D12" s="22">
        <v>4069.0</v>
      </c>
      <c r="E12" s="22" t="s">
        <v>60</v>
      </c>
      <c r="F12" s="22" t="s">
        <v>38</v>
      </c>
    </row>
    <row r="13">
      <c r="A13" s="22" t="s">
        <v>61</v>
      </c>
      <c r="B13" s="22">
        <v>2876.0</v>
      </c>
      <c r="C13" s="22" t="s">
        <v>62</v>
      </c>
      <c r="D13" s="22">
        <v>3776.0</v>
      </c>
      <c r="E13" s="22" t="s">
        <v>63</v>
      </c>
      <c r="F13" s="22" t="s">
        <v>42</v>
      </c>
    </row>
    <row r="14">
      <c r="A14" s="33" t="s">
        <v>65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19"/>
    </row>
    <row r="15">
      <c r="A15" s="22" t="s">
        <v>71</v>
      </c>
      <c r="B15" s="22">
        <v>6161.0</v>
      </c>
      <c r="C15" s="22" t="s">
        <v>72</v>
      </c>
      <c r="D15" s="22">
        <v>7961.0</v>
      </c>
      <c r="E15" s="22" t="s">
        <v>73</v>
      </c>
      <c r="F15" s="22" t="s">
        <v>7</v>
      </c>
    </row>
    <row r="16">
      <c r="A16" s="22" t="s">
        <v>74</v>
      </c>
      <c r="B16" s="22">
        <v>6287.0</v>
      </c>
      <c r="C16" s="22" t="s">
        <v>75</v>
      </c>
      <c r="D16" s="22">
        <v>8087.0</v>
      </c>
      <c r="E16" s="22" t="s">
        <v>76</v>
      </c>
      <c r="F16" s="22" t="s">
        <v>20</v>
      </c>
    </row>
    <row r="17">
      <c r="A17" s="22" t="s">
        <v>77</v>
      </c>
      <c r="B17" s="22">
        <v>5936.0</v>
      </c>
      <c r="C17" s="22" t="s">
        <v>78</v>
      </c>
      <c r="D17" s="22">
        <v>7736.0</v>
      </c>
      <c r="E17" s="22" t="s">
        <v>79</v>
      </c>
      <c r="F17" s="22" t="s">
        <v>22</v>
      </c>
    </row>
    <row r="18">
      <c r="A18" s="22" t="s">
        <v>80</v>
      </c>
      <c r="B18" s="22">
        <v>6239.0</v>
      </c>
      <c r="C18" s="22" t="s">
        <v>81</v>
      </c>
      <c r="D18" s="22">
        <v>8039.0</v>
      </c>
      <c r="E18" s="22" t="s">
        <v>82</v>
      </c>
      <c r="F18" s="22" t="s">
        <v>23</v>
      </c>
    </row>
    <row r="19">
      <c r="A19" s="22" t="s">
        <v>83</v>
      </c>
      <c r="B19" s="22">
        <v>6183.0</v>
      </c>
      <c r="C19" s="22" t="s">
        <v>84</v>
      </c>
      <c r="D19" s="22">
        <v>7983.0</v>
      </c>
      <c r="E19" s="22" t="s">
        <v>85</v>
      </c>
      <c r="F19" s="22" t="s">
        <v>24</v>
      </c>
    </row>
    <row r="20">
      <c r="A20" s="22" t="s">
        <v>86</v>
      </c>
      <c r="B20" s="22">
        <v>6270.0</v>
      </c>
      <c r="C20" s="22" t="s">
        <v>87</v>
      </c>
      <c r="D20" s="22">
        <v>8070.0</v>
      </c>
      <c r="E20" s="22" t="s">
        <v>88</v>
      </c>
      <c r="F20" s="22" t="s">
        <v>26</v>
      </c>
    </row>
    <row r="21">
      <c r="A21" s="22" t="s">
        <v>89</v>
      </c>
      <c r="B21" s="22">
        <v>5884.0</v>
      </c>
      <c r="C21" s="22" t="s">
        <v>90</v>
      </c>
      <c r="D21" s="22">
        <v>7684.0</v>
      </c>
      <c r="E21" s="22" t="s">
        <v>91</v>
      </c>
      <c r="F21" s="22" t="s">
        <v>29</v>
      </c>
    </row>
    <row r="22">
      <c r="A22" s="22" t="s">
        <v>92</v>
      </c>
      <c r="B22" s="22">
        <v>5891.0</v>
      </c>
      <c r="C22" s="22" t="s">
        <v>93</v>
      </c>
      <c r="D22" s="22">
        <v>7691.0</v>
      </c>
      <c r="E22" s="22" t="s">
        <v>94</v>
      </c>
      <c r="F22" s="22" t="s">
        <v>33</v>
      </c>
    </row>
    <row r="23">
      <c r="A23" s="22" t="s">
        <v>95</v>
      </c>
      <c r="B23" s="22">
        <v>5973.0</v>
      </c>
      <c r="C23" s="22" t="s">
        <v>96</v>
      </c>
      <c r="D23" s="22">
        <v>7773.0</v>
      </c>
      <c r="E23" s="22" t="s">
        <v>97</v>
      </c>
      <c r="F23" s="22" t="s">
        <v>34</v>
      </c>
    </row>
    <row r="24">
      <c r="A24" s="22" t="s">
        <v>98</v>
      </c>
      <c r="B24" s="22">
        <v>6041.0</v>
      </c>
      <c r="C24" s="22" t="s">
        <v>99</v>
      </c>
      <c r="D24" s="22">
        <v>7841.0</v>
      </c>
      <c r="E24" s="22" t="s">
        <v>100</v>
      </c>
      <c r="F24" s="22" t="s">
        <v>38</v>
      </c>
    </row>
    <row r="25">
      <c r="A25" s="22" t="s">
        <v>101</v>
      </c>
      <c r="B25" s="22">
        <v>6198.0</v>
      </c>
      <c r="C25" s="22" t="s">
        <v>102</v>
      </c>
      <c r="D25" s="22">
        <v>7998.0</v>
      </c>
      <c r="E25" s="22" t="s">
        <v>103</v>
      </c>
      <c r="F25" s="22" t="s">
        <v>42</v>
      </c>
    </row>
    <row r="26">
      <c r="A26" s="33" t="s">
        <v>104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19"/>
    </row>
    <row r="27">
      <c r="A27" s="22" t="s">
        <v>105</v>
      </c>
      <c r="B27" s="22">
        <v>12292.0</v>
      </c>
      <c r="C27" s="22" t="s">
        <v>106</v>
      </c>
      <c r="D27" s="22">
        <v>15892.0</v>
      </c>
      <c r="E27" s="22" t="s">
        <v>107</v>
      </c>
      <c r="F27" s="22" t="s">
        <v>7</v>
      </c>
    </row>
    <row r="28">
      <c r="A28" s="22" t="s">
        <v>108</v>
      </c>
      <c r="B28" s="22">
        <v>13318.0</v>
      </c>
      <c r="C28" s="22" t="s">
        <v>109</v>
      </c>
      <c r="D28" s="22">
        <v>16918.0</v>
      </c>
      <c r="E28" s="22" t="s">
        <v>110</v>
      </c>
      <c r="F28" s="22" t="s">
        <v>20</v>
      </c>
    </row>
    <row r="29">
      <c r="A29" s="22" t="s">
        <v>111</v>
      </c>
      <c r="B29" s="22">
        <v>12552.0</v>
      </c>
      <c r="C29" s="22" t="s">
        <v>112</v>
      </c>
      <c r="D29" s="22">
        <v>16152.0</v>
      </c>
      <c r="E29" s="22" t="s">
        <v>113</v>
      </c>
      <c r="F29" s="22" t="s">
        <v>22</v>
      </c>
    </row>
    <row r="30">
      <c r="A30" s="22" t="s">
        <v>114</v>
      </c>
      <c r="B30" s="22">
        <v>12042.0</v>
      </c>
      <c r="C30" s="22" t="s">
        <v>115</v>
      </c>
      <c r="D30" s="22">
        <v>15642.0</v>
      </c>
      <c r="E30" s="22" t="s">
        <v>116</v>
      </c>
      <c r="F30" s="22" t="s">
        <v>23</v>
      </c>
    </row>
    <row r="31">
      <c r="A31" s="22" t="s">
        <v>117</v>
      </c>
      <c r="B31" s="22">
        <v>12255.0</v>
      </c>
      <c r="C31" s="22" t="s">
        <v>118</v>
      </c>
      <c r="D31" s="22">
        <v>15855.0</v>
      </c>
      <c r="E31" s="22" t="s">
        <v>119</v>
      </c>
      <c r="F31" s="22" t="s">
        <v>24</v>
      </c>
    </row>
    <row r="32">
      <c r="A32" s="22" t="s">
        <v>120</v>
      </c>
      <c r="B32" s="22">
        <v>11896.0</v>
      </c>
      <c r="C32" s="22" t="s">
        <v>121</v>
      </c>
      <c r="D32" s="22">
        <v>15496.0</v>
      </c>
      <c r="E32" s="22" t="s">
        <v>122</v>
      </c>
      <c r="F32" s="22" t="s">
        <v>26</v>
      </c>
    </row>
    <row r="33">
      <c r="A33" s="22" t="s">
        <v>123</v>
      </c>
      <c r="B33" s="22">
        <v>12714.0</v>
      </c>
      <c r="C33" s="22" t="s">
        <v>124</v>
      </c>
      <c r="D33" s="22">
        <v>16314.0</v>
      </c>
      <c r="E33" s="22" t="s">
        <v>125</v>
      </c>
      <c r="F33" s="22" t="s">
        <v>29</v>
      </c>
    </row>
    <row r="34">
      <c r="A34" s="22" t="s">
        <v>126</v>
      </c>
      <c r="B34" s="22">
        <v>12132.0</v>
      </c>
      <c r="C34" s="22" t="s">
        <v>127</v>
      </c>
      <c r="D34" s="22">
        <v>15732.0</v>
      </c>
      <c r="E34" s="22" t="s">
        <v>128</v>
      </c>
      <c r="F34" s="22" t="s">
        <v>33</v>
      </c>
    </row>
    <row r="35">
      <c r="A35" s="22" t="s">
        <v>129</v>
      </c>
      <c r="B35" s="22">
        <v>12101.0</v>
      </c>
      <c r="C35" s="22" t="s">
        <v>130</v>
      </c>
      <c r="D35" s="22">
        <v>15701.0</v>
      </c>
      <c r="E35" s="22" t="s">
        <v>131</v>
      </c>
      <c r="F35" s="22" t="s">
        <v>34</v>
      </c>
    </row>
    <row r="36">
      <c r="A36" s="22" t="s">
        <v>132</v>
      </c>
      <c r="B36" s="22">
        <v>12585.0</v>
      </c>
      <c r="C36" s="22" t="s">
        <v>133</v>
      </c>
      <c r="D36" s="22">
        <v>16185.0</v>
      </c>
      <c r="E36" s="22" t="s">
        <v>134</v>
      </c>
      <c r="F36" s="22" t="s">
        <v>38</v>
      </c>
    </row>
    <row r="37">
      <c r="A37" s="22" t="s">
        <v>135</v>
      </c>
      <c r="B37" s="22">
        <v>13079.0</v>
      </c>
      <c r="C37" s="22" t="s">
        <v>136</v>
      </c>
      <c r="D37" s="22">
        <v>16679.0</v>
      </c>
      <c r="E37" s="22" t="s">
        <v>137</v>
      </c>
      <c r="F37" s="22" t="s">
        <v>42</v>
      </c>
    </row>
    <row r="38">
      <c r="A38" s="33" t="s">
        <v>138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19"/>
    </row>
  </sheetData>
  <mergeCells count="4">
    <mergeCell ref="A1:AMJ1"/>
    <mergeCell ref="A14:AMJ14"/>
    <mergeCell ref="A26:AMJ26"/>
    <mergeCell ref="A38:AMJ3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86"/>
    <col customWidth="1" min="4" max="4" width="30.71"/>
    <col customWidth="1" min="7" max="7" width="27.86"/>
  </cols>
  <sheetData>
    <row r="1">
      <c r="A1" s="1" t="s">
        <v>1</v>
      </c>
    </row>
    <row r="2">
      <c r="A2" s="2" t="s">
        <v>2</v>
      </c>
      <c r="B2" s="2" t="s">
        <v>3</v>
      </c>
      <c r="C2" s="2" t="s">
        <v>4</v>
      </c>
      <c r="D2" s="2" t="s">
        <v>5</v>
      </c>
      <c r="E2" s="2" t="s">
        <v>3</v>
      </c>
      <c r="F2" s="2" t="s">
        <v>4</v>
      </c>
      <c r="G2" s="2" t="s">
        <v>6</v>
      </c>
      <c r="H2" s="2" t="s">
        <v>3</v>
      </c>
      <c r="I2" s="2" t="s">
        <v>4</v>
      </c>
    </row>
    <row r="3">
      <c r="A3" s="3" t="s">
        <v>7</v>
      </c>
      <c r="B3" s="4">
        <v>84.0280093364455</v>
      </c>
      <c r="C3" s="4">
        <v>89.3964654884962</v>
      </c>
      <c r="D3" s="3" t="s">
        <v>7</v>
      </c>
      <c r="E3" s="4">
        <v>83.3468592760915</v>
      </c>
      <c r="F3" s="4">
        <v>90.4723259211167</v>
      </c>
      <c r="G3" s="3" t="s">
        <v>7</v>
      </c>
      <c r="H3" s="4">
        <v>80.9550927432476</v>
      </c>
      <c r="I3" s="4">
        <v>90.7907582167263</v>
      </c>
    </row>
  </sheetData>
  <mergeCells count="1">
    <mergeCell ref="A1:AMJ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4">
      <c r="B4" s="7" t="s">
        <v>8</v>
      </c>
      <c r="C4" s="8" t="s">
        <v>9</v>
      </c>
      <c r="G4" s="9">
        <v>0.05</v>
      </c>
      <c r="H4" s="10" t="s">
        <v>10</v>
      </c>
      <c r="L4" s="11"/>
    </row>
    <row r="5">
      <c r="B5" s="12" t="s">
        <v>11</v>
      </c>
      <c r="C5" s="13">
        <f>'Sheet 1'!B16</f>
        <v>0.000000001567533737</v>
      </c>
      <c r="G5" s="14"/>
      <c r="H5" s="14"/>
    </row>
    <row r="6">
      <c r="B6" s="12" t="s">
        <v>12</v>
      </c>
      <c r="C6" s="13">
        <f>'Sheet 1'!E16</f>
        <v>0</v>
      </c>
      <c r="H6" s="15" t="s">
        <v>9</v>
      </c>
      <c r="I6" s="16"/>
      <c r="J6" s="16"/>
      <c r="K6" s="16"/>
      <c r="L6" s="14"/>
    </row>
    <row r="7">
      <c r="B7" s="12" t="s">
        <v>13</v>
      </c>
      <c r="C7" s="13">
        <f>'Sheet 1'!H16</f>
        <v>0</v>
      </c>
      <c r="H7" s="17">
        <v>1.0</v>
      </c>
      <c r="I7" s="17">
        <v>1.371181357552055E-13</v>
      </c>
      <c r="J7" s="17">
        <f t="shared" ref="J7:J9" si="1">$G$4/(3+1-H7)</f>
        <v>0.01666666667</v>
      </c>
      <c r="K7" s="18" t="str">
        <f t="shared" ref="K7:K9" si="2">IF(I7&gt;J7,"Do not reject H0","Reject H0")</f>
        <v>Reject H0</v>
      </c>
    </row>
    <row r="8">
      <c r="H8" s="17">
        <v>2.0</v>
      </c>
      <c r="I8" s="17">
        <v>5.987941955324759E-12</v>
      </c>
      <c r="J8" s="17">
        <f t="shared" si="1"/>
        <v>0.025</v>
      </c>
      <c r="K8" s="18" t="str">
        <f t="shared" si="2"/>
        <v>Reject H0</v>
      </c>
    </row>
    <row r="9">
      <c r="H9" s="17">
        <v>3.0</v>
      </c>
      <c r="I9" s="17">
        <v>1.567533737170926E-9</v>
      </c>
      <c r="J9" s="17">
        <f t="shared" si="1"/>
        <v>0.05</v>
      </c>
      <c r="K9" s="18" t="str">
        <f t="shared" si="2"/>
        <v>Reject H0</v>
      </c>
    </row>
    <row r="10">
      <c r="H10" s="14"/>
    </row>
  </sheetData>
  <mergeCells count="6">
    <mergeCell ref="H4:K4"/>
    <mergeCell ref="H5:L5"/>
    <mergeCell ref="H6:K6"/>
    <mergeCell ref="G5:G11"/>
    <mergeCell ref="L6:L11"/>
    <mergeCell ref="H10:K11"/>
  </mergeCells>
  <drawing r:id="rId1"/>
</worksheet>
</file>