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F19" i="2" s="1"/>
  <c r="E5" i="2"/>
  <c r="F114" i="2" l="1"/>
  <c r="F68" i="2"/>
  <c r="F91" i="2"/>
  <c r="F27" i="2"/>
  <c r="F50" i="2"/>
  <c r="F108" i="2"/>
  <c r="F90" i="2"/>
  <c r="F67" i="2"/>
  <c r="F44" i="2"/>
  <c r="F26" i="2"/>
  <c r="F107" i="2"/>
  <c r="F84" i="2"/>
  <c r="F66" i="2"/>
  <c r="F43" i="2"/>
  <c r="F20" i="2"/>
  <c r="F106" i="2"/>
  <c r="F83" i="2"/>
  <c r="F60" i="2"/>
  <c r="F42" i="2"/>
  <c r="F5" i="2"/>
  <c r="F100" i="2"/>
  <c r="F18" i="2"/>
  <c r="F99" i="2"/>
  <c r="F58" i="2"/>
  <c r="F12" i="2"/>
  <c r="F98" i="2"/>
  <c r="F75" i="2"/>
  <c r="F52" i="2"/>
  <c r="F34" i="2"/>
  <c r="F11" i="2"/>
  <c r="F82" i="2"/>
  <c r="F59" i="2"/>
  <c r="F36" i="2"/>
  <c r="F76" i="2"/>
  <c r="F35" i="2"/>
  <c r="F115" i="2"/>
  <c r="F92" i="2"/>
  <c r="F74" i="2"/>
  <c r="F51" i="2"/>
  <c r="F28" i="2"/>
  <c r="F10" i="2"/>
  <c r="F113" i="2"/>
  <c r="F105" i="2"/>
  <c r="F97" i="2"/>
  <c r="F89" i="2"/>
  <c r="F81" i="2"/>
  <c r="F73" i="2"/>
  <c r="F65" i="2"/>
  <c r="F57" i="2"/>
  <c r="F49" i="2"/>
  <c r="F41" i="2"/>
  <c r="F33" i="2"/>
  <c r="F25" i="2"/>
  <c r="F17" i="2"/>
  <c r="F9" i="2"/>
  <c r="F112" i="2"/>
  <c r="F104" i="2"/>
  <c r="F96" i="2"/>
  <c r="F88" i="2"/>
  <c r="F80" i="2"/>
  <c r="F72" i="2"/>
  <c r="F64" i="2"/>
  <c r="F56" i="2"/>
  <c r="F48" i="2"/>
  <c r="F40" i="2"/>
  <c r="F32" i="2"/>
  <c r="F24" i="2"/>
  <c r="F16" i="2"/>
  <c r="F8" i="2"/>
  <c r="F103" i="2"/>
  <c r="F87" i="2"/>
  <c r="F63" i="2"/>
  <c r="F15" i="2"/>
  <c r="F110" i="2"/>
  <c r="F102" i="2"/>
  <c r="F94" i="2"/>
  <c r="F86" i="2"/>
  <c r="F78" i="2"/>
  <c r="F70" i="2"/>
  <c r="F62" i="2"/>
  <c r="F54" i="2"/>
  <c r="F46" i="2"/>
  <c r="F38" i="2"/>
  <c r="F30" i="2"/>
  <c r="F22" i="2"/>
  <c r="F14" i="2"/>
  <c r="F6" i="2"/>
  <c r="F111" i="2"/>
  <c r="F95" i="2"/>
  <c r="F79" i="2"/>
  <c r="F71" i="2"/>
  <c r="F55" i="2"/>
  <c r="F47" i="2"/>
  <c r="F39" i="2"/>
  <c r="F31" i="2"/>
  <c r="F23" i="2"/>
  <c r="F7" i="2"/>
  <c r="F109" i="2"/>
  <c r="F101" i="2"/>
  <c r="F93" i="2"/>
  <c r="F85" i="2"/>
  <c r="F77" i="2"/>
  <c r="F69" i="2"/>
  <c r="F61" i="2"/>
  <c r="F53" i="2"/>
  <c r="F45" i="2"/>
  <c r="F37" i="2"/>
  <c r="F29" i="2"/>
  <c r="F21" i="2"/>
  <c r="F13" i="2"/>
  <c r="O132" i="1" l="1"/>
  <c r="AP132" i="1"/>
  <c r="AQ132" i="1"/>
  <c r="AR132" i="1"/>
  <c r="AS132" i="1"/>
  <c r="AT132" i="1"/>
  <c r="AV132" i="1"/>
  <c r="AW132" i="1"/>
  <c r="AX132" i="1"/>
  <c r="AY132" i="1"/>
  <c r="AZ132" i="1"/>
  <c r="BA132" i="1"/>
  <c r="BD132" i="1"/>
  <c r="BE132" i="1"/>
  <c r="BF132" i="1"/>
  <c r="BG132" i="1"/>
  <c r="BH132" i="1"/>
  <c r="AU132" i="1" s="1"/>
  <c r="BI132" i="1"/>
  <c r="BJ132" i="1"/>
  <c r="BK132" i="1"/>
  <c r="BL132" i="1"/>
  <c r="BM132" i="1"/>
  <c r="BN132" i="1"/>
  <c r="BO132" i="1"/>
  <c r="O133" i="1"/>
  <c r="AP133" i="1"/>
  <c r="AQ133" i="1"/>
  <c r="AR133" i="1"/>
  <c r="AS133" i="1"/>
  <c r="AT133" i="1"/>
  <c r="AV133" i="1"/>
  <c r="AW133" i="1"/>
  <c r="AX133" i="1"/>
  <c r="AY133" i="1"/>
  <c r="AZ133" i="1"/>
  <c r="BA133" i="1"/>
  <c r="BD133" i="1"/>
  <c r="BE133" i="1"/>
  <c r="BF133" i="1"/>
  <c r="BG133" i="1"/>
  <c r="BQ133" i="1" s="1"/>
  <c r="BH133" i="1"/>
  <c r="AU133" i="1" s="1"/>
  <c r="BB133" i="1" s="1"/>
  <c r="BI133" i="1"/>
  <c r="AD133" i="1" s="1"/>
  <c r="BJ133" i="1"/>
  <c r="AF133" i="1" s="1"/>
  <c r="BK133" i="1"/>
  <c r="AG133" i="1" s="1"/>
  <c r="BL133" i="1"/>
  <c r="BM133" i="1"/>
  <c r="AI133" i="1" s="1"/>
  <c r="BN133" i="1"/>
  <c r="BO133" i="1"/>
  <c r="O134" i="1"/>
  <c r="AP134" i="1"/>
  <c r="BB134" i="1" s="1"/>
  <c r="AQ134" i="1"/>
  <c r="AR134" i="1"/>
  <c r="AS134" i="1"/>
  <c r="AV134" i="1"/>
  <c r="AW134" i="1"/>
  <c r="AX134" i="1"/>
  <c r="AY134" i="1"/>
  <c r="AZ134" i="1"/>
  <c r="BA134" i="1"/>
  <c r="BD134" i="1"/>
  <c r="BQ134" i="1" s="1"/>
  <c r="BE134" i="1"/>
  <c r="AA134" i="1" s="1"/>
  <c r="BF134" i="1"/>
  <c r="AB134" i="1" s="1"/>
  <c r="BG134" i="1"/>
  <c r="AC134" i="1" s="1"/>
  <c r="BH134" i="1"/>
  <c r="AU134" i="1" s="1"/>
  <c r="BI134" i="1"/>
  <c r="AT134" i="1" s="1"/>
  <c r="BJ134" i="1"/>
  <c r="BK134" i="1"/>
  <c r="BL134" i="1"/>
  <c r="BM134" i="1"/>
  <c r="AI134" i="1" s="1"/>
  <c r="BN134" i="1"/>
  <c r="AJ134" i="1" s="1"/>
  <c r="BO134" i="1"/>
  <c r="AK134" i="1" s="1"/>
  <c r="BP134" i="1"/>
  <c r="O135" i="1"/>
  <c r="AP135" i="1"/>
  <c r="AQ135" i="1"/>
  <c r="AR135" i="1"/>
  <c r="BB135" i="1" s="1"/>
  <c r="AS135" i="1"/>
  <c r="AU135" i="1"/>
  <c r="AV135" i="1"/>
  <c r="AW135" i="1"/>
  <c r="AX135" i="1"/>
  <c r="AY135" i="1"/>
  <c r="AZ135" i="1"/>
  <c r="BA135" i="1"/>
  <c r="BD135" i="1"/>
  <c r="BE135" i="1"/>
  <c r="BF135" i="1"/>
  <c r="BG135" i="1"/>
  <c r="BH135" i="1"/>
  <c r="BI135" i="1"/>
  <c r="AT135" i="1" s="1"/>
  <c r="BJ135" i="1"/>
  <c r="BK135" i="1"/>
  <c r="BL135" i="1"/>
  <c r="BM135" i="1"/>
  <c r="BN135" i="1"/>
  <c r="BO135" i="1"/>
  <c r="O136" i="1"/>
  <c r="AP136" i="1"/>
  <c r="BB136" i="1" s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P136" i="1" s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BB137" i="1" s="1"/>
  <c r="AQ137" i="1"/>
  <c r="AR137" i="1"/>
  <c r="AS137" i="1"/>
  <c r="AT137" i="1"/>
  <c r="AU137" i="1"/>
  <c r="AV137" i="1"/>
  <c r="AW137" i="1"/>
  <c r="AX137" i="1"/>
  <c r="AY137" i="1"/>
  <c r="AZ137" i="1"/>
  <c r="BA137" i="1"/>
  <c r="BD137" i="1"/>
  <c r="BE137" i="1"/>
  <c r="BF137" i="1"/>
  <c r="BG137" i="1"/>
  <c r="BH137" i="1"/>
  <c r="BI137" i="1"/>
  <c r="BJ137" i="1"/>
  <c r="BK137" i="1"/>
  <c r="BL137" i="1"/>
  <c r="BM137" i="1"/>
  <c r="BN137" i="1"/>
  <c r="BO137" i="1"/>
  <c r="O138" i="1"/>
  <c r="AP138" i="1"/>
  <c r="AQ138" i="1"/>
  <c r="AR138" i="1"/>
  <c r="BB138" i="1" s="1"/>
  <c r="AS138" i="1"/>
  <c r="AU138" i="1"/>
  <c r="AV138" i="1"/>
  <c r="AW138" i="1"/>
  <c r="AX138" i="1"/>
  <c r="AY138" i="1"/>
  <c r="AZ138" i="1"/>
  <c r="BA138" i="1"/>
  <c r="BD138" i="1"/>
  <c r="BP138" i="1" s="1"/>
  <c r="BE138" i="1"/>
  <c r="BF138" i="1"/>
  <c r="BG138" i="1"/>
  <c r="BH138" i="1"/>
  <c r="BI138" i="1"/>
  <c r="AT138" i="1" s="1"/>
  <c r="BJ138" i="1"/>
  <c r="BK138" i="1"/>
  <c r="BL138" i="1"/>
  <c r="BM138" i="1"/>
  <c r="BN138" i="1"/>
  <c r="BO138" i="1"/>
  <c r="O139" i="1"/>
  <c r="AP139" i="1"/>
  <c r="BB139" i="1" s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AB139" i="1" s="1"/>
  <c r="BG139" i="1"/>
  <c r="AC139" i="1" s="1"/>
  <c r="BH139" i="1"/>
  <c r="AU139" i="1" s="1"/>
  <c r="BI139" i="1"/>
  <c r="AT139" i="1" s="1"/>
  <c r="BJ139" i="1"/>
  <c r="BK139" i="1"/>
  <c r="BL139" i="1"/>
  <c r="BM139" i="1"/>
  <c r="BN139" i="1"/>
  <c r="AJ139" i="1" s="1"/>
  <c r="BO139" i="1"/>
  <c r="AK139" i="1" s="1"/>
  <c r="BQ139" i="1"/>
  <c r="AF139" i="1" s="1"/>
  <c r="O140" i="1"/>
  <c r="AP140" i="1"/>
  <c r="AQ140" i="1"/>
  <c r="AR140" i="1"/>
  <c r="AS140" i="1"/>
  <c r="AT140" i="1"/>
  <c r="AU140" i="1"/>
  <c r="AV140" i="1"/>
  <c r="AW140" i="1"/>
  <c r="BB140" i="1" s="1"/>
  <c r="AX140" i="1"/>
  <c r="AY140" i="1"/>
  <c r="AZ140" i="1"/>
  <c r="BA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O141" i="1"/>
  <c r="AP141" i="1"/>
  <c r="AQ141" i="1"/>
  <c r="AR141" i="1"/>
  <c r="AS141" i="1"/>
  <c r="AT141" i="1"/>
  <c r="AV141" i="1"/>
  <c r="AW141" i="1"/>
  <c r="AX141" i="1"/>
  <c r="AY141" i="1"/>
  <c r="AZ141" i="1"/>
  <c r="BA141" i="1"/>
  <c r="BD141" i="1"/>
  <c r="BE141" i="1"/>
  <c r="BF141" i="1"/>
  <c r="BG141" i="1"/>
  <c r="BQ141" i="1" s="1"/>
  <c r="BH141" i="1"/>
  <c r="AU141" i="1" s="1"/>
  <c r="BB141" i="1" s="1"/>
  <c r="BI141" i="1"/>
  <c r="AD141" i="1" s="1"/>
  <c r="BJ141" i="1"/>
  <c r="AF141" i="1" s="1"/>
  <c r="BK141" i="1"/>
  <c r="AG141" i="1" s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Q142" i="1" s="1"/>
  <c r="BE142" i="1"/>
  <c r="AA142" i="1" s="1"/>
  <c r="BF142" i="1"/>
  <c r="AB142" i="1" s="1"/>
  <c r="BG142" i="1"/>
  <c r="BH142" i="1"/>
  <c r="BI142" i="1"/>
  <c r="AT142" i="1" s="1"/>
  <c r="BJ142" i="1"/>
  <c r="BK142" i="1"/>
  <c r="BL142" i="1"/>
  <c r="BM142" i="1"/>
  <c r="AI142" i="1" s="1"/>
  <c r="BN142" i="1"/>
  <c r="AJ142" i="1" s="1"/>
  <c r="BO142" i="1"/>
  <c r="O143" i="1"/>
  <c r="AP143" i="1"/>
  <c r="AQ143" i="1"/>
  <c r="AR143" i="1"/>
  <c r="BB143" i="1" s="1"/>
  <c r="AS143" i="1"/>
  <c r="AU143" i="1"/>
  <c r="AV143" i="1"/>
  <c r="AW143" i="1"/>
  <c r="AX143" i="1"/>
  <c r="AY143" i="1"/>
  <c r="AZ143" i="1"/>
  <c r="BA143" i="1"/>
  <c r="BD143" i="1"/>
  <c r="BQ143" i="1" s="1"/>
  <c r="BE143" i="1"/>
  <c r="AA143" i="1" s="1"/>
  <c r="BF143" i="1"/>
  <c r="BG143" i="1"/>
  <c r="BH143" i="1"/>
  <c r="BI143" i="1"/>
  <c r="AT143" i="1" s="1"/>
  <c r="BJ143" i="1"/>
  <c r="BK143" i="1"/>
  <c r="BL143" i="1"/>
  <c r="AH143" i="1" s="1"/>
  <c r="BM143" i="1"/>
  <c r="AI143" i="1" s="1"/>
  <c r="BN143" i="1"/>
  <c r="BO143" i="1"/>
  <c r="O100" i="1"/>
  <c r="AP100" i="1"/>
  <c r="AQ100" i="1"/>
  <c r="AR100" i="1"/>
  <c r="AS100" i="1"/>
  <c r="AV100" i="1"/>
  <c r="AW100" i="1"/>
  <c r="AX100" i="1"/>
  <c r="AY100" i="1"/>
  <c r="AZ100" i="1"/>
  <c r="BA100" i="1"/>
  <c r="BD100" i="1"/>
  <c r="BE100" i="1"/>
  <c r="BF100" i="1"/>
  <c r="BG100" i="1"/>
  <c r="BH100" i="1"/>
  <c r="AU100" i="1" s="1"/>
  <c r="BI100" i="1"/>
  <c r="AT100" i="1" s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AT103" i="1" s="1"/>
  <c r="BJ103" i="1"/>
  <c r="BK103" i="1"/>
  <c r="BL103" i="1"/>
  <c r="BM103" i="1"/>
  <c r="BN103" i="1"/>
  <c r="BO103" i="1"/>
  <c r="O104" i="1"/>
  <c r="AP104" i="1"/>
  <c r="AQ104" i="1"/>
  <c r="AR104" i="1"/>
  <c r="AS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AT104" i="1" s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V107" i="1"/>
  <c r="AW107" i="1"/>
  <c r="AX107" i="1"/>
  <c r="AY107" i="1"/>
  <c r="AZ107" i="1"/>
  <c r="BA107" i="1"/>
  <c r="BD107" i="1"/>
  <c r="BE107" i="1"/>
  <c r="BF107" i="1"/>
  <c r="BG107" i="1"/>
  <c r="BH107" i="1"/>
  <c r="AU107" i="1" s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U116" i="1"/>
  <c r="AV116" i="1"/>
  <c r="AW116" i="1"/>
  <c r="AX116" i="1"/>
  <c r="AY116" i="1"/>
  <c r="AZ116" i="1"/>
  <c r="BA116" i="1"/>
  <c r="BD116" i="1"/>
  <c r="BE116" i="1"/>
  <c r="BF116" i="1"/>
  <c r="BG116" i="1"/>
  <c r="BH116" i="1"/>
  <c r="BI116" i="1"/>
  <c r="AT116" i="1" s="1"/>
  <c r="BJ116" i="1"/>
  <c r="BK116" i="1"/>
  <c r="BL116" i="1"/>
  <c r="BM116" i="1"/>
  <c r="BN116" i="1"/>
  <c r="BO116" i="1"/>
  <c r="O117" i="1"/>
  <c r="AP117" i="1"/>
  <c r="AQ117" i="1"/>
  <c r="AR117" i="1"/>
  <c r="AS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AT117" i="1" s="1"/>
  <c r="BJ117" i="1"/>
  <c r="BK117" i="1"/>
  <c r="BL117" i="1"/>
  <c r="BM117" i="1"/>
  <c r="BN117" i="1"/>
  <c r="BO117" i="1"/>
  <c r="O118" i="1"/>
  <c r="AP118" i="1"/>
  <c r="AQ118" i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P119" i="1"/>
  <c r="AQ119" i="1"/>
  <c r="AR119" i="1"/>
  <c r="AS119" i="1"/>
  <c r="AV119" i="1"/>
  <c r="AW119" i="1"/>
  <c r="AX119" i="1"/>
  <c r="AY119" i="1"/>
  <c r="AZ119" i="1"/>
  <c r="BA119" i="1"/>
  <c r="BD119" i="1"/>
  <c r="BE119" i="1"/>
  <c r="BF119" i="1"/>
  <c r="BG119" i="1"/>
  <c r="BH119" i="1"/>
  <c r="AU119" i="1" s="1"/>
  <c r="BI119" i="1"/>
  <c r="AT119" i="1" s="1"/>
  <c r="BJ119" i="1"/>
  <c r="BK119" i="1"/>
  <c r="BL119" i="1"/>
  <c r="BM119" i="1"/>
  <c r="BN119" i="1"/>
  <c r="BO119" i="1"/>
  <c r="O120" i="1"/>
  <c r="AP120" i="1"/>
  <c r="AQ120" i="1"/>
  <c r="AR120" i="1"/>
  <c r="AS120" i="1"/>
  <c r="AT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BJ120" i="1"/>
  <c r="BK120" i="1"/>
  <c r="BL120" i="1"/>
  <c r="BM120" i="1"/>
  <c r="BN120" i="1"/>
  <c r="BO120" i="1"/>
  <c r="O121" i="1"/>
  <c r="AP121" i="1"/>
  <c r="AQ121" i="1"/>
  <c r="AR121" i="1"/>
  <c r="AS121" i="1"/>
  <c r="AT121" i="1"/>
  <c r="AU121" i="1"/>
  <c r="AV121" i="1"/>
  <c r="AW121" i="1"/>
  <c r="AX121" i="1"/>
  <c r="AY121" i="1"/>
  <c r="AZ121" i="1"/>
  <c r="BA121" i="1"/>
  <c r="BD121" i="1"/>
  <c r="BE121" i="1"/>
  <c r="BF121" i="1"/>
  <c r="BG121" i="1"/>
  <c r="BH121" i="1"/>
  <c r="BI121" i="1"/>
  <c r="BJ121" i="1"/>
  <c r="BK121" i="1"/>
  <c r="BL121" i="1"/>
  <c r="BM121" i="1"/>
  <c r="BN121" i="1"/>
  <c r="BO121" i="1"/>
  <c r="O122" i="1"/>
  <c r="AP122" i="1"/>
  <c r="AQ122" i="1"/>
  <c r="AR122" i="1"/>
  <c r="AS122" i="1"/>
  <c r="AU122" i="1"/>
  <c r="AV122" i="1"/>
  <c r="AW122" i="1"/>
  <c r="AX122" i="1"/>
  <c r="AY122" i="1"/>
  <c r="AZ122" i="1"/>
  <c r="BA122" i="1"/>
  <c r="BD122" i="1"/>
  <c r="BE122" i="1"/>
  <c r="BF122" i="1"/>
  <c r="BG122" i="1"/>
  <c r="BH122" i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U123" i="1"/>
  <c r="AV123" i="1"/>
  <c r="AW123" i="1"/>
  <c r="AX123" i="1"/>
  <c r="AY123" i="1"/>
  <c r="AZ123" i="1"/>
  <c r="BA123" i="1"/>
  <c r="BD123" i="1"/>
  <c r="BE123" i="1"/>
  <c r="BF123" i="1"/>
  <c r="BG123" i="1"/>
  <c r="BH123" i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U124" i="1"/>
  <c r="AV124" i="1"/>
  <c r="AW124" i="1"/>
  <c r="AX124" i="1"/>
  <c r="AY124" i="1"/>
  <c r="AZ124" i="1"/>
  <c r="BA124" i="1"/>
  <c r="BD124" i="1"/>
  <c r="BE124" i="1"/>
  <c r="BF124" i="1"/>
  <c r="BG124" i="1"/>
  <c r="BH124" i="1"/>
  <c r="BI124" i="1"/>
  <c r="AT124" i="1" s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F125" i="1"/>
  <c r="BQ125" i="1" s="1"/>
  <c r="BG125" i="1"/>
  <c r="BH125" i="1"/>
  <c r="BI125" i="1"/>
  <c r="BJ125" i="1"/>
  <c r="BK125" i="1"/>
  <c r="BL125" i="1"/>
  <c r="BM125" i="1"/>
  <c r="BN125" i="1"/>
  <c r="BO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F126" i="1"/>
  <c r="BP126" i="1" s="1"/>
  <c r="BG126" i="1"/>
  <c r="BH126" i="1"/>
  <c r="BI126" i="1"/>
  <c r="AT126" i="1" s="1"/>
  <c r="BJ126" i="1"/>
  <c r="BK126" i="1"/>
  <c r="BL126" i="1"/>
  <c r="BM126" i="1"/>
  <c r="BN126" i="1"/>
  <c r="BO126" i="1"/>
  <c r="O127" i="1"/>
  <c r="AP127" i="1"/>
  <c r="AQ127" i="1"/>
  <c r="AR127" i="1"/>
  <c r="AS127" i="1"/>
  <c r="AT127" i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BJ127" i="1"/>
  <c r="BK127" i="1"/>
  <c r="BL127" i="1"/>
  <c r="BM127" i="1"/>
  <c r="BN127" i="1"/>
  <c r="BO127" i="1"/>
  <c r="O128" i="1"/>
  <c r="AP128" i="1"/>
  <c r="AQ128" i="1"/>
  <c r="AR128" i="1"/>
  <c r="AS128" i="1"/>
  <c r="AT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BJ128" i="1"/>
  <c r="BK128" i="1"/>
  <c r="BL128" i="1"/>
  <c r="BM128" i="1"/>
  <c r="BN128" i="1"/>
  <c r="BO128" i="1"/>
  <c r="O129" i="1"/>
  <c r="AP129" i="1"/>
  <c r="AQ129" i="1"/>
  <c r="BB129" i="1" s="1"/>
  <c r="AR129" i="1"/>
  <c r="AS129" i="1"/>
  <c r="AT129" i="1"/>
  <c r="AU129" i="1"/>
  <c r="AV129" i="1"/>
  <c r="AW129" i="1"/>
  <c r="AX129" i="1"/>
  <c r="AY129" i="1"/>
  <c r="AZ129" i="1"/>
  <c r="BA129" i="1"/>
  <c r="BD129" i="1"/>
  <c r="BE129" i="1"/>
  <c r="BF129" i="1"/>
  <c r="BG129" i="1"/>
  <c r="BH129" i="1"/>
  <c r="BI129" i="1"/>
  <c r="BJ129" i="1"/>
  <c r="BK129" i="1"/>
  <c r="BL129" i="1"/>
  <c r="BM129" i="1"/>
  <c r="BN129" i="1"/>
  <c r="BO129" i="1"/>
  <c r="O130" i="1"/>
  <c r="AP130" i="1"/>
  <c r="AQ130" i="1"/>
  <c r="AR130" i="1"/>
  <c r="AS130" i="1"/>
  <c r="AV130" i="1"/>
  <c r="AW130" i="1"/>
  <c r="AX130" i="1"/>
  <c r="AY130" i="1"/>
  <c r="AZ130" i="1"/>
  <c r="BA130" i="1"/>
  <c r="BD130" i="1"/>
  <c r="BE130" i="1"/>
  <c r="BF130" i="1"/>
  <c r="BG130" i="1"/>
  <c r="BH130" i="1"/>
  <c r="AU130" i="1" s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T131" i="1"/>
  <c r="AV131" i="1"/>
  <c r="AW131" i="1"/>
  <c r="AX131" i="1"/>
  <c r="AY131" i="1"/>
  <c r="AZ131" i="1"/>
  <c r="BA131" i="1"/>
  <c r="BD131" i="1"/>
  <c r="BE131" i="1"/>
  <c r="BF131" i="1"/>
  <c r="BG131" i="1"/>
  <c r="BH131" i="1"/>
  <c r="AU131" i="1" s="1"/>
  <c r="BI131" i="1"/>
  <c r="BJ131" i="1"/>
  <c r="BK131" i="1"/>
  <c r="BL131" i="1"/>
  <c r="BM131" i="1"/>
  <c r="BN131" i="1"/>
  <c r="BO131" i="1"/>
  <c r="BQ119" i="1" l="1"/>
  <c r="AA119" i="1" s="1"/>
  <c r="BB100" i="1"/>
  <c r="BB127" i="1"/>
  <c r="BB132" i="1"/>
  <c r="BB116" i="1"/>
  <c r="BB119" i="1"/>
  <c r="BQ117" i="1"/>
  <c r="AG117" i="1" s="1"/>
  <c r="AI119" i="1"/>
  <c r="BP101" i="1"/>
  <c r="BP114" i="1"/>
  <c r="BP125" i="1"/>
  <c r="BB118" i="1"/>
  <c r="BB105" i="1"/>
  <c r="BQ103" i="1"/>
  <c r="AI103" i="1" s="1"/>
  <c r="BB113" i="1"/>
  <c r="BP109" i="1"/>
  <c r="BP104" i="1"/>
  <c r="BB103" i="1"/>
  <c r="BQ101" i="1"/>
  <c r="AG101" i="1" s="1"/>
  <c r="BQ104" i="1"/>
  <c r="AF104" i="1" s="1"/>
  <c r="AH140" i="1"/>
  <c r="AG140" i="1"/>
  <c r="AG143" i="1"/>
  <c r="AF143" i="1"/>
  <c r="AF136" i="1"/>
  <c r="AE142" i="1"/>
  <c r="Z141" i="1"/>
  <c r="AK141" i="1"/>
  <c r="AH141" i="1"/>
  <c r="AC141" i="1"/>
  <c r="AA141" i="1"/>
  <c r="AI141" i="1"/>
  <c r="AB141" i="1"/>
  <c r="AJ141" i="1"/>
  <c r="AE138" i="1"/>
  <c r="AB143" i="1"/>
  <c r="AE143" i="1"/>
  <c r="AJ143" i="1"/>
  <c r="AC143" i="1"/>
  <c r="AK143" i="1"/>
  <c r="AD143" i="1"/>
  <c r="AD142" i="1"/>
  <c r="Z142" i="1"/>
  <c r="AH142" i="1"/>
  <c r="AF142" i="1"/>
  <c r="AM142" i="1" s="1"/>
  <c r="AG142" i="1"/>
  <c r="AG138" i="1"/>
  <c r="AD134" i="1"/>
  <c r="AN134" i="1" s="1"/>
  <c r="AF134" i="1"/>
  <c r="AM134" i="1" s="1"/>
  <c r="AG134" i="1"/>
  <c r="Z134" i="1"/>
  <c r="AH134" i="1"/>
  <c r="AK142" i="1"/>
  <c r="AC142" i="1"/>
  <c r="AJ140" i="1"/>
  <c r="AH133" i="1"/>
  <c r="Z133" i="1"/>
  <c r="AA133" i="1"/>
  <c r="AB133" i="1"/>
  <c r="AJ133" i="1"/>
  <c r="AC133" i="1"/>
  <c r="AK133" i="1"/>
  <c r="AI139" i="1"/>
  <c r="AA139" i="1"/>
  <c r="BP139" i="1"/>
  <c r="AH139" i="1"/>
  <c r="Z139" i="1"/>
  <c r="BQ136" i="1"/>
  <c r="AC136" i="1" s="1"/>
  <c r="AG139" i="1"/>
  <c r="BQ138" i="1"/>
  <c r="AE134" i="1"/>
  <c r="AU142" i="1"/>
  <c r="BB142" i="1" s="1"/>
  <c r="AE139" i="1"/>
  <c r="AM139" i="1" s="1"/>
  <c r="Z138" i="1"/>
  <c r="BQ135" i="1"/>
  <c r="AH135" i="1" s="1"/>
  <c r="BP143" i="1"/>
  <c r="Z143" i="1"/>
  <c r="BQ140" i="1"/>
  <c r="AD139" i="1"/>
  <c r="AE136" i="1"/>
  <c r="BP135" i="1"/>
  <c r="BQ132" i="1"/>
  <c r="AI132" i="1" s="1"/>
  <c r="BP142" i="1"/>
  <c r="BP141" i="1"/>
  <c r="BP133" i="1"/>
  <c r="AE141" i="1"/>
  <c r="AN141" i="1" s="1"/>
  <c r="BP140" i="1"/>
  <c r="BQ137" i="1"/>
  <c r="Z137" i="1" s="1"/>
  <c r="AD136" i="1"/>
  <c r="AN136" i="1" s="1"/>
  <c r="AE133" i="1"/>
  <c r="AN133" i="1" s="1"/>
  <c r="BP132" i="1"/>
  <c r="BP137" i="1"/>
  <c r="AA130" i="1"/>
  <c r="BP131" i="1"/>
  <c r="BQ131" i="1"/>
  <c r="AA131" i="1" s="1"/>
  <c r="AF125" i="1"/>
  <c r="AH125" i="1"/>
  <c r="AI125" i="1"/>
  <c r="AG125" i="1"/>
  <c r="Z125" i="1"/>
  <c r="AH116" i="1"/>
  <c r="Z116" i="1"/>
  <c r="BP116" i="1"/>
  <c r="BQ116" i="1"/>
  <c r="AU114" i="1"/>
  <c r="BB114" i="1" s="1"/>
  <c r="BB108" i="1"/>
  <c r="AG131" i="1"/>
  <c r="AH129" i="1"/>
  <c r="BQ129" i="1"/>
  <c r="BP129" i="1"/>
  <c r="AK125" i="1"/>
  <c r="AC125" i="1"/>
  <c r="AF116" i="1"/>
  <c r="BP128" i="1"/>
  <c r="BB121" i="1"/>
  <c r="BQ130" i="1"/>
  <c r="AB130" i="1" s="1"/>
  <c r="BQ106" i="1"/>
  <c r="AK106" i="1" s="1"/>
  <c r="AD104" i="1"/>
  <c r="AG104" i="1"/>
  <c r="AH104" i="1"/>
  <c r="AU101" i="1"/>
  <c r="AU120" i="1"/>
  <c r="AU126" i="1"/>
  <c r="BB126" i="1" s="1"/>
  <c r="BB124" i="1"/>
  <c r="AB116" i="1"/>
  <c r="AT107" i="1"/>
  <c r="BB107" i="1" s="1"/>
  <c r="BQ107" i="1"/>
  <c r="AD107" i="1" s="1"/>
  <c r="AF101" i="1"/>
  <c r="Z101" i="1"/>
  <c r="AH101" i="1"/>
  <c r="BP120" i="1"/>
  <c r="BP127" i="1"/>
  <c r="BQ127" i="1"/>
  <c r="AI131" i="1"/>
  <c r="BB131" i="1"/>
  <c r="AD125" i="1"/>
  <c r="AT125" i="1"/>
  <c r="AA125" i="1"/>
  <c r="AI123" i="1"/>
  <c r="BQ123" i="1"/>
  <c r="AA123" i="1"/>
  <c r="Z119" i="1"/>
  <c r="AH119" i="1"/>
  <c r="AE119" i="1"/>
  <c r="AJ119" i="1"/>
  <c r="AK119" i="1"/>
  <c r="AB119" i="1"/>
  <c r="AC119" i="1"/>
  <c r="AC117" i="1"/>
  <c r="BQ110" i="1"/>
  <c r="AI110" i="1" s="1"/>
  <c r="BP110" i="1"/>
  <c r="BP106" i="1"/>
  <c r="BP102" i="1"/>
  <c r="BQ128" i="1"/>
  <c r="AI128" i="1" s="1"/>
  <c r="BP130" i="1"/>
  <c r="AU128" i="1"/>
  <c r="BP124" i="1"/>
  <c r="BQ124" i="1"/>
  <c r="AJ124" i="1" s="1"/>
  <c r="AK123" i="1"/>
  <c r="AC123" i="1"/>
  <c r="BP122" i="1"/>
  <c r="AF119" i="1"/>
  <c r="BQ118" i="1"/>
  <c r="AH118" i="1" s="1"/>
  <c r="AJ117" i="1"/>
  <c r="AT115" i="1"/>
  <c r="BB115" i="1" s="1"/>
  <c r="BQ112" i="1"/>
  <c r="AC112" i="1" s="1"/>
  <c r="AT111" i="1"/>
  <c r="BB111" i="1" s="1"/>
  <c r="AJ110" i="1"/>
  <c r="AB110" i="1"/>
  <c r="AU109" i="1"/>
  <c r="BB109" i="1" s="1"/>
  <c r="BP105" i="1"/>
  <c r="BQ105" i="1"/>
  <c r="AC130" i="1"/>
  <c r="AD130" i="1"/>
  <c r="AI129" i="1"/>
  <c r="AG124" i="1"/>
  <c r="AJ123" i="1"/>
  <c r="AB123" i="1"/>
  <c r="BB120" i="1"/>
  <c r="AD119" i="1"/>
  <c r="BQ115" i="1"/>
  <c r="AA115" i="1" s="1"/>
  <c r="BQ114" i="1"/>
  <c r="AC114" i="1" s="1"/>
  <c r="AI104" i="1"/>
  <c r="AA104" i="1"/>
  <c r="BP103" i="1"/>
  <c r="AT101" i="1"/>
  <c r="Z100" i="1"/>
  <c r="BP100" i="1"/>
  <c r="BQ100" i="1"/>
  <c r="AF129" i="1"/>
  <c r="BP121" i="1"/>
  <c r="BQ121" i="1"/>
  <c r="AG121" i="1" s="1"/>
  <c r="AU112" i="1"/>
  <c r="BB112" i="1" s="1"/>
  <c r="BP108" i="1"/>
  <c r="BQ108" i="1"/>
  <c r="AF108" i="1" s="1"/>
  <c r="BQ102" i="1"/>
  <c r="AE102" i="1" s="1"/>
  <c r="BP119" i="1"/>
  <c r="Z115" i="1"/>
  <c r="AF100" i="1"/>
  <c r="AG116" i="1"/>
  <c r="AK101" i="1"/>
  <c r="AE124" i="1"/>
  <c r="BP118" i="1"/>
  <c r="BQ111" i="1"/>
  <c r="AD111" i="1" s="1"/>
  <c r="BB110" i="1"/>
  <c r="AF127" i="1"/>
  <c r="BQ126" i="1"/>
  <c r="Z126" i="1" s="1"/>
  <c r="AJ125" i="1"/>
  <c r="AB125" i="1"/>
  <c r="AT123" i="1"/>
  <c r="BB123" i="1" s="1"/>
  <c r="AD123" i="1"/>
  <c r="AF121" i="1"/>
  <c r="BQ120" i="1"/>
  <c r="AI120" i="1" s="1"/>
  <c r="BP117" i="1"/>
  <c r="AU117" i="1"/>
  <c r="BB117" i="1" s="1"/>
  <c r="AE117" i="1"/>
  <c r="AE116" i="1"/>
  <c r="BP113" i="1"/>
  <c r="BQ113" i="1"/>
  <c r="AH113" i="1" s="1"/>
  <c r="AU104" i="1"/>
  <c r="BB104" i="1" s="1"/>
  <c r="AE104" i="1"/>
  <c r="AM104" i="1" s="1"/>
  <c r="BB102" i="1"/>
  <c r="AG110" i="1"/>
  <c r="AH100" i="1"/>
  <c r="Z130" i="1"/>
  <c r="AU125" i="1"/>
  <c r="AE125" i="1"/>
  <c r="BP112" i="1"/>
  <c r="AE106" i="1"/>
  <c r="AJ101" i="1"/>
  <c r="AG100" i="1"/>
  <c r="BB130" i="1"/>
  <c r="BB128" i="1"/>
  <c r="AD127" i="1"/>
  <c r="BQ122" i="1"/>
  <c r="Z122" i="1" s="1"/>
  <c r="BB122" i="1"/>
  <c r="AG119" i="1"/>
  <c r="AA118" i="1"/>
  <c r="BP111" i="1"/>
  <c r="BQ109" i="1"/>
  <c r="AD109" i="1" s="1"/>
  <c r="Z107" i="1"/>
  <c r="AU106" i="1"/>
  <c r="BB106" i="1" s="1"/>
  <c r="AK104" i="1"/>
  <c r="AC104" i="1"/>
  <c r="AE100" i="1"/>
  <c r="BP123" i="1"/>
  <c r="BP115" i="1"/>
  <c r="BP107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T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I78" i="1"/>
  <c r="AT78" i="1" s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V90" i="1"/>
  <c r="AW90" i="1"/>
  <c r="AX90" i="1"/>
  <c r="AY90" i="1"/>
  <c r="AZ90" i="1"/>
  <c r="BA90" i="1"/>
  <c r="BD90" i="1"/>
  <c r="BE90" i="1"/>
  <c r="BF90" i="1"/>
  <c r="BG90" i="1"/>
  <c r="BH90" i="1"/>
  <c r="AU90" i="1" s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V91" i="1"/>
  <c r="AW91" i="1"/>
  <c r="AX91" i="1"/>
  <c r="AY91" i="1"/>
  <c r="AZ91" i="1"/>
  <c r="BA91" i="1"/>
  <c r="BD91" i="1"/>
  <c r="BE91" i="1"/>
  <c r="BF91" i="1"/>
  <c r="BG91" i="1"/>
  <c r="BH91" i="1"/>
  <c r="AU91" i="1" s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AT93" i="1" s="1"/>
  <c r="BJ93" i="1"/>
  <c r="BK93" i="1"/>
  <c r="BL93" i="1"/>
  <c r="BM93" i="1"/>
  <c r="BN93" i="1"/>
  <c r="BO93" i="1"/>
  <c r="O94" i="1"/>
  <c r="AP94" i="1"/>
  <c r="AQ94" i="1"/>
  <c r="AR94" i="1"/>
  <c r="AS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AT94" i="1" s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V96" i="1"/>
  <c r="AW96" i="1"/>
  <c r="AX96" i="1"/>
  <c r="AY96" i="1"/>
  <c r="AZ96" i="1"/>
  <c r="BA96" i="1"/>
  <c r="BD96" i="1"/>
  <c r="BE96" i="1"/>
  <c r="BF96" i="1"/>
  <c r="BG96" i="1"/>
  <c r="BH96" i="1"/>
  <c r="AU96" i="1" s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V97" i="1"/>
  <c r="AW97" i="1"/>
  <c r="AX97" i="1"/>
  <c r="AY97" i="1"/>
  <c r="AZ97" i="1"/>
  <c r="BA97" i="1"/>
  <c r="BD97" i="1"/>
  <c r="BE97" i="1"/>
  <c r="BF97" i="1"/>
  <c r="BG97" i="1"/>
  <c r="BH97" i="1"/>
  <c r="AU97" i="1" s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AT98" i="1" s="1"/>
  <c r="BJ98" i="1"/>
  <c r="BK98" i="1"/>
  <c r="BL98" i="1"/>
  <c r="BM98" i="1"/>
  <c r="BN98" i="1"/>
  <c r="BO98" i="1"/>
  <c r="O99" i="1"/>
  <c r="AP99" i="1"/>
  <c r="AQ99" i="1"/>
  <c r="AR99" i="1"/>
  <c r="AS99" i="1"/>
  <c r="AV99" i="1"/>
  <c r="AW99" i="1"/>
  <c r="AX99" i="1"/>
  <c r="AY99" i="1"/>
  <c r="AZ99" i="1"/>
  <c r="BA99" i="1"/>
  <c r="BD99" i="1"/>
  <c r="BE99" i="1"/>
  <c r="BF99" i="1"/>
  <c r="BG99" i="1"/>
  <c r="BH99" i="1"/>
  <c r="AU99" i="1" s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V71" i="1"/>
  <c r="AW71" i="1"/>
  <c r="AX71" i="1"/>
  <c r="AY71" i="1"/>
  <c r="AZ71" i="1"/>
  <c r="BA71" i="1"/>
  <c r="BD71" i="1"/>
  <c r="BE71" i="1"/>
  <c r="BF71" i="1"/>
  <c r="BG71" i="1"/>
  <c r="BH71" i="1"/>
  <c r="AU71" i="1" s="1"/>
  <c r="BI71" i="1"/>
  <c r="AT71" i="1" s="1"/>
  <c r="BJ71" i="1"/>
  <c r="BK71" i="1"/>
  <c r="BL71" i="1"/>
  <c r="BM71" i="1"/>
  <c r="BN71" i="1"/>
  <c r="BO71" i="1"/>
  <c r="AI118" i="1" l="1"/>
  <c r="AM119" i="1"/>
  <c r="AH117" i="1"/>
  <c r="AB103" i="1"/>
  <c r="AB118" i="1"/>
  <c r="Z117" i="1"/>
  <c r="AL117" i="1" s="1"/>
  <c r="AE103" i="1"/>
  <c r="AC107" i="1"/>
  <c r="AG102" i="1"/>
  <c r="AK107" i="1"/>
  <c r="AA117" i="1"/>
  <c r="Z104" i="1"/>
  <c r="AA103" i="1"/>
  <c r="AD103" i="1"/>
  <c r="AH107" i="1"/>
  <c r="AB107" i="1"/>
  <c r="AA102" i="1"/>
  <c r="AG118" i="1"/>
  <c r="AD117" i="1"/>
  <c r="AN117" i="1" s="1"/>
  <c r="AI117" i="1"/>
  <c r="AJ103" i="1"/>
  <c r="AE118" i="1"/>
  <c r="AF117" i="1"/>
  <c r="AM117" i="1" s="1"/>
  <c r="BP95" i="1"/>
  <c r="AJ107" i="1"/>
  <c r="BB101" i="1"/>
  <c r="AB117" i="1"/>
  <c r="AK115" i="1"/>
  <c r="Z113" i="1"/>
  <c r="AA110" i="1"/>
  <c r="BB78" i="1"/>
  <c r="AC128" i="1"/>
  <c r="AB115" i="1"/>
  <c r="BB125" i="1"/>
  <c r="BB91" i="1"/>
  <c r="AK117" i="1"/>
  <c r="AJ115" i="1"/>
  <c r="AH115" i="1"/>
  <c r="AN119" i="1"/>
  <c r="Z110" i="1"/>
  <c r="AE101" i="1"/>
  <c r="AE130" i="1"/>
  <c r="AN130" i="1" s="1"/>
  <c r="AJ104" i="1"/>
  <c r="BB85" i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B108" i="1"/>
  <c r="AH106" i="1"/>
  <c r="AC103" i="1"/>
  <c r="AK112" i="1"/>
  <c r="AI112" i="1"/>
  <c r="AJ108" i="1"/>
  <c r="BB93" i="1"/>
  <c r="BP82" i="1"/>
  <c r="AB101" i="1"/>
  <c r="AD101" i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M103" i="1" s="1"/>
  <c r="AB104" i="1"/>
  <c r="AL104" i="1" s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L137" i="1" s="1"/>
  <c r="AF135" i="1"/>
  <c r="AB132" i="1"/>
  <c r="AA132" i="1"/>
  <c r="AD137" i="1"/>
  <c r="AN137" i="1" s="1"/>
  <c r="AG137" i="1"/>
  <c r="AF137" i="1"/>
  <c r="AM136" i="1"/>
  <c r="AL143" i="1"/>
  <c r="Z132" i="1"/>
  <c r="AJ132" i="1"/>
  <c r="AF138" i="1"/>
  <c r="AM138" i="1" s="1"/>
  <c r="AH137" i="1"/>
  <c r="AL142" i="1"/>
  <c r="AN139" i="1"/>
  <c r="AC137" i="1"/>
  <c r="AN143" i="1"/>
  <c r="AI135" i="1"/>
  <c r="AG136" i="1"/>
  <c r="Z136" i="1"/>
  <c r="AH136" i="1"/>
  <c r="AA136" i="1"/>
  <c r="AI136" i="1"/>
  <c r="AB136" i="1"/>
  <c r="AJ136" i="1"/>
  <c r="AB140" i="1"/>
  <c r="AL134" i="1"/>
  <c r="AE137" i="1"/>
  <c r="AH138" i="1"/>
  <c r="AL138" i="1" s="1"/>
  <c r="AK136" i="1"/>
  <c r="AL133" i="1"/>
  <c r="AJ135" i="1"/>
  <c r="AB135" i="1"/>
  <c r="AC135" i="1"/>
  <c r="AK135" i="1"/>
  <c r="AD135" i="1"/>
  <c r="AE135" i="1"/>
  <c r="AL139" i="1"/>
  <c r="AL141" i="1"/>
  <c r="AM143" i="1"/>
  <c r="AB137" i="1"/>
  <c r="AJ137" i="1"/>
  <c r="AK132" i="1"/>
  <c r="AC132" i="1"/>
  <c r="AE132" i="1"/>
  <c r="AF132" i="1"/>
  <c r="AM132" i="1" s="1"/>
  <c r="AD132" i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M116" i="1"/>
  <c r="AB129" i="1"/>
  <c r="AJ129" i="1"/>
  <c r="AC129" i="1"/>
  <c r="AD129" i="1"/>
  <c r="AE129" i="1"/>
  <c r="AM129" i="1" s="1"/>
  <c r="AK129" i="1"/>
  <c r="AE114" i="1"/>
  <c r="AF120" i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M100" i="1"/>
  <c r="AG108" i="1"/>
  <c r="Z108" i="1"/>
  <c r="AA100" i="1"/>
  <c r="AI100" i="1"/>
  <c r="AB100" i="1"/>
  <c r="AD100" i="1"/>
  <c r="AN100" i="1" s="1"/>
  <c r="AC100" i="1"/>
  <c r="AJ100" i="1"/>
  <c r="AK100" i="1"/>
  <c r="AE115" i="1"/>
  <c r="AF115" i="1"/>
  <c r="AM115" i="1" s="1"/>
  <c r="AG115" i="1"/>
  <c r="AI115" i="1"/>
  <c r="AK130" i="1"/>
  <c r="AD115" i="1"/>
  <c r="AC115" i="1"/>
  <c r="AE123" i="1"/>
  <c r="AG123" i="1"/>
  <c r="AF123" i="1"/>
  <c r="AM101" i="1"/>
  <c r="AB120" i="1"/>
  <c r="AA121" i="1"/>
  <c r="Z129" i="1"/>
  <c r="AA116" i="1"/>
  <c r="AI116" i="1"/>
  <c r="AJ116" i="1"/>
  <c r="AC116" i="1"/>
  <c r="AD116" i="1"/>
  <c r="AN116" i="1" s="1"/>
  <c r="AK116" i="1"/>
  <c r="AB105" i="1"/>
  <c r="AJ105" i="1"/>
  <c r="AC105" i="1"/>
  <c r="AD105" i="1"/>
  <c r="AK105" i="1"/>
  <c r="AE105" i="1"/>
  <c r="Z127" i="1"/>
  <c r="AH127" i="1"/>
  <c r="AB127" i="1"/>
  <c r="AC127" i="1"/>
  <c r="AE127" i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A127" i="1"/>
  <c r="AF107" i="1"/>
  <c r="AG107" i="1"/>
  <c r="AI107" i="1"/>
  <c r="AE107" i="1"/>
  <c r="AN107" i="1" s="1"/>
  <c r="AN104" i="1"/>
  <c r="AK120" i="1"/>
  <c r="AK113" i="1"/>
  <c r="AM125" i="1"/>
  <c r="AD128" i="1"/>
  <c r="Z128" i="1"/>
  <c r="AF128" i="1"/>
  <c r="AH128" i="1"/>
  <c r="AG128" i="1"/>
  <c r="AF105" i="1"/>
  <c r="AJ131" i="1"/>
  <c r="AK131" i="1"/>
  <c r="AB131" i="1"/>
  <c r="AE131" i="1"/>
  <c r="AF131" i="1"/>
  <c r="AM131" i="1" s="1"/>
  <c r="AD131" i="1"/>
  <c r="AN131" i="1" s="1"/>
  <c r="AC131" i="1"/>
  <c r="AA124" i="1"/>
  <c r="AI124" i="1"/>
  <c r="AC124" i="1"/>
  <c r="AB124" i="1"/>
  <c r="AK124" i="1"/>
  <c r="AD124" i="1"/>
  <c r="AN124" i="1" s="1"/>
  <c r="AF124" i="1"/>
  <c r="AM124" i="1" s="1"/>
  <c r="AA105" i="1"/>
  <c r="AA113" i="1"/>
  <c r="AB121" i="1"/>
  <c r="AJ121" i="1"/>
  <c r="AD121" i="1"/>
  <c r="AN121" i="1" s="1"/>
  <c r="AE121" i="1"/>
  <c r="AM121" i="1" s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N112" i="1" s="1"/>
  <c r="AG112" i="1"/>
  <c r="AH112" i="1"/>
  <c r="AJ112" i="1"/>
  <c r="Z112" i="1"/>
  <c r="AC118" i="1"/>
  <c r="AK118" i="1"/>
  <c r="AF118" i="1"/>
  <c r="Z118" i="1"/>
  <c r="AD118" i="1"/>
  <c r="Z124" i="1"/>
  <c r="AL124" i="1" s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G122" i="1"/>
  <c r="AB122" i="1"/>
  <c r="AA122" i="1"/>
  <c r="AD122" i="1"/>
  <c r="AJ122" i="1"/>
  <c r="AH122" i="1"/>
  <c r="AI122" i="1"/>
  <c r="AG126" i="1"/>
  <c r="AN127" i="1"/>
  <c r="AF122" i="1"/>
  <c r="AA126" i="1"/>
  <c r="Z121" i="1"/>
  <c r="AC122" i="1"/>
  <c r="AN106" i="1"/>
  <c r="AF113" i="1"/>
  <c r="AH124" i="1"/>
  <c r="AF130" i="1"/>
  <c r="AM130" i="1" s="1"/>
  <c r="Z114" i="1"/>
  <c r="AB109" i="1"/>
  <c r="AI127" i="1"/>
  <c r="AJ102" i="1"/>
  <c r="AF106" i="1"/>
  <c r="AM106" i="1" s="1"/>
  <c r="AH130" i="1"/>
  <c r="AJ128" i="1"/>
  <c r="AF112" i="1"/>
  <c r="AM112" i="1" s="1"/>
  <c r="AH123" i="1"/>
  <c r="Z131" i="1"/>
  <c r="AG129" i="1"/>
  <c r="AD120" i="1"/>
  <c r="AG120" i="1"/>
  <c r="AH120" i="1"/>
  <c r="Z120" i="1"/>
  <c r="AJ120" i="1"/>
  <c r="AA120" i="1"/>
  <c r="AM127" i="1"/>
  <c r="AN123" i="1"/>
  <c r="AK114" i="1"/>
  <c r="AC110" i="1"/>
  <c r="AK110" i="1"/>
  <c r="AD110" i="1"/>
  <c r="AE110" i="1"/>
  <c r="AF110" i="1"/>
  <c r="AI126" i="1"/>
  <c r="AA108" i="1"/>
  <c r="AI108" i="1"/>
  <c r="AD108" i="1"/>
  <c r="AK108" i="1"/>
  <c r="AC108" i="1"/>
  <c r="AB126" i="1"/>
  <c r="AK122" i="1"/>
  <c r="AE108" i="1"/>
  <c r="AM108" i="1" s="1"/>
  <c r="AF114" i="1"/>
  <c r="AM114" i="1" s="1"/>
  <c r="AE122" i="1"/>
  <c r="AH110" i="1"/>
  <c r="AL119" i="1"/>
  <c r="AJ109" i="1"/>
  <c r="AG105" i="1"/>
  <c r="AK109" i="1"/>
  <c r="AI130" i="1"/>
  <c r="AA107" i="1"/>
  <c r="AL125" i="1"/>
  <c r="AH131" i="1"/>
  <c r="AB84" i="1"/>
  <c r="AF84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T99" i="1"/>
  <c r="BB99" i="1" s="1"/>
  <c r="BQ99" i="1"/>
  <c r="Z99" i="1" s="1"/>
  <c r="AC91" i="1"/>
  <c r="BB89" i="1"/>
  <c r="AT81" i="1"/>
  <c r="BB81" i="1" s="1"/>
  <c r="BQ81" i="1"/>
  <c r="AG81" i="1" s="1"/>
  <c r="AU82" i="1"/>
  <c r="BB82" i="1" s="1"/>
  <c r="BQ98" i="1"/>
  <c r="AE98" i="1" s="1"/>
  <c r="BP98" i="1"/>
  <c r="Z98" i="1"/>
  <c r="AU95" i="1"/>
  <c r="BQ89" i="1"/>
  <c r="AC89" i="1" s="1"/>
  <c r="BP83" i="1"/>
  <c r="BB80" i="1"/>
  <c r="BP75" i="1"/>
  <c r="BP96" i="1"/>
  <c r="BQ96" i="1"/>
  <c r="AB96" i="1" s="1"/>
  <c r="BQ92" i="1"/>
  <c r="AD92" i="1" s="1"/>
  <c r="AT92" i="1"/>
  <c r="BB92" i="1" s="1"/>
  <c r="BQ90" i="1"/>
  <c r="AC90" i="1" s="1"/>
  <c r="AG84" i="1"/>
  <c r="AT83" i="1"/>
  <c r="BB83" i="1" s="1"/>
  <c r="BB75" i="1"/>
  <c r="BQ94" i="1"/>
  <c r="AG94" i="1" s="1"/>
  <c r="BP92" i="1"/>
  <c r="AU92" i="1"/>
  <c r="AK87" i="1"/>
  <c r="AC87" i="1"/>
  <c r="Z84" i="1"/>
  <c r="AT79" i="1"/>
  <c r="BB79" i="1" s="1"/>
  <c r="BQ73" i="1"/>
  <c r="Z73" i="1" s="1"/>
  <c r="BQ82" i="1"/>
  <c r="AB82" i="1" s="1"/>
  <c r="BP79" i="1"/>
  <c r="BP99" i="1"/>
  <c r="AK98" i="1"/>
  <c r="BQ97" i="1"/>
  <c r="AK97" i="1" s="1"/>
  <c r="BB96" i="1"/>
  <c r="BQ86" i="1"/>
  <c r="AH86" i="1" s="1"/>
  <c r="AU86" i="1"/>
  <c r="BB86" i="1" s="1"/>
  <c r="AU84" i="1"/>
  <c r="AJ84" i="1"/>
  <c r="BQ83" i="1"/>
  <c r="AJ83" i="1" s="1"/>
  <c r="AH81" i="1"/>
  <c r="AC79" i="1"/>
  <c r="BQ75" i="1"/>
  <c r="AG75" i="1" s="1"/>
  <c r="BB72" i="1"/>
  <c r="AT87" i="1"/>
  <c r="BB87" i="1" s="1"/>
  <c r="BP86" i="1"/>
  <c r="BP93" i="1"/>
  <c r="BQ93" i="1"/>
  <c r="AA93" i="1" s="1"/>
  <c r="BP88" i="1"/>
  <c r="BQ88" i="1"/>
  <c r="AA88" i="1" s="1"/>
  <c r="AT84" i="1"/>
  <c r="AD84" i="1"/>
  <c r="BP74" i="1"/>
  <c r="BB95" i="1"/>
  <c r="BP90" i="1"/>
  <c r="BB90" i="1"/>
  <c r="BP85" i="1"/>
  <c r="BQ85" i="1"/>
  <c r="AK85" i="1" s="1"/>
  <c r="BP80" i="1"/>
  <c r="BQ80" i="1"/>
  <c r="AJ80" i="1" s="1"/>
  <c r="BQ76" i="1"/>
  <c r="AE76" i="1" s="1"/>
  <c r="AT76" i="1"/>
  <c r="BP77" i="1"/>
  <c r="BQ77" i="1"/>
  <c r="AB77" i="1" s="1"/>
  <c r="AB87" i="1"/>
  <c r="AJ87" i="1"/>
  <c r="AC84" i="1"/>
  <c r="AK84" i="1"/>
  <c r="AU98" i="1"/>
  <c r="BB98" i="1" s="1"/>
  <c r="BQ95" i="1"/>
  <c r="AD95" i="1" s="1"/>
  <c r="AT95" i="1"/>
  <c r="BP94" i="1"/>
  <c r="Z91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BB69" i="1"/>
  <c r="BB70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AA70" i="1"/>
  <c r="BP65" i="1"/>
  <c r="AA66" i="1" l="1"/>
  <c r="AK66" i="1"/>
  <c r="AH91" i="1"/>
  <c r="AF91" i="1"/>
  <c r="AB91" i="1"/>
  <c r="Z97" i="1"/>
  <c r="AN101" i="1"/>
  <c r="AA91" i="1"/>
  <c r="AN103" i="1"/>
  <c r="AJ65" i="1"/>
  <c r="AN118" i="1"/>
  <c r="AF74" i="1"/>
  <c r="AC96" i="1"/>
  <c r="AA74" i="1"/>
  <c r="AF96" i="1"/>
  <c r="AK96" i="1"/>
  <c r="AC98" i="1"/>
  <c r="AC85" i="1"/>
  <c r="AM118" i="1"/>
  <c r="AL123" i="1"/>
  <c r="AL118" i="1"/>
  <c r="AM128" i="1"/>
  <c r="AL101" i="1"/>
  <c r="AE86" i="1"/>
  <c r="Z80" i="1"/>
  <c r="AL120" i="1"/>
  <c r="AH80" i="1"/>
  <c r="AJ99" i="1"/>
  <c r="AA71" i="1"/>
  <c r="AH99" i="1"/>
  <c r="AI96" i="1"/>
  <c r="AK72" i="1"/>
  <c r="AM123" i="1"/>
  <c r="AL100" i="1"/>
  <c r="AF80" i="1"/>
  <c r="AI71" i="1"/>
  <c r="AD77" i="1"/>
  <c r="AA86" i="1"/>
  <c r="AH97" i="1"/>
  <c r="AH96" i="1"/>
  <c r="AL107" i="1"/>
  <c r="AN120" i="1"/>
  <c r="AN128" i="1"/>
  <c r="AM107" i="1"/>
  <c r="AN105" i="1"/>
  <c r="AH65" i="1"/>
  <c r="AJ85" i="1"/>
  <c r="AD99" i="1"/>
  <c r="AI66" i="1"/>
  <c r="AA65" i="1"/>
  <c r="AE90" i="1"/>
  <c r="AC74" i="1"/>
  <c r="AM110" i="1"/>
  <c r="AL113" i="1"/>
  <c r="AN126" i="1"/>
  <c r="AM120" i="1"/>
  <c r="AN132" i="1"/>
  <c r="AL126" i="1"/>
  <c r="AL122" i="1"/>
  <c r="AL103" i="1"/>
  <c r="AK79" i="1"/>
  <c r="AJ77" i="1"/>
  <c r="AE66" i="1"/>
  <c r="AN66" i="1" s="1"/>
  <c r="AG71" i="1"/>
  <c r="AB74" i="1"/>
  <c r="AA85" i="1"/>
  <c r="AF95" i="1"/>
  <c r="AE87" i="1"/>
  <c r="AA72" i="1"/>
  <c r="AD79" i="1"/>
  <c r="AF79" i="1"/>
  <c r="AM79" i="1" s="1"/>
  <c r="AD91" i="1"/>
  <c r="AH98" i="1"/>
  <c r="AE91" i="1"/>
  <c r="Z79" i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M84" i="1" s="1"/>
  <c r="AJ91" i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M86" i="1" s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M67" i="1" s="1"/>
  <c r="AA77" i="1"/>
  <c r="AI78" i="1"/>
  <c r="AI77" i="1"/>
  <c r="AA80" i="1"/>
  <c r="AK81" i="1"/>
  <c r="AC67" i="1"/>
  <c r="Z66" i="1"/>
  <c r="AH67" i="1"/>
  <c r="AF81" i="1"/>
  <c r="AD67" i="1"/>
  <c r="BB76" i="1"/>
  <c r="AI80" i="1"/>
  <c r="AK67" i="1"/>
  <c r="AE69" i="1"/>
  <c r="AN69" i="1" s="1"/>
  <c r="AF66" i="1"/>
  <c r="AG67" i="1"/>
  <c r="Z81" i="1"/>
  <c r="AJ67" i="1"/>
  <c r="AJ74" i="1"/>
  <c r="AK74" i="1"/>
  <c r="AN79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N90" i="1" s="1"/>
  <c r="AF90" i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N81" i="1" s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F77" i="1"/>
  <c r="AM77" i="1" s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N99" i="1" s="1"/>
  <c r="AK99" i="1"/>
  <c r="AC99" i="1"/>
  <c r="AG89" i="1"/>
  <c r="AF94" i="1"/>
  <c r="AI88" i="1"/>
  <c r="AB76" i="1"/>
  <c r="AA94" i="1"/>
  <c r="AF73" i="1"/>
  <c r="AH73" i="1"/>
  <c r="AG80" i="1"/>
  <c r="AE80" i="1"/>
  <c r="AM80" i="1" s="1"/>
  <c r="AD80" i="1"/>
  <c r="AB80" i="1"/>
  <c r="AL80" i="1" s="1"/>
  <c r="AG99" i="1"/>
  <c r="Z88" i="1"/>
  <c r="AD86" i="1"/>
  <c r="AN86" i="1" s="1"/>
  <c r="AK86" i="1"/>
  <c r="AJ86" i="1"/>
  <c r="AB86" i="1"/>
  <c r="Z86" i="1"/>
  <c r="AC86" i="1"/>
  <c r="AE97" i="1"/>
  <c r="AA97" i="1"/>
  <c r="AB97" i="1"/>
  <c r="AI97" i="1"/>
  <c r="AJ97" i="1"/>
  <c r="AC95" i="1"/>
  <c r="AK80" i="1"/>
  <c r="AH89" i="1"/>
  <c r="AB99" i="1"/>
  <c r="AD85" i="1"/>
  <c r="AN85" i="1" s="1"/>
  <c r="AG96" i="1"/>
  <c r="AD96" i="1"/>
  <c r="AE96" i="1"/>
  <c r="AM96" i="1" s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M66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AM97" i="1" l="1"/>
  <c r="AN67" i="1"/>
  <c r="AN91" i="1"/>
  <c r="AM95" i="1"/>
  <c r="AN77" i="1"/>
  <c r="AM90" i="1"/>
  <c r="AN84" i="1"/>
  <c r="AL91" i="1"/>
  <c r="AL79" i="1"/>
  <c r="AL74" i="1"/>
  <c r="AL72" i="1"/>
  <c r="AM81" i="1"/>
  <c r="AL99" i="1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BQ60" i="1" l="1"/>
  <c r="AI60" i="1" s="1"/>
  <c r="BB64" i="1"/>
  <c r="BB60" i="1"/>
  <c r="BQ58" i="1"/>
  <c r="AA58" i="1" s="1"/>
  <c r="BB57" i="1"/>
  <c r="BQ61" i="1"/>
  <c r="AH61" i="1" s="1"/>
  <c r="AC58" i="1"/>
  <c r="AK58" i="1"/>
  <c r="BP53" i="1"/>
  <c r="BB52" i="1"/>
  <c r="BP56" i="1"/>
  <c r="AF58" i="1"/>
  <c r="BB55" i="1"/>
  <c r="BB54" i="1"/>
  <c r="BB56" i="1"/>
  <c r="AE60" i="1"/>
  <c r="AA60" i="1"/>
  <c r="BQ63" i="1"/>
  <c r="AJ60" i="1"/>
  <c r="AB58" i="1"/>
  <c r="AJ58" i="1"/>
  <c r="AG58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AH60" i="1"/>
  <c r="Z60" i="1"/>
  <c r="BP58" i="1"/>
  <c r="AU58" i="1"/>
  <c r="AE58" i="1"/>
  <c r="AH58" i="1"/>
  <c r="BB51" i="1"/>
  <c r="BQ55" i="1"/>
  <c r="AG55" i="1" s="1"/>
  <c r="AU61" i="1"/>
  <c r="BB61" i="1" s="1"/>
  <c r="BB59" i="1"/>
  <c r="AF57" i="1"/>
  <c r="BP61" i="1"/>
  <c r="AB60" i="1"/>
  <c r="BP63" i="1"/>
  <c r="BB62" i="1"/>
  <c r="AF60" i="1"/>
  <c r="BP55" i="1"/>
  <c r="BQ59" i="1"/>
  <c r="AD59" i="1" s="1"/>
  <c r="AT63" i="1"/>
  <c r="BB63" i="1" s="1"/>
  <c r="BP64" i="1"/>
  <c r="AD60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AA56" i="1"/>
  <c r="AD55" i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I61" i="1" l="1"/>
  <c r="AI56" i="1"/>
  <c r="Z61" i="1"/>
  <c r="AK61" i="1"/>
  <c r="AK60" i="1"/>
  <c r="AJ61" i="1"/>
  <c r="AG60" i="1"/>
  <c r="AC60" i="1"/>
  <c r="AL60" i="1" s="1"/>
  <c r="AB61" i="1"/>
  <c r="Z58" i="1"/>
  <c r="AD61" i="1"/>
  <c r="AI58" i="1"/>
  <c r="BB58" i="1"/>
  <c r="AC61" i="1"/>
  <c r="AA61" i="1"/>
  <c r="AB56" i="1"/>
  <c r="AD58" i="1"/>
  <c r="AN58" i="1" s="1"/>
  <c r="AJ54" i="1"/>
  <c r="AJ51" i="1"/>
  <c r="AB62" i="1"/>
  <c r="AM58" i="1"/>
  <c r="AG62" i="1"/>
  <c r="AH54" i="1"/>
  <c r="AA64" i="1"/>
  <c r="AA54" i="1"/>
  <c r="AG61" i="1"/>
  <c r="AF61" i="1"/>
  <c r="AM61" i="1" s="1"/>
  <c r="AE61" i="1"/>
  <c r="AA51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AN55" i="1" s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D64" i="1"/>
  <c r="AE57" i="1"/>
  <c r="AM57" i="1" s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N60" i="1"/>
  <c r="AG63" i="1"/>
  <c r="AL58" i="1"/>
  <c r="AJ64" i="1"/>
  <c r="Z52" i="1"/>
  <c r="AJ62" i="1"/>
  <c r="AD52" i="1"/>
  <c r="Z57" i="1"/>
  <c r="AF63" i="1"/>
  <c r="AK59" i="1"/>
  <c r="AD63" i="1"/>
  <c r="AN63" i="1" s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M60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N57" i="1" l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BQ46" i="1" l="1"/>
  <c r="AJ46" i="1" s="1"/>
  <c r="BQ41" i="1"/>
  <c r="AE41" i="1" s="1"/>
  <c r="Z41" i="1"/>
  <c r="BQ47" i="1"/>
  <c r="AG47" i="1" s="1"/>
  <c r="BQ42" i="1"/>
  <c r="AF42" i="1" s="1"/>
  <c r="AC41" i="1"/>
  <c r="BQ39" i="1"/>
  <c r="AI39" i="1" s="1"/>
  <c r="BQ44" i="1"/>
  <c r="AF44" i="1" s="1"/>
  <c r="BQ45" i="1"/>
  <c r="BQ40" i="1"/>
  <c r="AF40" i="1" s="1"/>
  <c r="BQ38" i="1"/>
  <c r="AB38" i="1" s="1"/>
  <c r="Z38" i="1"/>
  <c r="AA41" i="1"/>
  <c r="BQ48" i="1"/>
  <c r="AI48" i="1" s="1"/>
  <c r="BQ43" i="1"/>
  <c r="AI43" i="1" s="1"/>
  <c r="BQ49" i="1"/>
  <c r="AA49" i="1" s="1"/>
  <c r="BQ37" i="1"/>
  <c r="AC37" i="1" s="1"/>
  <c r="BQ50" i="1"/>
  <c r="AF50" i="1" s="1"/>
  <c r="AC49" i="1"/>
  <c r="AI41" i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Z22" i="1"/>
  <c r="BQ15" i="1"/>
  <c r="AF15" i="1" s="1"/>
  <c r="BQ10" i="1"/>
  <c r="AH10" i="1" s="1"/>
  <c r="AH22" i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AB22" i="1"/>
  <c r="BQ12" i="1"/>
  <c r="AF12" i="1" s="1"/>
  <c r="AI35" i="1"/>
  <c r="BQ9" i="1"/>
  <c r="AH9" i="1" s="1"/>
  <c r="BQ31" i="1"/>
  <c r="AF31" i="1" s="1"/>
  <c r="BQ24" i="1"/>
  <c r="BQ17" i="1"/>
  <c r="AH17" i="1" s="1"/>
  <c r="Z26" i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A10" i="1" l="1"/>
  <c r="AC46" i="1"/>
  <c r="AB46" i="1"/>
  <c r="AD46" i="1"/>
  <c r="AE46" i="1"/>
  <c r="AH46" i="1"/>
  <c r="AF46" i="1"/>
  <c r="AM46" i="1" s="1"/>
  <c r="AK46" i="1"/>
  <c r="AC40" i="1"/>
  <c r="AC39" i="1"/>
  <c r="AF48" i="1"/>
  <c r="AF41" i="1"/>
  <c r="AM41" i="1" s="1"/>
  <c r="AA35" i="1"/>
  <c r="AB39" i="1"/>
  <c r="AB41" i="1"/>
  <c r="AG13" i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H37" i="1"/>
  <c r="AG41" i="1"/>
  <c r="AA11" i="1"/>
  <c r="AH47" i="1"/>
  <c r="AI8" i="1"/>
  <c r="AG17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M43" i="1" s="1"/>
  <c r="AH38" i="1"/>
  <c r="AE38" i="1"/>
  <c r="AD38" i="1"/>
  <c r="AG38" i="1"/>
  <c r="AJ38" i="1"/>
  <c r="AK38" i="1"/>
  <c r="AH39" i="1"/>
  <c r="AE39" i="1"/>
  <c r="AA39" i="1"/>
  <c r="AK39" i="1"/>
  <c r="AD39" i="1"/>
  <c r="AJ39" i="1"/>
  <c r="AE47" i="1"/>
  <c r="AM47" i="1" s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M48" i="1" s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C45" i="1"/>
  <c r="Z33" i="1"/>
  <c r="AC33" i="1"/>
  <c r="Z37" i="1"/>
  <c r="AJ37" i="1"/>
  <c r="AD37" i="1"/>
  <c r="AE37" i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F30" i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M20" i="1" s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M14" i="1" s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M9" i="1" s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AN32" i="1" l="1"/>
  <c r="AM30" i="1"/>
  <c r="AM45" i="1"/>
  <c r="AN30" i="1"/>
  <c r="AN37" i="1"/>
  <c r="AN38" i="1"/>
  <c r="AN42" i="1"/>
  <c r="AL41" i="1"/>
  <c r="AL34" i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<sst xmlns="http://schemas.openxmlformats.org/spreadsheetml/2006/main" count="329" uniqueCount="195">
  <si>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</si>
  <si>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</si>
  <si>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</si>
  <si>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</si>
  <si>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</si>
  <si>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</si>
  <si>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</si>
  <si>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</si>
  <si>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</si>
  <si>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</si>
  <si>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</si>
  <si>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</si>
  <si>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</si>
  <si>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</si>
  <si>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</si>
  <si>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</si>
  <si>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</si>
  <si>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</si>
  <si>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</si>
  <si>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</si>
  <si>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</si>
  <si>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</si>
  <si>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</si>
  <si>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</si>
  <si>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</si>
  <si>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</si>
  <si>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</si>
  <si>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</si>
  <si>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</si>
  <si>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</si>
  <si>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</si>
  <si>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</si>
  <si>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</si>
  <si>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</si>
  <si>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</si>
  <si>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</si>
  <si>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</si>
  <si>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</si>
  <si>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</si>
  <si>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</si>
  <si>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</si>
  <si>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</si>
  <si>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</si>
  <si>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</si>
  <si>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</si>
  <si>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</si>
  <si>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</si>
  <si>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</si>
  <si>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</si>
  <si>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</si>
  <si>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</si>
  <si>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</si>
  <si>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</si>
  <si>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</si>
  <si>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</si>
  <si>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</si>
  <si>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</si>
  <si>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</si>
  <si>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</si>
  <si>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</si>
  <si>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</si>
  <si>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Ti</t>
  </si>
  <si>
    <t>Al</t>
  </si>
  <si>
    <t>Cr</t>
  </si>
  <si>
    <t>Ca</t>
  </si>
  <si>
    <t>P</t>
    <phoneticPr fontId="1"/>
  </si>
  <si>
    <t>T</t>
    <phoneticPr fontId="1"/>
  </si>
  <si>
    <t>Ti1</t>
    <phoneticPr fontId="1"/>
  </si>
  <si>
    <t>Ti2</t>
    <phoneticPr fontId="1"/>
  </si>
  <si>
    <t>Al1</t>
    <phoneticPr fontId="1"/>
  </si>
  <si>
    <t>Al2</t>
    <phoneticPr fontId="1"/>
  </si>
  <si>
    <t>Cr1</t>
    <phoneticPr fontId="1"/>
  </si>
  <si>
    <t>Cr2</t>
    <phoneticPr fontId="1"/>
  </si>
  <si>
    <t>Ca1</t>
    <phoneticPr fontId="1"/>
  </si>
  <si>
    <t>Ca2</t>
    <phoneticPr fontId="1"/>
  </si>
  <si>
    <t>Inverse</t>
    <phoneticPr fontId="1"/>
  </si>
  <si>
    <t>Converse</t>
    <phoneticPr fontId="1"/>
  </si>
  <si>
    <t xml:space="preserve">1502_OPX1-Line_0 </t>
  </si>
  <si>
    <t xml:space="preserve">1502_OPX1-Line_1 </t>
  </si>
  <si>
    <t xml:space="preserve">1502_OPX1-Line_2 </t>
  </si>
  <si>
    <t xml:space="preserve">1502_OPX1-Line_3 </t>
  </si>
  <si>
    <t xml:space="preserve">1502_OPX1-Line_4 </t>
  </si>
  <si>
    <t xml:space="preserve">1502_OPX1-Line_5 </t>
  </si>
  <si>
    <t xml:space="preserve">1502_OPX1-Line_6 </t>
  </si>
  <si>
    <t xml:space="preserve">1502_OPX1-Line_7 </t>
  </si>
  <si>
    <t xml:space="preserve">1502_OPX1-Line_8 </t>
  </si>
  <si>
    <t xml:space="preserve">1502_OPX1-Line_9 </t>
  </si>
  <si>
    <t xml:space="preserve">1502_OPX1-Line_10 </t>
  </si>
  <si>
    <t xml:space="preserve">1502_OPX1-Line_11 </t>
  </si>
  <si>
    <t xml:space="preserve">1502_OPX1-Line_12 </t>
  </si>
  <si>
    <t xml:space="preserve">1502_OPX1-Line_13 </t>
  </si>
  <si>
    <t xml:space="preserve">1502_OPX1-Line_14 </t>
  </si>
  <si>
    <t xml:space="preserve">1502_OPX1-Line_15 </t>
  </si>
  <si>
    <t xml:space="preserve">1502_OPX1-Line_16 </t>
  </si>
  <si>
    <t xml:space="preserve">1502_OPX1-Line_17 </t>
  </si>
  <si>
    <t xml:space="preserve">1502_OPX1-Line_18 </t>
  </si>
  <si>
    <t xml:space="preserve">1502_OPX1-Line_19 </t>
  </si>
  <si>
    <t xml:space="preserve">1502_OPX1-Line_20 </t>
  </si>
  <si>
    <t xml:space="preserve">1502_OPX1-Line_21 </t>
  </si>
  <si>
    <t xml:space="preserve">1502_OPX1-Line_22 </t>
  </si>
  <si>
    <t xml:space="preserve">1502_OPX1-Line_23 </t>
  </si>
  <si>
    <t xml:space="preserve">1502_OPX1-Line_24 </t>
  </si>
  <si>
    <t xml:space="preserve">1502_OPX1-Line_25 </t>
  </si>
  <si>
    <t xml:space="preserve">1502_OPX1-Line_26 </t>
  </si>
  <si>
    <t xml:space="preserve">1502_OPX1-Line_27 </t>
  </si>
  <si>
    <t xml:space="preserve">1502_OPX1-Line_28 </t>
  </si>
  <si>
    <t xml:space="preserve">1502_OPX1-Line_29 </t>
  </si>
  <si>
    <t xml:space="preserve">1502_OPX1-Line_30 </t>
  </si>
  <si>
    <t xml:space="preserve">1502_OPX1-Line_31 </t>
  </si>
  <si>
    <t xml:space="preserve">1502_OPX1-Line_32 </t>
  </si>
  <si>
    <t xml:space="preserve">1502_OPX1-Line_33 </t>
  </si>
  <si>
    <t xml:space="preserve">1502_OPX1-Line_34 </t>
  </si>
  <si>
    <t xml:space="preserve">1502_OPX1-Line_35 </t>
  </si>
  <si>
    <t xml:space="preserve">1502_OPX1-Line_36 </t>
  </si>
  <si>
    <t xml:space="preserve">1502_OPX1-Line_37 </t>
  </si>
  <si>
    <t xml:space="preserve">1502_OPX1-Line_38 </t>
  </si>
  <si>
    <t xml:space="preserve">1502_OPX1-Line_39 </t>
  </si>
  <si>
    <t xml:space="preserve">1502_OPX1-Line_40 </t>
  </si>
  <si>
    <t xml:space="preserve">1502_OPX1-Line_41 </t>
  </si>
  <si>
    <t xml:space="preserve">1502_OPX1-Line_42 </t>
  </si>
  <si>
    <t xml:space="preserve">1502_OPX1-Line_43 </t>
  </si>
  <si>
    <t xml:space="preserve">1502_OPX1-Line_44 </t>
  </si>
  <si>
    <t xml:space="preserve">1502_OPX1-Line_45 </t>
  </si>
  <si>
    <t xml:space="preserve">1502_OPX1-Line_46 </t>
  </si>
  <si>
    <t xml:space="preserve">1502_OPX1-Line_47 </t>
  </si>
  <si>
    <t xml:space="preserve">1502_OPX1-Line_48 </t>
  </si>
  <si>
    <t xml:space="preserve">1502_OPX1-Line_49 </t>
  </si>
  <si>
    <t xml:space="preserve">1502_OPX1-Line_50 </t>
  </si>
  <si>
    <t xml:space="preserve">1502_OPX1-Line_51 </t>
  </si>
  <si>
    <t xml:space="preserve">1502_OPX1-Line_52 </t>
  </si>
  <si>
    <t xml:space="preserve">1502_OPX1-Line_53 </t>
  </si>
  <si>
    <t xml:space="preserve">1502_OPX1-Line_54 </t>
  </si>
  <si>
    <t xml:space="preserve">1502_OPX1-Line_55 </t>
  </si>
  <si>
    <t xml:space="preserve">1502_OPX1-Line_56 </t>
  </si>
  <si>
    <t xml:space="preserve">1502_OPX1-Line_57 </t>
  </si>
  <si>
    <t xml:space="preserve">1502_OPX1-Line_58 </t>
  </si>
  <si>
    <t xml:space="preserve">1502_OPX1-Line_59 </t>
  </si>
  <si>
    <t xml:space="preserve">1502_OPX1-Line_60 </t>
  </si>
  <si>
    <t xml:space="preserve">1502_OPX1-Line_61 </t>
  </si>
  <si>
    <t xml:space="preserve">1502_OPX1-Line_62 </t>
  </si>
  <si>
    <t xml:space="preserve">1502_OPX1-Line_63 </t>
  </si>
  <si>
    <t xml:space="preserve">1502_OPX1-Line_64 </t>
  </si>
  <si>
    <t xml:space="preserve">1502_OPX1-Line_65 </t>
  </si>
  <si>
    <t xml:space="preserve">1502_OPX1-Line_66 </t>
  </si>
  <si>
    <t xml:space="preserve">1502_OPX1-Line_67 </t>
  </si>
  <si>
    <t xml:space="preserve">1502_OPX1-Line_68 </t>
  </si>
  <si>
    <t xml:space="preserve">1502_OPX1-Line_69 </t>
  </si>
  <si>
    <t xml:space="preserve">1502_OPX1-Line_70 </t>
  </si>
  <si>
    <t xml:space="preserve">1502_OPX1-Line_71 </t>
  </si>
  <si>
    <t xml:space="preserve">1502_OPX1-Line_72 </t>
  </si>
  <si>
    <t xml:space="preserve">1502_OPX1-Line_73 </t>
  </si>
  <si>
    <t xml:space="preserve">1502_OPX1-Line_74 </t>
  </si>
  <si>
    <t xml:space="preserve">1502_OPX1-Line_75 </t>
  </si>
  <si>
    <t xml:space="preserve">1502_OPX1-Line_76 </t>
  </si>
  <si>
    <t xml:space="preserve">1502_OPX1-Line_77 </t>
  </si>
  <si>
    <t xml:space="preserve">1502_OPX1-Line_78 </t>
  </si>
  <si>
    <t xml:space="preserve">1502_OPX1-Line_79 </t>
  </si>
  <si>
    <t xml:space="preserve">1502_OPX1-Line_80 </t>
  </si>
  <si>
    <t xml:space="preserve">1502_OPX1-Line_81 </t>
  </si>
  <si>
    <t xml:space="preserve">1502_OPX1-Line_82 </t>
  </si>
  <si>
    <t xml:space="preserve">1502_OPX1-Line_83 </t>
  </si>
  <si>
    <t xml:space="preserve">1502_OPX1-Line_84 </t>
  </si>
  <si>
    <t xml:space="preserve">1502_OPX1-Line_85 </t>
  </si>
  <si>
    <t xml:space="preserve">1502_OPX1-Line_86 </t>
  </si>
  <si>
    <t xml:space="preserve">1502_OPX1-Line_87 </t>
  </si>
  <si>
    <t xml:space="preserve">1502_OPX1-Line_88 </t>
  </si>
  <si>
    <t xml:space="preserve">1502_OPX1-Line_89 </t>
  </si>
  <si>
    <t xml:space="preserve">1502_OPX1-Line_90 </t>
  </si>
  <si>
    <t xml:space="preserve">1502_OPX1-Line_91 </t>
  </si>
  <si>
    <t xml:space="preserve">1502_OPX1-Line_92 </t>
  </si>
  <si>
    <t xml:space="preserve">1502_OPX1-Line_93 </t>
  </si>
  <si>
    <t xml:space="preserve">1502_OPX1-Line_94 </t>
  </si>
  <si>
    <t xml:space="preserve">1502_OPX1-Line_95 </t>
  </si>
  <si>
    <t xml:space="preserve">1502_OPX1-Line_96 </t>
  </si>
  <si>
    <t xml:space="preserve">1502_OPX1-Line_97 </t>
  </si>
  <si>
    <t xml:space="preserve">1502_OPX1-Line_98 </t>
  </si>
  <si>
    <t xml:space="preserve">1502_OPX1-Line_99 </t>
  </si>
  <si>
    <t xml:space="preserve">1502_OPX1-Line_100 </t>
  </si>
  <si>
    <t xml:space="preserve">1502_OPX1-Line_101 </t>
  </si>
  <si>
    <t xml:space="preserve">1502_OPX1-Line_102 </t>
  </si>
  <si>
    <t xml:space="preserve">1502_OPX1-Line_103 </t>
  </si>
  <si>
    <t xml:space="preserve">1502_OPX1-Line_104 </t>
  </si>
  <si>
    <t xml:space="preserve">1502_OPX1-Line_105 </t>
  </si>
  <si>
    <t xml:space="preserve">1502_OPX1-Line_106 </t>
  </si>
  <si>
    <t xml:space="preserve">1502_OPX1-Line_107 </t>
  </si>
  <si>
    <t xml:space="preserve">1502_OPX1-Line_108 </t>
  </si>
  <si>
    <t xml:space="preserve">1502_OPX1-Line_109 </t>
  </si>
  <si>
    <t xml:space="preserve">1502_OPX1-Line_110 </t>
  </si>
  <si>
    <t xml:space="preserve">1502_OPX1-Line_111 </t>
  </si>
  <si>
    <t xml:space="preserve">1502_OPX1-Line_112 </t>
  </si>
  <si>
    <t xml:space="preserve">1502_OPX1-Line_113 </t>
  </si>
  <si>
    <t xml:space="preserve">1502_OPX1-Line_114 </t>
  </si>
  <si>
    <t>distance</t>
    <phoneticPr fontId="1"/>
  </si>
  <si>
    <t>cooling</t>
    <phoneticPr fontId="1"/>
  </si>
  <si>
    <t>heating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</si>
</sst>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177" fontId="0" fillId="0" borderId="0" xfId="0" applyNumberFormat="1" applyBorder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7" xfId="0" applyBorder="1"/>
    <xf numFmtId="0" fontId="0" fillId="0" borderId="7" xfId="0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topLeftCell="O80" zoomScale="80" zoomScaleNormal="80" workbookViewId="0">
      <selection activeCell="AG6" sqref="AG6:AG116"/>
    </sheetView>
  </sheetViews>
  <sheetFormatPr defaultRowHeight="13.5" x14ac:dyDescent="0.15"/>
  <cols>
    <col min="1" max="1" width="27.125" customWidth="1"/>
    <col min="4" max="14" width="9" style="1"/>
    <col min="16" max="16" width="4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U1" s="16" t="s">
        <v>52</v>
      </c>
      <c r="V1" s="41" t="s">
        <v>53</v>
      </c>
      <c r="W1" s="41"/>
      <c r="X1" s="17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C2">
        <v>15.870137299771166</v>
      </c>
      <c r="D2" s="9" t="s">
        <v>29</v>
      </c>
      <c r="E2" s="40" t="s">
        <v>51</v>
      </c>
      <c r="F2" s="40"/>
      <c r="G2" s="40"/>
      <c r="H2" s="40"/>
      <c r="I2" s="40"/>
      <c r="J2" s="40"/>
      <c r="K2" s="40"/>
      <c r="L2" s="40"/>
      <c r="M2" s="40"/>
      <c r="N2" s="40"/>
      <c r="Q2" s="40" t="s">
        <v>60</v>
      </c>
      <c r="R2" s="40"/>
      <c r="S2" s="40"/>
      <c r="U2" s="18" t="s">
        <v>55</v>
      </c>
      <c r="V2" s="4" t="s">
        <v>55</v>
      </c>
      <c r="W2" s="4" t="s">
        <v>52</v>
      </c>
      <c r="X2" s="19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192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1" customFormat="1" x14ac:dyDescent="0.15">
      <c r="A4" s="21" t="s">
        <v>77</v>
      </c>
      <c r="B4" s="21">
        <v>234</v>
      </c>
      <c r="C4" s="21">
        <v>0</v>
      </c>
      <c r="D4" s="22">
        <v>52.706000000000003</v>
      </c>
      <c r="E4" s="22">
        <v>0.29899999999999999</v>
      </c>
      <c r="F4" s="22">
        <v>3.95</v>
      </c>
      <c r="G4" s="22">
        <v>0.77500000000000002</v>
      </c>
      <c r="H4" s="22">
        <v>2.669</v>
      </c>
      <c r="I4" s="22">
        <v>16.167999999999999</v>
      </c>
      <c r="J4" s="22">
        <v>22.789000000000001</v>
      </c>
      <c r="K4" s="22">
        <v>3.4000000000000002E-2</v>
      </c>
      <c r="L4" s="22">
        <v>0.04</v>
      </c>
      <c r="M4" s="22">
        <v>0.379</v>
      </c>
      <c r="N4" s="22"/>
      <c r="O4" s="21">
        <f>SUM(D4:N4)</f>
        <v>99.809000000000026</v>
      </c>
      <c r="Q4" s="22"/>
      <c r="R4" s="22"/>
      <c r="S4" s="22"/>
      <c r="U4" s="22"/>
      <c r="V4" s="23">
        <v>12</v>
      </c>
      <c r="W4" s="23">
        <v>4</v>
      </c>
      <c r="X4" s="24">
        <v>0</v>
      </c>
      <c r="Z4" s="25">
        <f>IFERROR(BD4*$BQ4,"NA")</f>
        <v>1.9172747105173402</v>
      </c>
      <c r="AA4" s="25">
        <f>IFERROR(BE4*$BQ4,"NA")</f>
        <v>8.1820751609201214E-3</v>
      </c>
      <c r="AB4" s="25">
        <f>IFERROR(BF4*$BQ4,"NA")</f>
        <v>0.16933684915903041</v>
      </c>
      <c r="AC4" s="25">
        <f>IFERROR(BG4*$BQ4,"NA")</f>
        <v>2.228798943917433E-2</v>
      </c>
      <c r="AD4" s="25">
        <f>IFERROR(IF(OR($X4="spinel", $X4="Spinel", $X4="SPINEL"),((BH4+BI4)*BQ4-AE4),BI4*$BQ4),"NA")</f>
        <v>0</v>
      </c>
      <c r="AE4" s="25">
        <f>IFERROR(IF(OR($X4="spinel", $X4="Spinel", $X4="SPINEL"),(1-AF4-AG4-AH4-AI4),BH4*$BQ4),"NA")</f>
        <v>8.1191820567875786E-2</v>
      </c>
      <c r="AF4" s="25">
        <f t="shared" ref="AF4:AK4" si="0">IFERROR(BJ4*$BQ4,"NA")</f>
        <v>0.87671421918327652</v>
      </c>
      <c r="AG4" s="25">
        <f t="shared" si="0"/>
        <v>0.88816081588784468</v>
      </c>
      <c r="AH4" s="25">
        <f t="shared" si="0"/>
        <v>1.0475092351324722E-3</v>
      </c>
      <c r="AI4" s="25">
        <f t="shared" si="0"/>
        <v>1.1704030944676644E-3</v>
      </c>
      <c r="AJ4" s="25">
        <f t="shared" si="0"/>
        <v>2.6728805555147159E-2</v>
      </c>
      <c r="AK4" s="25">
        <f t="shared" si="0"/>
        <v>0</v>
      </c>
      <c r="AL4" s="25">
        <f>IFERROR(SUM(Z4:AK4),"NA")</f>
        <v>3.9920951978002099</v>
      </c>
      <c r="AM4" s="25">
        <f t="shared" ref="AM4" si="1">IFERROR(AF4/(AF4+AE4),"NA")</f>
        <v>0.91524030834071368</v>
      </c>
      <c r="AN4" s="26">
        <f t="shared" ref="AN4:AN50" si="2">IFERROR(AD4/(AD4+AE4),"NA")</f>
        <v>0</v>
      </c>
      <c r="AP4" s="21">
        <f>D4</f>
        <v>52.706000000000003</v>
      </c>
      <c r="AQ4" s="21">
        <f>E4</f>
        <v>0.29899999999999999</v>
      </c>
      <c r="AR4" s="21">
        <f>F4</f>
        <v>3.95</v>
      </c>
      <c r="AS4" s="21">
        <f>G4</f>
        <v>0.77500000000000002</v>
      </c>
      <c r="AT4" s="21">
        <f t="shared" ref="AT4:AT50" si="3">BI4*AT$1/2</f>
        <v>0</v>
      </c>
      <c r="AU4" s="21">
        <f t="shared" ref="AU4:AU50" si="4">BH4*AU$1</f>
        <v>2.669</v>
      </c>
      <c r="AV4" s="21">
        <f t="shared" ref="AV4:BA4" si="5">I4</f>
        <v>16.167999999999999</v>
      </c>
      <c r="AW4" s="21">
        <f t="shared" si="5"/>
        <v>22.789000000000001</v>
      </c>
      <c r="AX4" s="21">
        <f t="shared" si="5"/>
        <v>3.4000000000000002E-2</v>
      </c>
      <c r="AY4" s="21">
        <f t="shared" si="5"/>
        <v>0.04</v>
      </c>
      <c r="AZ4" s="21">
        <f t="shared" si="5"/>
        <v>0.379</v>
      </c>
      <c r="BA4" s="21">
        <f t="shared" si="5"/>
        <v>0</v>
      </c>
      <c r="BB4" s="21">
        <f>SUM(AP4:BA4)</f>
        <v>99.809000000000026</v>
      </c>
      <c r="BD4" s="21">
        <f t="shared" ref="BD4:BD50" si="6">D4/AP$1</f>
        <v>0.87726364846870841</v>
      </c>
      <c r="BE4" s="21">
        <f t="shared" ref="BE4:BE50" si="7">E4/AQ$1</f>
        <v>3.743770816116996E-3</v>
      </c>
      <c r="BF4" s="21">
        <f t="shared" ref="BF4:BF50" si="8">F4/AR$1*2</f>
        <v>7.7481365241271097E-2</v>
      </c>
      <c r="BG4" s="21">
        <f t="shared" ref="BG4:BG50" si="9">G4/AS$1*2</f>
        <v>1.0198039344693729E-2</v>
      </c>
      <c r="BH4" s="21">
        <f t="shared" ref="BH4:BH50" si="10">IF(OR($X4="spinel", $X4="Spinel", $X4="SPINEL"),H4/AU$1,H4/AU$1*(1-$X4))</f>
        <v>3.7149935972384612E-2</v>
      </c>
      <c r="BI4" s="21">
        <f t="shared" ref="BI4:BI50" si="11">IF(OR($X4="spinel", $X4="Spinel", $X4="SPINEL"),0,H4/AU$1*$X4)</f>
        <v>0</v>
      </c>
      <c r="BJ4" s="21">
        <f t="shared" ref="BJ4:BJ50" si="12">I4/AV$1</f>
        <v>0.40114726928077327</v>
      </c>
      <c r="BK4" s="21">
        <f t="shared" ref="BK4:BK50" si="13">J4/AW$1</f>
        <v>0.40638474679639219</v>
      </c>
      <c r="BL4" s="21">
        <f t="shared" ref="BL4:BL50" si="14">K4/AX$1</f>
        <v>4.7929582984434171E-4</v>
      </c>
      <c r="BM4" s="21">
        <f t="shared" ref="BM4:BM50" si="15">L4/AY$1</f>
        <v>5.3552685131632498E-4</v>
      </c>
      <c r="BN4" s="21">
        <f>M4/AZ$1*2</f>
        <v>1.2229968586083328E-2</v>
      </c>
      <c r="BO4" s="21">
        <f>N4/BA$1*2</f>
        <v>0</v>
      </c>
      <c r="BP4" s="21">
        <f>SUM(BD4:BO4)</f>
        <v>1.8266135671875843</v>
      </c>
      <c r="BQ4" s="21">
        <f t="shared" ref="BQ4:BQ50" si="16">IFERROR(IF(OR($U4="Total",$U4="total", $U4="TOTAL"),$W4/$BP4,V4/(BD4*4+BE4*4+BF4*3+BG4*3+BH4*2+BI4*3+BJ4*2+BK4*2+BL4*2+BM4*2+BN4+BO4)),"NA")</f>
        <v>2.1855171063613592</v>
      </c>
    </row>
    <row r="5" spans="1:69" s="3" customFormat="1" x14ac:dyDescent="0.15">
      <c r="A5" s="3" t="s">
        <v>78</v>
      </c>
      <c r="B5" s="3">
        <v>235</v>
      </c>
      <c r="C5" s="3">
        <v>15.870137299771166</v>
      </c>
      <c r="D5" s="4">
        <v>53.081000000000003</v>
      </c>
      <c r="E5" s="4">
        <v>0.27</v>
      </c>
      <c r="F5" s="4">
        <v>3.68</v>
      </c>
      <c r="G5" s="4">
        <v>0.68300000000000005</v>
      </c>
      <c r="H5" s="4">
        <v>2.726</v>
      </c>
      <c r="I5" s="4">
        <v>16.329999999999998</v>
      </c>
      <c r="J5" s="4">
        <v>22.684000000000001</v>
      </c>
      <c r="K5" s="4">
        <v>6.4000000000000001E-2</v>
      </c>
      <c r="L5" s="4">
        <v>4.7E-2</v>
      </c>
      <c r="M5" s="4">
        <v>0.377</v>
      </c>
      <c r="N5" s="4"/>
      <c r="O5" s="3">
        <f t="shared" ref="O5:O49" si="17">SUM(D5:N5)</f>
        <v>99.941999999999993</v>
      </c>
      <c r="Q5" s="4"/>
      <c r="R5" s="4"/>
      <c r="S5" s="4"/>
      <c r="U5" s="4"/>
      <c r="V5" s="32">
        <v>12</v>
      </c>
      <c r="W5" s="32">
        <v>4</v>
      </c>
      <c r="X5" s="33">
        <v>0</v>
      </c>
      <c r="Z5" s="34">
        <f t="shared" ref="Z5:Z50" si="18">IFERROR(BD5*$BQ5,"NA")</f>
        <v>1.9271102262290187</v>
      </c>
      <c r="AA5" s="34">
        <f t="shared" ref="AA5:AA50" si="19">IFERROR(BE5*$BQ5,"NA")</f>
        <v>7.3739334596892329E-3</v>
      </c>
      <c r="AB5" s="34">
        <f t="shared" ref="AB5:AB50" si="20">IFERROR(BF5*$BQ5,"NA")</f>
        <v>0.15745098124644874</v>
      </c>
      <c r="AC5" s="34">
        <f t="shared" ref="AC5:AC50" si="21">IFERROR(BG5*$BQ5,"NA")</f>
        <v>1.9603475233474034E-2</v>
      </c>
      <c r="AD5" s="34">
        <f t="shared" ref="AD5:AD50" si="22">IFERROR(IF(OR($X5="spinel", $X5="Spinel", $X5="SPINEL"),((BH5+BI5)*BQ5-AE5),BI5*$BQ5),"NA")</f>
        <v>0</v>
      </c>
      <c r="AE5" s="34">
        <f t="shared" ref="AE5:AE50" si="23">IFERROR(IF(OR($X5="spinel", $X5="Spinel", $X5="SPINEL"),(1-AF5-AG5-AH5-AI5),BH5*$BQ5),"NA")</f>
        <v>8.2762334284939315E-2</v>
      </c>
      <c r="AF5" s="34">
        <f t="shared" ref="AF5:AF50" si="24">IFERROR(BJ5*$BQ5,"NA")</f>
        <v>0.88375342192791106</v>
      </c>
      <c r="AG5" s="34">
        <f t="shared" ref="AG5:AG50" si="25">IFERROR(BK5*$BQ5,"NA")</f>
        <v>0.88232615442511397</v>
      </c>
      <c r="AH5" s="34">
        <f t="shared" ref="AH5:AH50" si="26">IFERROR(BL5*$BQ5,"NA")</f>
        <v>1.9678957660143846E-3</v>
      </c>
      <c r="AI5" s="34">
        <f t="shared" ref="AI5:AI50" si="27">IFERROR(BM5*$BQ5,"NA")</f>
        <v>1.3725131112593918E-3</v>
      </c>
      <c r="AJ5" s="34">
        <f t="shared" ref="AJ5:AJ50" si="28">IFERROR(BN5*$BQ5,"NA")</f>
        <v>2.6535352774921146E-2</v>
      </c>
      <c r="AK5" s="34">
        <f t="shared" ref="AK5:AK50" si="29">IFERROR(BO5*$BQ5,"NA")</f>
        <v>0</v>
      </c>
      <c r="AL5" s="34">
        <f t="shared" ref="AL5:AL50" si="30">IFERROR(SUM(Z5:AK5),"NA")</f>
        <v>3.9902562884587898</v>
      </c>
      <c r="AM5" s="34">
        <f t="shared" ref="AM5:AM50" si="31">IFERROR(AF5/(AF5+AE5),"NA")</f>
        <v>0.91437042412093594</v>
      </c>
      <c r="AN5" s="35">
        <f t="shared" si="2"/>
        <v>0</v>
      </c>
      <c r="AP5" s="3">
        <f t="shared" ref="AP5:AP49" si="32">D5</f>
        <v>53.081000000000003</v>
      </c>
      <c r="AQ5" s="3">
        <f t="shared" ref="AQ5:AQ50" si="33">E5</f>
        <v>0.27</v>
      </c>
      <c r="AR5" s="3">
        <f t="shared" ref="AR5:AR50" si="34">F5</f>
        <v>3.68</v>
      </c>
      <c r="AS5" s="3">
        <f t="shared" ref="AS5:AS50" si="35">G5</f>
        <v>0.68300000000000005</v>
      </c>
      <c r="AT5" s="3">
        <f t="shared" si="3"/>
        <v>0</v>
      </c>
      <c r="AU5" s="3">
        <f t="shared" si="4"/>
        <v>2.726</v>
      </c>
      <c r="AV5" s="3">
        <f t="shared" ref="AV5:AV49" si="36">I5</f>
        <v>16.329999999999998</v>
      </c>
      <c r="AW5" s="3">
        <f t="shared" ref="AW5:AW49" si="37">J5</f>
        <v>22.684000000000001</v>
      </c>
      <c r="AX5" s="3">
        <f t="shared" ref="AX5:AX49" si="38">K5</f>
        <v>6.4000000000000001E-2</v>
      </c>
      <c r="AY5" s="3">
        <f t="shared" ref="AY5:AY49" si="39">L5</f>
        <v>4.7E-2</v>
      </c>
      <c r="AZ5" s="3">
        <f t="shared" ref="AZ5:AZ49" si="40">M5</f>
        <v>0.377</v>
      </c>
      <c r="BA5" s="3">
        <f t="shared" ref="BA5:BA49" si="41">N5</f>
        <v>0</v>
      </c>
      <c r="BB5" s="3">
        <f t="shared" ref="BB5:BB49" si="42">SUM(AP5:BA5)</f>
        <v>99.941999999999993</v>
      </c>
      <c r="BD5" s="3">
        <f t="shared" si="6"/>
        <v>0.8835053262316912</v>
      </c>
      <c r="BE5" s="3">
        <f t="shared" si="7"/>
        <v>3.3806626098715352E-3</v>
      </c>
      <c r="BF5" s="3">
        <f t="shared" si="8"/>
        <v>7.2185170655158892E-2</v>
      </c>
      <c r="BG5" s="3">
        <f t="shared" si="9"/>
        <v>8.987433383775249E-3</v>
      </c>
      <c r="BH5" s="3">
        <f t="shared" si="10"/>
        <v>3.7943321641334002E-2</v>
      </c>
      <c r="BI5" s="3">
        <f t="shared" si="11"/>
        <v>0</v>
      </c>
      <c r="BJ5" s="3">
        <f t="shared" si="12"/>
        <v>0.40516668155337876</v>
      </c>
      <c r="BK5" s="3">
        <f t="shared" si="13"/>
        <v>0.40451233473734521</v>
      </c>
      <c r="BL5" s="3">
        <f t="shared" si="14"/>
        <v>9.0220391500111369E-4</v>
      </c>
      <c r="BM5" s="3">
        <f t="shared" si="15"/>
        <v>6.292440502966818E-4</v>
      </c>
      <c r="BN5" s="3">
        <f t="shared" ref="BN5:BN50" si="43">M5/AZ$1*2</f>
        <v>1.2165430493280777E-2</v>
      </c>
      <c r="BO5" s="3">
        <f t="shared" ref="BO5:BO50" si="44">N5/BA$1*2</f>
        <v>0</v>
      </c>
      <c r="BP5" s="3">
        <f t="shared" ref="BP5:BP49" si="45">SUM(BD5:BO5)</f>
        <v>1.8293778092711332</v>
      </c>
      <c r="BQ5" s="3">
        <f t="shared" si="16"/>
        <v>2.1812095173760748</v>
      </c>
    </row>
    <row r="6" spans="1:69" s="27" customFormat="1" x14ac:dyDescent="0.15">
      <c r="A6" s="27" t="s">
        <v>79</v>
      </c>
      <c r="B6" s="27">
        <v>236</v>
      </c>
      <c r="C6" s="27">
        <v>31.740274599542332</v>
      </c>
      <c r="D6" s="28">
        <v>56.252000000000002</v>
      </c>
      <c r="E6" s="28">
        <v>7.0000000000000007E-2</v>
      </c>
      <c r="F6" s="28">
        <v>3.2469999999999999</v>
      </c>
      <c r="G6" s="28">
        <v>0.316</v>
      </c>
      <c r="H6" s="28">
        <v>6.5270000000000001</v>
      </c>
      <c r="I6" s="28">
        <v>33.447000000000003</v>
      </c>
      <c r="J6" s="28">
        <v>0.55000000000000004</v>
      </c>
      <c r="K6" s="28">
        <v>0.245</v>
      </c>
      <c r="L6" s="28">
        <v>8.8999999999999996E-2</v>
      </c>
      <c r="M6" s="28">
        <v>1.4E-2</v>
      </c>
      <c r="N6" s="28"/>
      <c r="O6" s="27">
        <f t="shared" si="17"/>
        <v>100.75700000000001</v>
      </c>
      <c r="Q6" s="28"/>
      <c r="R6" s="28"/>
      <c r="S6" s="28"/>
      <c r="U6" s="28"/>
      <c r="V6" s="29">
        <v>12</v>
      </c>
      <c r="W6" s="29">
        <v>4</v>
      </c>
      <c r="X6" s="15">
        <v>0</v>
      </c>
      <c r="Z6" s="30">
        <f t="shared" si="18"/>
        <v>1.9294991359564386</v>
      </c>
      <c r="AA6" s="30">
        <f t="shared" si="19"/>
        <v>1.8062283332836427E-3</v>
      </c>
      <c r="AB6" s="30">
        <f t="shared" si="20"/>
        <v>0.1312559506580743</v>
      </c>
      <c r="AC6" s="30">
        <f t="shared" si="21"/>
        <v>8.5691670190455975E-3</v>
      </c>
      <c r="AD6" s="30">
        <f t="shared" si="22"/>
        <v>0</v>
      </c>
      <c r="AE6" s="30">
        <f t="shared" si="23"/>
        <v>0.18722319523550765</v>
      </c>
      <c r="AF6" s="30">
        <f t="shared" si="24"/>
        <v>1.7101777593628742</v>
      </c>
      <c r="AG6" s="30">
        <f t="shared" si="25"/>
        <v>2.0212096555403083E-2</v>
      </c>
      <c r="AH6" s="30">
        <f t="shared" si="26"/>
        <v>7.1174981354138979E-3</v>
      </c>
      <c r="AI6" s="30">
        <f t="shared" si="27"/>
        <v>2.4555445110557208E-3</v>
      </c>
      <c r="AJ6" s="30">
        <f t="shared" si="28"/>
        <v>9.3100220924238004E-4</v>
      </c>
      <c r="AK6" s="30">
        <f t="shared" si="29"/>
        <v>0</v>
      </c>
      <c r="AL6" s="30">
        <f t="shared" si="30"/>
        <v>3.9992475779763392</v>
      </c>
      <c r="AM6" s="30">
        <f t="shared" si="31"/>
        <v>0.90132649887111671</v>
      </c>
      <c r="AN6" s="31">
        <f t="shared" si="2"/>
        <v>0</v>
      </c>
      <c r="AP6" s="27">
        <f t="shared" si="32"/>
        <v>56.252000000000002</v>
      </c>
      <c r="AQ6" s="27">
        <f>E6</f>
        <v>7.0000000000000007E-2</v>
      </c>
      <c r="AR6" s="27">
        <f>F6</f>
        <v>3.2469999999999999</v>
      </c>
      <c r="AS6" s="27">
        <f t="shared" si="35"/>
        <v>0.316</v>
      </c>
      <c r="AT6" s="27">
        <f t="shared" si="3"/>
        <v>0</v>
      </c>
      <c r="AU6" s="27">
        <f t="shared" si="4"/>
        <v>6.5270000000000001</v>
      </c>
      <c r="AV6" s="27">
        <f>I6</f>
        <v>33.447000000000003</v>
      </c>
      <c r="AW6" s="27">
        <f t="shared" si="37"/>
        <v>0.55000000000000004</v>
      </c>
      <c r="AX6" s="27">
        <f>K6</f>
        <v>0.245</v>
      </c>
      <c r="AY6" s="27">
        <f t="shared" si="39"/>
        <v>8.8999999999999996E-2</v>
      </c>
      <c r="AZ6" s="27">
        <f t="shared" si="40"/>
        <v>1.4E-2</v>
      </c>
      <c r="BA6" s="27">
        <f t="shared" si="41"/>
        <v>0</v>
      </c>
      <c r="BB6" s="27">
        <f t="shared" si="42"/>
        <v>100.75700000000001</v>
      </c>
      <c r="BD6" s="27">
        <f t="shared" si="6"/>
        <v>0.9362849533954728</v>
      </c>
      <c r="BE6" s="27">
        <f t="shared" si="7"/>
        <v>8.7646808404076842E-4</v>
      </c>
      <c r="BF6" s="27">
        <f t="shared" si="8"/>
        <v>6.3691643781875251E-2</v>
      </c>
      <c r="BG6" s="27">
        <f t="shared" si="9"/>
        <v>4.1581683005460883E-3</v>
      </c>
      <c r="BH6" s="27">
        <f t="shared" si="10"/>
        <v>9.0849618618117037E-2</v>
      </c>
      <c r="BI6" s="27">
        <f t="shared" si="11"/>
        <v>0</v>
      </c>
      <c r="BJ6" s="27">
        <f t="shared" si="12"/>
        <v>0.82985976717182253</v>
      </c>
      <c r="BK6" s="27">
        <f t="shared" si="13"/>
        <v>9.8078726902459824E-3</v>
      </c>
      <c r="BL6" s="27">
        <f t="shared" si="14"/>
        <v>3.4537493621136384E-3</v>
      </c>
      <c r="BM6" s="27">
        <f t="shared" si="15"/>
        <v>1.191547244178823E-3</v>
      </c>
      <c r="BN6" s="27">
        <f t="shared" si="43"/>
        <v>4.517666496178538E-4</v>
      </c>
      <c r="BO6" s="27">
        <f t="shared" si="44"/>
        <v>0</v>
      </c>
      <c r="BP6" s="27">
        <f t="shared" si="45"/>
        <v>1.9406255552980305</v>
      </c>
      <c r="BQ6" s="27">
        <f>IFERROR(IF(OR($U6="Total",$U6="total", $U6="TOTAL"),$W6/$BP6,V6/(BD6*4+BE6*4+BF6*3+BG6*3+BH6*2+BI6*3+BJ6*2+BK6*2+BL6*2+BM6*2+BN6+BO6)),"NA")</f>
        <v>2.0608033152290197</v>
      </c>
    </row>
    <row r="7" spans="1:69" s="27" customFormat="1" x14ac:dyDescent="0.15">
      <c r="A7" s="27" t="s">
        <v>80</v>
      </c>
      <c r="B7" s="27">
        <v>237</v>
      </c>
      <c r="C7" s="27">
        <v>47.610411899313497</v>
      </c>
      <c r="D7" s="28">
        <v>56.442999999999998</v>
      </c>
      <c r="E7" s="28">
        <v>0.06</v>
      </c>
      <c r="F7" s="28">
        <v>3.2730000000000001</v>
      </c>
      <c r="G7" s="28">
        <v>0.35099999999999998</v>
      </c>
      <c r="H7" s="28">
        <v>6.5750000000000002</v>
      </c>
      <c r="I7" s="28">
        <v>33.246000000000002</v>
      </c>
      <c r="J7" s="28">
        <v>0.53100000000000003</v>
      </c>
      <c r="K7" s="28">
        <v>0.15</v>
      </c>
      <c r="L7" s="28">
        <v>7.5999999999999998E-2</v>
      </c>
      <c r="M7" s="28">
        <v>1.2E-2</v>
      </c>
      <c r="N7" s="28"/>
      <c r="O7" s="27">
        <f t="shared" si="17"/>
        <v>100.71700000000001</v>
      </c>
      <c r="Q7" s="28"/>
      <c r="R7" s="28"/>
      <c r="S7" s="28"/>
      <c r="U7" s="28"/>
      <c r="V7" s="29">
        <v>12</v>
      </c>
      <c r="W7" s="29">
        <v>4</v>
      </c>
      <c r="X7" s="15">
        <v>0</v>
      </c>
      <c r="Z7" s="30">
        <f t="shared" si="18"/>
        <v>1.9351464654501787</v>
      </c>
      <c r="AA7" s="30">
        <f t="shared" si="19"/>
        <v>1.5474726881057131E-3</v>
      </c>
      <c r="AB7" s="30">
        <f t="shared" si="20"/>
        <v>0.13224517947793421</v>
      </c>
      <c r="AC7" s="30">
        <f t="shared" si="21"/>
        <v>9.5138384655999424E-3</v>
      </c>
      <c r="AD7" s="30">
        <f t="shared" si="22"/>
        <v>0</v>
      </c>
      <c r="AE7" s="30">
        <f t="shared" si="23"/>
        <v>0.1885119687869434</v>
      </c>
      <c r="AF7" s="30">
        <f t="shared" si="24"/>
        <v>1.6991065590789547</v>
      </c>
      <c r="AG7" s="30">
        <f t="shared" si="25"/>
        <v>1.950474728354061E-2</v>
      </c>
      <c r="AH7" s="30">
        <f t="shared" si="26"/>
        <v>4.3556168434510881E-3</v>
      </c>
      <c r="AI7" s="30">
        <f t="shared" si="27"/>
        <v>2.0958902066926278E-3</v>
      </c>
      <c r="AJ7" s="30">
        <f t="shared" si="28"/>
        <v>7.9762921709324226E-4</v>
      </c>
      <c r="AK7" s="30">
        <f t="shared" si="29"/>
        <v>0</v>
      </c>
      <c r="AL7" s="30">
        <f>IFERROR(SUM(Z7:AK7),"NA")</f>
        <v>3.9928253674984933</v>
      </c>
      <c r="AM7" s="30">
        <f t="shared" si="31"/>
        <v>0.90013238056098599</v>
      </c>
      <c r="AN7" s="31">
        <f>IFERROR(AD7/(AD7+AE7),"NA")</f>
        <v>0</v>
      </c>
      <c r="AP7" s="27">
        <f t="shared" si="32"/>
        <v>56.442999999999998</v>
      </c>
      <c r="AQ7" s="27">
        <f t="shared" si="33"/>
        <v>0.06</v>
      </c>
      <c r="AR7" s="27">
        <f t="shared" si="34"/>
        <v>3.2730000000000001</v>
      </c>
      <c r="AS7" s="27">
        <f t="shared" si="35"/>
        <v>0.35099999999999998</v>
      </c>
      <c r="AT7" s="27">
        <f t="shared" si="3"/>
        <v>0</v>
      </c>
      <c r="AU7" s="27">
        <f t="shared" si="4"/>
        <v>6.5750000000000002</v>
      </c>
      <c r="AV7" s="27">
        <f t="shared" si="36"/>
        <v>33.246000000000002</v>
      </c>
      <c r="AW7" s="27">
        <f t="shared" si="37"/>
        <v>0.53100000000000003</v>
      </c>
      <c r="AX7" s="27">
        <f t="shared" si="38"/>
        <v>0.15</v>
      </c>
      <c r="AY7" s="27">
        <f t="shared" si="39"/>
        <v>7.5999999999999998E-2</v>
      </c>
      <c r="AZ7" s="27">
        <f t="shared" si="40"/>
        <v>1.2E-2</v>
      </c>
      <c r="BA7" s="27">
        <f t="shared" si="41"/>
        <v>0</v>
      </c>
      <c r="BB7" s="27">
        <f t="shared" si="42"/>
        <v>100.71700000000001</v>
      </c>
      <c r="BD7" s="27">
        <f t="shared" si="6"/>
        <v>0.93946404793608518</v>
      </c>
      <c r="BE7" s="27">
        <f t="shared" si="7"/>
        <v>7.5125835774922996E-4</v>
      </c>
      <c r="BF7" s="27">
        <f t="shared" si="8"/>
        <v>6.4201647704982351E-2</v>
      </c>
      <c r="BG7" s="27">
        <f t="shared" si="9"/>
        <v>4.618724916112902E-3</v>
      </c>
      <c r="BH7" s="27">
        <f t="shared" si="10"/>
        <v>9.1517732865653373E-2</v>
      </c>
      <c r="BI7" s="27">
        <f t="shared" si="11"/>
        <v>0</v>
      </c>
      <c r="BJ7" s="27">
        <f t="shared" si="12"/>
        <v>0.82487271861136757</v>
      </c>
      <c r="BK7" s="27">
        <f t="shared" si="13"/>
        <v>9.4690552700374842E-3</v>
      </c>
      <c r="BL7" s="27">
        <f t="shared" si="14"/>
        <v>2.1145404257838602E-3</v>
      </c>
      <c r="BM7" s="27">
        <f t="shared" si="15"/>
        <v>1.0175010175010174E-3</v>
      </c>
      <c r="BN7" s="27">
        <f t="shared" si="43"/>
        <v>3.8722855681530327E-4</v>
      </c>
      <c r="BO7" s="27">
        <f t="shared" si="44"/>
        <v>0</v>
      </c>
      <c r="BP7" s="27">
        <f t="shared" si="45"/>
        <v>1.9384144556620884</v>
      </c>
      <c r="BQ7" s="27">
        <f t="shared" si="16"/>
        <v>2.0598408951375147</v>
      </c>
    </row>
    <row r="8" spans="1:69" s="27" customFormat="1" x14ac:dyDescent="0.15">
      <c r="A8" s="27" t="s">
        <v>81</v>
      </c>
      <c r="B8" s="27">
        <v>238</v>
      </c>
      <c r="C8" s="27">
        <v>63.480549199084663</v>
      </c>
      <c r="D8" s="28">
        <v>55.771999999999998</v>
      </c>
      <c r="E8" s="28">
        <v>5.0999999999999997E-2</v>
      </c>
      <c r="F8" s="28">
        <v>3.258</v>
      </c>
      <c r="G8" s="28">
        <v>0.38200000000000001</v>
      </c>
      <c r="H8" s="28">
        <v>6.5279999999999996</v>
      </c>
      <c r="I8" s="28">
        <v>33.307000000000002</v>
      </c>
      <c r="J8" s="28">
        <v>0.51400000000000001</v>
      </c>
      <c r="K8" s="28">
        <v>0.14599999999999999</v>
      </c>
      <c r="L8" s="28">
        <v>6.6000000000000003E-2</v>
      </c>
      <c r="M8" s="28">
        <v>2.1999999999999999E-2</v>
      </c>
      <c r="N8" s="28"/>
      <c r="O8" s="27">
        <f t="shared" si="17"/>
        <v>100.04600000000001</v>
      </c>
      <c r="Q8" s="28"/>
      <c r="R8" s="28"/>
      <c r="S8" s="28"/>
      <c r="U8" s="28"/>
      <c r="V8" s="29">
        <v>12</v>
      </c>
      <c r="W8" s="29">
        <v>4</v>
      </c>
      <c r="X8" s="15">
        <v>0</v>
      </c>
      <c r="Z8" s="30">
        <f t="shared" si="18"/>
        <v>1.9266027911139747</v>
      </c>
      <c r="AA8" s="30">
        <f t="shared" si="19"/>
        <v>1.3252998008280153E-3</v>
      </c>
      <c r="AB8" s="30">
        <f t="shared" si="20"/>
        <v>0.13263469384501683</v>
      </c>
      <c r="AC8" s="30">
        <f t="shared" si="21"/>
        <v>1.0432400084912544E-2</v>
      </c>
      <c r="AD8" s="30">
        <f t="shared" si="22"/>
        <v>0</v>
      </c>
      <c r="AE8" s="30">
        <f t="shared" si="23"/>
        <v>0.18857995682722392</v>
      </c>
      <c r="AF8" s="30">
        <f t="shared" si="24"/>
        <v>1.7150980262709745</v>
      </c>
      <c r="AG8" s="30">
        <f t="shared" si="25"/>
        <v>1.9023093383104234E-2</v>
      </c>
      <c r="AH8" s="30">
        <f t="shared" si="26"/>
        <v>4.2715301838256569E-3</v>
      </c>
      <c r="AI8" s="30">
        <f t="shared" si="27"/>
        <v>1.8338807249745671E-3</v>
      </c>
      <c r="AJ8" s="30">
        <f t="shared" si="28"/>
        <v>1.4733797707970546E-3</v>
      </c>
      <c r="AK8" s="30">
        <f t="shared" si="29"/>
        <v>0</v>
      </c>
      <c r="AL8" s="30">
        <f t="shared" si="30"/>
        <v>4.0012750520056324</v>
      </c>
      <c r="AM8" s="30">
        <f t="shared" si="31"/>
        <v>0.90093915121069279</v>
      </c>
      <c r="AN8" s="31">
        <f t="shared" si="2"/>
        <v>0</v>
      </c>
      <c r="AP8" s="27">
        <f t="shared" si="32"/>
        <v>55.771999999999998</v>
      </c>
      <c r="AQ8" s="27">
        <f t="shared" si="33"/>
        <v>5.0999999999999997E-2</v>
      </c>
      <c r="AR8" s="27">
        <f t="shared" si="34"/>
        <v>3.258</v>
      </c>
      <c r="AS8" s="27">
        <f t="shared" si="35"/>
        <v>0.38200000000000001</v>
      </c>
      <c r="AT8" s="27">
        <f t="shared" si="3"/>
        <v>0</v>
      </c>
      <c r="AU8" s="27">
        <f t="shared" si="4"/>
        <v>6.5279999999999996</v>
      </c>
      <c r="AV8" s="27">
        <f t="shared" si="36"/>
        <v>33.307000000000002</v>
      </c>
      <c r="AW8" s="27">
        <f t="shared" si="37"/>
        <v>0.51400000000000001</v>
      </c>
      <c r="AX8" s="27">
        <f t="shared" si="38"/>
        <v>0.14599999999999999</v>
      </c>
      <c r="AY8" s="27">
        <f t="shared" si="39"/>
        <v>6.6000000000000003E-2</v>
      </c>
      <c r="AZ8" s="27">
        <f t="shared" si="40"/>
        <v>2.1999999999999999E-2</v>
      </c>
      <c r="BA8" s="27">
        <f t="shared" si="41"/>
        <v>0</v>
      </c>
      <c r="BB8" s="27">
        <f t="shared" si="42"/>
        <v>100.04600000000001</v>
      </c>
      <c r="BD8" s="27">
        <f t="shared" si="6"/>
        <v>0.92829560585885484</v>
      </c>
      <c r="BE8" s="27">
        <f t="shared" si="7"/>
        <v>6.385696040868454E-4</v>
      </c>
      <c r="BF8" s="27">
        <f t="shared" si="8"/>
        <v>6.3907414672420559E-2</v>
      </c>
      <c r="BG8" s="27">
        <f t="shared" si="9"/>
        <v>5.0266464899006514E-3</v>
      </c>
      <c r="BH8" s="27">
        <f t="shared" si="10"/>
        <v>9.0863537664940708E-2</v>
      </c>
      <c r="BI8" s="27">
        <f t="shared" si="11"/>
        <v>0</v>
      </c>
      <c r="BJ8" s="27">
        <f t="shared" si="12"/>
        <v>0.82638620101031157</v>
      </c>
      <c r="BK8" s="27">
        <f t="shared" si="13"/>
        <v>9.1659028414298807E-3</v>
      </c>
      <c r="BL8" s="27">
        <f t="shared" si="14"/>
        <v>2.0581526810962906E-3</v>
      </c>
      <c r="BM8" s="27">
        <f t="shared" si="15"/>
        <v>8.8361930467193621E-4</v>
      </c>
      <c r="BN8" s="27">
        <f t="shared" si="43"/>
        <v>7.099190208280559E-4</v>
      </c>
      <c r="BO8" s="27">
        <f t="shared" si="44"/>
        <v>0</v>
      </c>
      <c r="BP8" s="27">
        <f t="shared" si="45"/>
        <v>1.9279355691485414</v>
      </c>
      <c r="BQ8" s="27">
        <f t="shared" si="16"/>
        <v>2.0754194880966721</v>
      </c>
    </row>
    <row r="9" spans="1:69" s="27" customFormat="1" x14ac:dyDescent="0.15">
      <c r="A9" s="27" t="s">
        <v>82</v>
      </c>
      <c r="B9" s="27">
        <v>239</v>
      </c>
      <c r="C9" s="27">
        <v>79.350686498855822</v>
      </c>
      <c r="D9" s="28">
        <v>55.994</v>
      </c>
      <c r="E9" s="28">
        <v>5.5E-2</v>
      </c>
      <c r="F9" s="28">
        <v>3.2879999999999998</v>
      </c>
      <c r="G9" s="28">
        <v>0.38700000000000001</v>
      </c>
      <c r="H9" s="28">
        <v>6.6070000000000002</v>
      </c>
      <c r="I9" s="28">
        <v>33.244</v>
      </c>
      <c r="J9" s="28">
        <v>0.51100000000000001</v>
      </c>
      <c r="K9" s="28">
        <v>0.114</v>
      </c>
      <c r="L9" s="28">
        <v>5.5E-2</v>
      </c>
      <c r="M9" s="28">
        <v>1.4E-2</v>
      </c>
      <c r="N9" s="28"/>
      <c r="O9" s="27">
        <f t="shared" si="17"/>
        <v>100.26900000000001</v>
      </c>
      <c r="Q9" s="28"/>
      <c r="R9" s="28"/>
      <c r="S9" s="28"/>
      <c r="U9" s="28"/>
      <c r="V9" s="29">
        <v>12</v>
      </c>
      <c r="W9" s="29">
        <v>4</v>
      </c>
      <c r="X9" s="15">
        <v>0</v>
      </c>
      <c r="Z9" s="30">
        <f t="shared" si="18"/>
        <v>1.9294481286558802</v>
      </c>
      <c r="AA9" s="30">
        <f t="shared" si="19"/>
        <v>1.425680777994342E-3</v>
      </c>
      <c r="AB9" s="30">
        <f t="shared" si="20"/>
        <v>0.13352221131220571</v>
      </c>
      <c r="AC9" s="30">
        <f t="shared" si="21"/>
        <v>1.0542594054135044E-2</v>
      </c>
      <c r="AD9" s="30">
        <f t="shared" si="22"/>
        <v>0</v>
      </c>
      <c r="AE9" s="30">
        <f t="shared" si="23"/>
        <v>0.19038614539787252</v>
      </c>
      <c r="AF9" s="30">
        <f t="shared" si="24"/>
        <v>1.7075850812735556</v>
      </c>
      <c r="AG9" s="30">
        <f t="shared" si="25"/>
        <v>1.886490267795982E-2</v>
      </c>
      <c r="AH9" s="30">
        <f t="shared" si="26"/>
        <v>3.3269871478857692E-3</v>
      </c>
      <c r="AI9" s="30">
        <f t="shared" si="27"/>
        <v>1.5244229834106649E-3</v>
      </c>
      <c r="AJ9" s="30">
        <f t="shared" si="28"/>
        <v>9.3526720411104452E-4</v>
      </c>
      <c r="AK9" s="30">
        <f t="shared" si="29"/>
        <v>0</v>
      </c>
      <c r="AL9" s="30">
        <f t="shared" si="30"/>
        <v>3.9975614214850101</v>
      </c>
      <c r="AM9" s="30">
        <f t="shared" si="31"/>
        <v>0.89968965665946221</v>
      </c>
      <c r="AN9" s="31">
        <f t="shared" si="2"/>
        <v>0</v>
      </c>
      <c r="AO9" s="38"/>
      <c r="AP9" s="27">
        <f t="shared" si="32"/>
        <v>55.994</v>
      </c>
      <c r="AQ9" s="27">
        <f t="shared" si="33"/>
        <v>5.5E-2</v>
      </c>
      <c r="AR9" s="27">
        <f t="shared" si="34"/>
        <v>3.2879999999999998</v>
      </c>
      <c r="AS9" s="27">
        <f t="shared" si="35"/>
        <v>0.38700000000000001</v>
      </c>
      <c r="AT9" s="27">
        <f t="shared" si="3"/>
        <v>0</v>
      </c>
      <c r="AU9" s="27">
        <f t="shared" si="4"/>
        <v>6.6069999999999993</v>
      </c>
      <c r="AV9" s="27">
        <f t="shared" si="36"/>
        <v>33.244</v>
      </c>
      <c r="AW9" s="27">
        <f t="shared" si="37"/>
        <v>0.51100000000000001</v>
      </c>
      <c r="AX9" s="27">
        <f t="shared" si="38"/>
        <v>0.114</v>
      </c>
      <c r="AY9" s="27">
        <f t="shared" si="39"/>
        <v>5.5E-2</v>
      </c>
      <c r="AZ9" s="27">
        <f t="shared" si="40"/>
        <v>1.4E-2</v>
      </c>
      <c r="BA9" s="27">
        <f t="shared" si="41"/>
        <v>0</v>
      </c>
      <c r="BB9" s="27">
        <f t="shared" si="42"/>
        <v>100.26899999999999</v>
      </c>
      <c r="BD9" s="27">
        <f t="shared" si="6"/>
        <v>0.93199067909454059</v>
      </c>
      <c r="BE9" s="27">
        <f t="shared" si="7"/>
        <v>6.8865349460346084E-4</v>
      </c>
      <c r="BF9" s="27">
        <f t="shared" si="8"/>
        <v>6.4495880737544128E-2</v>
      </c>
      <c r="BG9" s="27">
        <f t="shared" si="9"/>
        <v>5.0924402921244819E-3</v>
      </c>
      <c r="BH9" s="27">
        <f t="shared" si="10"/>
        <v>9.1963142364010916E-2</v>
      </c>
      <c r="BI9" s="27">
        <f t="shared" si="11"/>
        <v>0</v>
      </c>
      <c r="BJ9" s="27">
        <f t="shared" si="12"/>
        <v>0.82482309623763161</v>
      </c>
      <c r="BK9" s="27">
        <f t="shared" si="13"/>
        <v>9.1124053540285396E-3</v>
      </c>
      <c r="BL9" s="27">
        <f t="shared" si="14"/>
        <v>1.6070507235957337E-3</v>
      </c>
      <c r="BM9" s="27">
        <f t="shared" si="15"/>
        <v>7.3634942055994686E-4</v>
      </c>
      <c r="BN9" s="27">
        <f t="shared" si="43"/>
        <v>4.517666496178538E-4</v>
      </c>
      <c r="BO9" s="27">
        <f t="shared" si="44"/>
        <v>0</v>
      </c>
      <c r="BP9" s="27">
        <f t="shared" si="45"/>
        <v>1.9309614643682571</v>
      </c>
      <c r="BQ9" s="27">
        <f t="shared" si="16"/>
        <v>2.0702440184599293</v>
      </c>
    </row>
    <row r="10" spans="1:69" s="27" customFormat="1" x14ac:dyDescent="0.15">
      <c r="A10" s="27" t="s">
        <v>83</v>
      </c>
      <c r="B10" s="27">
        <v>240</v>
      </c>
      <c r="C10" s="27">
        <v>95.220823798626995</v>
      </c>
      <c r="D10" s="28">
        <v>56.152999999999999</v>
      </c>
      <c r="E10" s="28">
        <v>1.9E-2</v>
      </c>
      <c r="F10" s="28">
        <v>3.367</v>
      </c>
      <c r="G10" s="28">
        <v>0.37</v>
      </c>
      <c r="H10" s="28">
        <v>6.5359999999999996</v>
      </c>
      <c r="I10" s="28">
        <v>33.298999999999999</v>
      </c>
      <c r="J10" s="28">
        <v>0.52600000000000002</v>
      </c>
      <c r="K10" s="28">
        <v>0.122</v>
      </c>
      <c r="L10" s="28">
        <v>7.2999999999999995E-2</v>
      </c>
      <c r="M10" s="28">
        <v>6.0000000000000001E-3</v>
      </c>
      <c r="N10" s="28"/>
      <c r="O10" s="27">
        <f t="shared" si="17"/>
        <v>100.47099999999999</v>
      </c>
      <c r="Q10" s="28"/>
      <c r="R10" s="28"/>
      <c r="S10" s="28"/>
      <c r="U10" s="28"/>
      <c r="V10" s="29">
        <v>12</v>
      </c>
      <c r="W10" s="29">
        <v>4</v>
      </c>
      <c r="X10" s="15">
        <v>0</v>
      </c>
      <c r="Z10" s="30">
        <f t="shared" si="18"/>
        <v>1.9300994975417278</v>
      </c>
      <c r="AA10" s="30">
        <f t="shared" si="19"/>
        <v>4.9127914121116305E-4</v>
      </c>
      <c r="AB10" s="30">
        <f t="shared" si="20"/>
        <v>0.13638918785103082</v>
      </c>
      <c r="AC10" s="30">
        <f t="shared" si="21"/>
        <v>1.0054335264459348E-2</v>
      </c>
      <c r="AD10" s="30">
        <f t="shared" si="22"/>
        <v>0</v>
      </c>
      <c r="AE10" s="30">
        <f t="shared" si="23"/>
        <v>0.18787032964253014</v>
      </c>
      <c r="AF10" s="30">
        <f t="shared" si="24"/>
        <v>1.7061428449273837</v>
      </c>
      <c r="AG10" s="30">
        <f t="shared" si="25"/>
        <v>1.9370219078007983E-2</v>
      </c>
      <c r="AH10" s="30">
        <f t="shared" si="26"/>
        <v>3.551576895760006E-3</v>
      </c>
      <c r="AI10" s="30">
        <f t="shared" si="27"/>
        <v>2.0182770326301188E-3</v>
      </c>
      <c r="AJ10" s="30">
        <f t="shared" si="28"/>
        <v>3.9982876914872721E-4</v>
      </c>
      <c r="AK10" s="30">
        <f t="shared" si="29"/>
        <v>0</v>
      </c>
      <c r="AL10" s="30">
        <f t="shared" si="30"/>
        <v>3.9963873761438902</v>
      </c>
      <c r="AM10" s="30">
        <f t="shared" si="31"/>
        <v>0.90080833007658934</v>
      </c>
      <c r="AN10" s="31">
        <f t="shared" si="2"/>
        <v>0</v>
      </c>
      <c r="AP10" s="27">
        <f t="shared" si="32"/>
        <v>56.152999999999999</v>
      </c>
      <c r="AQ10" s="27">
        <f>E10</f>
        <v>1.9E-2</v>
      </c>
      <c r="AR10" s="27">
        <f t="shared" si="34"/>
        <v>3.367</v>
      </c>
      <c r="AS10" s="27">
        <f t="shared" si="35"/>
        <v>0.37</v>
      </c>
      <c r="AT10" s="27">
        <f t="shared" si="3"/>
        <v>0</v>
      </c>
      <c r="AU10" s="27">
        <f t="shared" si="4"/>
        <v>6.5359999999999996</v>
      </c>
      <c r="AV10" s="27">
        <f t="shared" si="36"/>
        <v>33.298999999999999</v>
      </c>
      <c r="AW10" s="27">
        <f t="shared" si="37"/>
        <v>0.52600000000000002</v>
      </c>
      <c r="AX10" s="27">
        <f t="shared" si="38"/>
        <v>0.122</v>
      </c>
      <c r="AY10" s="27">
        <f t="shared" si="39"/>
        <v>7.2999999999999995E-2</v>
      </c>
      <c r="AZ10" s="27">
        <f t="shared" si="40"/>
        <v>6.0000000000000001E-3</v>
      </c>
      <c r="BA10" s="27">
        <f t="shared" si="41"/>
        <v>0</v>
      </c>
      <c r="BB10" s="27">
        <f t="shared" si="42"/>
        <v>100.47099999999999</v>
      </c>
      <c r="BD10" s="27">
        <f t="shared" si="6"/>
        <v>0.93463715046604523</v>
      </c>
      <c r="BE10" s="27">
        <f t="shared" si="7"/>
        <v>2.3789847995392283E-4</v>
      </c>
      <c r="BF10" s="27">
        <f t="shared" si="8"/>
        <v>6.6045508042369555E-2</v>
      </c>
      <c r="BG10" s="27">
        <f t="shared" si="9"/>
        <v>4.8687413645634578E-3</v>
      </c>
      <c r="BH10" s="27">
        <f t="shared" si="10"/>
        <v>9.097489003953009E-2</v>
      </c>
      <c r="BI10" s="27">
        <f t="shared" si="11"/>
        <v>0</v>
      </c>
      <c r="BJ10" s="27">
        <f t="shared" si="12"/>
        <v>0.82618771151536796</v>
      </c>
      <c r="BK10" s="27">
        <f t="shared" si="13"/>
        <v>9.3798927910352485E-3</v>
      </c>
      <c r="BL10" s="27">
        <f t="shared" si="14"/>
        <v>1.719826212970873E-3</v>
      </c>
      <c r="BM10" s="27">
        <f t="shared" si="15"/>
        <v>9.7733650365229292E-4</v>
      </c>
      <c r="BN10" s="27">
        <f t="shared" si="43"/>
        <v>1.9361427840765164E-4</v>
      </c>
      <c r="BO10" s="27">
        <f t="shared" si="44"/>
        <v>0</v>
      </c>
      <c r="BP10" s="27">
        <f t="shared" si="45"/>
        <v>1.9352225696938965</v>
      </c>
      <c r="BQ10" s="27">
        <f t="shared" si="16"/>
        <v>2.0650789416826707</v>
      </c>
    </row>
    <row r="11" spans="1:69" s="27" customFormat="1" x14ac:dyDescent="0.15">
      <c r="A11" s="27" t="s">
        <v>84</v>
      </c>
      <c r="B11" s="27">
        <v>241</v>
      </c>
      <c r="C11" s="27">
        <v>111.09096109839817</v>
      </c>
      <c r="D11" s="28">
        <v>56.289000000000001</v>
      </c>
      <c r="E11" s="28">
        <v>0.05</v>
      </c>
      <c r="F11" s="28">
        <v>3.073</v>
      </c>
      <c r="G11" s="28">
        <v>0.39</v>
      </c>
      <c r="H11" s="28">
        <v>6.5979999999999999</v>
      </c>
      <c r="I11" s="28">
        <v>33.563000000000002</v>
      </c>
      <c r="J11" s="28">
        <v>0.48699999999999999</v>
      </c>
      <c r="K11" s="28">
        <v>0.214</v>
      </c>
      <c r="L11" s="28">
        <v>0.08</v>
      </c>
      <c r="M11" s="28">
        <v>1.9E-2</v>
      </c>
      <c r="N11" s="28"/>
      <c r="O11" s="27">
        <f t="shared" si="17"/>
        <v>100.76300000000001</v>
      </c>
      <c r="Q11" s="28"/>
      <c r="R11" s="28"/>
      <c r="S11" s="28"/>
      <c r="U11" s="28"/>
      <c r="V11" s="29">
        <v>12</v>
      </c>
      <c r="W11" s="29">
        <v>4</v>
      </c>
      <c r="X11" s="15">
        <v>0</v>
      </c>
      <c r="Z11" s="30">
        <f t="shared" si="18"/>
        <v>1.9312074499196712</v>
      </c>
      <c r="AA11" s="30">
        <f t="shared" si="19"/>
        <v>1.2904565589630863E-3</v>
      </c>
      <c r="AB11" s="30">
        <f t="shared" si="20"/>
        <v>0.12425047221370036</v>
      </c>
      <c r="AC11" s="30">
        <f t="shared" si="21"/>
        <v>1.0578276302355912E-2</v>
      </c>
      <c r="AD11" s="30">
        <f t="shared" si="22"/>
        <v>0</v>
      </c>
      <c r="AE11" s="30">
        <f t="shared" si="23"/>
        <v>0.18930283841230622</v>
      </c>
      <c r="AF11" s="30">
        <f t="shared" si="24"/>
        <v>1.7164993030789639</v>
      </c>
      <c r="AG11" s="30">
        <f t="shared" si="25"/>
        <v>1.7900963640638486E-2</v>
      </c>
      <c r="AH11" s="30">
        <f t="shared" si="26"/>
        <v>6.2183308542921546E-3</v>
      </c>
      <c r="AI11" s="30">
        <f t="shared" si="27"/>
        <v>2.2077330835238921E-3</v>
      </c>
      <c r="AJ11" s="30">
        <f t="shared" si="28"/>
        <v>1.2637903978449255E-3</v>
      </c>
      <c r="AK11" s="30">
        <f t="shared" si="29"/>
        <v>0</v>
      </c>
      <c r="AL11" s="30">
        <f t="shared" si="30"/>
        <v>4.0007196144622599</v>
      </c>
      <c r="AM11" s="30">
        <f t="shared" si="31"/>
        <v>0.90067025621863406</v>
      </c>
      <c r="AN11" s="31">
        <f t="shared" si="2"/>
        <v>0</v>
      </c>
      <c r="AP11" s="27">
        <f t="shared" si="32"/>
        <v>56.289000000000001</v>
      </c>
      <c r="AQ11" s="27">
        <f>E11</f>
        <v>0.05</v>
      </c>
      <c r="AR11" s="27">
        <f t="shared" si="34"/>
        <v>3.073</v>
      </c>
      <c r="AS11" s="27">
        <f t="shared" si="35"/>
        <v>0.39</v>
      </c>
      <c r="AT11" s="27">
        <f t="shared" si="3"/>
        <v>0</v>
      </c>
      <c r="AU11" s="27">
        <f t="shared" si="4"/>
        <v>6.5980000000000008</v>
      </c>
      <c r="AV11" s="27">
        <f t="shared" si="36"/>
        <v>33.563000000000002</v>
      </c>
      <c r="AW11" s="27">
        <f t="shared" si="37"/>
        <v>0.48699999999999999</v>
      </c>
      <c r="AX11" s="27">
        <f t="shared" si="38"/>
        <v>0.214</v>
      </c>
      <c r="AY11" s="27">
        <f t="shared" si="39"/>
        <v>0.08</v>
      </c>
      <c r="AZ11" s="27">
        <f t="shared" si="40"/>
        <v>1.9E-2</v>
      </c>
      <c r="BA11" s="27">
        <f t="shared" si="41"/>
        <v>0</v>
      </c>
      <c r="BB11" s="27">
        <f t="shared" si="42"/>
        <v>100.76300000000001</v>
      </c>
      <c r="BD11" s="27">
        <f t="shared" si="6"/>
        <v>0.93690079893475375</v>
      </c>
      <c r="BE11" s="27">
        <f t="shared" si="7"/>
        <v>6.2604863145769162E-4</v>
      </c>
      <c r="BF11" s="27">
        <f t="shared" si="8"/>
        <v>6.02785406041585E-2</v>
      </c>
      <c r="BG11" s="27">
        <f t="shared" si="9"/>
        <v>5.1319165734587798E-3</v>
      </c>
      <c r="BH11" s="27">
        <f t="shared" si="10"/>
        <v>9.1837870942597863E-2</v>
      </c>
      <c r="BI11" s="27">
        <f t="shared" si="11"/>
        <v>0</v>
      </c>
      <c r="BJ11" s="27">
        <f t="shared" si="12"/>
        <v>0.83273786484850298</v>
      </c>
      <c r="BK11" s="27">
        <f t="shared" si="13"/>
        <v>8.6844254548178058E-3</v>
      </c>
      <c r="BL11" s="27">
        <f t="shared" si="14"/>
        <v>3.016744340784974E-3</v>
      </c>
      <c r="BM11" s="27">
        <f t="shared" si="15"/>
        <v>1.07105370263265E-3</v>
      </c>
      <c r="BN11" s="27">
        <f t="shared" si="43"/>
        <v>6.1311188162423017E-4</v>
      </c>
      <c r="BO11" s="27">
        <f t="shared" si="44"/>
        <v>0</v>
      </c>
      <c r="BP11" s="27">
        <f t="shared" si="45"/>
        <v>1.9408983759147889</v>
      </c>
      <c r="BQ11" s="27">
        <f t="shared" si="16"/>
        <v>2.0612720707629171</v>
      </c>
    </row>
    <row r="12" spans="1:69" x14ac:dyDescent="0.15">
      <c r="A12" t="s">
        <v>85</v>
      </c>
      <c r="B12">
        <v>242</v>
      </c>
      <c r="C12">
        <v>126.96109839816933</v>
      </c>
      <c r="D12" s="1">
        <v>56.088999999999999</v>
      </c>
      <c r="E12" s="1">
        <v>3.4000000000000002E-2</v>
      </c>
      <c r="F12" s="1">
        <v>3.1720000000000002</v>
      </c>
      <c r="G12" s="1">
        <v>0.41199999999999998</v>
      </c>
      <c r="H12" s="1">
        <v>6.601</v>
      </c>
      <c r="I12" s="1">
        <v>33.323</v>
      </c>
      <c r="J12" s="1">
        <v>0.44700000000000001</v>
      </c>
      <c r="K12" s="1">
        <v>0.16200000000000001</v>
      </c>
      <c r="L12" s="1">
        <v>9.6000000000000002E-2</v>
      </c>
      <c r="M12" s="1">
        <v>1.7000000000000001E-2</v>
      </c>
      <c r="O12">
        <f t="shared" si="17"/>
        <v>100.35300000000001</v>
      </c>
      <c r="V12" s="5">
        <v>12</v>
      </c>
      <c r="W12" s="5">
        <v>4</v>
      </c>
      <c r="X12" s="15">
        <v>0</v>
      </c>
      <c r="Z12" s="14">
        <f t="shared" si="18"/>
        <v>1.9315712015104705</v>
      </c>
      <c r="AA12" s="14">
        <f t="shared" si="19"/>
        <v>8.8080532555330211E-4</v>
      </c>
      <c r="AB12" s="14">
        <f t="shared" si="20"/>
        <v>0.12873489884752393</v>
      </c>
      <c r="AC12" s="14">
        <f t="shared" si="21"/>
        <v>1.1216959331621541E-2</v>
      </c>
      <c r="AD12" s="14">
        <f t="shared" si="22"/>
        <v>0</v>
      </c>
      <c r="AE12" s="14">
        <f t="shared" si="23"/>
        <v>0.19010002638902052</v>
      </c>
      <c r="AF12" s="14">
        <f t="shared" si="24"/>
        <v>1.7106240808238407</v>
      </c>
      <c r="AG12" s="14">
        <f t="shared" si="25"/>
        <v>1.6492352253259672E-2</v>
      </c>
      <c r="AH12" s="14">
        <f t="shared" si="26"/>
        <v>4.72500961376372E-3</v>
      </c>
      <c r="AI12" s="14">
        <f t="shared" si="27"/>
        <v>2.6592271829891478E-3</v>
      </c>
      <c r="AJ12" s="14">
        <f t="shared" si="28"/>
        <v>1.1350055927201036E-3</v>
      </c>
      <c r="AK12" s="14">
        <f t="shared" si="29"/>
        <v>0</v>
      </c>
      <c r="AL12" s="14">
        <f t="shared" si="30"/>
        <v>3.9981395668707633</v>
      </c>
      <c r="AM12" s="14">
        <f t="shared" si="31"/>
        <v>0.89998547097517756</v>
      </c>
      <c r="AN12" s="11">
        <f t="shared" si="2"/>
        <v>0</v>
      </c>
      <c r="AP12">
        <f t="shared" si="32"/>
        <v>56.088999999999999</v>
      </c>
      <c r="AQ12">
        <f>E12</f>
        <v>3.4000000000000002E-2</v>
      </c>
      <c r="AR12">
        <f t="shared" si="34"/>
        <v>3.1720000000000002</v>
      </c>
      <c r="AS12">
        <f t="shared" si="35"/>
        <v>0.41199999999999998</v>
      </c>
      <c r="AT12">
        <f t="shared" si="3"/>
        <v>0</v>
      </c>
      <c r="AU12">
        <f t="shared" si="4"/>
        <v>6.601</v>
      </c>
      <c r="AV12">
        <f t="shared" si="36"/>
        <v>33.323</v>
      </c>
      <c r="AW12">
        <f t="shared" si="37"/>
        <v>0.44700000000000001</v>
      </c>
      <c r="AX12">
        <f t="shared" si="38"/>
        <v>0.16200000000000001</v>
      </c>
      <c r="AY12">
        <f t="shared" si="39"/>
        <v>9.6000000000000002E-2</v>
      </c>
      <c r="AZ12">
        <f t="shared" si="40"/>
        <v>1.7000000000000001E-2</v>
      </c>
      <c r="BA12">
        <f t="shared" si="41"/>
        <v>0</v>
      </c>
      <c r="BB12">
        <f t="shared" si="42"/>
        <v>100.35300000000001</v>
      </c>
      <c r="BD12">
        <f t="shared" si="6"/>
        <v>0.93357190412782953</v>
      </c>
      <c r="BE12">
        <f t="shared" si="7"/>
        <v>4.2571306939123032E-4</v>
      </c>
      <c r="BF12">
        <f t="shared" si="8"/>
        <v>6.2220478619066308E-2</v>
      </c>
      <c r="BG12">
        <f t="shared" si="9"/>
        <v>5.4214093032436336E-3</v>
      </c>
      <c r="BH12">
        <f t="shared" si="10"/>
        <v>9.1879628083068876E-2</v>
      </c>
      <c r="BI12">
        <f t="shared" si="11"/>
        <v>0</v>
      </c>
      <c r="BJ12">
        <f t="shared" si="12"/>
        <v>0.82678318000019846</v>
      </c>
      <c r="BK12">
        <f t="shared" si="13"/>
        <v>7.9711256227999166E-3</v>
      </c>
      <c r="BL12">
        <f t="shared" si="14"/>
        <v>2.2837036598465691E-3</v>
      </c>
      <c r="BM12">
        <f t="shared" si="15"/>
        <v>1.2852644431591799E-3</v>
      </c>
      <c r="BN12">
        <f t="shared" si="43"/>
        <v>5.4857378882167964E-4</v>
      </c>
      <c r="BO12">
        <f t="shared" si="44"/>
        <v>0</v>
      </c>
      <c r="BP12">
        <f t="shared" si="45"/>
        <v>1.9323909807174253</v>
      </c>
      <c r="BQ12">
        <f t="shared" si="16"/>
        <v>2.0690117097247067</v>
      </c>
    </row>
    <row r="13" spans="1:69" x14ac:dyDescent="0.15">
      <c r="A13" t="s">
        <v>86</v>
      </c>
      <c r="B13">
        <v>243</v>
      </c>
      <c r="C13">
        <v>142.83123569794049</v>
      </c>
      <c r="D13" s="1">
        <v>55.774000000000001</v>
      </c>
      <c r="E13" s="1">
        <v>7.2999999999999995E-2</v>
      </c>
      <c r="F13" s="1">
        <v>3.3929999999999998</v>
      </c>
      <c r="G13" s="1">
        <v>0.437</v>
      </c>
      <c r="H13" s="1">
        <v>6.673</v>
      </c>
      <c r="I13" s="1">
        <v>33.354999999999997</v>
      </c>
      <c r="J13" s="1">
        <v>0.45200000000000001</v>
      </c>
      <c r="K13" s="1">
        <v>0.154</v>
      </c>
      <c r="L13" s="1">
        <v>8.7999999999999995E-2</v>
      </c>
      <c r="M13" s="1">
        <v>2.5000000000000001E-2</v>
      </c>
      <c r="O13">
        <f t="shared" si="17"/>
        <v>100.42399999999998</v>
      </c>
      <c r="V13" s="5">
        <v>12</v>
      </c>
      <c r="W13" s="5">
        <v>4</v>
      </c>
      <c r="X13" s="15">
        <v>0</v>
      </c>
      <c r="Z13" s="14">
        <f t="shared" si="18"/>
        <v>1.921199617980853</v>
      </c>
      <c r="AA13" s="14">
        <f t="shared" si="19"/>
        <v>1.891609774887375E-3</v>
      </c>
      <c r="AB13" s="14">
        <f t="shared" si="20"/>
        <v>0.13773827883402012</v>
      </c>
      <c r="AC13" s="14">
        <f t="shared" si="21"/>
        <v>1.1900550206505075E-2</v>
      </c>
      <c r="AD13" s="14">
        <f t="shared" si="22"/>
        <v>0</v>
      </c>
      <c r="AE13" s="14">
        <f t="shared" si="23"/>
        <v>0.19222118219882578</v>
      </c>
      <c r="AF13" s="14">
        <f t="shared" si="24"/>
        <v>1.7126913642685764</v>
      </c>
      <c r="AG13" s="14">
        <f t="shared" si="25"/>
        <v>1.6680965667042608E-2</v>
      </c>
      <c r="AH13" s="14">
        <f t="shared" si="26"/>
        <v>4.4927895653199858E-3</v>
      </c>
      <c r="AI13" s="14">
        <f t="shared" si="27"/>
        <v>2.4382293532283846E-3</v>
      </c>
      <c r="AJ13" s="14">
        <f t="shared" si="28"/>
        <v>1.6695397494772149E-3</v>
      </c>
      <c r="AK13" s="14">
        <f t="shared" si="29"/>
        <v>0</v>
      </c>
      <c r="AL13" s="14">
        <f t="shared" si="30"/>
        <v>4.0029241275987362</v>
      </c>
      <c r="AM13" s="14">
        <f t="shared" si="31"/>
        <v>0.89909185985713957</v>
      </c>
      <c r="AN13" s="11">
        <f t="shared" si="2"/>
        <v>0</v>
      </c>
      <c r="AP13">
        <f t="shared" si="32"/>
        <v>55.774000000000001</v>
      </c>
      <c r="AQ13">
        <f>E13</f>
        <v>7.2999999999999995E-2</v>
      </c>
      <c r="AR13">
        <f t="shared" si="34"/>
        <v>3.3929999999999998</v>
      </c>
      <c r="AS13">
        <f t="shared" si="35"/>
        <v>0.437</v>
      </c>
      <c r="AT13">
        <f t="shared" si="3"/>
        <v>0</v>
      </c>
      <c r="AU13">
        <f t="shared" si="4"/>
        <v>6.673</v>
      </c>
      <c r="AV13">
        <f t="shared" si="36"/>
        <v>33.354999999999997</v>
      </c>
      <c r="AW13">
        <f t="shared" si="37"/>
        <v>0.45200000000000001</v>
      </c>
      <c r="AX13">
        <f t="shared" si="38"/>
        <v>0.154</v>
      </c>
      <c r="AY13">
        <f t="shared" si="39"/>
        <v>8.7999999999999995E-2</v>
      </c>
      <c r="AZ13">
        <f t="shared" si="40"/>
        <v>2.5000000000000001E-2</v>
      </c>
      <c r="BA13">
        <f t="shared" si="41"/>
        <v>0</v>
      </c>
      <c r="BB13">
        <f t="shared" si="42"/>
        <v>100.42399999999998</v>
      </c>
      <c r="BD13">
        <f t="shared" si="6"/>
        <v>0.92832889480692415</v>
      </c>
      <c r="BE13">
        <f t="shared" si="7"/>
        <v>9.1403100192822976E-4</v>
      </c>
      <c r="BF13">
        <f t="shared" si="8"/>
        <v>6.6555511965476655E-2</v>
      </c>
      <c r="BG13">
        <f t="shared" si="9"/>
        <v>5.7503783143627871E-3</v>
      </c>
      <c r="BH13">
        <f t="shared" si="10"/>
        <v>9.2881799454373373E-2</v>
      </c>
      <c r="BI13">
        <f t="shared" si="11"/>
        <v>0</v>
      </c>
      <c r="BJ13">
        <f t="shared" si="12"/>
        <v>0.82757713797997234</v>
      </c>
      <c r="BK13">
        <f t="shared" si="13"/>
        <v>8.0602881018021523E-3</v>
      </c>
      <c r="BL13">
        <f t="shared" si="14"/>
        <v>2.1709281704714299E-3</v>
      </c>
      <c r="BM13">
        <f t="shared" si="15"/>
        <v>1.1781590728959148E-3</v>
      </c>
      <c r="BN13">
        <f t="shared" si="43"/>
        <v>8.0672616003188186E-4</v>
      </c>
      <c r="BO13">
        <f t="shared" si="44"/>
        <v>0</v>
      </c>
      <c r="BP13">
        <f t="shared" si="45"/>
        <v>1.9342238550282389</v>
      </c>
      <c r="BQ13">
        <f t="shared" si="16"/>
        <v>2.0695247435774671</v>
      </c>
    </row>
    <row r="14" spans="1:69" x14ac:dyDescent="0.15">
      <c r="A14" t="s">
        <v>87</v>
      </c>
      <c r="B14">
        <v>244</v>
      </c>
      <c r="C14">
        <v>158.70137299771164</v>
      </c>
      <c r="D14" s="1">
        <v>55.878999999999998</v>
      </c>
      <c r="E14" s="1">
        <v>8.5999999999999993E-2</v>
      </c>
      <c r="F14" s="1">
        <v>3.4159999999999999</v>
      </c>
      <c r="G14" s="1">
        <v>0.42699999999999999</v>
      </c>
      <c r="H14" s="1">
        <v>6.6550000000000002</v>
      </c>
      <c r="I14" s="1">
        <v>33.405000000000001</v>
      </c>
      <c r="J14" s="1">
        <v>0.44</v>
      </c>
      <c r="K14" s="1">
        <v>0.122</v>
      </c>
      <c r="L14" s="1">
        <v>8.3000000000000004E-2</v>
      </c>
      <c r="M14" s="1">
        <v>1.9E-2</v>
      </c>
      <c r="O14">
        <f t="shared" si="17"/>
        <v>100.532</v>
      </c>
      <c r="V14" s="5">
        <v>12</v>
      </c>
      <c r="W14" s="5">
        <v>4</v>
      </c>
      <c r="X14" s="15">
        <v>0</v>
      </c>
      <c r="Z14" s="14">
        <f t="shared" si="18"/>
        <v>1.9218590396073212</v>
      </c>
      <c r="AA14" s="14">
        <f t="shared" si="19"/>
        <v>2.2250478078507199E-3</v>
      </c>
      <c r="AB14" s="14">
        <f t="shared" si="20"/>
        <v>0.13845889465218644</v>
      </c>
      <c r="AC14" s="14">
        <f t="shared" si="21"/>
        <v>1.1610359973301638E-2</v>
      </c>
      <c r="AD14" s="14">
        <f t="shared" si="22"/>
        <v>0</v>
      </c>
      <c r="AE14" s="14">
        <f t="shared" si="23"/>
        <v>0.19140813202768087</v>
      </c>
      <c r="AF14" s="14">
        <f t="shared" si="24"/>
        <v>1.7126232876384599</v>
      </c>
      <c r="AG14" s="14">
        <f t="shared" si="25"/>
        <v>1.6213158793065681E-2</v>
      </c>
      <c r="AH14" s="14">
        <f t="shared" si="26"/>
        <v>3.5537542604810041E-3</v>
      </c>
      <c r="AI14" s="14">
        <f t="shared" si="27"/>
        <v>2.2961601825589031E-3</v>
      </c>
      <c r="AJ14" s="14">
        <f t="shared" si="28"/>
        <v>1.2669006583577024E-3</v>
      </c>
      <c r="AK14" s="14">
        <f t="shared" si="29"/>
        <v>0</v>
      </c>
      <c r="AL14" s="14">
        <f t="shared" si="30"/>
        <v>4.0015147356012637</v>
      </c>
      <c r="AM14" s="14">
        <f t="shared" si="31"/>
        <v>0.89947217779565691</v>
      </c>
      <c r="AN14" s="11">
        <f t="shared" si="2"/>
        <v>0</v>
      </c>
      <c r="AP14">
        <f t="shared" si="32"/>
        <v>55.878999999999998</v>
      </c>
      <c r="AQ14">
        <f>E14</f>
        <v>8.5999999999999993E-2</v>
      </c>
      <c r="AR14">
        <f t="shared" si="34"/>
        <v>3.4159999999999999</v>
      </c>
      <c r="AS14">
        <f t="shared" si="35"/>
        <v>0.42699999999999999</v>
      </c>
      <c r="AT14">
        <f t="shared" si="3"/>
        <v>0</v>
      </c>
      <c r="AU14">
        <f t="shared" si="4"/>
        <v>6.6550000000000002</v>
      </c>
      <c r="AV14">
        <f t="shared" si="36"/>
        <v>33.405000000000001</v>
      </c>
      <c r="AW14">
        <f t="shared" si="37"/>
        <v>0.44</v>
      </c>
      <c r="AX14">
        <f t="shared" si="38"/>
        <v>0.122</v>
      </c>
      <c r="AY14">
        <f t="shared" si="39"/>
        <v>8.3000000000000004E-2</v>
      </c>
      <c r="AZ14">
        <f t="shared" si="40"/>
        <v>1.9E-2</v>
      </c>
      <c r="BA14">
        <f t="shared" si="41"/>
        <v>0</v>
      </c>
      <c r="BB14">
        <f t="shared" si="42"/>
        <v>100.532</v>
      </c>
      <c r="BD14">
        <f t="shared" si="6"/>
        <v>0.93007656458055921</v>
      </c>
      <c r="BE14">
        <f t="shared" si="7"/>
        <v>1.0768036461072294E-3</v>
      </c>
      <c r="BF14">
        <f t="shared" si="8"/>
        <v>6.7006669282071399E-2</v>
      </c>
      <c r="BG14">
        <f t="shared" si="9"/>
        <v>5.6187907099151252E-3</v>
      </c>
      <c r="BH14">
        <f t="shared" si="10"/>
        <v>9.2631256611547252E-2</v>
      </c>
      <c r="BI14">
        <f t="shared" si="11"/>
        <v>0</v>
      </c>
      <c r="BJ14">
        <f t="shared" si="12"/>
        <v>0.82881769732336918</v>
      </c>
      <c r="BK14">
        <f t="shared" si="13"/>
        <v>7.8462981521967862E-3</v>
      </c>
      <c r="BL14">
        <f t="shared" si="14"/>
        <v>1.719826212970873E-3</v>
      </c>
      <c r="BM14">
        <f t="shared" si="15"/>
        <v>1.1112182164813742E-3</v>
      </c>
      <c r="BN14">
        <f t="shared" si="43"/>
        <v>6.1311188162423017E-4</v>
      </c>
      <c r="BO14">
        <f t="shared" si="44"/>
        <v>0</v>
      </c>
      <c r="BP14">
        <f t="shared" si="45"/>
        <v>1.9365182366168427</v>
      </c>
      <c r="BQ14">
        <f t="shared" si="16"/>
        <v>2.0663449793233211</v>
      </c>
    </row>
    <row r="15" spans="1:69" x14ac:dyDescent="0.15">
      <c r="A15" t="s">
        <v>88</v>
      </c>
      <c r="B15">
        <v>245</v>
      </c>
      <c r="C15">
        <v>174.57151029748283</v>
      </c>
      <c r="D15" s="1">
        <v>55.933</v>
      </c>
      <c r="E15" s="1">
        <v>8.1000000000000003E-2</v>
      </c>
      <c r="F15" s="1">
        <v>3.4329999999999998</v>
      </c>
      <c r="G15" s="1">
        <v>0.42499999999999999</v>
      </c>
      <c r="H15" s="1">
        <v>6.6520000000000001</v>
      </c>
      <c r="I15" s="1">
        <v>33.475999999999999</v>
      </c>
      <c r="J15" s="1">
        <v>0.46500000000000002</v>
      </c>
      <c r="K15" s="1">
        <v>0.152</v>
      </c>
      <c r="L15" s="1">
        <v>7.0000000000000007E-2</v>
      </c>
      <c r="M15" s="1">
        <v>5.0000000000000001E-3</v>
      </c>
      <c r="O15">
        <f t="shared" si="17"/>
        <v>100.69199999999999</v>
      </c>
      <c r="V15" s="5">
        <v>12</v>
      </c>
      <c r="W15" s="5">
        <v>4</v>
      </c>
      <c r="X15" s="15">
        <v>0</v>
      </c>
      <c r="Z15" s="14">
        <f t="shared" si="18"/>
        <v>1.9208573309868264</v>
      </c>
      <c r="AA15" s="14">
        <f t="shared" si="19"/>
        <v>2.0925700486859756E-3</v>
      </c>
      <c r="AB15" s="14">
        <f t="shared" si="20"/>
        <v>0.1389411509505494</v>
      </c>
      <c r="AC15" s="14">
        <f t="shared" si="21"/>
        <v>1.1538804906926218E-2</v>
      </c>
      <c r="AD15" s="14">
        <f t="shared" si="22"/>
        <v>0</v>
      </c>
      <c r="AE15" s="14">
        <f t="shared" si="23"/>
        <v>0.19103751322817608</v>
      </c>
      <c r="AF15" s="14">
        <f t="shared" si="24"/>
        <v>1.7137127137611363</v>
      </c>
      <c r="AG15" s="14">
        <f t="shared" si="25"/>
        <v>1.7108896661079738E-2</v>
      </c>
      <c r="AH15" s="14">
        <f t="shared" si="26"/>
        <v>4.4210481119503183E-3</v>
      </c>
      <c r="AI15" s="14">
        <f t="shared" si="27"/>
        <v>1.933642663821761E-3</v>
      </c>
      <c r="AJ15" s="14">
        <f t="shared" si="28"/>
        <v>3.3289943319490535E-4</v>
      </c>
      <c r="AK15" s="14">
        <f t="shared" si="29"/>
        <v>0</v>
      </c>
      <c r="AL15" s="14">
        <f t="shared" si="30"/>
        <v>4.0019765707523467</v>
      </c>
      <c r="AM15" s="14">
        <f t="shared" si="31"/>
        <v>0.89970469066165493</v>
      </c>
      <c r="AN15" s="11">
        <f t="shared" si="2"/>
        <v>0</v>
      </c>
      <c r="AP15">
        <f t="shared" si="32"/>
        <v>55.933</v>
      </c>
      <c r="AQ15">
        <f t="shared" si="33"/>
        <v>8.1000000000000003E-2</v>
      </c>
      <c r="AR15">
        <f t="shared" si="34"/>
        <v>3.4329999999999998</v>
      </c>
      <c r="AS15">
        <f t="shared" si="35"/>
        <v>0.42499999999999999</v>
      </c>
      <c r="AT15">
        <f t="shared" si="3"/>
        <v>0</v>
      </c>
      <c r="AU15">
        <f t="shared" si="4"/>
        <v>6.6520000000000001</v>
      </c>
      <c r="AV15">
        <f t="shared" si="36"/>
        <v>33.475999999999999</v>
      </c>
      <c r="AW15">
        <f t="shared" si="37"/>
        <v>0.46500000000000002</v>
      </c>
      <c r="AX15">
        <f t="shared" si="38"/>
        <v>0.152</v>
      </c>
      <c r="AY15">
        <f t="shared" si="39"/>
        <v>7.0000000000000007E-2</v>
      </c>
      <c r="AZ15">
        <f t="shared" si="40"/>
        <v>5.0000000000000001E-3</v>
      </c>
      <c r="BA15">
        <f t="shared" si="41"/>
        <v>0</v>
      </c>
      <c r="BB15">
        <f t="shared" si="42"/>
        <v>100.69199999999999</v>
      </c>
      <c r="BD15">
        <f t="shared" si="6"/>
        <v>0.9309753661784288</v>
      </c>
      <c r="BE15">
        <f t="shared" si="7"/>
        <v>1.0141987829614604E-3</v>
      </c>
      <c r="BF15">
        <f t="shared" si="8"/>
        <v>6.7340133385641432E-2</v>
      </c>
      <c r="BG15">
        <f t="shared" si="9"/>
        <v>5.5924731890255935E-3</v>
      </c>
      <c r="BH15">
        <f t="shared" si="10"/>
        <v>9.2589499471076225E-2</v>
      </c>
      <c r="BI15">
        <f t="shared" si="11"/>
        <v>0</v>
      </c>
      <c r="BJ15">
        <f t="shared" si="12"/>
        <v>0.83057929159099253</v>
      </c>
      <c r="BK15">
        <f t="shared" si="13"/>
        <v>8.2921105472079665E-3</v>
      </c>
      <c r="BL15">
        <f t="shared" si="14"/>
        <v>2.1427342981276448E-3</v>
      </c>
      <c r="BM15">
        <f t="shared" si="15"/>
        <v>9.3717198980356874E-4</v>
      </c>
      <c r="BN15">
        <f t="shared" si="43"/>
        <v>1.6134523200637637E-4</v>
      </c>
      <c r="BO15">
        <f t="shared" si="44"/>
        <v>0</v>
      </c>
      <c r="BP15">
        <f t="shared" si="45"/>
        <v>1.9396243246652718</v>
      </c>
      <c r="BQ15">
        <f t="shared" si="16"/>
        <v>2.0632740680043717</v>
      </c>
    </row>
    <row r="16" spans="1:69" x14ac:dyDescent="0.15">
      <c r="A16" t="s">
        <v>89</v>
      </c>
      <c r="B16">
        <v>246</v>
      </c>
      <c r="C16">
        <v>190.44164759725399</v>
      </c>
      <c r="D16" s="1">
        <v>56.16</v>
      </c>
      <c r="E16" s="1">
        <v>4.2000000000000003E-2</v>
      </c>
      <c r="F16" s="1">
        <v>3.4470000000000001</v>
      </c>
      <c r="G16" s="1">
        <v>0.435</v>
      </c>
      <c r="H16" s="1">
        <v>6.7229999999999999</v>
      </c>
      <c r="I16" s="1">
        <v>33.462000000000003</v>
      </c>
      <c r="J16" s="1">
        <v>0.45500000000000002</v>
      </c>
      <c r="K16" s="1">
        <v>0.16800000000000001</v>
      </c>
      <c r="L16" s="1">
        <v>5.2999999999999999E-2</v>
      </c>
      <c r="M16" s="1">
        <v>1.0999999999999999E-2</v>
      </c>
      <c r="O16">
        <f t="shared" si="17"/>
        <v>100.956</v>
      </c>
      <c r="V16" s="5">
        <v>12</v>
      </c>
      <c r="W16" s="5">
        <v>4</v>
      </c>
      <c r="X16" s="15">
        <v>0</v>
      </c>
      <c r="Z16" s="14">
        <f t="shared" si="18"/>
        <v>1.9235289194805056</v>
      </c>
      <c r="AA16" s="14">
        <f t="shared" si="19"/>
        <v>1.082153582647197E-3</v>
      </c>
      <c r="AB16" s="14">
        <f t="shared" si="20"/>
        <v>0.13913711603769613</v>
      </c>
      <c r="AC16" s="14">
        <f t="shared" si="21"/>
        <v>1.1778928420663621E-2</v>
      </c>
      <c r="AD16" s="14">
        <f t="shared" si="22"/>
        <v>0</v>
      </c>
      <c r="AE16" s="14">
        <f t="shared" si="23"/>
        <v>0.19256358028609805</v>
      </c>
      <c r="AF16" s="14">
        <f t="shared" si="24"/>
        <v>1.7084449113063749</v>
      </c>
      <c r="AG16" s="14">
        <f t="shared" si="25"/>
        <v>1.6696485785897608E-2</v>
      </c>
      <c r="AH16" s="14">
        <f t="shared" si="26"/>
        <v>4.8734392876931508E-3</v>
      </c>
      <c r="AI16" s="14">
        <f t="shared" si="27"/>
        <v>1.4601540403716333E-3</v>
      </c>
      <c r="AJ16" s="14">
        <f t="shared" si="28"/>
        <v>7.3043295944165876E-4</v>
      </c>
      <c r="AK16" s="14">
        <f t="shared" si="29"/>
        <v>0</v>
      </c>
      <c r="AL16" s="14">
        <f t="shared" si="30"/>
        <v>4.0002961211873904</v>
      </c>
      <c r="AM16" s="14">
        <f t="shared" si="31"/>
        <v>0.89870451334765589</v>
      </c>
      <c r="AN16" s="11">
        <f t="shared" si="2"/>
        <v>0</v>
      </c>
      <c r="AP16">
        <f t="shared" si="32"/>
        <v>56.16</v>
      </c>
      <c r="AQ16">
        <f t="shared" si="33"/>
        <v>4.2000000000000003E-2</v>
      </c>
      <c r="AR16">
        <f t="shared" si="34"/>
        <v>3.4470000000000001</v>
      </c>
      <c r="AS16">
        <f t="shared" si="35"/>
        <v>0.435</v>
      </c>
      <c r="AT16">
        <f t="shared" si="3"/>
        <v>0</v>
      </c>
      <c r="AU16">
        <f t="shared" si="4"/>
        <v>6.7229999999999999</v>
      </c>
      <c r="AV16">
        <f t="shared" si="36"/>
        <v>33.462000000000003</v>
      </c>
      <c r="AW16">
        <f t="shared" si="37"/>
        <v>0.45500000000000002</v>
      </c>
      <c r="AX16">
        <f t="shared" si="38"/>
        <v>0.16800000000000001</v>
      </c>
      <c r="AY16">
        <f t="shared" si="39"/>
        <v>5.2999999999999999E-2</v>
      </c>
      <c r="AZ16">
        <f t="shared" si="40"/>
        <v>1.0999999999999999E-2</v>
      </c>
      <c r="BA16">
        <f t="shared" si="41"/>
        <v>0</v>
      </c>
      <c r="BB16">
        <f t="shared" si="42"/>
        <v>100.956</v>
      </c>
      <c r="BD16">
        <f t="shared" si="6"/>
        <v>0.93475366178428754</v>
      </c>
      <c r="BE16">
        <f t="shared" si="7"/>
        <v>5.2588085042446105E-4</v>
      </c>
      <c r="BF16">
        <f t="shared" si="8"/>
        <v>6.7614750882699109E-2</v>
      </c>
      <c r="BG16">
        <f t="shared" si="9"/>
        <v>5.7240607934732545E-3</v>
      </c>
      <c r="BH16">
        <f t="shared" si="10"/>
        <v>9.3577751795557051E-2</v>
      </c>
      <c r="BI16">
        <f t="shared" si="11"/>
        <v>0</v>
      </c>
      <c r="BJ16">
        <f t="shared" si="12"/>
        <v>0.83023193497484149</v>
      </c>
      <c r="BK16">
        <f t="shared" si="13"/>
        <v>8.1137855892034951E-3</v>
      </c>
      <c r="BL16">
        <f t="shared" si="14"/>
        <v>2.3682852768779237E-3</v>
      </c>
      <c r="BM16">
        <f t="shared" si="15"/>
        <v>7.0957307799413059E-4</v>
      </c>
      <c r="BN16">
        <f t="shared" si="43"/>
        <v>3.5495951041402795E-4</v>
      </c>
      <c r="BO16">
        <f t="shared" si="44"/>
        <v>0</v>
      </c>
      <c r="BP16">
        <f t="shared" si="45"/>
        <v>1.9439746445357726</v>
      </c>
      <c r="BQ16">
        <f t="shared" si="16"/>
        <v>2.0577923340881195</v>
      </c>
    </row>
    <row r="17" spans="1:69" x14ac:dyDescent="0.15">
      <c r="A17" t="s">
        <v>90</v>
      </c>
      <c r="B17">
        <v>247</v>
      </c>
      <c r="C17">
        <v>206.31178489702515</v>
      </c>
      <c r="D17" s="1">
        <v>56.128</v>
      </c>
      <c r="E17" s="1">
        <v>8.2000000000000003E-2</v>
      </c>
      <c r="F17" s="1">
        <v>3.4550000000000001</v>
      </c>
      <c r="G17" s="1">
        <v>0.42699999999999999</v>
      </c>
      <c r="H17" s="1">
        <v>6.6289999999999996</v>
      </c>
      <c r="I17" s="1">
        <v>33.143999999999998</v>
      </c>
      <c r="J17" s="1">
        <v>0.46100000000000002</v>
      </c>
      <c r="K17" s="1">
        <v>0.14000000000000001</v>
      </c>
      <c r="L17" s="1">
        <v>6.7000000000000004E-2</v>
      </c>
      <c r="M17" s="1">
        <v>2.5000000000000001E-2</v>
      </c>
      <c r="O17">
        <f t="shared" si="17"/>
        <v>100.55800000000001</v>
      </c>
      <c r="V17" s="5">
        <v>12</v>
      </c>
      <c r="W17" s="5">
        <v>4</v>
      </c>
      <c r="X17" s="15">
        <v>0</v>
      </c>
      <c r="Z17" s="14">
        <f t="shared" si="18"/>
        <v>1.9284242500565099</v>
      </c>
      <c r="AA17" s="14">
        <f t="shared" si="19"/>
        <v>2.1193606147298575E-3</v>
      </c>
      <c r="AB17" s="14">
        <f t="shared" si="20"/>
        <v>0.13989466781031568</v>
      </c>
      <c r="AC17" s="14">
        <f t="shared" si="21"/>
        <v>1.1598338950976927E-2</v>
      </c>
      <c r="AD17" s="14">
        <f t="shared" si="22"/>
        <v>0</v>
      </c>
      <c r="AE17" s="14">
        <f t="shared" si="23"/>
        <v>0.19046292761018152</v>
      </c>
      <c r="AF17" s="14">
        <f t="shared" si="24"/>
        <v>1.6974828716115951</v>
      </c>
      <c r="AG17" s="14">
        <f t="shared" si="25"/>
        <v>1.696938084109333E-2</v>
      </c>
      <c r="AH17" s="14">
        <f t="shared" si="26"/>
        <v>4.0738563378900266E-3</v>
      </c>
      <c r="AI17" s="14">
        <f t="shared" si="27"/>
        <v>1.851607807588499E-3</v>
      </c>
      <c r="AJ17" s="14">
        <f t="shared" si="28"/>
        <v>1.6652486144676422E-3</v>
      </c>
      <c r="AK17" s="14">
        <f t="shared" si="29"/>
        <v>0</v>
      </c>
      <c r="AL17" s="14">
        <f t="shared" si="30"/>
        <v>3.9945425102553487</v>
      </c>
      <c r="AM17" s="14">
        <f t="shared" si="31"/>
        <v>0.89911631589810914</v>
      </c>
      <c r="AN17" s="11">
        <f t="shared" si="2"/>
        <v>0</v>
      </c>
      <c r="AP17">
        <f t="shared" si="32"/>
        <v>56.128</v>
      </c>
      <c r="AQ17">
        <f t="shared" si="33"/>
        <v>8.2000000000000003E-2</v>
      </c>
      <c r="AR17">
        <f t="shared" si="34"/>
        <v>3.4550000000000001</v>
      </c>
      <c r="AS17">
        <f t="shared" si="35"/>
        <v>0.42699999999999999</v>
      </c>
      <c r="AT17">
        <f t="shared" si="3"/>
        <v>0</v>
      </c>
      <c r="AU17">
        <f t="shared" si="4"/>
        <v>6.6289999999999996</v>
      </c>
      <c r="AV17">
        <f t="shared" si="36"/>
        <v>33.143999999999998</v>
      </c>
      <c r="AW17">
        <f t="shared" si="37"/>
        <v>0.46100000000000002</v>
      </c>
      <c r="AX17">
        <f t="shared" si="38"/>
        <v>0.14000000000000001</v>
      </c>
      <c r="AY17">
        <f t="shared" si="39"/>
        <v>6.7000000000000004E-2</v>
      </c>
      <c r="AZ17">
        <f t="shared" si="40"/>
        <v>2.5000000000000001E-2</v>
      </c>
      <c r="BA17">
        <f t="shared" si="41"/>
        <v>0</v>
      </c>
      <c r="BB17">
        <f t="shared" si="42"/>
        <v>100.55800000000001</v>
      </c>
      <c r="BD17">
        <f t="shared" si="6"/>
        <v>0.9342210386151798</v>
      </c>
      <c r="BE17">
        <f t="shared" si="7"/>
        <v>1.0267197555906143E-3</v>
      </c>
      <c r="BF17">
        <f t="shared" si="8"/>
        <v>6.7771675166732062E-2</v>
      </c>
      <c r="BG17">
        <f t="shared" si="9"/>
        <v>5.6187907099151252E-3</v>
      </c>
      <c r="BH17">
        <f t="shared" si="10"/>
        <v>9.2269361394131735E-2</v>
      </c>
      <c r="BI17">
        <f t="shared" si="11"/>
        <v>0</v>
      </c>
      <c r="BJ17">
        <f t="shared" si="12"/>
        <v>0.82234197755083804</v>
      </c>
      <c r="BK17">
        <f t="shared" si="13"/>
        <v>8.2207805640061773E-3</v>
      </c>
      <c r="BL17">
        <f t="shared" si="14"/>
        <v>1.9735710640649364E-3</v>
      </c>
      <c r="BM17">
        <f t="shared" si="15"/>
        <v>8.9700747595484434E-4</v>
      </c>
      <c r="BN17">
        <f t="shared" si="43"/>
        <v>8.0672616003188186E-4</v>
      </c>
      <c r="BO17">
        <f t="shared" si="44"/>
        <v>0</v>
      </c>
      <c r="BP17">
        <f t="shared" si="45"/>
        <v>1.9351476484564454</v>
      </c>
      <c r="BQ17">
        <f t="shared" si="16"/>
        <v>2.0642055470245708</v>
      </c>
    </row>
    <row r="18" spans="1:69" x14ac:dyDescent="0.15">
      <c r="A18" t="s">
        <v>91</v>
      </c>
      <c r="B18">
        <v>248</v>
      </c>
      <c r="C18">
        <v>222.18192219679634</v>
      </c>
      <c r="D18" s="1">
        <v>55.896000000000001</v>
      </c>
      <c r="E18" s="1">
        <v>5.2999999999999999E-2</v>
      </c>
      <c r="F18" s="1">
        <v>3.4049999999999998</v>
      </c>
      <c r="G18" s="1">
        <v>0.42199999999999999</v>
      </c>
      <c r="H18" s="1">
        <v>6.6139999999999999</v>
      </c>
      <c r="I18" s="1">
        <v>33.149000000000001</v>
      </c>
      <c r="J18" s="1">
        <v>0.46100000000000002</v>
      </c>
      <c r="K18" s="1">
        <v>0.192</v>
      </c>
      <c r="L18" s="1">
        <v>7.5999999999999998E-2</v>
      </c>
      <c r="M18" s="1">
        <v>4.2999999999999997E-2</v>
      </c>
      <c r="O18">
        <f t="shared" si="17"/>
        <v>100.31099999999999</v>
      </c>
      <c r="V18" s="5">
        <v>12</v>
      </c>
      <c r="W18" s="5">
        <v>4</v>
      </c>
      <c r="X18" s="15">
        <v>0</v>
      </c>
      <c r="Z18" s="14">
        <f t="shared" si="18"/>
        <v>1.9263913971906019</v>
      </c>
      <c r="AA18" s="14">
        <f t="shared" si="19"/>
        <v>1.374066209218344E-3</v>
      </c>
      <c r="AB18" s="14">
        <f t="shared" si="20"/>
        <v>0.13829644263077526</v>
      </c>
      <c r="AC18" s="14">
        <f t="shared" si="21"/>
        <v>1.1497969585191779E-2</v>
      </c>
      <c r="AD18" s="14">
        <f t="shared" si="22"/>
        <v>0</v>
      </c>
      <c r="AE18" s="14">
        <f t="shared" si="23"/>
        <v>0.19061953696267728</v>
      </c>
      <c r="AF18" s="14">
        <f t="shared" si="24"/>
        <v>1.702988421399571</v>
      </c>
      <c r="AG18" s="14">
        <f t="shared" si="25"/>
        <v>1.7021850806464286E-2</v>
      </c>
      <c r="AH18" s="14">
        <f t="shared" si="26"/>
        <v>5.6042782015360221E-3</v>
      </c>
      <c r="AI18" s="14">
        <f t="shared" si="27"/>
        <v>2.106825547827007E-3</v>
      </c>
      <c r="AJ18" s="14">
        <f t="shared" si="28"/>
        <v>2.8730839166680412E-3</v>
      </c>
      <c r="AK18" s="14">
        <f t="shared" si="29"/>
        <v>0</v>
      </c>
      <c r="AL18" s="14">
        <f t="shared" si="30"/>
        <v>3.9987738724505304</v>
      </c>
      <c r="AM18" s="14">
        <f t="shared" si="31"/>
        <v>0.8993352683585355</v>
      </c>
      <c r="AN18" s="11">
        <f t="shared" si="2"/>
        <v>0</v>
      </c>
      <c r="AP18">
        <f t="shared" si="32"/>
        <v>55.896000000000001</v>
      </c>
      <c r="AQ18">
        <f t="shared" si="33"/>
        <v>5.2999999999999999E-2</v>
      </c>
      <c r="AR18">
        <f t="shared" si="34"/>
        <v>3.4049999999999998</v>
      </c>
      <c r="AS18">
        <f t="shared" si="35"/>
        <v>0.42199999999999999</v>
      </c>
      <c r="AT18">
        <f t="shared" si="3"/>
        <v>0</v>
      </c>
      <c r="AU18">
        <f t="shared" si="4"/>
        <v>6.6139999999999999</v>
      </c>
      <c r="AV18">
        <f t="shared" si="36"/>
        <v>33.149000000000001</v>
      </c>
      <c r="AW18">
        <f t="shared" si="37"/>
        <v>0.46100000000000002</v>
      </c>
      <c r="AX18">
        <f t="shared" si="38"/>
        <v>0.192</v>
      </c>
      <c r="AY18">
        <f t="shared" si="39"/>
        <v>7.5999999999999998E-2</v>
      </c>
      <c r="AZ18">
        <f t="shared" si="40"/>
        <v>4.2999999999999997E-2</v>
      </c>
      <c r="BA18">
        <f t="shared" si="41"/>
        <v>0</v>
      </c>
      <c r="BB18">
        <f t="shared" si="42"/>
        <v>100.31099999999999</v>
      </c>
      <c r="BD18">
        <f t="shared" si="6"/>
        <v>0.93035952063914784</v>
      </c>
      <c r="BE18">
        <f t="shared" si="7"/>
        <v>6.6361154934515307E-4</v>
      </c>
      <c r="BF18">
        <f t="shared" si="8"/>
        <v>6.6790898391526091E-2</v>
      </c>
      <c r="BG18">
        <f t="shared" si="9"/>
        <v>5.5529969076912947E-3</v>
      </c>
      <c r="BH18">
        <f t="shared" si="10"/>
        <v>9.2060575691776628E-2</v>
      </c>
      <c r="BI18">
        <f t="shared" si="11"/>
        <v>0</v>
      </c>
      <c r="BJ18">
        <f t="shared" si="12"/>
        <v>0.82246603348517777</v>
      </c>
      <c r="BK18">
        <f t="shared" si="13"/>
        <v>8.2207805640061773E-3</v>
      </c>
      <c r="BL18">
        <f t="shared" si="14"/>
        <v>2.706611745003341E-3</v>
      </c>
      <c r="BM18">
        <f t="shared" si="15"/>
        <v>1.0175010175010174E-3</v>
      </c>
      <c r="BN18">
        <f t="shared" si="43"/>
        <v>1.3875689952548365E-3</v>
      </c>
      <c r="BO18">
        <f t="shared" si="44"/>
        <v>0</v>
      </c>
      <c r="BP18">
        <f t="shared" si="45"/>
        <v>1.9312260989864305</v>
      </c>
      <c r="BQ18">
        <f t="shared" si="16"/>
        <v>2.0705881484043824</v>
      </c>
    </row>
    <row r="19" spans="1:69" x14ac:dyDescent="0.15">
      <c r="A19" t="s">
        <v>92</v>
      </c>
      <c r="B19">
        <v>249</v>
      </c>
      <c r="C19">
        <v>238.05205949656749</v>
      </c>
      <c r="D19" s="1">
        <v>55.988</v>
      </c>
      <c r="E19" s="1">
        <v>6.3E-2</v>
      </c>
      <c r="F19" s="1">
        <v>3.3889999999999998</v>
      </c>
      <c r="G19" s="1">
        <v>0.42399999999999999</v>
      </c>
      <c r="H19" s="1">
        <v>6.5780000000000003</v>
      </c>
      <c r="I19" s="1">
        <v>32.914999999999999</v>
      </c>
      <c r="J19" s="1">
        <v>0.54700000000000004</v>
      </c>
      <c r="K19" s="1">
        <v>0.13600000000000001</v>
      </c>
      <c r="L19" s="1">
        <v>8.5000000000000006E-2</v>
      </c>
      <c r="M19" s="1">
        <v>1.3540000000000001</v>
      </c>
      <c r="O19">
        <f t="shared" si="17"/>
        <v>101.47899999999998</v>
      </c>
      <c r="V19" s="5">
        <v>12</v>
      </c>
      <c r="W19" s="5">
        <v>4</v>
      </c>
      <c r="X19" s="15">
        <v>0</v>
      </c>
      <c r="Z19" s="14">
        <f t="shared" si="18"/>
        <v>1.9172609231199949</v>
      </c>
      <c r="AA19" s="14">
        <f t="shared" si="19"/>
        <v>1.6229113832035796E-3</v>
      </c>
      <c r="AB19" s="14">
        <f t="shared" si="20"/>
        <v>0.1367690809216642</v>
      </c>
      <c r="AC19" s="14">
        <f t="shared" si="21"/>
        <v>1.1478814246366943E-2</v>
      </c>
      <c r="AD19" s="14">
        <f t="shared" si="22"/>
        <v>0</v>
      </c>
      <c r="AE19" s="14">
        <f t="shared" si="23"/>
        <v>0.18837339098304354</v>
      </c>
      <c r="AF19" s="14">
        <f t="shared" si="24"/>
        <v>1.6801868830091078</v>
      </c>
      <c r="AG19" s="14">
        <f t="shared" si="25"/>
        <v>2.0068533952710427E-2</v>
      </c>
      <c r="AH19" s="14">
        <f t="shared" si="26"/>
        <v>3.9443898495184386E-3</v>
      </c>
      <c r="AI19" s="14">
        <f t="shared" si="27"/>
        <v>2.3412962871858906E-3</v>
      </c>
      <c r="AJ19" s="14">
        <f t="shared" si="28"/>
        <v>8.9891988319982422E-2</v>
      </c>
      <c r="AK19" s="14">
        <f t="shared" si="29"/>
        <v>0</v>
      </c>
      <c r="AL19" s="14">
        <f t="shared" si="30"/>
        <v>4.0519382120727778</v>
      </c>
      <c r="AM19" s="14">
        <f t="shared" si="31"/>
        <v>0.89918795042100164</v>
      </c>
      <c r="AN19" s="11">
        <f t="shared" si="2"/>
        <v>0</v>
      </c>
      <c r="AP19">
        <f t="shared" si="32"/>
        <v>55.988</v>
      </c>
      <c r="AQ19">
        <f t="shared" si="33"/>
        <v>6.3E-2</v>
      </c>
      <c r="AR19">
        <f t="shared" si="34"/>
        <v>3.3889999999999998</v>
      </c>
      <c r="AS19">
        <f t="shared" si="35"/>
        <v>0.42399999999999999</v>
      </c>
      <c r="AT19">
        <f t="shared" si="3"/>
        <v>0</v>
      </c>
      <c r="AU19">
        <f t="shared" si="4"/>
        <v>6.5780000000000003</v>
      </c>
      <c r="AV19">
        <f t="shared" si="36"/>
        <v>32.914999999999999</v>
      </c>
      <c r="AW19">
        <f t="shared" si="37"/>
        <v>0.54700000000000004</v>
      </c>
      <c r="AX19">
        <f t="shared" si="38"/>
        <v>0.13600000000000001</v>
      </c>
      <c r="AY19">
        <f t="shared" si="39"/>
        <v>8.5000000000000006E-2</v>
      </c>
      <c r="AZ19">
        <f t="shared" si="40"/>
        <v>1.3540000000000001</v>
      </c>
      <c r="BA19">
        <f t="shared" si="41"/>
        <v>0</v>
      </c>
      <c r="BB19">
        <f t="shared" si="42"/>
        <v>101.47899999999998</v>
      </c>
      <c r="BD19">
        <f t="shared" si="6"/>
        <v>0.93189081225033288</v>
      </c>
      <c r="BE19">
        <f t="shared" si="7"/>
        <v>7.8882127563669152E-4</v>
      </c>
      <c r="BF19">
        <f t="shared" si="8"/>
        <v>6.6477049823460185E-2</v>
      </c>
      <c r="BG19">
        <f t="shared" si="9"/>
        <v>5.5793144285808272E-3</v>
      </c>
      <c r="BH19">
        <f t="shared" si="10"/>
        <v>9.1559490006124386E-2</v>
      </c>
      <c r="BI19">
        <f t="shared" si="11"/>
        <v>0</v>
      </c>
      <c r="BJ19">
        <f t="shared" si="12"/>
        <v>0.81666021575808101</v>
      </c>
      <c r="BK19">
        <f t="shared" si="13"/>
        <v>9.7543752028446413E-3</v>
      </c>
      <c r="BL19">
        <f t="shared" si="14"/>
        <v>1.9171833193773668E-3</v>
      </c>
      <c r="BM19">
        <f t="shared" si="15"/>
        <v>1.1379945590471907E-3</v>
      </c>
      <c r="BN19">
        <f t="shared" si="43"/>
        <v>4.3692288827326717E-2</v>
      </c>
      <c r="BO19">
        <f t="shared" si="44"/>
        <v>0</v>
      </c>
      <c r="BP19">
        <f t="shared" si="45"/>
        <v>1.9694575454508119</v>
      </c>
      <c r="BQ19">
        <f t="shared" si="16"/>
        <v>2.0573879449355092</v>
      </c>
    </row>
    <row r="20" spans="1:69" x14ac:dyDescent="0.15">
      <c r="A20" t="s">
        <v>93</v>
      </c>
      <c r="B20">
        <v>250</v>
      </c>
      <c r="C20">
        <v>253.92219679633865</v>
      </c>
      <c r="D20" s="1">
        <v>55.29</v>
      </c>
      <c r="E20" s="1">
        <v>4.2000000000000003E-2</v>
      </c>
      <c r="F20" s="1">
        <v>3.4980000000000002</v>
      </c>
      <c r="G20" s="1">
        <v>0.42099999999999999</v>
      </c>
      <c r="H20" s="1">
        <v>6.5129999999999999</v>
      </c>
      <c r="I20" s="1">
        <v>33.365000000000002</v>
      </c>
      <c r="J20" s="1">
        <v>0.45800000000000002</v>
      </c>
      <c r="K20" s="1">
        <v>0.154</v>
      </c>
      <c r="L20" s="1">
        <v>0.107</v>
      </c>
      <c r="M20" s="1">
        <v>0.13800000000000001</v>
      </c>
      <c r="O20">
        <f t="shared" si="17"/>
        <v>99.98599999999999</v>
      </c>
      <c r="V20" s="5">
        <v>12</v>
      </c>
      <c r="W20" s="5">
        <v>4</v>
      </c>
      <c r="X20" s="15">
        <v>0</v>
      </c>
      <c r="Z20" s="14">
        <f t="shared" si="18"/>
        <v>1.9137086243922206</v>
      </c>
      <c r="AA20" s="14">
        <f t="shared" si="19"/>
        <v>1.0935697910853534E-3</v>
      </c>
      <c r="AB20" s="14">
        <f t="shared" si="20"/>
        <v>0.14268526368043971</v>
      </c>
      <c r="AC20" s="14">
        <f t="shared" si="21"/>
        <v>1.1520099354143101E-2</v>
      </c>
      <c r="AD20" s="14">
        <f t="shared" si="22"/>
        <v>0</v>
      </c>
      <c r="AE20" s="14">
        <f t="shared" si="23"/>
        <v>0.18851665369560672</v>
      </c>
      <c r="AF20" s="14">
        <f t="shared" si="24"/>
        <v>1.7214634927312458</v>
      </c>
      <c r="AG20" s="14">
        <f t="shared" si="25"/>
        <v>1.69838738957859E-2</v>
      </c>
      <c r="AH20" s="14">
        <f t="shared" si="26"/>
        <v>4.5144474531208789E-3</v>
      </c>
      <c r="AI20" s="14">
        <f t="shared" si="27"/>
        <v>2.9789566661955437E-3</v>
      </c>
      <c r="AJ20" s="14">
        <f t="shared" si="28"/>
        <v>9.2602852791188375E-3</v>
      </c>
      <c r="AK20" s="14">
        <f t="shared" si="29"/>
        <v>0</v>
      </c>
      <c r="AL20" s="14">
        <f t="shared" si="30"/>
        <v>4.012725266938963</v>
      </c>
      <c r="AM20" s="14">
        <f t="shared" si="31"/>
        <v>0.90129915536123273</v>
      </c>
      <c r="AN20" s="11">
        <f t="shared" si="2"/>
        <v>0</v>
      </c>
      <c r="AP20">
        <f t="shared" si="32"/>
        <v>55.29</v>
      </c>
      <c r="AQ20">
        <f t="shared" si="33"/>
        <v>4.2000000000000003E-2</v>
      </c>
      <c r="AR20">
        <f t="shared" si="34"/>
        <v>3.4980000000000002</v>
      </c>
      <c r="AS20">
        <f t="shared" si="35"/>
        <v>0.42099999999999999</v>
      </c>
      <c r="AT20">
        <f t="shared" si="3"/>
        <v>0</v>
      </c>
      <c r="AU20">
        <f t="shared" si="4"/>
        <v>6.5129999999999999</v>
      </c>
      <c r="AV20">
        <f t="shared" si="36"/>
        <v>33.365000000000002</v>
      </c>
      <c r="AW20">
        <f t="shared" si="37"/>
        <v>0.45800000000000002</v>
      </c>
      <c r="AX20">
        <f t="shared" si="38"/>
        <v>0.154</v>
      </c>
      <c r="AY20">
        <f t="shared" si="39"/>
        <v>0.107</v>
      </c>
      <c r="AZ20">
        <f t="shared" si="40"/>
        <v>0.13800000000000001</v>
      </c>
      <c r="BA20">
        <f t="shared" si="41"/>
        <v>0</v>
      </c>
      <c r="BB20">
        <f t="shared" si="42"/>
        <v>99.98599999999999</v>
      </c>
      <c r="BD20">
        <f t="shared" si="6"/>
        <v>0.9202729693741678</v>
      </c>
      <c r="BE20">
        <f t="shared" si="7"/>
        <v>5.2588085042446105E-4</v>
      </c>
      <c r="BF20">
        <f t="shared" si="8"/>
        <v>6.8615143193409195E-2</v>
      </c>
      <c r="BG20">
        <f t="shared" si="9"/>
        <v>5.5398381472465293E-3</v>
      </c>
      <c r="BH20">
        <f t="shared" si="10"/>
        <v>9.0654751962585614E-2</v>
      </c>
      <c r="BI20">
        <f t="shared" si="11"/>
        <v>0</v>
      </c>
      <c r="BJ20">
        <f t="shared" si="12"/>
        <v>0.8278252498486518</v>
      </c>
      <c r="BK20">
        <f t="shared" si="13"/>
        <v>8.1672830766048362E-3</v>
      </c>
      <c r="BL20">
        <f t="shared" si="14"/>
        <v>2.1709281704714299E-3</v>
      </c>
      <c r="BM20">
        <f t="shared" si="15"/>
        <v>1.4325343272711692E-3</v>
      </c>
      <c r="BN20">
        <f t="shared" si="43"/>
        <v>4.4531284033759878E-3</v>
      </c>
      <c r="BO20">
        <f t="shared" si="44"/>
        <v>0</v>
      </c>
      <c r="BP20">
        <f t="shared" si="45"/>
        <v>1.9296577073542089</v>
      </c>
      <c r="BQ20">
        <f t="shared" si="16"/>
        <v>2.0795010698767338</v>
      </c>
    </row>
    <row r="21" spans="1:69" x14ac:dyDescent="0.15">
      <c r="A21" t="s">
        <v>94</v>
      </c>
      <c r="B21">
        <v>251</v>
      </c>
      <c r="C21">
        <v>269.79233409610981</v>
      </c>
      <c r="D21" s="1">
        <v>55.195</v>
      </c>
      <c r="E21" s="1">
        <v>9.6000000000000002E-2</v>
      </c>
      <c r="F21" s="1">
        <v>3.4169999999999998</v>
      </c>
      <c r="G21" s="1">
        <v>0.432</v>
      </c>
      <c r="H21" s="1">
        <v>6.4580000000000002</v>
      </c>
      <c r="I21" s="1">
        <v>33.04</v>
      </c>
      <c r="J21" s="1">
        <v>0.49199999999999999</v>
      </c>
      <c r="K21" s="1">
        <v>0.16600000000000001</v>
      </c>
      <c r="L21" s="1">
        <v>6.0999999999999999E-2</v>
      </c>
      <c r="M21" s="1">
        <v>9.7000000000000003E-2</v>
      </c>
      <c r="O21">
        <f t="shared" si="17"/>
        <v>99.454000000000008</v>
      </c>
      <c r="V21" s="5">
        <v>12</v>
      </c>
      <c r="W21" s="5">
        <v>4</v>
      </c>
      <c r="X21" s="15">
        <v>0</v>
      </c>
      <c r="Z21" s="14">
        <f t="shared" si="18"/>
        <v>1.9192724166819199</v>
      </c>
      <c r="AA21" s="14">
        <f t="shared" si="19"/>
        <v>2.5111699591715969E-3</v>
      </c>
      <c r="AB21" s="14">
        <f t="shared" si="20"/>
        <v>0.14002705525054399</v>
      </c>
      <c r="AC21" s="14">
        <f t="shared" si="21"/>
        <v>1.1875872752370476E-2</v>
      </c>
      <c r="AD21" s="14">
        <f t="shared" si="22"/>
        <v>0</v>
      </c>
      <c r="AE21" s="14">
        <f t="shared" si="23"/>
        <v>0.18779081405784664</v>
      </c>
      <c r="AF21" s="14">
        <f t="shared" si="24"/>
        <v>1.7125938748447045</v>
      </c>
      <c r="AG21" s="14">
        <f t="shared" si="25"/>
        <v>1.832922241920798E-2</v>
      </c>
      <c r="AH21" s="14">
        <f t="shared" si="26"/>
        <v>4.8887702680501573E-3</v>
      </c>
      <c r="AI21" s="14">
        <f t="shared" si="27"/>
        <v>1.7061527206425188E-3</v>
      </c>
      <c r="AJ21" s="14">
        <f t="shared" si="28"/>
        <v>6.5392008059874272E-3</v>
      </c>
      <c r="AK21" s="14">
        <f t="shared" si="29"/>
        <v>0</v>
      </c>
      <c r="AL21" s="14">
        <f t="shared" si="30"/>
        <v>4.0055345497604442</v>
      </c>
      <c r="AM21" s="14">
        <f t="shared" si="31"/>
        <v>0.90118273676142202</v>
      </c>
      <c r="AN21" s="11">
        <f t="shared" si="2"/>
        <v>0</v>
      </c>
      <c r="AP21">
        <f t="shared" si="32"/>
        <v>55.195</v>
      </c>
      <c r="AQ21">
        <f t="shared" si="33"/>
        <v>9.6000000000000002E-2</v>
      </c>
      <c r="AR21">
        <f t="shared" si="34"/>
        <v>3.4169999999999998</v>
      </c>
      <c r="AS21">
        <f t="shared" si="35"/>
        <v>0.432</v>
      </c>
      <c r="AT21">
        <f t="shared" si="3"/>
        <v>0</v>
      </c>
      <c r="AU21">
        <f t="shared" si="4"/>
        <v>6.4580000000000002</v>
      </c>
      <c r="AV21">
        <f t="shared" si="36"/>
        <v>33.04</v>
      </c>
      <c r="AW21">
        <f t="shared" si="37"/>
        <v>0.49199999999999999</v>
      </c>
      <c r="AX21">
        <f t="shared" si="38"/>
        <v>0.16600000000000001</v>
      </c>
      <c r="AY21">
        <f t="shared" si="39"/>
        <v>6.0999999999999999E-2</v>
      </c>
      <c r="AZ21">
        <f t="shared" si="40"/>
        <v>9.7000000000000003E-2</v>
      </c>
      <c r="BA21">
        <f t="shared" si="41"/>
        <v>0</v>
      </c>
      <c r="BB21">
        <f t="shared" si="42"/>
        <v>99.454000000000008</v>
      </c>
      <c r="BD21">
        <f t="shared" si="6"/>
        <v>0.91869174434087886</v>
      </c>
      <c r="BE21">
        <f t="shared" si="7"/>
        <v>1.2020133723987679E-3</v>
      </c>
      <c r="BF21">
        <f t="shared" si="8"/>
        <v>6.7026284817575527E-2</v>
      </c>
      <c r="BG21">
        <f t="shared" si="9"/>
        <v>5.6845845121389557E-3</v>
      </c>
      <c r="BH21">
        <f t="shared" si="10"/>
        <v>8.9889204387283567E-2</v>
      </c>
      <c r="BI21">
        <f t="shared" si="11"/>
        <v>0</v>
      </c>
      <c r="BJ21">
        <f t="shared" si="12"/>
        <v>0.81976161411657289</v>
      </c>
      <c r="BK21">
        <f t="shared" si="13"/>
        <v>8.7735879338200415E-3</v>
      </c>
      <c r="BL21">
        <f t="shared" si="14"/>
        <v>2.3400914045341387E-3</v>
      </c>
      <c r="BM21">
        <f t="shared" si="15"/>
        <v>8.1667844825739555E-4</v>
      </c>
      <c r="BN21">
        <f t="shared" si="43"/>
        <v>3.1300975009237015E-3</v>
      </c>
      <c r="BO21">
        <f t="shared" si="44"/>
        <v>0</v>
      </c>
      <c r="BP21">
        <f t="shared" si="45"/>
        <v>1.9173159008343839</v>
      </c>
      <c r="BQ21">
        <f t="shared" si="16"/>
        <v>2.0891364579083205</v>
      </c>
    </row>
    <row r="22" spans="1:69" x14ac:dyDescent="0.15">
      <c r="A22" t="s">
        <v>95</v>
      </c>
      <c r="B22">
        <v>252</v>
      </c>
      <c r="C22">
        <v>285.66247139588097</v>
      </c>
      <c r="D22" s="1">
        <v>55.686999999999998</v>
      </c>
      <c r="E22" s="1">
        <v>9.0999999999999998E-2</v>
      </c>
      <c r="F22" s="1">
        <v>3.5070000000000001</v>
      </c>
      <c r="G22" s="1">
        <v>0.443</v>
      </c>
      <c r="H22" s="1">
        <v>6.6230000000000002</v>
      </c>
      <c r="I22" s="1">
        <v>33.225999999999999</v>
      </c>
      <c r="J22" s="1">
        <v>0.47199999999999998</v>
      </c>
      <c r="K22" s="1">
        <v>0.17</v>
      </c>
      <c r="L22" s="1">
        <v>5.7000000000000002E-2</v>
      </c>
      <c r="M22" s="1">
        <v>2.8000000000000001E-2</v>
      </c>
      <c r="O22">
        <f t="shared" si="17"/>
        <v>100.304</v>
      </c>
      <c r="V22" s="5">
        <v>12</v>
      </c>
      <c r="W22" s="5">
        <v>4</v>
      </c>
      <c r="X22" s="15">
        <v>0</v>
      </c>
      <c r="Z22" s="14">
        <f t="shared" si="18"/>
        <v>1.9199601885133522</v>
      </c>
      <c r="AA22" s="14">
        <f t="shared" si="19"/>
        <v>2.3601944455841368E-3</v>
      </c>
      <c r="AB22" s="14">
        <f t="shared" si="20"/>
        <v>0.14249652063418894</v>
      </c>
      <c r="AC22" s="14">
        <f t="shared" si="21"/>
        <v>1.2074997023202515E-2</v>
      </c>
      <c r="AD22" s="14">
        <f t="shared" si="22"/>
        <v>0</v>
      </c>
      <c r="AE22" s="14">
        <f t="shared" si="23"/>
        <v>0.19095567792508666</v>
      </c>
      <c r="AF22" s="14">
        <f t="shared" si="24"/>
        <v>1.7076305894427253</v>
      </c>
      <c r="AG22" s="14">
        <f t="shared" si="25"/>
        <v>1.7435020185594091E-2</v>
      </c>
      <c r="AH22" s="14">
        <f t="shared" si="26"/>
        <v>4.964116671955939E-3</v>
      </c>
      <c r="AI22" s="14">
        <f t="shared" si="27"/>
        <v>1.5807545518441034E-3</v>
      </c>
      <c r="AJ22" s="14">
        <f t="shared" si="28"/>
        <v>1.8715976376677342E-3</v>
      </c>
      <c r="AK22" s="14">
        <f t="shared" si="29"/>
        <v>0</v>
      </c>
      <c r="AL22" s="14">
        <f t="shared" si="30"/>
        <v>4.0013296570312011</v>
      </c>
      <c r="AM22" s="14">
        <f t="shared" si="31"/>
        <v>0.89942217469537133</v>
      </c>
      <c r="AN22" s="11">
        <f t="shared" si="2"/>
        <v>0</v>
      </c>
      <c r="AP22">
        <f t="shared" si="32"/>
        <v>55.686999999999998</v>
      </c>
      <c r="AQ22">
        <f t="shared" si="33"/>
        <v>9.0999999999999998E-2</v>
      </c>
      <c r="AR22">
        <f t="shared" si="34"/>
        <v>3.5070000000000001</v>
      </c>
      <c r="AS22">
        <f t="shared" si="35"/>
        <v>0.443</v>
      </c>
      <c r="AT22">
        <f t="shared" si="3"/>
        <v>0</v>
      </c>
      <c r="AU22">
        <f t="shared" si="4"/>
        <v>6.6230000000000002</v>
      </c>
      <c r="AV22">
        <f t="shared" si="36"/>
        <v>33.225999999999999</v>
      </c>
      <c r="AW22">
        <f t="shared" si="37"/>
        <v>0.47199999999999998</v>
      </c>
      <c r="AX22">
        <f t="shared" si="38"/>
        <v>0.17</v>
      </c>
      <c r="AY22">
        <f t="shared" si="39"/>
        <v>5.7000000000000002E-2</v>
      </c>
      <c r="AZ22">
        <f t="shared" si="40"/>
        <v>2.8000000000000001E-2</v>
      </c>
      <c r="BA22">
        <f t="shared" si="41"/>
        <v>0</v>
      </c>
      <c r="BB22">
        <f t="shared" si="42"/>
        <v>100.304</v>
      </c>
      <c r="BD22">
        <f t="shared" si="6"/>
        <v>0.92688082556591211</v>
      </c>
      <c r="BE22">
        <f t="shared" si="7"/>
        <v>1.1394085092529987E-3</v>
      </c>
      <c r="BF22">
        <f t="shared" si="8"/>
        <v>6.8791683012946261E-2</v>
      </c>
      <c r="BG22">
        <f t="shared" si="9"/>
        <v>5.829330877031383E-3</v>
      </c>
      <c r="BH22">
        <f t="shared" si="10"/>
        <v>9.2185847113189695E-2</v>
      </c>
      <c r="BI22">
        <f t="shared" si="11"/>
        <v>0</v>
      </c>
      <c r="BJ22">
        <f t="shared" si="12"/>
        <v>0.82437649487400877</v>
      </c>
      <c r="BK22">
        <f t="shared" si="13"/>
        <v>8.4169380178110969E-3</v>
      </c>
      <c r="BL22">
        <f t="shared" si="14"/>
        <v>2.3964791492217083E-3</v>
      </c>
      <c r="BM22">
        <f t="shared" si="15"/>
        <v>7.6312576312576313E-4</v>
      </c>
      <c r="BN22">
        <f t="shared" si="43"/>
        <v>9.0353329923570759E-4</v>
      </c>
      <c r="BO22">
        <f t="shared" si="44"/>
        <v>0</v>
      </c>
      <c r="BP22">
        <f t="shared" si="45"/>
        <v>1.9316836661817356</v>
      </c>
      <c r="BQ22">
        <f t="shared" si="16"/>
        <v>2.071420764736513</v>
      </c>
    </row>
    <row r="23" spans="1:69" x14ac:dyDescent="0.15">
      <c r="A23" t="s">
        <v>96</v>
      </c>
      <c r="B23">
        <v>253</v>
      </c>
      <c r="C23">
        <v>301.53260869565213</v>
      </c>
      <c r="D23" s="1">
        <v>55.279000000000003</v>
      </c>
      <c r="E23" s="1">
        <v>0.113</v>
      </c>
      <c r="F23" s="1">
        <v>3.5910000000000002</v>
      </c>
      <c r="G23" s="1">
        <v>0.45300000000000001</v>
      </c>
      <c r="H23" s="1">
        <v>6.5890000000000004</v>
      </c>
      <c r="I23" s="1">
        <v>33.42</v>
      </c>
      <c r="J23" s="1">
        <v>0.47</v>
      </c>
      <c r="K23" s="1">
        <v>0.17799999999999999</v>
      </c>
      <c r="L23" s="1">
        <v>9.7000000000000003E-2</v>
      </c>
      <c r="M23" s="1">
        <v>1.6E-2</v>
      </c>
      <c r="O23">
        <f t="shared" si="17"/>
        <v>100.206</v>
      </c>
      <c r="V23" s="5">
        <v>12</v>
      </c>
      <c r="W23" s="5">
        <v>4</v>
      </c>
      <c r="X23" s="15">
        <v>0</v>
      </c>
      <c r="Z23" s="14">
        <f t="shared" si="18"/>
        <v>1.9095870384604954</v>
      </c>
      <c r="AA23" s="14">
        <f t="shared" si="19"/>
        <v>2.9364709839282545E-3</v>
      </c>
      <c r="AB23" s="14">
        <f t="shared" si="20"/>
        <v>0.14619239404039561</v>
      </c>
      <c r="AC23" s="14">
        <f t="shared" si="21"/>
        <v>1.2371500779440369E-2</v>
      </c>
      <c r="AD23" s="14">
        <f t="shared" si="22"/>
        <v>0</v>
      </c>
      <c r="AE23" s="14">
        <f t="shared" si="23"/>
        <v>0.19034356869435226</v>
      </c>
      <c r="AF23" s="14">
        <f t="shared" si="24"/>
        <v>1.7209299363157597</v>
      </c>
      <c r="AG23" s="14">
        <f t="shared" si="25"/>
        <v>1.7394790097974028E-2</v>
      </c>
      <c r="AH23" s="14">
        <f t="shared" si="26"/>
        <v>5.2077957136418855E-3</v>
      </c>
      <c r="AI23" s="14">
        <f t="shared" si="27"/>
        <v>2.6952695095078943E-3</v>
      </c>
      <c r="AJ23" s="14">
        <f t="shared" si="28"/>
        <v>1.0715571003242291E-3</v>
      </c>
      <c r="AK23" s="14">
        <f t="shared" si="29"/>
        <v>0</v>
      </c>
      <c r="AL23" s="14">
        <f t="shared" si="30"/>
        <v>4.008730321695821</v>
      </c>
      <c r="AM23" s="14">
        <f t="shared" si="31"/>
        <v>0.90041008354095031</v>
      </c>
      <c r="AN23" s="11">
        <f t="shared" si="2"/>
        <v>0</v>
      </c>
      <c r="AP23">
        <f t="shared" si="32"/>
        <v>55.279000000000003</v>
      </c>
      <c r="AQ23">
        <f t="shared" si="33"/>
        <v>0.113</v>
      </c>
      <c r="AR23">
        <f t="shared" si="34"/>
        <v>3.5910000000000002</v>
      </c>
      <c r="AS23">
        <f t="shared" si="35"/>
        <v>0.45300000000000001</v>
      </c>
      <c r="AT23">
        <f t="shared" si="3"/>
        <v>0</v>
      </c>
      <c r="AU23">
        <f t="shared" si="4"/>
        <v>6.5890000000000013</v>
      </c>
      <c r="AV23">
        <f t="shared" si="36"/>
        <v>33.42</v>
      </c>
      <c r="AW23">
        <f t="shared" si="37"/>
        <v>0.47</v>
      </c>
      <c r="AX23">
        <f t="shared" si="38"/>
        <v>0.17799999999999999</v>
      </c>
      <c r="AY23">
        <f t="shared" si="39"/>
        <v>9.7000000000000003E-2</v>
      </c>
      <c r="AZ23">
        <f t="shared" si="40"/>
        <v>1.6E-2</v>
      </c>
      <c r="BA23">
        <f t="shared" si="41"/>
        <v>0</v>
      </c>
      <c r="BB23">
        <f t="shared" si="42"/>
        <v>100.206</v>
      </c>
      <c r="BD23">
        <f t="shared" si="6"/>
        <v>0.92008988015978699</v>
      </c>
      <c r="BE23">
        <f t="shared" si="7"/>
        <v>1.4148699070943831E-3</v>
      </c>
      <c r="BF23">
        <f t="shared" si="8"/>
        <v>7.0439387995292285E-2</v>
      </c>
      <c r="BG23">
        <f t="shared" si="9"/>
        <v>5.9609184814790441E-3</v>
      </c>
      <c r="BH23">
        <f t="shared" si="10"/>
        <v>9.1712599521184809E-2</v>
      </c>
      <c r="BI23">
        <f t="shared" si="11"/>
        <v>0</v>
      </c>
      <c r="BJ23">
        <f t="shared" si="12"/>
        <v>0.82918986512638826</v>
      </c>
      <c r="BK23">
        <f t="shared" si="13"/>
        <v>8.3812730262102023E-3</v>
      </c>
      <c r="BL23">
        <f t="shared" si="14"/>
        <v>2.5092546385968475E-3</v>
      </c>
      <c r="BM23">
        <f t="shared" si="15"/>
        <v>1.2986526144420881E-3</v>
      </c>
      <c r="BN23">
        <f t="shared" si="43"/>
        <v>5.1630474242040432E-4</v>
      </c>
      <c r="BO23">
        <f t="shared" si="44"/>
        <v>0</v>
      </c>
      <c r="BP23">
        <f t="shared" si="45"/>
        <v>1.9315130062128951</v>
      </c>
      <c r="BQ23">
        <f t="shared" si="16"/>
        <v>2.0754353239151677</v>
      </c>
    </row>
    <row r="24" spans="1:69" x14ac:dyDescent="0.15">
      <c r="A24" t="s">
        <v>97</v>
      </c>
      <c r="B24">
        <v>254</v>
      </c>
      <c r="C24">
        <v>317.40274599542329</v>
      </c>
      <c r="D24" s="1">
        <v>55.429000000000002</v>
      </c>
      <c r="E24" s="1">
        <v>6.2E-2</v>
      </c>
      <c r="F24" s="1">
        <v>3.6179999999999999</v>
      </c>
      <c r="G24" s="1">
        <v>0.46700000000000003</v>
      </c>
      <c r="H24" s="1">
        <v>6.6189999999999998</v>
      </c>
      <c r="I24" s="1">
        <v>33.143999999999998</v>
      </c>
      <c r="J24" s="1">
        <v>0.47699999999999998</v>
      </c>
      <c r="K24" s="1">
        <v>0.184</v>
      </c>
      <c r="L24" s="1">
        <v>8.8999999999999996E-2</v>
      </c>
      <c r="M24" s="1">
        <v>1.2E-2</v>
      </c>
      <c r="O24">
        <f t="shared" si="17"/>
        <v>100.101</v>
      </c>
      <c r="V24" s="5">
        <v>12</v>
      </c>
      <c r="W24" s="5">
        <v>4</v>
      </c>
      <c r="X24" s="15">
        <v>0</v>
      </c>
      <c r="Z24" s="14">
        <f t="shared" si="18"/>
        <v>1.9158327351409106</v>
      </c>
      <c r="AA24" s="14">
        <f t="shared" si="19"/>
        <v>1.6120563764585871E-3</v>
      </c>
      <c r="AB24" s="14">
        <f t="shared" si="20"/>
        <v>0.14737343339139633</v>
      </c>
      <c r="AC24" s="14">
        <f t="shared" si="21"/>
        <v>1.2760930146203759E-2</v>
      </c>
      <c r="AD24" s="14">
        <f t="shared" si="22"/>
        <v>0</v>
      </c>
      <c r="AE24" s="14">
        <f t="shared" si="23"/>
        <v>0.1913164646850157</v>
      </c>
      <c r="AF24" s="14">
        <f t="shared" si="24"/>
        <v>1.707665993951726</v>
      </c>
      <c r="AG24" s="14">
        <f t="shared" si="25"/>
        <v>1.7663671509029859E-2</v>
      </c>
      <c r="AH24" s="14">
        <f t="shared" si="26"/>
        <v>5.3863308556950391E-3</v>
      </c>
      <c r="AI24" s="14">
        <f t="shared" si="27"/>
        <v>2.4743534498034045E-3</v>
      </c>
      <c r="AJ24" s="14">
        <f t="shared" si="28"/>
        <v>8.0411441518515652E-4</v>
      </c>
      <c r="AK24" s="14">
        <f t="shared" si="29"/>
        <v>0</v>
      </c>
      <c r="AL24" s="14">
        <f t="shared" si="30"/>
        <v>4.0028900839214243</v>
      </c>
      <c r="AM24" s="14">
        <f t="shared" si="31"/>
        <v>0.89925316907752817</v>
      </c>
      <c r="AN24" s="11">
        <f t="shared" si="2"/>
        <v>0</v>
      </c>
      <c r="AP24">
        <f t="shared" si="32"/>
        <v>55.429000000000002</v>
      </c>
      <c r="AQ24">
        <f t="shared" si="33"/>
        <v>6.2E-2</v>
      </c>
      <c r="AR24">
        <f t="shared" si="34"/>
        <v>3.6179999999999999</v>
      </c>
      <c r="AS24">
        <f t="shared" si="35"/>
        <v>0.46700000000000003</v>
      </c>
      <c r="AT24">
        <f t="shared" si="3"/>
        <v>0</v>
      </c>
      <c r="AU24">
        <f t="shared" si="4"/>
        <v>6.6189999999999998</v>
      </c>
      <c r="AV24">
        <f t="shared" si="36"/>
        <v>33.143999999999998</v>
      </c>
      <c r="AW24">
        <f t="shared" si="37"/>
        <v>0.47699999999999998</v>
      </c>
      <c r="AX24">
        <f t="shared" si="38"/>
        <v>0.184</v>
      </c>
      <c r="AY24">
        <f t="shared" si="39"/>
        <v>8.8999999999999996E-2</v>
      </c>
      <c r="AZ24">
        <f t="shared" si="40"/>
        <v>1.2E-2</v>
      </c>
      <c r="BA24">
        <f t="shared" si="41"/>
        <v>0</v>
      </c>
      <c r="BB24">
        <f t="shared" si="42"/>
        <v>100.101</v>
      </c>
      <c r="BD24">
        <f t="shared" si="6"/>
        <v>0.92258655126498013</v>
      </c>
      <c r="BE24">
        <f t="shared" si="7"/>
        <v>7.7630030300753763E-4</v>
      </c>
      <c r="BF24">
        <f t="shared" si="8"/>
        <v>7.0969007453903499E-2</v>
      </c>
      <c r="BG24">
        <f t="shared" si="9"/>
        <v>6.1451411277057702E-3</v>
      </c>
      <c r="BH24">
        <f t="shared" si="10"/>
        <v>9.2130170925894997E-2</v>
      </c>
      <c r="BI24">
        <f t="shared" si="11"/>
        <v>0</v>
      </c>
      <c r="BJ24">
        <f t="shared" si="12"/>
        <v>0.82234197755083804</v>
      </c>
      <c r="BK24">
        <f t="shared" si="13"/>
        <v>8.5061004968133326E-3</v>
      </c>
      <c r="BL24">
        <f t="shared" si="14"/>
        <v>2.5938362556282017E-3</v>
      </c>
      <c r="BM24">
        <f t="shared" si="15"/>
        <v>1.191547244178823E-3</v>
      </c>
      <c r="BN24">
        <f t="shared" si="43"/>
        <v>3.8722855681530327E-4</v>
      </c>
      <c r="BO24">
        <f t="shared" si="44"/>
        <v>0</v>
      </c>
      <c r="BP24">
        <f t="shared" si="45"/>
        <v>1.9276278611797659</v>
      </c>
      <c r="BQ24">
        <f t="shared" si="16"/>
        <v>2.0765886219716374</v>
      </c>
    </row>
    <row r="25" spans="1:69" x14ac:dyDescent="0.15">
      <c r="A25" t="s">
        <v>98</v>
      </c>
      <c r="B25">
        <v>255</v>
      </c>
      <c r="C25">
        <v>333.2728832951945</v>
      </c>
      <c r="D25" s="1">
        <v>55.609000000000002</v>
      </c>
      <c r="E25" s="1">
        <v>0.111</v>
      </c>
      <c r="F25" s="1">
        <v>3.6259999999999999</v>
      </c>
      <c r="G25" s="1">
        <v>0.49399999999999999</v>
      </c>
      <c r="H25" s="1">
        <v>6.6749999999999998</v>
      </c>
      <c r="I25" s="1">
        <v>33.329000000000001</v>
      </c>
      <c r="J25" s="1">
        <v>0.48299999999999998</v>
      </c>
      <c r="K25" s="1">
        <v>0.16800000000000001</v>
      </c>
      <c r="L25" s="1">
        <v>9.6000000000000002E-2</v>
      </c>
      <c r="M25" s="1">
        <v>0.02</v>
      </c>
      <c r="O25">
        <f t="shared" si="17"/>
        <v>100.611</v>
      </c>
      <c r="V25" s="5">
        <v>12</v>
      </c>
      <c r="W25" s="5">
        <v>4</v>
      </c>
      <c r="X25" s="15">
        <v>0</v>
      </c>
      <c r="Z25" s="14">
        <f t="shared" si="18"/>
        <v>1.9131411099320796</v>
      </c>
      <c r="AA25" s="14">
        <f t="shared" si="19"/>
        <v>2.8727172855484593E-3</v>
      </c>
      <c r="AB25" s="14">
        <f t="shared" si="20"/>
        <v>0.14701437815683341</v>
      </c>
      <c r="AC25" s="14">
        <f t="shared" si="21"/>
        <v>1.3436116853519992E-2</v>
      </c>
      <c r="AD25" s="14">
        <f t="shared" si="22"/>
        <v>0</v>
      </c>
      <c r="AE25" s="14">
        <f t="shared" si="23"/>
        <v>0.19204040291838756</v>
      </c>
      <c r="AF25" s="14">
        <f t="shared" si="24"/>
        <v>1.7092345606583947</v>
      </c>
      <c r="AG25" s="14">
        <f t="shared" si="25"/>
        <v>1.7802914405825449E-2</v>
      </c>
      <c r="AH25" s="14">
        <f t="shared" si="26"/>
        <v>4.8951483484396653E-3</v>
      </c>
      <c r="AI25" s="14">
        <f t="shared" si="27"/>
        <v>2.656588789224311E-3</v>
      </c>
      <c r="AJ25" s="14">
        <f t="shared" si="28"/>
        <v>1.3339758578845224E-3</v>
      </c>
      <c r="AK25" s="14">
        <f t="shared" si="29"/>
        <v>0</v>
      </c>
      <c r="AL25" s="14">
        <f t="shared" si="30"/>
        <v>4.004427913206138</v>
      </c>
      <c r="AM25" s="14">
        <f t="shared" si="31"/>
        <v>0.89899388221201282</v>
      </c>
      <c r="AN25" s="11">
        <f t="shared" si="2"/>
        <v>0</v>
      </c>
      <c r="AP25">
        <f t="shared" si="32"/>
        <v>55.609000000000002</v>
      </c>
      <c r="AQ25">
        <f t="shared" si="33"/>
        <v>0.111</v>
      </c>
      <c r="AR25">
        <f t="shared" si="34"/>
        <v>3.6259999999999999</v>
      </c>
      <c r="AS25">
        <f t="shared" si="35"/>
        <v>0.49399999999999999</v>
      </c>
      <c r="AT25">
        <f t="shared" si="3"/>
        <v>0</v>
      </c>
      <c r="AU25">
        <f t="shared" si="4"/>
        <v>6.6749999999999998</v>
      </c>
      <c r="AV25">
        <f t="shared" si="36"/>
        <v>33.329000000000001</v>
      </c>
      <c r="AW25">
        <f t="shared" si="37"/>
        <v>0.48299999999999998</v>
      </c>
      <c r="AX25">
        <f t="shared" si="38"/>
        <v>0.16800000000000001</v>
      </c>
      <c r="AY25">
        <f t="shared" si="39"/>
        <v>9.6000000000000002E-2</v>
      </c>
      <c r="AZ25">
        <f t="shared" si="40"/>
        <v>0.02</v>
      </c>
      <c r="BA25">
        <f t="shared" si="41"/>
        <v>0</v>
      </c>
      <c r="BB25">
        <f t="shared" si="42"/>
        <v>100.611</v>
      </c>
      <c r="BD25">
        <f t="shared" si="6"/>
        <v>0.9255825565912118</v>
      </c>
      <c r="BE25">
        <f t="shared" si="7"/>
        <v>1.3898279618360754E-3</v>
      </c>
      <c r="BF25">
        <f t="shared" si="8"/>
        <v>7.1125931737936451E-2</v>
      </c>
      <c r="BG25">
        <f t="shared" si="9"/>
        <v>6.5004276597144545E-3</v>
      </c>
      <c r="BH25">
        <f t="shared" si="10"/>
        <v>9.2909637548020715E-2</v>
      </c>
      <c r="BI25">
        <f t="shared" si="11"/>
        <v>0</v>
      </c>
      <c r="BJ25">
        <f t="shared" si="12"/>
        <v>0.82693204712140611</v>
      </c>
      <c r="BK25">
        <f t="shared" si="13"/>
        <v>8.6130954716160165E-3</v>
      </c>
      <c r="BL25">
        <f t="shared" si="14"/>
        <v>2.3682852768779237E-3</v>
      </c>
      <c r="BM25">
        <f t="shared" si="15"/>
        <v>1.2852644431591799E-3</v>
      </c>
      <c r="BN25">
        <f t="shared" si="43"/>
        <v>6.4538092802550549E-4</v>
      </c>
      <c r="BO25">
        <f t="shared" si="44"/>
        <v>0</v>
      </c>
      <c r="BP25">
        <f t="shared" si="45"/>
        <v>1.937352454739804</v>
      </c>
      <c r="BQ25">
        <f t="shared" si="16"/>
        <v>2.0669589074559753</v>
      </c>
    </row>
    <row r="26" spans="1:69" x14ac:dyDescent="0.15">
      <c r="A26" t="s">
        <v>99</v>
      </c>
      <c r="B26">
        <v>256</v>
      </c>
      <c r="C26">
        <v>349.14302059496566</v>
      </c>
      <c r="D26" s="1">
        <v>55.485999999999997</v>
      </c>
      <c r="E26" s="1">
        <v>0.13800000000000001</v>
      </c>
      <c r="F26" s="1">
        <v>3.6440000000000001</v>
      </c>
      <c r="G26" s="1">
        <v>0.49299999999999999</v>
      </c>
      <c r="H26" s="1">
        <v>6.625</v>
      </c>
      <c r="I26" s="1">
        <v>33.203000000000003</v>
      </c>
      <c r="J26" s="1">
        <v>0.503</v>
      </c>
      <c r="K26" s="1">
        <v>0.14799999999999999</v>
      </c>
      <c r="L26" s="1">
        <v>0.06</v>
      </c>
      <c r="M26" s="1">
        <v>1.4999999999999999E-2</v>
      </c>
      <c r="O26">
        <f t="shared" si="17"/>
        <v>100.315</v>
      </c>
      <c r="V26" s="5">
        <v>12</v>
      </c>
      <c r="W26" s="5">
        <v>4</v>
      </c>
      <c r="X26" s="15">
        <v>0</v>
      </c>
      <c r="Z26" s="14">
        <f t="shared" si="18"/>
        <v>1.9136683328591007</v>
      </c>
      <c r="AA26" s="14">
        <f t="shared" si="19"/>
        <v>3.5803899492008757E-3</v>
      </c>
      <c r="AB26" s="14">
        <f t="shared" si="20"/>
        <v>0.14811250048333877</v>
      </c>
      <c r="AC26" s="14">
        <f t="shared" si="21"/>
        <v>1.3442346214201583E-2</v>
      </c>
      <c r="AD26" s="14">
        <f t="shared" si="22"/>
        <v>0</v>
      </c>
      <c r="AE26" s="14">
        <f t="shared" si="23"/>
        <v>0.19107706208651967</v>
      </c>
      <c r="AF26" s="14">
        <f t="shared" si="24"/>
        <v>1.7070177687908366</v>
      </c>
      <c r="AG26" s="14">
        <f t="shared" si="25"/>
        <v>1.8586314954088971E-2</v>
      </c>
      <c r="AH26" s="14">
        <f t="shared" si="26"/>
        <v>4.3231432409569078E-3</v>
      </c>
      <c r="AI26" s="14">
        <f t="shared" si="27"/>
        <v>1.6645072342859953E-3</v>
      </c>
      <c r="AJ26" s="14">
        <f t="shared" si="28"/>
        <v>1.002976060797118E-3</v>
      </c>
      <c r="AK26" s="14">
        <f t="shared" si="29"/>
        <v>0</v>
      </c>
      <c r="AL26" s="14">
        <f t="shared" si="30"/>
        <v>4.0024753418733265</v>
      </c>
      <c r="AM26" s="14">
        <f t="shared" si="31"/>
        <v>0.8993321835252045</v>
      </c>
      <c r="AN26" s="11">
        <f t="shared" si="2"/>
        <v>0</v>
      </c>
      <c r="AP26">
        <f t="shared" si="32"/>
        <v>55.485999999999997</v>
      </c>
      <c r="AQ26">
        <f t="shared" si="33"/>
        <v>0.13800000000000001</v>
      </c>
      <c r="AR26">
        <f t="shared" si="34"/>
        <v>3.6440000000000001</v>
      </c>
      <c r="AS26">
        <f t="shared" si="35"/>
        <v>0.49299999999999999</v>
      </c>
      <c r="AT26">
        <f t="shared" si="3"/>
        <v>0</v>
      </c>
      <c r="AU26">
        <f t="shared" si="4"/>
        <v>6.6249999999999991</v>
      </c>
      <c r="AV26">
        <f t="shared" si="36"/>
        <v>33.203000000000003</v>
      </c>
      <c r="AW26">
        <f t="shared" si="37"/>
        <v>0.503</v>
      </c>
      <c r="AX26">
        <f t="shared" si="38"/>
        <v>0.14799999999999999</v>
      </c>
      <c r="AY26">
        <f t="shared" si="39"/>
        <v>0.06</v>
      </c>
      <c r="AZ26">
        <f t="shared" si="40"/>
        <v>1.4999999999999999E-2</v>
      </c>
      <c r="BA26">
        <f t="shared" si="41"/>
        <v>0</v>
      </c>
      <c r="BB26">
        <f t="shared" si="42"/>
        <v>100.315</v>
      </c>
      <c r="BD26">
        <f t="shared" si="6"/>
        <v>0.92353528628495341</v>
      </c>
      <c r="BE26">
        <f t="shared" si="7"/>
        <v>1.7278942228232291E-3</v>
      </c>
      <c r="BF26">
        <f t="shared" si="8"/>
        <v>7.1479011377010598E-2</v>
      </c>
      <c r="BG26">
        <f t="shared" si="9"/>
        <v>6.4872688992696883E-3</v>
      </c>
      <c r="BH26">
        <f t="shared" si="10"/>
        <v>9.2213685206837037E-2</v>
      </c>
      <c r="BI26">
        <f t="shared" si="11"/>
        <v>0</v>
      </c>
      <c r="BJ26">
        <f t="shared" si="12"/>
        <v>0.82380583757604631</v>
      </c>
      <c r="BK26">
        <f t="shared" si="13"/>
        <v>8.9697453876249611E-3</v>
      </c>
      <c r="BL26">
        <f t="shared" si="14"/>
        <v>2.0863465534400752E-3</v>
      </c>
      <c r="BM26">
        <f t="shared" si="15"/>
        <v>8.0329027697448741E-4</v>
      </c>
      <c r="BN26">
        <f t="shared" si="43"/>
        <v>4.8403569601912906E-4</v>
      </c>
      <c r="BO26">
        <f t="shared" si="44"/>
        <v>0</v>
      </c>
      <c r="BP26">
        <f t="shared" si="45"/>
        <v>1.9315924014809991</v>
      </c>
      <c r="BQ26">
        <f t="shared" si="16"/>
        <v>2.07211176581795</v>
      </c>
    </row>
    <row r="27" spans="1:69" x14ac:dyDescent="0.15">
      <c r="A27" t="s">
        <v>100</v>
      </c>
      <c r="B27">
        <v>257</v>
      </c>
      <c r="C27">
        <v>365.01315789473682</v>
      </c>
      <c r="D27" s="1">
        <v>55.673000000000002</v>
      </c>
      <c r="E27" s="1">
        <v>0.10100000000000001</v>
      </c>
      <c r="F27" s="1">
        <v>3.6459999999999999</v>
      </c>
      <c r="G27" s="1">
        <v>0.51500000000000001</v>
      </c>
      <c r="H27" s="1">
        <v>6.5469999999999997</v>
      </c>
      <c r="I27" s="1">
        <v>33.027000000000001</v>
      </c>
      <c r="J27" s="1">
        <v>0.51100000000000001</v>
      </c>
      <c r="K27" s="1">
        <v>0.18</v>
      </c>
      <c r="L27" s="1">
        <v>7.6999999999999999E-2</v>
      </c>
      <c r="M27" s="1">
        <v>1.7999999999999999E-2</v>
      </c>
      <c r="O27">
        <f t="shared" si="17"/>
        <v>100.295</v>
      </c>
      <c r="V27" s="5">
        <v>12</v>
      </c>
      <c r="W27" s="5">
        <v>4</v>
      </c>
      <c r="X27" s="15">
        <v>0</v>
      </c>
      <c r="Z27" s="14">
        <f t="shared" si="18"/>
        <v>1.9193165236006147</v>
      </c>
      <c r="AA27" s="14">
        <f t="shared" si="19"/>
        <v>2.6193367834619874E-3</v>
      </c>
      <c r="AB27" s="14">
        <f t="shared" si="20"/>
        <v>0.14813194833615925</v>
      </c>
      <c r="AC27" s="14">
        <f t="shared" si="21"/>
        <v>1.4036347499048226E-2</v>
      </c>
      <c r="AD27" s="14">
        <f t="shared" si="22"/>
        <v>0</v>
      </c>
      <c r="AE27" s="14">
        <f t="shared" si="23"/>
        <v>0.18874859979689118</v>
      </c>
      <c r="AF27" s="14">
        <f t="shared" si="24"/>
        <v>1.6972607496002385</v>
      </c>
      <c r="AG27" s="14">
        <f t="shared" si="25"/>
        <v>1.8874042662642209E-2</v>
      </c>
      <c r="AH27" s="14">
        <f t="shared" si="26"/>
        <v>5.2556827302001783E-3</v>
      </c>
      <c r="AI27" s="14">
        <f t="shared" si="27"/>
        <v>2.135226186021519E-3</v>
      </c>
      <c r="AJ27" s="14">
        <f t="shared" si="28"/>
        <v>1.2030690060820767E-3</v>
      </c>
      <c r="AK27" s="14">
        <f t="shared" si="29"/>
        <v>0</v>
      </c>
      <c r="AL27" s="14">
        <f t="shared" si="30"/>
        <v>3.9975815262013601</v>
      </c>
      <c r="AM27" s="14">
        <f t="shared" si="31"/>
        <v>0.89992170512981529</v>
      </c>
      <c r="AN27" s="11">
        <f t="shared" si="2"/>
        <v>0</v>
      </c>
      <c r="AP27">
        <f t="shared" si="32"/>
        <v>55.673000000000002</v>
      </c>
      <c r="AQ27">
        <f t="shared" si="33"/>
        <v>0.10100000000000001</v>
      </c>
      <c r="AR27">
        <f t="shared" si="34"/>
        <v>3.6459999999999999</v>
      </c>
      <c r="AS27">
        <f t="shared" si="35"/>
        <v>0.51500000000000001</v>
      </c>
      <c r="AT27">
        <f t="shared" si="3"/>
        <v>0</v>
      </c>
      <c r="AU27">
        <f t="shared" si="4"/>
        <v>6.5469999999999997</v>
      </c>
      <c r="AV27">
        <f t="shared" si="36"/>
        <v>33.027000000000001</v>
      </c>
      <c r="AW27">
        <f t="shared" si="37"/>
        <v>0.51100000000000001</v>
      </c>
      <c r="AX27">
        <f t="shared" si="38"/>
        <v>0.18</v>
      </c>
      <c r="AY27">
        <f t="shared" si="39"/>
        <v>7.6999999999999999E-2</v>
      </c>
      <c r="AZ27">
        <f t="shared" si="40"/>
        <v>1.7999999999999999E-2</v>
      </c>
      <c r="BA27">
        <f t="shared" si="41"/>
        <v>0</v>
      </c>
      <c r="BB27">
        <f t="shared" si="42"/>
        <v>100.295</v>
      </c>
      <c r="BD27">
        <f t="shared" si="6"/>
        <v>0.9266478029294275</v>
      </c>
      <c r="BE27">
        <f t="shared" si="7"/>
        <v>1.2646182355445371E-3</v>
      </c>
      <c r="BF27">
        <f t="shared" si="8"/>
        <v>7.151824244801884E-2</v>
      </c>
      <c r="BG27">
        <f t="shared" si="9"/>
        <v>6.7767616290545429E-3</v>
      </c>
      <c r="BH27">
        <f t="shared" si="10"/>
        <v>9.11279995545905E-2</v>
      </c>
      <c r="BI27">
        <f t="shared" si="11"/>
        <v>0</v>
      </c>
      <c r="BJ27">
        <f t="shared" si="12"/>
        <v>0.81943906868728977</v>
      </c>
      <c r="BK27">
        <f t="shared" si="13"/>
        <v>9.1124053540285396E-3</v>
      </c>
      <c r="BL27">
        <f t="shared" si="14"/>
        <v>2.5374485109406321E-3</v>
      </c>
      <c r="BM27">
        <f t="shared" si="15"/>
        <v>1.0308891887839255E-3</v>
      </c>
      <c r="BN27">
        <f t="shared" si="43"/>
        <v>5.8084283522295485E-4</v>
      </c>
      <c r="BO27">
        <f t="shared" si="44"/>
        <v>0</v>
      </c>
      <c r="BP27">
        <f t="shared" si="45"/>
        <v>1.9300360793729017</v>
      </c>
      <c r="BQ27">
        <f t="shared" si="16"/>
        <v>2.0712470450294562</v>
      </c>
    </row>
    <row r="28" spans="1:69" x14ac:dyDescent="0.15">
      <c r="A28" t="s">
        <v>101</v>
      </c>
      <c r="B28">
        <v>258</v>
      </c>
      <c r="C28">
        <v>380.88329519450798</v>
      </c>
      <c r="D28" s="1">
        <v>55.502000000000002</v>
      </c>
      <c r="E28" s="1">
        <v>9.6000000000000002E-2</v>
      </c>
      <c r="F28" s="1">
        <v>3.621</v>
      </c>
      <c r="G28" s="1">
        <v>0.504</v>
      </c>
      <c r="H28" s="1">
        <v>6.5919999999999996</v>
      </c>
      <c r="I28" s="1">
        <v>33.073</v>
      </c>
      <c r="J28" s="1">
        <v>0.52200000000000002</v>
      </c>
      <c r="K28" s="1">
        <v>0.112</v>
      </c>
      <c r="L28" s="1">
        <v>9.0999999999999998E-2</v>
      </c>
      <c r="M28" s="1">
        <v>1.2999999999999999E-2</v>
      </c>
      <c r="O28">
        <f t="shared" si="17"/>
        <v>100.126</v>
      </c>
      <c r="V28" s="5">
        <v>12</v>
      </c>
      <c r="W28" s="5">
        <v>4</v>
      </c>
      <c r="X28" s="15">
        <v>0</v>
      </c>
      <c r="Z28" s="14">
        <f t="shared" si="18"/>
        <v>1.9171661253130883</v>
      </c>
      <c r="AA28" s="14">
        <f t="shared" si="19"/>
        <v>2.4945392225461196E-3</v>
      </c>
      <c r="AB28" s="14">
        <f t="shared" si="20"/>
        <v>0.14740415698820442</v>
      </c>
      <c r="AC28" s="14">
        <f t="shared" si="21"/>
        <v>1.376342608232527E-2</v>
      </c>
      <c r="AD28" s="14">
        <f t="shared" si="22"/>
        <v>0</v>
      </c>
      <c r="AE28" s="14">
        <f t="shared" si="23"/>
        <v>0.1904178828520168</v>
      </c>
      <c r="AF28" s="14">
        <f t="shared" si="24"/>
        <v>1.7029510639028274</v>
      </c>
      <c r="AG28" s="14">
        <f t="shared" si="25"/>
        <v>1.9318067138749912E-2</v>
      </c>
      <c r="AH28" s="14">
        <f t="shared" si="26"/>
        <v>3.2766027672170082E-3</v>
      </c>
      <c r="AI28" s="14">
        <f t="shared" si="27"/>
        <v>2.5283878221941548E-3</v>
      </c>
      <c r="AJ28" s="14">
        <f t="shared" si="28"/>
        <v>8.7058367986332468E-4</v>
      </c>
      <c r="AK28" s="14">
        <f t="shared" si="29"/>
        <v>0</v>
      </c>
      <c r="AL28" s="14">
        <f t="shared" si="30"/>
        <v>4.0001908357690326</v>
      </c>
      <c r="AM28" s="14">
        <f t="shared" si="31"/>
        <v>0.89942906627977326</v>
      </c>
      <c r="AN28" s="11">
        <f t="shared" si="2"/>
        <v>0</v>
      </c>
      <c r="AP28">
        <f t="shared" si="32"/>
        <v>55.502000000000002</v>
      </c>
      <c r="AQ28">
        <f t="shared" si="33"/>
        <v>9.6000000000000002E-2</v>
      </c>
      <c r="AR28">
        <f t="shared" si="34"/>
        <v>3.621</v>
      </c>
      <c r="AS28">
        <f t="shared" si="35"/>
        <v>0.504</v>
      </c>
      <c r="AT28">
        <f t="shared" si="3"/>
        <v>0</v>
      </c>
      <c r="AU28">
        <f t="shared" si="4"/>
        <v>6.5919999999999996</v>
      </c>
      <c r="AV28">
        <f t="shared" si="36"/>
        <v>33.073</v>
      </c>
      <c r="AW28">
        <f t="shared" si="37"/>
        <v>0.52200000000000002</v>
      </c>
      <c r="AX28">
        <f t="shared" si="38"/>
        <v>0.112</v>
      </c>
      <c r="AY28">
        <f t="shared" si="39"/>
        <v>9.0999999999999998E-2</v>
      </c>
      <c r="AZ28">
        <f t="shared" si="40"/>
        <v>1.2999999999999999E-2</v>
      </c>
      <c r="BA28">
        <f t="shared" si="41"/>
        <v>0</v>
      </c>
      <c r="BB28">
        <f t="shared" si="42"/>
        <v>100.126</v>
      </c>
      <c r="BD28">
        <f t="shared" si="6"/>
        <v>0.92380159786950744</v>
      </c>
      <c r="BE28">
        <f t="shared" si="7"/>
        <v>1.2020133723987679E-3</v>
      </c>
      <c r="BF28">
        <f t="shared" si="8"/>
        <v>7.1027854060415854E-2</v>
      </c>
      <c r="BG28">
        <f t="shared" si="9"/>
        <v>6.6320152641621156E-3</v>
      </c>
      <c r="BH28">
        <f t="shared" si="10"/>
        <v>9.1754356661655809E-2</v>
      </c>
      <c r="BI28">
        <f t="shared" si="11"/>
        <v>0</v>
      </c>
      <c r="BJ28">
        <f t="shared" si="12"/>
        <v>0.8205803832832147</v>
      </c>
      <c r="BK28">
        <f t="shared" si="13"/>
        <v>9.3085628078334592E-3</v>
      </c>
      <c r="BL28">
        <f t="shared" si="14"/>
        <v>1.5788568512519489E-3</v>
      </c>
      <c r="BM28">
        <f t="shared" si="15"/>
        <v>1.2183235867446393E-3</v>
      </c>
      <c r="BN28">
        <f t="shared" si="43"/>
        <v>4.1949760321657848E-4</v>
      </c>
      <c r="BO28">
        <f t="shared" si="44"/>
        <v>0</v>
      </c>
      <c r="BP28">
        <f t="shared" si="45"/>
        <v>1.9275234613604015</v>
      </c>
      <c r="BQ28">
        <f t="shared" si="16"/>
        <v>2.0753007244569623</v>
      </c>
    </row>
    <row r="29" spans="1:69" x14ac:dyDescent="0.15">
      <c r="A29" t="s">
        <v>102</v>
      </c>
      <c r="B29">
        <v>259</v>
      </c>
      <c r="C29">
        <v>396.75343249427914</v>
      </c>
      <c r="D29" s="1">
        <v>55.573</v>
      </c>
      <c r="E29" s="1">
        <v>7.4999999999999997E-2</v>
      </c>
      <c r="F29" s="1">
        <v>3.5790000000000002</v>
      </c>
      <c r="G29" s="1">
        <v>0.49299999999999999</v>
      </c>
      <c r="H29" s="1">
        <v>6.5869999999999997</v>
      </c>
      <c r="I29" s="1">
        <v>33.103999999999999</v>
      </c>
      <c r="J29" s="1">
        <v>0.52400000000000002</v>
      </c>
      <c r="K29" s="1">
        <v>0.108</v>
      </c>
      <c r="L29" s="1">
        <v>7.6999999999999999E-2</v>
      </c>
      <c r="M29" s="1">
        <v>1.4E-2</v>
      </c>
      <c r="O29">
        <f t="shared" si="17"/>
        <v>100.134</v>
      </c>
      <c r="V29" s="5">
        <v>12</v>
      </c>
      <c r="W29" s="5">
        <v>4</v>
      </c>
      <c r="X29" s="15">
        <v>0</v>
      </c>
      <c r="Z29" s="14">
        <f t="shared" si="18"/>
        <v>1.9190263784156074</v>
      </c>
      <c r="AA29" s="14">
        <f t="shared" si="19"/>
        <v>1.9482574968959694E-3</v>
      </c>
      <c r="AB29" s="14">
        <f t="shared" si="20"/>
        <v>0.14564946501669876</v>
      </c>
      <c r="AC29" s="14">
        <f t="shared" si="21"/>
        <v>1.3458880170329993E-2</v>
      </c>
      <c r="AD29" s="14">
        <f t="shared" si="22"/>
        <v>0</v>
      </c>
      <c r="AE29" s="14">
        <f t="shared" si="23"/>
        <v>0.19021474778661263</v>
      </c>
      <c r="AF29" s="14">
        <f t="shared" si="24"/>
        <v>1.7040213801675193</v>
      </c>
      <c r="AG29" s="14">
        <f t="shared" si="25"/>
        <v>1.9386099788620013E-2</v>
      </c>
      <c r="AH29" s="14">
        <f t="shared" si="26"/>
        <v>3.1586064315271582E-3</v>
      </c>
      <c r="AI29" s="14">
        <f t="shared" si="27"/>
        <v>2.1387450213900486E-3</v>
      </c>
      <c r="AJ29" s="14">
        <f t="shared" si="28"/>
        <v>9.3726239756188371E-4</v>
      </c>
      <c r="AK29" s="14">
        <f t="shared" si="29"/>
        <v>0</v>
      </c>
      <c r="AL29" s="14">
        <f t="shared" si="30"/>
        <v>3.9999398226927627</v>
      </c>
      <c r="AM29" s="14">
        <f t="shared" si="31"/>
        <v>0.89958234616079569</v>
      </c>
      <c r="AN29" s="11">
        <f t="shared" si="2"/>
        <v>0</v>
      </c>
      <c r="AP29">
        <f t="shared" si="32"/>
        <v>55.573</v>
      </c>
      <c r="AQ29">
        <f t="shared" si="33"/>
        <v>7.4999999999999997E-2</v>
      </c>
      <c r="AR29">
        <f t="shared" si="34"/>
        <v>3.5790000000000002</v>
      </c>
      <c r="AS29">
        <f t="shared" si="35"/>
        <v>0.49299999999999999</v>
      </c>
      <c r="AT29">
        <f t="shared" si="3"/>
        <v>0</v>
      </c>
      <c r="AU29">
        <f t="shared" si="4"/>
        <v>6.5869999999999989</v>
      </c>
      <c r="AV29">
        <f t="shared" si="36"/>
        <v>33.103999999999999</v>
      </c>
      <c r="AW29">
        <f t="shared" si="37"/>
        <v>0.52400000000000002</v>
      </c>
      <c r="AX29">
        <f t="shared" si="38"/>
        <v>0.108</v>
      </c>
      <c r="AY29">
        <f t="shared" si="39"/>
        <v>7.6999999999999999E-2</v>
      </c>
      <c r="AZ29">
        <f t="shared" si="40"/>
        <v>1.4E-2</v>
      </c>
      <c r="BA29">
        <f t="shared" si="41"/>
        <v>0</v>
      </c>
      <c r="BB29">
        <f t="shared" si="42"/>
        <v>100.134</v>
      </c>
      <c r="BD29">
        <f t="shared" si="6"/>
        <v>0.92498335552596544</v>
      </c>
      <c r="BE29">
        <f t="shared" si="7"/>
        <v>9.3907294718653743E-4</v>
      </c>
      <c r="BF29">
        <f t="shared" si="8"/>
        <v>7.0204001569242849E-2</v>
      </c>
      <c r="BG29">
        <f t="shared" si="9"/>
        <v>6.4872688992696883E-3</v>
      </c>
      <c r="BH29">
        <f t="shared" si="10"/>
        <v>9.168476142753744E-2</v>
      </c>
      <c r="BI29">
        <f t="shared" si="11"/>
        <v>0</v>
      </c>
      <c r="BJ29">
        <f t="shared" si="12"/>
        <v>0.82134953007612066</v>
      </c>
      <c r="BK29">
        <f t="shared" si="13"/>
        <v>9.3442277994343539E-3</v>
      </c>
      <c r="BL29">
        <f t="shared" si="14"/>
        <v>1.5224691065643793E-3</v>
      </c>
      <c r="BM29">
        <f t="shared" si="15"/>
        <v>1.0308891887839255E-3</v>
      </c>
      <c r="BN29">
        <f t="shared" si="43"/>
        <v>4.517666496178538E-4</v>
      </c>
      <c r="BO29">
        <f t="shared" si="44"/>
        <v>0</v>
      </c>
      <c r="BP29">
        <f t="shared" si="45"/>
        <v>1.927997343189723</v>
      </c>
      <c r="BQ29">
        <f t="shared" si="16"/>
        <v>2.0746604432945799</v>
      </c>
    </row>
    <row r="30" spans="1:69" x14ac:dyDescent="0.15">
      <c r="A30" t="s">
        <v>103</v>
      </c>
      <c r="B30">
        <v>260</v>
      </c>
      <c r="C30">
        <v>412.6235697940503</v>
      </c>
      <c r="D30" s="1">
        <v>55.676000000000002</v>
      </c>
      <c r="E30" s="1">
        <v>0.123</v>
      </c>
      <c r="F30" s="1">
        <v>3.6560000000000001</v>
      </c>
      <c r="G30" s="1">
        <v>0.51</v>
      </c>
      <c r="H30" s="1">
        <v>6.6669999999999998</v>
      </c>
      <c r="I30" s="1">
        <v>33.104999999999997</v>
      </c>
      <c r="J30" s="1">
        <v>0.51600000000000001</v>
      </c>
      <c r="K30" s="1">
        <v>0.17199999999999999</v>
      </c>
      <c r="L30" s="1">
        <v>7.1999999999999995E-2</v>
      </c>
      <c r="M30" s="1">
        <v>1.2999999999999999E-2</v>
      </c>
      <c r="O30">
        <f t="shared" si="17"/>
        <v>100.51</v>
      </c>
      <c r="V30" s="5">
        <v>12</v>
      </c>
      <c r="W30" s="5">
        <v>4</v>
      </c>
      <c r="X30" s="15">
        <v>0</v>
      </c>
      <c r="Z30" s="14">
        <f t="shared" si="18"/>
        <v>1.9165877705288574</v>
      </c>
      <c r="AA30" s="14">
        <f t="shared" si="19"/>
        <v>3.185178591898851E-3</v>
      </c>
      <c r="AB30" s="14">
        <f t="shared" si="20"/>
        <v>0.14831906069105538</v>
      </c>
      <c r="AC30" s="14">
        <f t="shared" si="21"/>
        <v>1.3879562192474446E-2</v>
      </c>
      <c r="AD30" s="14">
        <f t="shared" si="22"/>
        <v>0</v>
      </c>
      <c r="AE30" s="14">
        <f t="shared" si="23"/>
        <v>0.19192456343929212</v>
      </c>
      <c r="AF30" s="14">
        <f t="shared" si="24"/>
        <v>1.6987588894828953</v>
      </c>
      <c r="AG30" s="14">
        <f t="shared" si="25"/>
        <v>1.9030598313438257E-2</v>
      </c>
      <c r="AH30" s="14">
        <f t="shared" si="26"/>
        <v>5.0146865351798561E-3</v>
      </c>
      <c r="AI30" s="14">
        <f t="shared" si="27"/>
        <v>1.9936291120279874E-3</v>
      </c>
      <c r="AJ30" s="14">
        <f t="shared" si="28"/>
        <v>8.6760110071756175E-4</v>
      </c>
      <c r="AK30" s="14">
        <f t="shared" si="29"/>
        <v>0</v>
      </c>
      <c r="AL30" s="14">
        <f t="shared" si="30"/>
        <v>3.9995615399878375</v>
      </c>
      <c r="AM30" s="14">
        <f t="shared" si="31"/>
        <v>0.8984893197522521</v>
      </c>
      <c r="AN30" s="11">
        <f t="shared" si="2"/>
        <v>0</v>
      </c>
      <c r="AP30">
        <f t="shared" si="32"/>
        <v>55.676000000000002</v>
      </c>
      <c r="AQ30">
        <f t="shared" si="33"/>
        <v>0.123</v>
      </c>
      <c r="AR30">
        <f t="shared" si="34"/>
        <v>3.6560000000000001</v>
      </c>
      <c r="AS30">
        <f t="shared" si="35"/>
        <v>0.51</v>
      </c>
      <c r="AT30">
        <f t="shared" si="3"/>
        <v>0</v>
      </c>
      <c r="AU30">
        <f t="shared" si="4"/>
        <v>6.6669999999999998</v>
      </c>
      <c r="AV30">
        <f t="shared" si="36"/>
        <v>33.104999999999997</v>
      </c>
      <c r="AW30">
        <f t="shared" si="37"/>
        <v>0.51600000000000001</v>
      </c>
      <c r="AX30">
        <f t="shared" si="38"/>
        <v>0.17199999999999999</v>
      </c>
      <c r="AY30">
        <f t="shared" si="39"/>
        <v>7.1999999999999995E-2</v>
      </c>
      <c r="AZ30">
        <f t="shared" si="40"/>
        <v>1.2999999999999999E-2</v>
      </c>
      <c r="BA30">
        <f t="shared" si="41"/>
        <v>0</v>
      </c>
      <c r="BB30">
        <f t="shared" si="42"/>
        <v>100.51</v>
      </c>
      <c r="BD30">
        <f t="shared" si="6"/>
        <v>0.9266977363515313</v>
      </c>
      <c r="BE30">
        <f t="shared" si="7"/>
        <v>1.5400796333859214E-3</v>
      </c>
      <c r="BF30">
        <f t="shared" si="8"/>
        <v>7.1714397803060034E-2</v>
      </c>
      <c r="BG30">
        <f t="shared" si="9"/>
        <v>6.7109678268307124E-3</v>
      </c>
      <c r="BH30">
        <f t="shared" si="10"/>
        <v>9.2798285173431333E-2</v>
      </c>
      <c r="BI30">
        <f t="shared" si="11"/>
        <v>0</v>
      </c>
      <c r="BJ30">
        <f t="shared" si="12"/>
        <v>0.82137434126298858</v>
      </c>
      <c r="BK30">
        <f t="shared" si="13"/>
        <v>9.2015678330307753E-3</v>
      </c>
      <c r="BL30">
        <f t="shared" si="14"/>
        <v>2.4246730215654929E-3</v>
      </c>
      <c r="BM30">
        <f t="shared" si="15"/>
        <v>9.639483323693849E-4</v>
      </c>
      <c r="BN30">
        <f t="shared" si="43"/>
        <v>4.1949760321657848E-4</v>
      </c>
      <c r="BO30">
        <f t="shared" si="44"/>
        <v>0</v>
      </c>
      <c r="BP30">
        <f t="shared" si="45"/>
        <v>1.9338454948414101</v>
      </c>
      <c r="BQ30">
        <f t="shared" si="16"/>
        <v>2.0681908408178344</v>
      </c>
    </row>
    <row r="31" spans="1:69" x14ac:dyDescent="0.15">
      <c r="A31" t="s">
        <v>104</v>
      </c>
      <c r="B31">
        <v>261</v>
      </c>
      <c r="C31">
        <v>428.49370709382146</v>
      </c>
      <c r="D31" s="1">
        <v>55.396999999999998</v>
      </c>
      <c r="E31" s="1">
        <v>0.13900000000000001</v>
      </c>
      <c r="F31" s="1">
        <v>3.6440000000000001</v>
      </c>
      <c r="G31" s="1">
        <v>0.50900000000000001</v>
      </c>
      <c r="H31" s="1">
        <v>6.5780000000000003</v>
      </c>
      <c r="I31" s="1">
        <v>32.887</v>
      </c>
      <c r="J31" s="1">
        <v>0.56299999999999994</v>
      </c>
      <c r="K31" s="1">
        <v>0.14799999999999999</v>
      </c>
      <c r="L31" s="1">
        <v>0.08</v>
      </c>
      <c r="M31" s="1">
        <v>2.5000000000000001E-2</v>
      </c>
      <c r="O31">
        <f t="shared" si="17"/>
        <v>99.97</v>
      </c>
      <c r="V31" s="5">
        <v>12</v>
      </c>
      <c r="W31" s="5">
        <v>4</v>
      </c>
      <c r="X31" s="15">
        <v>0</v>
      </c>
      <c r="Z31" s="14">
        <f t="shared" si="18"/>
        <v>1.9169657376751321</v>
      </c>
      <c r="AA31" s="14">
        <f t="shared" si="19"/>
        <v>3.618352676942869E-3</v>
      </c>
      <c r="AB31" s="14">
        <f t="shared" si="20"/>
        <v>0.14860607562898762</v>
      </c>
      <c r="AC31" s="14">
        <f t="shared" si="21"/>
        <v>1.3924858521308437E-2</v>
      </c>
      <c r="AD31" s="14">
        <f t="shared" si="22"/>
        <v>0</v>
      </c>
      <c r="AE31" s="14">
        <f t="shared" si="23"/>
        <v>0.19035373089642052</v>
      </c>
      <c r="AF31" s="14">
        <f t="shared" si="24"/>
        <v>1.6964061035963087</v>
      </c>
      <c r="AG31" s="14">
        <f t="shared" si="25"/>
        <v>2.0872696276553433E-2</v>
      </c>
      <c r="AH31" s="14">
        <f t="shared" si="26"/>
        <v>4.337549830865612E-3</v>
      </c>
      <c r="AI31" s="14">
        <f t="shared" si="27"/>
        <v>2.2267387932470226E-3</v>
      </c>
      <c r="AJ31" s="14">
        <f t="shared" si="28"/>
        <v>1.6771973540213004E-3</v>
      </c>
      <c r="AK31" s="14">
        <f t="shared" si="29"/>
        <v>0</v>
      </c>
      <c r="AL31" s="14">
        <f t="shared" si="30"/>
        <v>3.9989890412497884</v>
      </c>
      <c r="AM31" s="14">
        <f t="shared" si="31"/>
        <v>0.89911077848040011</v>
      </c>
      <c r="AN31" s="11">
        <f t="shared" si="2"/>
        <v>0</v>
      </c>
      <c r="AP31">
        <f t="shared" si="32"/>
        <v>55.396999999999998</v>
      </c>
      <c r="AQ31">
        <f t="shared" si="33"/>
        <v>0.13900000000000001</v>
      </c>
      <c r="AR31">
        <f t="shared" si="34"/>
        <v>3.6440000000000001</v>
      </c>
      <c r="AS31">
        <f t="shared" si="35"/>
        <v>0.50900000000000001</v>
      </c>
      <c r="AT31">
        <f t="shared" si="3"/>
        <v>0</v>
      </c>
      <c r="AU31">
        <f t="shared" si="4"/>
        <v>6.5780000000000003</v>
      </c>
      <c r="AV31">
        <f t="shared" si="36"/>
        <v>32.887</v>
      </c>
      <c r="AW31">
        <f t="shared" si="37"/>
        <v>0.56299999999999994</v>
      </c>
      <c r="AX31">
        <f t="shared" si="38"/>
        <v>0.14799999999999999</v>
      </c>
      <c r="AY31">
        <f t="shared" si="39"/>
        <v>0.08</v>
      </c>
      <c r="AZ31">
        <f t="shared" si="40"/>
        <v>2.5000000000000001E-2</v>
      </c>
      <c r="BA31">
        <f t="shared" si="41"/>
        <v>0</v>
      </c>
      <c r="BB31">
        <f t="shared" si="42"/>
        <v>99.97</v>
      </c>
      <c r="BD31">
        <f t="shared" si="6"/>
        <v>0.92205392809587217</v>
      </c>
      <c r="BE31">
        <f t="shared" si="7"/>
        <v>1.7404151954523829E-3</v>
      </c>
      <c r="BF31">
        <f t="shared" si="8"/>
        <v>7.1479011377010598E-2</v>
      </c>
      <c r="BG31">
        <f t="shared" si="9"/>
        <v>6.6978090663859461E-3</v>
      </c>
      <c r="BH31">
        <f t="shared" si="10"/>
        <v>9.1559490006124386E-2</v>
      </c>
      <c r="BI31">
        <f t="shared" si="11"/>
        <v>0</v>
      </c>
      <c r="BJ31">
        <f t="shared" si="12"/>
        <v>0.81596550252577882</v>
      </c>
      <c r="BK31">
        <f t="shared" si="13"/>
        <v>1.0039695135651795E-2</v>
      </c>
      <c r="BL31">
        <f t="shared" si="14"/>
        <v>2.0863465534400752E-3</v>
      </c>
      <c r="BM31">
        <f t="shared" si="15"/>
        <v>1.07105370263265E-3</v>
      </c>
      <c r="BN31">
        <f t="shared" si="43"/>
        <v>8.0672616003188186E-4</v>
      </c>
      <c r="BO31">
        <f t="shared" si="44"/>
        <v>0</v>
      </c>
      <c r="BP31">
        <f t="shared" si="45"/>
        <v>1.9234999778183806</v>
      </c>
      <c r="BQ31">
        <f t="shared" si="16"/>
        <v>2.0790169417030153</v>
      </c>
    </row>
    <row r="32" spans="1:69" x14ac:dyDescent="0.15">
      <c r="A32" t="s">
        <v>105</v>
      </c>
      <c r="B32">
        <v>262</v>
      </c>
      <c r="C32">
        <v>444.36384439359267</v>
      </c>
      <c r="D32" s="1">
        <v>55.563000000000002</v>
      </c>
      <c r="E32" s="1">
        <v>0.111</v>
      </c>
      <c r="F32" s="1">
        <v>3.641</v>
      </c>
      <c r="G32" s="1">
        <v>0.51300000000000001</v>
      </c>
      <c r="H32" s="1">
        <v>6.6710000000000003</v>
      </c>
      <c r="I32" s="1">
        <v>32.951000000000001</v>
      </c>
      <c r="J32" s="1">
        <v>0.57399999999999995</v>
      </c>
      <c r="K32" s="1">
        <v>0.14399999999999999</v>
      </c>
      <c r="L32" s="1">
        <v>8.2000000000000003E-2</v>
      </c>
      <c r="M32" s="1">
        <v>1.2999999999999999E-2</v>
      </c>
      <c r="O32">
        <f t="shared" si="17"/>
        <v>100.26299999999999</v>
      </c>
      <c r="V32" s="5">
        <v>12</v>
      </c>
      <c r="W32" s="5">
        <v>4</v>
      </c>
      <c r="X32" s="15">
        <v>0</v>
      </c>
      <c r="Z32" s="14">
        <f t="shared" si="18"/>
        <v>1.917613103230227</v>
      </c>
      <c r="AA32" s="14">
        <f t="shared" si="19"/>
        <v>2.8818161516841294E-3</v>
      </c>
      <c r="AB32" s="14">
        <f t="shared" si="20"/>
        <v>0.14809011621816778</v>
      </c>
      <c r="AC32" s="14">
        <f t="shared" si="21"/>
        <v>1.3997084096833966E-2</v>
      </c>
      <c r="AD32" s="14">
        <f t="shared" si="22"/>
        <v>0</v>
      </c>
      <c r="AE32" s="14">
        <f t="shared" si="23"/>
        <v>0.19253321486185157</v>
      </c>
      <c r="AF32" s="14">
        <f t="shared" si="24"/>
        <v>1.6952016443409808</v>
      </c>
      <c r="AG32" s="14">
        <f t="shared" si="25"/>
        <v>2.1224098326231063E-2</v>
      </c>
      <c r="AH32" s="14">
        <f t="shared" si="26"/>
        <v>4.2091310888494162E-3</v>
      </c>
      <c r="AI32" s="14">
        <f t="shared" si="27"/>
        <v>2.2763568174851618E-3</v>
      </c>
      <c r="AJ32" s="14">
        <f t="shared" si="28"/>
        <v>8.698306565549605E-4</v>
      </c>
      <c r="AK32" s="14">
        <f t="shared" si="29"/>
        <v>0</v>
      </c>
      <c r="AL32" s="14">
        <f t="shared" si="30"/>
        <v>3.998896395788865</v>
      </c>
      <c r="AM32" s="14">
        <f t="shared" si="31"/>
        <v>0.89800833844687489</v>
      </c>
      <c r="AN32" s="11">
        <f t="shared" si="2"/>
        <v>0</v>
      </c>
      <c r="AP32">
        <f t="shared" si="32"/>
        <v>55.563000000000002</v>
      </c>
      <c r="AQ32">
        <f t="shared" si="33"/>
        <v>0.111</v>
      </c>
      <c r="AR32">
        <f t="shared" si="34"/>
        <v>3.641</v>
      </c>
      <c r="AS32">
        <f t="shared" si="35"/>
        <v>0.51300000000000001</v>
      </c>
      <c r="AT32">
        <f t="shared" si="3"/>
        <v>0</v>
      </c>
      <c r="AU32">
        <f t="shared" si="4"/>
        <v>6.6710000000000003</v>
      </c>
      <c r="AV32">
        <f t="shared" si="36"/>
        <v>32.951000000000001</v>
      </c>
      <c r="AW32">
        <f t="shared" si="37"/>
        <v>0.57399999999999995</v>
      </c>
      <c r="AX32">
        <f t="shared" si="38"/>
        <v>0.14399999999999999</v>
      </c>
      <c r="AY32">
        <f t="shared" si="39"/>
        <v>8.2000000000000003E-2</v>
      </c>
      <c r="AZ32">
        <f t="shared" si="40"/>
        <v>1.2999999999999999E-2</v>
      </c>
      <c r="BA32">
        <f t="shared" si="41"/>
        <v>0</v>
      </c>
      <c r="BB32">
        <f t="shared" si="42"/>
        <v>100.26299999999999</v>
      </c>
      <c r="BD32">
        <f t="shared" si="6"/>
        <v>0.92481691078561923</v>
      </c>
      <c r="BE32">
        <f t="shared" si="7"/>
        <v>1.3898279618360754E-3</v>
      </c>
      <c r="BF32">
        <f t="shared" si="8"/>
        <v>7.1420164770498243E-2</v>
      </c>
      <c r="BG32">
        <f t="shared" si="9"/>
        <v>6.7504441081650103E-3</v>
      </c>
      <c r="BH32">
        <f t="shared" si="10"/>
        <v>9.2853961360726031E-2</v>
      </c>
      <c r="BI32">
        <f t="shared" si="11"/>
        <v>0</v>
      </c>
      <c r="BJ32">
        <f t="shared" si="12"/>
        <v>0.8175534184853267</v>
      </c>
      <c r="BK32">
        <f t="shared" si="13"/>
        <v>1.0235852589456714E-2</v>
      </c>
      <c r="BL32">
        <f t="shared" si="14"/>
        <v>2.0299588087525056E-3</v>
      </c>
      <c r="BM32">
        <f t="shared" si="15"/>
        <v>1.0978300451984662E-3</v>
      </c>
      <c r="BN32">
        <f t="shared" si="43"/>
        <v>4.1949760321657848E-4</v>
      </c>
      <c r="BO32">
        <f t="shared" si="44"/>
        <v>0</v>
      </c>
      <c r="BP32">
        <f t="shared" si="45"/>
        <v>1.9285678665187957</v>
      </c>
      <c r="BQ32">
        <f t="shared" si="16"/>
        <v>2.0735056645982404</v>
      </c>
    </row>
    <row r="33" spans="1:69" x14ac:dyDescent="0.15">
      <c r="A33" t="s">
        <v>106</v>
      </c>
      <c r="B33">
        <v>263</v>
      </c>
      <c r="C33">
        <v>460.23398169336383</v>
      </c>
      <c r="D33" s="1">
        <v>55.508000000000003</v>
      </c>
      <c r="E33" s="1">
        <v>0.11600000000000001</v>
      </c>
      <c r="F33" s="1">
        <v>3.6549999999999998</v>
      </c>
      <c r="G33" s="1">
        <v>0.50800000000000001</v>
      </c>
      <c r="H33" s="1">
        <v>6.67</v>
      </c>
      <c r="I33" s="1">
        <v>33.246000000000002</v>
      </c>
      <c r="J33" s="1">
        <v>0.54100000000000004</v>
      </c>
      <c r="K33" s="1">
        <v>0.16800000000000001</v>
      </c>
      <c r="L33" s="1">
        <v>5.8000000000000003E-2</v>
      </c>
      <c r="M33" s="1">
        <v>2.3E-2</v>
      </c>
      <c r="O33">
        <f t="shared" si="17"/>
        <v>100.49300000000001</v>
      </c>
      <c r="V33" s="5">
        <v>12</v>
      </c>
      <c r="W33" s="5">
        <v>4</v>
      </c>
      <c r="X33" s="15">
        <v>0</v>
      </c>
      <c r="Z33" s="14">
        <f t="shared" si="18"/>
        <v>1.9120787449664942</v>
      </c>
      <c r="AA33" s="14">
        <f t="shared" si="19"/>
        <v>3.00591138688147E-3</v>
      </c>
      <c r="AB33" s="14">
        <f t="shared" si="20"/>
        <v>0.14837736981104641</v>
      </c>
      <c r="AC33" s="14">
        <f t="shared" si="21"/>
        <v>1.383435166593709E-2</v>
      </c>
      <c r="AD33" s="14">
        <f t="shared" si="22"/>
        <v>0</v>
      </c>
      <c r="AE33" s="14">
        <f t="shared" si="23"/>
        <v>0.19213896543091755</v>
      </c>
      <c r="AF33" s="14">
        <f t="shared" si="24"/>
        <v>1.7071318238988287</v>
      </c>
      <c r="AG33" s="14">
        <f t="shared" si="25"/>
        <v>1.9965928600800497E-2</v>
      </c>
      <c r="AH33" s="14">
        <f t="shared" si="26"/>
        <v>4.901332136472523E-3</v>
      </c>
      <c r="AI33" s="14">
        <f t="shared" si="27"/>
        <v>1.6070499353664307E-3</v>
      </c>
      <c r="AJ33" s="14">
        <f t="shared" si="28"/>
        <v>1.5360101507758774E-3</v>
      </c>
      <c r="AK33" s="14">
        <f t="shared" si="29"/>
        <v>0</v>
      </c>
      <c r="AL33" s="14">
        <f t="shared" si="30"/>
        <v>4.0045774879835214</v>
      </c>
      <c r="AM33" s="14">
        <f t="shared" si="31"/>
        <v>0.89883540224470915</v>
      </c>
      <c r="AN33" s="11">
        <f t="shared" si="2"/>
        <v>0</v>
      </c>
      <c r="AP33">
        <f t="shared" si="32"/>
        <v>55.508000000000003</v>
      </c>
      <c r="AQ33">
        <f t="shared" si="33"/>
        <v>0.11600000000000001</v>
      </c>
      <c r="AR33">
        <f t="shared" si="34"/>
        <v>3.6549999999999998</v>
      </c>
      <c r="AS33">
        <f t="shared" si="35"/>
        <v>0.50800000000000001</v>
      </c>
      <c r="AT33">
        <f t="shared" si="3"/>
        <v>0</v>
      </c>
      <c r="AU33">
        <f t="shared" si="4"/>
        <v>6.67</v>
      </c>
      <c r="AV33">
        <f t="shared" si="36"/>
        <v>33.246000000000002</v>
      </c>
      <c r="AW33">
        <f t="shared" si="37"/>
        <v>0.54100000000000004</v>
      </c>
      <c r="AX33">
        <f t="shared" si="38"/>
        <v>0.16800000000000001</v>
      </c>
      <c r="AY33">
        <f t="shared" si="39"/>
        <v>5.8000000000000003E-2</v>
      </c>
      <c r="AZ33">
        <f t="shared" si="40"/>
        <v>2.3E-2</v>
      </c>
      <c r="BA33">
        <f t="shared" si="41"/>
        <v>0</v>
      </c>
      <c r="BB33">
        <f t="shared" si="42"/>
        <v>100.49300000000001</v>
      </c>
      <c r="BD33">
        <f t="shared" si="6"/>
        <v>0.92390146471371515</v>
      </c>
      <c r="BE33">
        <f t="shared" si="7"/>
        <v>1.4524328249818446E-3</v>
      </c>
      <c r="BF33">
        <f t="shared" si="8"/>
        <v>7.1694782267555907E-2</v>
      </c>
      <c r="BG33">
        <f t="shared" si="9"/>
        <v>6.6846503059411798E-3</v>
      </c>
      <c r="BH33">
        <f t="shared" si="10"/>
        <v>9.2840042313902346E-2</v>
      </c>
      <c r="BI33">
        <f t="shared" si="11"/>
        <v>0</v>
      </c>
      <c r="BJ33">
        <f t="shared" si="12"/>
        <v>0.82487271861136757</v>
      </c>
      <c r="BK33">
        <f t="shared" si="13"/>
        <v>9.6473802280419574E-3</v>
      </c>
      <c r="BL33">
        <f t="shared" si="14"/>
        <v>2.3682852768779237E-3</v>
      </c>
      <c r="BM33">
        <f t="shared" si="15"/>
        <v>7.7651393440867126E-4</v>
      </c>
      <c r="BN33">
        <f t="shared" si="43"/>
        <v>7.4218806722933122E-4</v>
      </c>
      <c r="BO33">
        <f t="shared" si="44"/>
        <v>0</v>
      </c>
      <c r="BP33">
        <f t="shared" si="45"/>
        <v>1.9349804585440218</v>
      </c>
      <c r="BQ33">
        <f t="shared" si="16"/>
        <v>2.0695699898678921</v>
      </c>
    </row>
    <row r="34" spans="1:69" x14ac:dyDescent="0.15">
      <c r="A34" t="s">
        <v>107</v>
      </c>
      <c r="B34">
        <v>264</v>
      </c>
      <c r="C34">
        <v>476.10411899313499</v>
      </c>
      <c r="D34" s="1">
        <v>55.725000000000001</v>
      </c>
      <c r="E34" s="1">
        <v>7.4999999999999997E-2</v>
      </c>
      <c r="F34" s="1">
        <v>3.6930000000000001</v>
      </c>
      <c r="G34" s="1">
        <v>0.48199999999999998</v>
      </c>
      <c r="H34" s="1">
        <v>6.6680000000000001</v>
      </c>
      <c r="I34" s="1">
        <v>33.090000000000003</v>
      </c>
      <c r="J34" s="1">
        <v>0.50700000000000001</v>
      </c>
      <c r="K34" s="1">
        <v>0.17399999999999999</v>
      </c>
      <c r="L34" s="1">
        <v>7.8E-2</v>
      </c>
      <c r="M34" s="1">
        <v>2.3E-2</v>
      </c>
      <c r="O34">
        <f t="shared" si="17"/>
        <v>100.51500000000001</v>
      </c>
      <c r="V34" s="5">
        <v>12</v>
      </c>
      <c r="W34" s="5">
        <v>4</v>
      </c>
      <c r="X34" s="15">
        <v>0</v>
      </c>
      <c r="Z34" s="14">
        <f t="shared" si="18"/>
        <v>1.9178010468159192</v>
      </c>
      <c r="AA34" s="14">
        <f t="shared" si="19"/>
        <v>1.9417026698168359E-3</v>
      </c>
      <c r="AB34" s="14">
        <f t="shared" si="20"/>
        <v>0.14978312067584545</v>
      </c>
      <c r="AC34" s="14">
        <f t="shared" si="21"/>
        <v>1.3114309144215462E-2</v>
      </c>
      <c r="AD34" s="14">
        <f t="shared" si="22"/>
        <v>0</v>
      </c>
      <c r="AE34" s="14">
        <f t="shared" si="23"/>
        <v>0.19190596988868097</v>
      </c>
      <c r="AF34" s="14">
        <f t="shared" si="24"/>
        <v>1.6975700523678143</v>
      </c>
      <c r="AG34" s="14">
        <f t="shared" si="25"/>
        <v>1.8694053787987993E-2</v>
      </c>
      <c r="AH34" s="14">
        <f t="shared" si="26"/>
        <v>5.0717446508049642E-3</v>
      </c>
      <c r="AI34" s="14">
        <f t="shared" si="27"/>
        <v>2.1592317659090976E-3</v>
      </c>
      <c r="AJ34" s="14">
        <f t="shared" si="28"/>
        <v>1.5346076744761426E-3</v>
      </c>
      <c r="AK34" s="14">
        <f t="shared" si="29"/>
        <v>0</v>
      </c>
      <c r="AL34" s="14">
        <f t="shared" si="30"/>
        <v>3.9995758394414702</v>
      </c>
      <c r="AM34" s="14">
        <f t="shared" si="31"/>
        <v>0.89843429203219083</v>
      </c>
      <c r="AN34" s="11">
        <f t="shared" si="2"/>
        <v>0</v>
      </c>
      <c r="AP34">
        <f t="shared" si="32"/>
        <v>55.725000000000001</v>
      </c>
      <c r="AQ34">
        <f t="shared" si="33"/>
        <v>7.4999999999999997E-2</v>
      </c>
      <c r="AR34">
        <f t="shared" si="34"/>
        <v>3.6930000000000001</v>
      </c>
      <c r="AS34">
        <f t="shared" si="35"/>
        <v>0.48199999999999998</v>
      </c>
      <c r="AT34">
        <f t="shared" si="3"/>
        <v>0</v>
      </c>
      <c r="AU34">
        <f t="shared" si="4"/>
        <v>6.6680000000000001</v>
      </c>
      <c r="AV34">
        <f t="shared" si="36"/>
        <v>33.090000000000003</v>
      </c>
      <c r="AW34">
        <f t="shared" si="37"/>
        <v>0.50700000000000001</v>
      </c>
      <c r="AX34">
        <f t="shared" si="38"/>
        <v>0.17399999999999999</v>
      </c>
      <c r="AY34">
        <f t="shared" si="39"/>
        <v>7.8E-2</v>
      </c>
      <c r="AZ34">
        <f t="shared" si="40"/>
        <v>2.3E-2</v>
      </c>
      <c r="BA34">
        <f t="shared" si="41"/>
        <v>0</v>
      </c>
      <c r="BB34">
        <f t="shared" si="42"/>
        <v>100.51500000000001</v>
      </c>
      <c r="BD34">
        <f t="shared" si="6"/>
        <v>0.92751331557922778</v>
      </c>
      <c r="BE34">
        <f t="shared" si="7"/>
        <v>9.3907294718653743E-4</v>
      </c>
      <c r="BF34">
        <f t="shared" si="8"/>
        <v>7.2440172616712442E-2</v>
      </c>
      <c r="BG34">
        <f t="shared" si="9"/>
        <v>6.3425225343772609E-3</v>
      </c>
      <c r="BH34">
        <f t="shared" si="10"/>
        <v>9.2812204220255004E-2</v>
      </c>
      <c r="BI34">
        <f t="shared" si="11"/>
        <v>0</v>
      </c>
      <c r="BJ34">
        <f t="shared" si="12"/>
        <v>0.82100217345996973</v>
      </c>
      <c r="BK34">
        <f t="shared" si="13"/>
        <v>9.0410753708267504E-3</v>
      </c>
      <c r="BL34">
        <f t="shared" si="14"/>
        <v>2.4528668939092775E-3</v>
      </c>
      <c r="BM34">
        <f t="shared" si="15"/>
        <v>1.0442773600668337E-3</v>
      </c>
      <c r="BN34">
        <f t="shared" si="43"/>
        <v>7.4218806722933122E-4</v>
      </c>
      <c r="BO34">
        <f t="shared" si="44"/>
        <v>0</v>
      </c>
      <c r="BP34">
        <f t="shared" si="45"/>
        <v>1.9343298690497608</v>
      </c>
      <c r="BQ34">
        <f t="shared" si="16"/>
        <v>2.0676803390345522</v>
      </c>
    </row>
    <row r="35" spans="1:69" x14ac:dyDescent="0.15">
      <c r="A35" t="s">
        <v>108</v>
      </c>
      <c r="B35">
        <v>265</v>
      </c>
      <c r="C35">
        <v>491.97425629290615</v>
      </c>
      <c r="D35" s="1">
        <v>55.414000000000001</v>
      </c>
      <c r="E35" s="1">
        <v>9.0999999999999998E-2</v>
      </c>
      <c r="F35" s="1">
        <v>3.6190000000000002</v>
      </c>
      <c r="G35" s="1">
        <v>0.5</v>
      </c>
      <c r="H35" s="1">
        <v>6.7089999999999996</v>
      </c>
      <c r="I35" s="1">
        <v>32.99</v>
      </c>
      <c r="J35" s="1">
        <v>0.51200000000000001</v>
      </c>
      <c r="K35" s="1">
        <v>0.11600000000000001</v>
      </c>
      <c r="L35" s="1">
        <v>6.9000000000000006E-2</v>
      </c>
      <c r="M35" s="1">
        <v>1.6E-2</v>
      </c>
      <c r="O35">
        <f t="shared" si="17"/>
        <v>100.03600000000002</v>
      </c>
      <c r="V35" s="5">
        <v>12</v>
      </c>
      <c r="W35" s="5">
        <v>4</v>
      </c>
      <c r="X35" s="15">
        <v>0</v>
      </c>
      <c r="Z35" s="14">
        <f t="shared" si="18"/>
        <v>1.9167725620884541</v>
      </c>
      <c r="AA35" s="14">
        <f t="shared" si="19"/>
        <v>2.3678842352145499E-3</v>
      </c>
      <c r="AB35" s="14">
        <f t="shared" si="20"/>
        <v>0.14752640505239853</v>
      </c>
      <c r="AC35" s="14">
        <f t="shared" si="21"/>
        <v>1.3673068596158744E-2</v>
      </c>
      <c r="AD35" s="14">
        <f t="shared" si="22"/>
        <v>0</v>
      </c>
      <c r="AE35" s="14">
        <f t="shared" si="23"/>
        <v>0.19406548201652879</v>
      </c>
      <c r="AF35" s="14">
        <f t="shared" si="24"/>
        <v>1.7010256515104116</v>
      </c>
      <c r="AG35" s="14">
        <f t="shared" si="25"/>
        <v>1.8974183616149214E-2</v>
      </c>
      <c r="AH35" s="14">
        <f t="shared" si="26"/>
        <v>3.3983157647150797E-3</v>
      </c>
      <c r="AI35" s="14">
        <f t="shared" si="27"/>
        <v>1.9197795372402904E-3</v>
      </c>
      <c r="AJ35" s="14">
        <f t="shared" si="28"/>
        <v>1.0729688695631152E-3</v>
      </c>
      <c r="AK35" s="14">
        <f t="shared" si="29"/>
        <v>0</v>
      </c>
      <c r="AL35" s="14">
        <f t="shared" si="30"/>
        <v>4.0007963012868339</v>
      </c>
      <c r="AM35" s="14">
        <f t="shared" si="31"/>
        <v>0.8975956994451475</v>
      </c>
      <c r="AN35" s="11">
        <f t="shared" si="2"/>
        <v>0</v>
      </c>
      <c r="AP35">
        <f t="shared" si="32"/>
        <v>55.414000000000001</v>
      </c>
      <c r="AQ35">
        <f t="shared" si="33"/>
        <v>9.0999999999999998E-2</v>
      </c>
      <c r="AR35">
        <f t="shared" si="34"/>
        <v>3.6190000000000002</v>
      </c>
      <c r="AS35">
        <f t="shared" si="35"/>
        <v>0.5</v>
      </c>
      <c r="AT35">
        <f t="shared" si="3"/>
        <v>0</v>
      </c>
      <c r="AU35">
        <f t="shared" si="4"/>
        <v>6.7089999999999996</v>
      </c>
      <c r="AV35">
        <f t="shared" si="36"/>
        <v>32.99</v>
      </c>
      <c r="AW35">
        <f t="shared" si="37"/>
        <v>0.51200000000000001</v>
      </c>
      <c r="AX35">
        <f t="shared" si="38"/>
        <v>0.11600000000000001</v>
      </c>
      <c r="AY35">
        <f t="shared" si="39"/>
        <v>6.9000000000000006E-2</v>
      </c>
      <c r="AZ35">
        <f t="shared" si="40"/>
        <v>1.6E-2</v>
      </c>
      <c r="BA35">
        <f t="shared" si="41"/>
        <v>0</v>
      </c>
      <c r="BB35">
        <f t="shared" si="42"/>
        <v>100.03600000000002</v>
      </c>
      <c r="BD35">
        <f t="shared" si="6"/>
        <v>0.9223368841544608</v>
      </c>
      <c r="BE35">
        <f t="shared" si="7"/>
        <v>1.1394085092529987E-3</v>
      </c>
      <c r="BF35">
        <f t="shared" si="8"/>
        <v>7.0988622989407613E-2</v>
      </c>
      <c r="BG35">
        <f t="shared" si="9"/>
        <v>6.5793802223830513E-3</v>
      </c>
      <c r="BH35">
        <f t="shared" si="10"/>
        <v>9.3382885140025615E-2</v>
      </c>
      <c r="BI35">
        <f t="shared" si="11"/>
        <v>0</v>
      </c>
      <c r="BJ35">
        <f t="shared" si="12"/>
        <v>0.81852105477317616</v>
      </c>
      <c r="BK35">
        <f t="shared" si="13"/>
        <v>9.1302378498289878E-3</v>
      </c>
      <c r="BL35">
        <f t="shared" si="14"/>
        <v>1.6352445959395188E-3</v>
      </c>
      <c r="BM35">
        <f t="shared" si="15"/>
        <v>9.2378381852066061E-4</v>
      </c>
      <c r="BN35">
        <f t="shared" si="43"/>
        <v>5.1630474242040432E-4</v>
      </c>
      <c r="BO35">
        <f t="shared" si="44"/>
        <v>0</v>
      </c>
      <c r="BP35">
        <f t="shared" si="45"/>
        <v>1.9251538067954157</v>
      </c>
      <c r="BQ35">
        <f t="shared" si="16"/>
        <v>2.0781696959301676</v>
      </c>
    </row>
    <row r="36" spans="1:69" x14ac:dyDescent="0.15">
      <c r="A36" t="s">
        <v>109</v>
      </c>
      <c r="B36">
        <v>266</v>
      </c>
      <c r="C36">
        <v>507.84439359267731</v>
      </c>
      <c r="D36" s="1">
        <v>55.774000000000001</v>
      </c>
      <c r="E36" s="1">
        <v>9.7000000000000003E-2</v>
      </c>
      <c r="F36" s="1">
        <v>3.6110000000000002</v>
      </c>
      <c r="G36" s="1">
        <v>0.49099999999999999</v>
      </c>
      <c r="H36" s="1">
        <v>6.6230000000000002</v>
      </c>
      <c r="I36" s="1">
        <v>33.024000000000001</v>
      </c>
      <c r="J36" s="1">
        <v>0.50800000000000001</v>
      </c>
      <c r="K36" s="1">
        <v>0.16400000000000001</v>
      </c>
      <c r="L36" s="1">
        <v>0.10199999999999999</v>
      </c>
      <c r="M36" s="1">
        <v>1.6E-2</v>
      </c>
      <c r="O36">
        <f t="shared" si="17"/>
        <v>100.41000000000001</v>
      </c>
      <c r="V36" s="5">
        <v>12</v>
      </c>
      <c r="W36" s="5">
        <v>4</v>
      </c>
      <c r="X36" s="15">
        <v>0</v>
      </c>
      <c r="Z36" s="14">
        <f t="shared" si="18"/>
        <v>1.9209647304729458</v>
      </c>
      <c r="AA36" s="14">
        <f t="shared" si="19"/>
        <v>2.5132015752153615E-3</v>
      </c>
      <c r="AB36" s="14">
        <f t="shared" si="20"/>
        <v>0.1465700311319191</v>
      </c>
      <c r="AC36" s="14">
        <f t="shared" si="21"/>
        <v>1.3369463982643957E-2</v>
      </c>
      <c r="AD36" s="14">
        <f t="shared" si="22"/>
        <v>0</v>
      </c>
      <c r="AE36" s="14">
        <f t="shared" si="23"/>
        <v>0.19075756657347104</v>
      </c>
      <c r="AF36" s="14">
        <f t="shared" si="24"/>
        <v>1.6954880692392491</v>
      </c>
      <c r="AG36" s="14">
        <f t="shared" si="25"/>
        <v>1.8745341878014084E-2</v>
      </c>
      <c r="AH36" s="14">
        <f t="shared" si="26"/>
        <v>4.7839441868593093E-3</v>
      </c>
      <c r="AI36" s="14">
        <f t="shared" si="27"/>
        <v>2.8257839525993736E-3</v>
      </c>
      <c r="AJ36" s="14">
        <f t="shared" si="28"/>
        <v>1.0683748032767988E-3</v>
      </c>
      <c r="AK36" s="14">
        <f t="shared" si="29"/>
        <v>0</v>
      </c>
      <c r="AL36" s="14">
        <f t="shared" si="30"/>
        <v>3.9970865077961935</v>
      </c>
      <c r="AM36" s="14">
        <f t="shared" si="31"/>
        <v>0.89886918068797539</v>
      </c>
      <c r="AN36" s="11">
        <f t="shared" si="2"/>
        <v>0</v>
      </c>
      <c r="AP36">
        <f t="shared" si="32"/>
        <v>55.774000000000001</v>
      </c>
      <c r="AQ36">
        <f t="shared" si="33"/>
        <v>9.7000000000000003E-2</v>
      </c>
      <c r="AR36">
        <f t="shared" si="34"/>
        <v>3.6110000000000002</v>
      </c>
      <c r="AS36">
        <f t="shared" si="35"/>
        <v>0.49099999999999999</v>
      </c>
      <c r="AT36">
        <f t="shared" si="3"/>
        <v>0</v>
      </c>
      <c r="AU36">
        <f t="shared" si="4"/>
        <v>6.6230000000000002</v>
      </c>
      <c r="AV36">
        <f t="shared" si="36"/>
        <v>33.024000000000001</v>
      </c>
      <c r="AW36">
        <f t="shared" si="37"/>
        <v>0.50800000000000001</v>
      </c>
      <c r="AX36">
        <f t="shared" si="38"/>
        <v>0.16400000000000001</v>
      </c>
      <c r="AY36">
        <f t="shared" si="39"/>
        <v>0.10199999999999999</v>
      </c>
      <c r="AZ36">
        <f t="shared" si="40"/>
        <v>1.6E-2</v>
      </c>
      <c r="BA36">
        <f t="shared" si="41"/>
        <v>0</v>
      </c>
      <c r="BB36">
        <f t="shared" si="42"/>
        <v>100.41000000000001</v>
      </c>
      <c r="BD36">
        <f t="shared" si="6"/>
        <v>0.92832889480692415</v>
      </c>
      <c r="BE36">
        <f t="shared" si="7"/>
        <v>1.2145343450279218E-3</v>
      </c>
      <c r="BF36">
        <f t="shared" si="8"/>
        <v>7.083169870537466E-2</v>
      </c>
      <c r="BG36">
        <f t="shared" si="9"/>
        <v>6.4609513783801557E-3</v>
      </c>
      <c r="BH36">
        <f t="shared" si="10"/>
        <v>9.2185847113189695E-2</v>
      </c>
      <c r="BI36">
        <f t="shared" si="11"/>
        <v>0</v>
      </c>
      <c r="BJ36">
        <f t="shared" si="12"/>
        <v>0.81936463512668589</v>
      </c>
      <c r="BK36">
        <f t="shared" si="13"/>
        <v>9.0589078666271985E-3</v>
      </c>
      <c r="BL36">
        <f t="shared" si="14"/>
        <v>2.3118975321903541E-3</v>
      </c>
      <c r="BM36">
        <f t="shared" si="15"/>
        <v>1.3655934708566287E-3</v>
      </c>
      <c r="BN36">
        <f t="shared" si="43"/>
        <v>5.1630474242040432E-4</v>
      </c>
      <c r="BO36">
        <f t="shared" si="44"/>
        <v>0</v>
      </c>
      <c r="BP36">
        <f t="shared" si="45"/>
        <v>1.931639265087677</v>
      </c>
      <c r="BQ36">
        <f t="shared" si="16"/>
        <v>2.0692717217128873</v>
      </c>
    </row>
    <row r="37" spans="1:69" x14ac:dyDescent="0.15">
      <c r="A37" t="s">
        <v>110</v>
      </c>
      <c r="B37">
        <v>267</v>
      </c>
      <c r="C37">
        <v>523.71453089244847</v>
      </c>
      <c r="D37" s="1">
        <v>55.475999999999999</v>
      </c>
      <c r="E37" s="1">
        <v>0.108</v>
      </c>
      <c r="F37" s="1">
        <v>3.7170000000000001</v>
      </c>
      <c r="G37" s="1">
        <v>0.48599999999999999</v>
      </c>
      <c r="H37" s="1">
        <v>6.6719999999999997</v>
      </c>
      <c r="I37" s="1">
        <v>33.143000000000001</v>
      </c>
      <c r="J37" s="1">
        <v>0.51</v>
      </c>
      <c r="K37" s="1">
        <v>0.11600000000000001</v>
      </c>
      <c r="L37" s="1">
        <v>9.5000000000000001E-2</v>
      </c>
      <c r="M37" s="1">
        <v>7.1999999999999995E-2</v>
      </c>
      <c r="O37">
        <f t="shared" si="17"/>
        <v>100.395</v>
      </c>
      <c r="V37" s="5">
        <v>12</v>
      </c>
      <c r="W37" s="5">
        <v>4</v>
      </c>
      <c r="X37" s="15">
        <v>0</v>
      </c>
      <c r="Z37" s="14">
        <f t="shared" si="18"/>
        <v>1.9125618170096097</v>
      </c>
      <c r="AA37" s="14">
        <f t="shared" si="19"/>
        <v>2.800928917209948E-3</v>
      </c>
      <c r="AB37" s="14">
        <f t="shared" si="20"/>
        <v>0.15101948871531393</v>
      </c>
      <c r="AC37" s="14">
        <f t="shared" si="21"/>
        <v>1.3246206330133608E-2</v>
      </c>
      <c r="AD37" s="14">
        <f t="shared" si="22"/>
        <v>0</v>
      </c>
      <c r="AE37" s="14">
        <f t="shared" si="23"/>
        <v>0.19235602730213405</v>
      </c>
      <c r="AF37" s="14">
        <f t="shared" si="24"/>
        <v>1.7032548025211776</v>
      </c>
      <c r="AG37" s="14">
        <f t="shared" si="25"/>
        <v>1.8837469934075868E-2</v>
      </c>
      <c r="AH37" s="14">
        <f t="shared" si="26"/>
        <v>3.3870607659161993E-3</v>
      </c>
      <c r="AI37" s="14">
        <f t="shared" si="27"/>
        <v>2.6344207039539535E-3</v>
      </c>
      <c r="AJ37" s="14">
        <f t="shared" si="28"/>
        <v>4.812368701862294E-3</v>
      </c>
      <c r="AK37" s="14">
        <f t="shared" si="29"/>
        <v>0</v>
      </c>
      <c r="AL37" s="14">
        <f t="shared" si="30"/>
        <v>4.004910590901388</v>
      </c>
      <c r="AM37" s="14">
        <f t="shared" si="31"/>
        <v>0.89852557060983695</v>
      </c>
      <c r="AN37" s="11">
        <f t="shared" si="2"/>
        <v>0</v>
      </c>
      <c r="AP37">
        <f t="shared" si="32"/>
        <v>55.475999999999999</v>
      </c>
      <c r="AQ37">
        <f t="shared" si="33"/>
        <v>0.108</v>
      </c>
      <c r="AR37">
        <f t="shared" si="34"/>
        <v>3.7170000000000001</v>
      </c>
      <c r="AS37">
        <f t="shared" si="35"/>
        <v>0.48599999999999999</v>
      </c>
      <c r="AT37">
        <f t="shared" si="3"/>
        <v>0</v>
      </c>
      <c r="AU37">
        <f t="shared" si="4"/>
        <v>6.6719999999999988</v>
      </c>
      <c r="AV37">
        <f t="shared" si="36"/>
        <v>33.143000000000001</v>
      </c>
      <c r="AW37">
        <f t="shared" si="37"/>
        <v>0.51</v>
      </c>
      <c r="AX37">
        <f t="shared" si="38"/>
        <v>0.11600000000000001</v>
      </c>
      <c r="AY37">
        <f t="shared" si="39"/>
        <v>9.5000000000000001E-2</v>
      </c>
      <c r="AZ37">
        <f t="shared" si="40"/>
        <v>7.1999999999999995E-2</v>
      </c>
      <c r="BA37">
        <f t="shared" si="41"/>
        <v>0</v>
      </c>
      <c r="BB37">
        <f t="shared" si="42"/>
        <v>100.395</v>
      </c>
      <c r="BD37">
        <f t="shared" si="6"/>
        <v>0.92336884154460719</v>
      </c>
      <c r="BE37">
        <f t="shared" si="7"/>
        <v>1.3522650439486139E-3</v>
      </c>
      <c r="BF37">
        <f t="shared" si="8"/>
        <v>7.29109454688113E-2</v>
      </c>
      <c r="BG37">
        <f t="shared" si="9"/>
        <v>6.3951575761563252E-3</v>
      </c>
      <c r="BH37">
        <f t="shared" si="10"/>
        <v>9.2867880407549688E-2</v>
      </c>
      <c r="BI37">
        <f t="shared" si="11"/>
        <v>0</v>
      </c>
      <c r="BJ37">
        <f t="shared" si="12"/>
        <v>0.82231716636397023</v>
      </c>
      <c r="BK37">
        <f t="shared" si="13"/>
        <v>9.0945728582280932E-3</v>
      </c>
      <c r="BL37">
        <f t="shared" si="14"/>
        <v>1.6352445959395188E-3</v>
      </c>
      <c r="BM37">
        <f t="shared" si="15"/>
        <v>1.2718762718762718E-3</v>
      </c>
      <c r="BN37">
        <f t="shared" si="43"/>
        <v>2.3233713408918194E-3</v>
      </c>
      <c r="BO37">
        <f t="shared" si="44"/>
        <v>0</v>
      </c>
      <c r="BP37">
        <f t="shared" si="45"/>
        <v>1.9335373214719791</v>
      </c>
      <c r="BQ37">
        <f t="shared" si="16"/>
        <v>2.0712869342767566</v>
      </c>
    </row>
    <row r="38" spans="1:69" x14ac:dyDescent="0.15">
      <c r="A38" t="s">
        <v>111</v>
      </c>
      <c r="B38">
        <v>268</v>
      </c>
      <c r="C38">
        <v>539.58466819221962</v>
      </c>
      <c r="D38" s="1">
        <v>55.768000000000001</v>
      </c>
      <c r="E38" s="1">
        <v>7.2999999999999995E-2</v>
      </c>
      <c r="F38" s="1">
        <v>3.6150000000000002</v>
      </c>
      <c r="G38" s="1">
        <v>0.52100000000000002</v>
      </c>
      <c r="H38" s="1">
        <v>6.6189999999999998</v>
      </c>
      <c r="I38" s="1">
        <v>32.865000000000002</v>
      </c>
      <c r="J38" s="1">
        <v>0.52700000000000002</v>
      </c>
      <c r="K38" s="1">
        <v>0.188</v>
      </c>
      <c r="L38" s="1">
        <v>2.8000000000000001E-2</v>
      </c>
      <c r="M38" s="1">
        <v>8.0000000000000002E-3</v>
      </c>
      <c r="O38">
        <f t="shared" si="17"/>
        <v>100.21200000000002</v>
      </c>
      <c r="V38" s="5">
        <v>12</v>
      </c>
      <c r="W38" s="5">
        <v>4</v>
      </c>
      <c r="X38" s="15">
        <v>0</v>
      </c>
      <c r="Z38" s="14">
        <f t="shared" si="18"/>
        <v>1.9237663757181593</v>
      </c>
      <c r="AA38" s="14">
        <f t="shared" si="19"/>
        <v>1.8943407875670704E-3</v>
      </c>
      <c r="AB38" s="14">
        <f t="shared" si="20"/>
        <v>0.14696220331999427</v>
      </c>
      <c r="AC38" s="14">
        <f t="shared" si="21"/>
        <v>1.4208554188956607E-2</v>
      </c>
      <c r="AD38" s="14">
        <f t="shared" si="22"/>
        <v>0</v>
      </c>
      <c r="AE38" s="14">
        <f t="shared" si="23"/>
        <v>0.19094094202742656</v>
      </c>
      <c r="AF38" s="14">
        <f t="shared" si="24"/>
        <v>1.6899675294072272</v>
      </c>
      <c r="AG38" s="14">
        <f t="shared" si="25"/>
        <v>1.9476904266537306E-2</v>
      </c>
      <c r="AH38" s="14">
        <f t="shared" si="26"/>
        <v>5.4926226893795629E-3</v>
      </c>
      <c r="AI38" s="14">
        <f t="shared" si="27"/>
        <v>7.7692031080131368E-4</v>
      </c>
      <c r="AJ38" s="14">
        <f t="shared" si="28"/>
        <v>5.3502404749838006E-4</v>
      </c>
      <c r="AK38" s="14">
        <f t="shared" si="29"/>
        <v>0</v>
      </c>
      <c r="AL38" s="14">
        <f t="shared" si="30"/>
        <v>3.9940214167635477</v>
      </c>
      <c r="AM38" s="14">
        <f t="shared" si="31"/>
        <v>0.89848472430889348</v>
      </c>
      <c r="AN38" s="11">
        <f t="shared" si="2"/>
        <v>0</v>
      </c>
      <c r="AP38">
        <f t="shared" si="32"/>
        <v>55.768000000000001</v>
      </c>
      <c r="AQ38">
        <f t="shared" si="33"/>
        <v>7.2999999999999995E-2</v>
      </c>
      <c r="AR38">
        <f t="shared" si="34"/>
        <v>3.6150000000000002</v>
      </c>
      <c r="AS38">
        <f t="shared" si="35"/>
        <v>0.52100000000000002</v>
      </c>
      <c r="AT38">
        <f t="shared" si="3"/>
        <v>0</v>
      </c>
      <c r="AU38">
        <f t="shared" si="4"/>
        <v>6.6189999999999998</v>
      </c>
      <c r="AV38">
        <f t="shared" si="36"/>
        <v>32.865000000000002</v>
      </c>
      <c r="AW38">
        <f t="shared" si="37"/>
        <v>0.52700000000000002</v>
      </c>
      <c r="AX38">
        <f t="shared" si="38"/>
        <v>0.188</v>
      </c>
      <c r="AY38">
        <f t="shared" si="39"/>
        <v>2.8000000000000001E-2</v>
      </c>
      <c r="AZ38">
        <f t="shared" si="40"/>
        <v>8.0000000000000002E-3</v>
      </c>
      <c r="BA38">
        <f t="shared" si="41"/>
        <v>0</v>
      </c>
      <c r="BB38">
        <f t="shared" si="42"/>
        <v>100.21200000000002</v>
      </c>
      <c r="BD38">
        <f t="shared" si="6"/>
        <v>0.92822902796271645</v>
      </c>
      <c r="BE38">
        <f t="shared" si="7"/>
        <v>9.1403100192822976E-4</v>
      </c>
      <c r="BF38">
        <f t="shared" si="8"/>
        <v>7.0910160847391143E-2</v>
      </c>
      <c r="BG38">
        <f t="shared" si="9"/>
        <v>6.8557141917231397E-3</v>
      </c>
      <c r="BH38">
        <f t="shared" si="10"/>
        <v>9.2130170925894997E-2</v>
      </c>
      <c r="BI38">
        <f t="shared" si="11"/>
        <v>0</v>
      </c>
      <c r="BJ38">
        <f t="shared" si="12"/>
        <v>0.81541965641468428</v>
      </c>
      <c r="BK38">
        <f t="shared" si="13"/>
        <v>9.3977252868356967E-3</v>
      </c>
      <c r="BL38">
        <f t="shared" si="14"/>
        <v>2.6502240003157713E-3</v>
      </c>
      <c r="BM38">
        <f t="shared" si="15"/>
        <v>3.748687959214275E-4</v>
      </c>
      <c r="BN38">
        <f t="shared" si="43"/>
        <v>2.5815237121020216E-4</v>
      </c>
      <c r="BO38">
        <f t="shared" si="44"/>
        <v>0</v>
      </c>
      <c r="BP38">
        <f t="shared" si="45"/>
        <v>1.9271397317986214</v>
      </c>
      <c r="BQ38">
        <f t="shared" si="16"/>
        <v>2.0725126210935843</v>
      </c>
    </row>
    <row r="39" spans="1:69" x14ac:dyDescent="0.15">
      <c r="A39" t="s">
        <v>112</v>
      </c>
      <c r="B39">
        <v>269</v>
      </c>
      <c r="C39">
        <v>555.45480549199078</v>
      </c>
      <c r="D39" s="1">
        <v>55.658000000000001</v>
      </c>
      <c r="E39" s="1">
        <v>0.108</v>
      </c>
      <c r="F39" s="1">
        <v>3.617</v>
      </c>
      <c r="G39" s="1">
        <v>0.48</v>
      </c>
      <c r="H39" s="1">
        <v>6.7140000000000004</v>
      </c>
      <c r="I39" s="1">
        <v>33.104999999999997</v>
      </c>
      <c r="J39" s="1">
        <v>0.51700000000000002</v>
      </c>
      <c r="K39" s="1">
        <v>0.17599999999999999</v>
      </c>
      <c r="L39" s="1">
        <v>9.5000000000000001E-2</v>
      </c>
      <c r="M39" s="1">
        <v>2.5999999999999999E-2</v>
      </c>
      <c r="O39">
        <f t="shared" si="17"/>
        <v>100.49599999999998</v>
      </c>
      <c r="V39" s="5">
        <v>12</v>
      </c>
      <c r="W39" s="5">
        <v>4</v>
      </c>
      <c r="X39" s="15">
        <v>0</v>
      </c>
      <c r="Z39" s="14">
        <f t="shared" si="18"/>
        <v>1.9169384019903288</v>
      </c>
      <c r="AA39" s="14">
        <f t="shared" si="19"/>
        <v>2.7981584722456322E-3</v>
      </c>
      <c r="AB39" s="14">
        <f t="shared" si="20"/>
        <v>0.14681119133083873</v>
      </c>
      <c r="AC39" s="14">
        <f t="shared" si="21"/>
        <v>1.3069732631203495E-2</v>
      </c>
      <c r="AD39" s="14">
        <f t="shared" si="22"/>
        <v>0</v>
      </c>
      <c r="AE39" s="14">
        <f t="shared" si="23"/>
        <v>0.19337544136149132</v>
      </c>
      <c r="AF39" s="14">
        <f t="shared" si="24"/>
        <v>1.6996191554128077</v>
      </c>
      <c r="AG39" s="14">
        <f t="shared" si="25"/>
        <v>1.9077135251396437E-2</v>
      </c>
      <c r="AH39" s="14">
        <f t="shared" si="26"/>
        <v>5.1339056898013387E-3</v>
      </c>
      <c r="AI39" s="14">
        <f t="shared" si="27"/>
        <v>2.6318149550081972E-3</v>
      </c>
      <c r="AJ39" s="14">
        <f t="shared" si="28"/>
        <v>1.7360809225677371E-3</v>
      </c>
      <c r="AK39" s="14">
        <f t="shared" si="29"/>
        <v>0</v>
      </c>
      <c r="AL39" s="14">
        <f t="shared" si="30"/>
        <v>4.0011910180176899</v>
      </c>
      <c r="AM39" s="14">
        <f t="shared" si="31"/>
        <v>0.89784680754450796</v>
      </c>
      <c r="AN39" s="11">
        <f t="shared" si="2"/>
        <v>0</v>
      </c>
      <c r="AP39">
        <f t="shared" si="32"/>
        <v>55.658000000000001</v>
      </c>
      <c r="AQ39">
        <f t="shared" si="33"/>
        <v>0.108</v>
      </c>
      <c r="AR39">
        <f t="shared" si="34"/>
        <v>3.617</v>
      </c>
      <c r="AS39">
        <f t="shared" si="35"/>
        <v>0.48</v>
      </c>
      <c r="AT39">
        <f t="shared" si="3"/>
        <v>0</v>
      </c>
      <c r="AU39">
        <f t="shared" si="4"/>
        <v>6.7140000000000004</v>
      </c>
      <c r="AV39">
        <f t="shared" si="36"/>
        <v>33.104999999999997</v>
      </c>
      <c r="AW39">
        <f t="shared" si="37"/>
        <v>0.51700000000000002</v>
      </c>
      <c r="AX39">
        <f t="shared" si="38"/>
        <v>0.17599999999999999</v>
      </c>
      <c r="AY39">
        <f t="shared" si="39"/>
        <v>9.5000000000000001E-2</v>
      </c>
      <c r="AZ39">
        <f t="shared" si="40"/>
        <v>2.5999999999999999E-2</v>
      </c>
      <c r="BA39">
        <f t="shared" si="41"/>
        <v>0</v>
      </c>
      <c r="BB39">
        <f t="shared" si="42"/>
        <v>100.49599999999998</v>
      </c>
      <c r="BD39">
        <f t="shared" si="6"/>
        <v>0.92639813581890817</v>
      </c>
      <c r="BE39">
        <f t="shared" si="7"/>
        <v>1.3522650439486139E-3</v>
      </c>
      <c r="BF39">
        <f t="shared" si="8"/>
        <v>7.0949391918399371E-2</v>
      </c>
      <c r="BG39">
        <f t="shared" si="9"/>
        <v>6.3162050134877292E-3</v>
      </c>
      <c r="BH39">
        <f t="shared" si="10"/>
        <v>9.3452480374143998E-2</v>
      </c>
      <c r="BI39">
        <f t="shared" si="11"/>
        <v>0</v>
      </c>
      <c r="BJ39">
        <f t="shared" si="12"/>
        <v>0.82137434126298858</v>
      </c>
      <c r="BK39">
        <f t="shared" si="13"/>
        <v>9.2194003288312235E-3</v>
      </c>
      <c r="BL39">
        <f t="shared" si="14"/>
        <v>2.4810607662530625E-3</v>
      </c>
      <c r="BM39">
        <f t="shared" si="15"/>
        <v>1.2718762718762718E-3</v>
      </c>
      <c r="BN39">
        <f t="shared" si="43"/>
        <v>8.3899520643315696E-4</v>
      </c>
      <c r="BO39">
        <f t="shared" si="44"/>
        <v>0</v>
      </c>
      <c r="BP39">
        <f t="shared" si="45"/>
        <v>1.9336541520052699</v>
      </c>
      <c r="BQ39">
        <f t="shared" si="16"/>
        <v>2.0692381902256449</v>
      </c>
    </row>
    <row r="40" spans="1:69" x14ac:dyDescent="0.15">
      <c r="A40" t="s">
        <v>113</v>
      </c>
      <c r="B40">
        <v>270</v>
      </c>
      <c r="C40">
        <v>571.32494279176194</v>
      </c>
      <c r="D40" s="1">
        <v>55.825000000000003</v>
      </c>
      <c r="E40" s="1">
        <v>0.10299999999999999</v>
      </c>
      <c r="F40" s="1">
        <v>3.6509999999999998</v>
      </c>
      <c r="G40" s="1">
        <v>0.48699999999999999</v>
      </c>
      <c r="H40" s="1">
        <v>6.6059999999999999</v>
      </c>
      <c r="I40" s="1">
        <v>33.079000000000001</v>
      </c>
      <c r="J40" s="1">
        <v>0.52500000000000002</v>
      </c>
      <c r="K40" s="1">
        <v>0.23100000000000001</v>
      </c>
      <c r="L40" s="1">
        <v>0.108</v>
      </c>
      <c r="M40" s="1">
        <v>1.4E-2</v>
      </c>
      <c r="O40">
        <f t="shared" si="17"/>
        <v>100.629</v>
      </c>
      <c r="V40" s="5">
        <v>12</v>
      </c>
      <c r="W40" s="5">
        <v>4</v>
      </c>
      <c r="X40" s="15">
        <v>0</v>
      </c>
      <c r="Z40" s="14">
        <f t="shared" si="18"/>
        <v>1.9191671961407768</v>
      </c>
      <c r="AA40" s="14">
        <f t="shared" si="19"/>
        <v>2.6637244365607061E-3</v>
      </c>
      <c r="AB40" s="14">
        <f t="shared" si="20"/>
        <v>0.1479196960676859</v>
      </c>
      <c r="AC40" s="14">
        <f t="shared" si="21"/>
        <v>1.3236036187756862E-2</v>
      </c>
      <c r="AD40" s="14">
        <f t="shared" si="22"/>
        <v>0</v>
      </c>
      <c r="AE40" s="14">
        <f t="shared" si="23"/>
        <v>0.18991622500145416</v>
      </c>
      <c r="AF40" s="14">
        <f t="shared" si="24"/>
        <v>1.695172567661545</v>
      </c>
      <c r="AG40" s="14">
        <f t="shared" si="25"/>
        <v>1.9336837064665519E-2</v>
      </c>
      <c r="AH40" s="14">
        <f t="shared" si="26"/>
        <v>6.7259048202560649E-3</v>
      </c>
      <c r="AI40" s="14">
        <f t="shared" si="27"/>
        <v>2.9864759338182651E-3</v>
      </c>
      <c r="AJ40" s="14">
        <f t="shared" si="28"/>
        <v>9.3309996084480265E-4</v>
      </c>
      <c r="AK40" s="14">
        <f t="shared" si="29"/>
        <v>0</v>
      </c>
      <c r="AL40" s="14">
        <f t="shared" si="30"/>
        <v>3.998057763275364</v>
      </c>
      <c r="AM40" s="14">
        <f t="shared" si="31"/>
        <v>0.89925343265493285</v>
      </c>
      <c r="AN40" s="11">
        <f t="shared" si="2"/>
        <v>0</v>
      </c>
      <c r="AP40">
        <f t="shared" si="32"/>
        <v>55.825000000000003</v>
      </c>
      <c r="AQ40">
        <f t="shared" si="33"/>
        <v>0.10299999999999999</v>
      </c>
      <c r="AR40">
        <f t="shared" si="34"/>
        <v>3.6509999999999998</v>
      </c>
      <c r="AS40">
        <f t="shared" si="35"/>
        <v>0.48699999999999999</v>
      </c>
      <c r="AT40">
        <f t="shared" si="3"/>
        <v>0</v>
      </c>
      <c r="AU40">
        <f t="shared" si="4"/>
        <v>6.6059999999999999</v>
      </c>
      <c r="AV40">
        <f t="shared" si="36"/>
        <v>33.079000000000001</v>
      </c>
      <c r="AW40">
        <f t="shared" si="37"/>
        <v>0.52500000000000002</v>
      </c>
      <c r="AX40">
        <f t="shared" si="38"/>
        <v>0.23100000000000001</v>
      </c>
      <c r="AY40">
        <f t="shared" si="39"/>
        <v>0.108</v>
      </c>
      <c r="AZ40">
        <f t="shared" si="40"/>
        <v>1.4E-2</v>
      </c>
      <c r="BA40">
        <f t="shared" si="41"/>
        <v>0</v>
      </c>
      <c r="BB40">
        <f t="shared" si="42"/>
        <v>100.629</v>
      </c>
      <c r="BD40">
        <f t="shared" si="6"/>
        <v>0.92917776298268984</v>
      </c>
      <c r="BE40">
        <f t="shared" si="7"/>
        <v>1.2896601808028447E-3</v>
      </c>
      <c r="BF40">
        <f t="shared" si="8"/>
        <v>7.1616320125539423E-2</v>
      </c>
      <c r="BG40">
        <f t="shared" si="9"/>
        <v>6.4083163366010915E-3</v>
      </c>
      <c r="BH40">
        <f t="shared" si="10"/>
        <v>9.1949223317187245E-2</v>
      </c>
      <c r="BI40">
        <f t="shared" si="11"/>
        <v>0</v>
      </c>
      <c r="BJ40">
        <f t="shared" si="12"/>
        <v>0.82072925040442235</v>
      </c>
      <c r="BK40">
        <f t="shared" si="13"/>
        <v>9.3620602952348021E-3</v>
      </c>
      <c r="BL40">
        <f t="shared" si="14"/>
        <v>3.256392255707145E-3</v>
      </c>
      <c r="BM40">
        <f t="shared" si="15"/>
        <v>1.4459224985540775E-3</v>
      </c>
      <c r="BN40">
        <f t="shared" si="43"/>
        <v>4.517666496178538E-4</v>
      </c>
      <c r="BO40">
        <f t="shared" si="44"/>
        <v>0</v>
      </c>
      <c r="BP40">
        <f t="shared" si="45"/>
        <v>1.9356866750463568</v>
      </c>
      <c r="BQ40">
        <f t="shared" si="16"/>
        <v>2.0654467558287122</v>
      </c>
    </row>
    <row r="41" spans="1:69" x14ac:dyDescent="0.15">
      <c r="A41" t="s">
        <v>114</v>
      </c>
      <c r="B41">
        <v>271</v>
      </c>
      <c r="C41">
        <v>587.1950800915331</v>
      </c>
      <c r="D41" s="1">
        <v>55.533000000000001</v>
      </c>
      <c r="E41" s="1">
        <v>8.6999999999999994E-2</v>
      </c>
      <c r="F41" s="1">
        <v>3.673</v>
      </c>
      <c r="G41" s="1">
        <v>0.49099999999999999</v>
      </c>
      <c r="H41" s="1">
        <v>6.6989999999999998</v>
      </c>
      <c r="I41" s="1">
        <v>33.054000000000002</v>
      </c>
      <c r="J41" s="1">
        <v>0.53500000000000003</v>
      </c>
      <c r="K41" s="1">
        <v>0.14599999999999999</v>
      </c>
      <c r="L41" s="1">
        <v>7.5999999999999998E-2</v>
      </c>
      <c r="M41" s="1">
        <v>2.7E-2</v>
      </c>
      <c r="O41">
        <f t="shared" si="17"/>
        <v>100.321</v>
      </c>
      <c r="V41" s="5">
        <v>12</v>
      </c>
      <c r="W41" s="5">
        <v>4</v>
      </c>
      <c r="X41" s="15">
        <v>0</v>
      </c>
      <c r="Z41" s="14">
        <f t="shared" si="18"/>
        <v>1.9156964318867122</v>
      </c>
      <c r="AA41" s="14">
        <f t="shared" si="19"/>
        <v>2.2576821410620878E-3</v>
      </c>
      <c r="AB41" s="14">
        <f t="shared" si="20"/>
        <v>0.14932295509578508</v>
      </c>
      <c r="AC41" s="14">
        <f t="shared" si="21"/>
        <v>1.3390659028857733E-2</v>
      </c>
      <c r="AD41" s="14">
        <f t="shared" si="22"/>
        <v>0</v>
      </c>
      <c r="AE41" s="14">
        <f t="shared" si="23"/>
        <v>0.19325242504051812</v>
      </c>
      <c r="AF41" s="14">
        <f t="shared" si="24"/>
        <v>1.699718656038339</v>
      </c>
      <c r="AG41" s="14">
        <f t="shared" si="25"/>
        <v>1.9772946497873003E-2</v>
      </c>
      <c r="AH41" s="14">
        <f t="shared" si="26"/>
        <v>4.2656288784515585E-3</v>
      </c>
      <c r="AI41" s="14">
        <f t="shared" si="27"/>
        <v>2.108823977915137E-3</v>
      </c>
      <c r="AJ41" s="14">
        <f t="shared" si="28"/>
        <v>1.8057406487809533E-3</v>
      </c>
      <c r="AK41" s="14">
        <f t="shared" si="29"/>
        <v>0</v>
      </c>
      <c r="AL41" s="14">
        <f t="shared" si="30"/>
        <v>4.0015919492342951</v>
      </c>
      <c r="AM41" s="14">
        <f t="shared" si="31"/>
        <v>0.89791052437505903</v>
      </c>
      <c r="AN41" s="11">
        <f t="shared" si="2"/>
        <v>0</v>
      </c>
      <c r="AP41">
        <f t="shared" si="32"/>
        <v>55.533000000000001</v>
      </c>
      <c r="AQ41">
        <f t="shared" si="33"/>
        <v>8.6999999999999994E-2</v>
      </c>
      <c r="AR41">
        <f t="shared" si="34"/>
        <v>3.673</v>
      </c>
      <c r="AS41">
        <f t="shared" si="35"/>
        <v>0.49099999999999999</v>
      </c>
      <c r="AT41">
        <f t="shared" si="3"/>
        <v>0</v>
      </c>
      <c r="AU41">
        <f t="shared" si="4"/>
        <v>6.6989999999999998</v>
      </c>
      <c r="AV41">
        <f t="shared" si="36"/>
        <v>33.054000000000002</v>
      </c>
      <c r="AW41">
        <f t="shared" si="37"/>
        <v>0.53500000000000003</v>
      </c>
      <c r="AX41">
        <f t="shared" si="38"/>
        <v>0.14599999999999999</v>
      </c>
      <c r="AY41">
        <f t="shared" si="39"/>
        <v>7.5999999999999998E-2</v>
      </c>
      <c r="AZ41">
        <f t="shared" si="40"/>
        <v>2.7E-2</v>
      </c>
      <c r="BA41">
        <f t="shared" si="41"/>
        <v>0</v>
      </c>
      <c r="BB41">
        <f t="shared" si="42"/>
        <v>100.321</v>
      </c>
      <c r="BD41">
        <f t="shared" si="6"/>
        <v>0.92431757656458058</v>
      </c>
      <c r="BE41">
        <f t="shared" si="7"/>
        <v>1.0893246187363833E-3</v>
      </c>
      <c r="BF41">
        <f t="shared" si="8"/>
        <v>7.2047861906630054E-2</v>
      </c>
      <c r="BG41">
        <f t="shared" si="9"/>
        <v>6.4609513783801557E-3</v>
      </c>
      <c r="BH41">
        <f t="shared" si="10"/>
        <v>9.3243694671788876E-2</v>
      </c>
      <c r="BI41">
        <f t="shared" si="11"/>
        <v>0</v>
      </c>
      <c r="BJ41">
        <f t="shared" si="12"/>
        <v>0.82010897073272404</v>
      </c>
      <c r="BK41">
        <f t="shared" si="13"/>
        <v>9.5403852532392735E-3</v>
      </c>
      <c r="BL41">
        <f t="shared" si="14"/>
        <v>2.0581526810962906E-3</v>
      </c>
      <c r="BM41">
        <f t="shared" si="15"/>
        <v>1.0175010175010174E-3</v>
      </c>
      <c r="BN41">
        <f t="shared" si="43"/>
        <v>8.7126425283443228E-4</v>
      </c>
      <c r="BO41">
        <f t="shared" si="44"/>
        <v>0</v>
      </c>
      <c r="BP41">
        <f t="shared" si="45"/>
        <v>1.930755683077511</v>
      </c>
      <c r="BQ41">
        <f t="shared" si="16"/>
        <v>2.072552205494997</v>
      </c>
    </row>
    <row r="42" spans="1:69" x14ac:dyDescent="0.15">
      <c r="A42" t="s">
        <v>115</v>
      </c>
      <c r="B42">
        <v>272</v>
      </c>
      <c r="C42">
        <v>603.06521739130426</v>
      </c>
      <c r="D42" s="1">
        <v>55.786999999999999</v>
      </c>
      <c r="E42" s="1">
        <v>0.1</v>
      </c>
      <c r="F42" s="1">
        <v>3.6469999999999998</v>
      </c>
      <c r="G42" s="1">
        <v>0.48499999999999999</v>
      </c>
      <c r="H42" s="1">
        <v>6.74</v>
      </c>
      <c r="I42" s="1">
        <v>33.079000000000001</v>
      </c>
      <c r="J42" s="1">
        <v>0.53400000000000003</v>
      </c>
      <c r="K42" s="1">
        <v>0.186</v>
      </c>
      <c r="L42" s="1">
        <v>8.4000000000000005E-2</v>
      </c>
      <c r="M42" s="1">
        <v>2.1999999999999999E-2</v>
      </c>
      <c r="O42">
        <f t="shared" si="17"/>
        <v>100.66400000000002</v>
      </c>
      <c r="V42" s="5">
        <v>12</v>
      </c>
      <c r="W42" s="5">
        <v>4</v>
      </c>
      <c r="X42" s="15">
        <v>0</v>
      </c>
      <c r="Z42" s="14">
        <f t="shared" si="18"/>
        <v>1.9180577370805836</v>
      </c>
      <c r="AA42" s="14">
        <f t="shared" si="19"/>
        <v>2.5864057603053278E-3</v>
      </c>
      <c r="AB42" s="14">
        <f t="shared" si="20"/>
        <v>0.14777280763131284</v>
      </c>
      <c r="AC42" s="14">
        <f t="shared" si="21"/>
        <v>1.3183032171785574E-2</v>
      </c>
      <c r="AD42" s="14">
        <f t="shared" si="22"/>
        <v>0</v>
      </c>
      <c r="AE42" s="14">
        <f t="shared" si="23"/>
        <v>0.19378849280805016</v>
      </c>
      <c r="AF42" s="14">
        <f t="shared" si="24"/>
        <v>1.6953466186440553</v>
      </c>
      <c r="AG42" s="14">
        <f t="shared" si="25"/>
        <v>1.9670345135412701E-2</v>
      </c>
      <c r="AH42" s="14">
        <f t="shared" si="26"/>
        <v>5.4162196720169377E-3</v>
      </c>
      <c r="AI42" s="14">
        <f t="shared" si="27"/>
        <v>2.323053109002984E-3</v>
      </c>
      <c r="AJ42" s="14">
        <f t="shared" si="28"/>
        <v>1.4664504900719427E-3</v>
      </c>
      <c r="AK42" s="14">
        <f t="shared" si="29"/>
        <v>0</v>
      </c>
      <c r="AL42" s="14">
        <f t="shared" si="30"/>
        <v>3.9996111625025974</v>
      </c>
      <c r="AM42" s="14">
        <f t="shared" si="31"/>
        <v>0.89741946373592496</v>
      </c>
      <c r="AN42" s="11">
        <f t="shared" si="2"/>
        <v>0</v>
      </c>
      <c r="AP42">
        <f t="shared" si="32"/>
        <v>55.786999999999999</v>
      </c>
      <c r="AQ42">
        <f t="shared" si="33"/>
        <v>0.1</v>
      </c>
      <c r="AR42">
        <f t="shared" si="34"/>
        <v>3.6469999999999998</v>
      </c>
      <c r="AS42">
        <f t="shared" si="35"/>
        <v>0.48499999999999999</v>
      </c>
      <c r="AT42">
        <f t="shared" si="3"/>
        <v>0</v>
      </c>
      <c r="AU42">
        <f t="shared" si="4"/>
        <v>6.74</v>
      </c>
      <c r="AV42">
        <f t="shared" si="36"/>
        <v>33.079000000000001</v>
      </c>
      <c r="AW42">
        <f t="shared" si="37"/>
        <v>0.53400000000000003</v>
      </c>
      <c r="AX42">
        <f t="shared" si="38"/>
        <v>0.186</v>
      </c>
      <c r="AY42">
        <f t="shared" si="39"/>
        <v>8.4000000000000005E-2</v>
      </c>
      <c r="AZ42">
        <f t="shared" si="40"/>
        <v>2.1999999999999999E-2</v>
      </c>
      <c r="BA42">
        <f t="shared" si="41"/>
        <v>0</v>
      </c>
      <c r="BB42">
        <f t="shared" si="42"/>
        <v>100.66400000000002</v>
      </c>
      <c r="BD42">
        <f t="shared" si="6"/>
        <v>0.92854527296937417</v>
      </c>
      <c r="BE42">
        <f t="shared" si="7"/>
        <v>1.2520972629153832E-3</v>
      </c>
      <c r="BF42">
        <f t="shared" si="8"/>
        <v>7.1537857983522954E-2</v>
      </c>
      <c r="BG42">
        <f t="shared" si="9"/>
        <v>6.3819988157115598E-3</v>
      </c>
      <c r="BH42">
        <f t="shared" si="10"/>
        <v>9.3814375591559501E-2</v>
      </c>
      <c r="BI42">
        <f t="shared" si="11"/>
        <v>0</v>
      </c>
      <c r="BJ42">
        <f t="shared" si="12"/>
        <v>0.82072925040442235</v>
      </c>
      <c r="BK42">
        <f t="shared" si="13"/>
        <v>9.522552757438827E-3</v>
      </c>
      <c r="BL42">
        <f t="shared" si="14"/>
        <v>2.6220301279719868E-3</v>
      </c>
      <c r="BM42">
        <f t="shared" si="15"/>
        <v>1.1246063877642825E-3</v>
      </c>
      <c r="BN42">
        <f t="shared" si="43"/>
        <v>7.099190208280559E-4</v>
      </c>
      <c r="BO42">
        <f t="shared" si="44"/>
        <v>0</v>
      </c>
      <c r="BP42">
        <f t="shared" si="45"/>
        <v>1.9362399613215091</v>
      </c>
      <c r="BQ42">
        <f t="shared" si="16"/>
        <v>2.0656588245254532</v>
      </c>
    </row>
    <row r="43" spans="1:69" x14ac:dyDescent="0.15">
      <c r="A43" t="s">
        <v>116</v>
      </c>
      <c r="B43">
        <v>273</v>
      </c>
      <c r="C43">
        <v>618.93535469107542</v>
      </c>
      <c r="D43" s="1">
        <v>55.45</v>
      </c>
      <c r="E43" s="1">
        <v>9.0999999999999998E-2</v>
      </c>
      <c r="F43" s="1">
        <v>3.73</v>
      </c>
      <c r="G43" s="1">
        <v>0.495</v>
      </c>
      <c r="H43" s="1">
        <v>6.68</v>
      </c>
      <c r="I43" s="1">
        <v>33.103000000000002</v>
      </c>
      <c r="J43" s="1">
        <v>0.52100000000000002</v>
      </c>
      <c r="K43" s="1">
        <v>0.14199999999999999</v>
      </c>
      <c r="L43" s="1">
        <v>9.5000000000000001E-2</v>
      </c>
      <c r="M43" s="1">
        <v>1.4999999999999999E-2</v>
      </c>
      <c r="O43">
        <f t="shared" si="17"/>
        <v>100.322</v>
      </c>
      <c r="V43" s="5">
        <v>12</v>
      </c>
      <c r="W43" s="5">
        <v>4</v>
      </c>
      <c r="X43" s="15">
        <v>0</v>
      </c>
      <c r="Z43" s="14">
        <f t="shared" si="18"/>
        <v>1.9129658583863587</v>
      </c>
      <c r="AA43" s="14">
        <f t="shared" si="19"/>
        <v>2.3616473685033274E-3</v>
      </c>
      <c r="AB43" s="14">
        <f t="shared" si="20"/>
        <v>0.15165076073221292</v>
      </c>
      <c r="AC43" s="14">
        <f t="shared" si="21"/>
        <v>1.3500683998553829E-2</v>
      </c>
      <c r="AD43" s="14">
        <f t="shared" si="22"/>
        <v>0</v>
      </c>
      <c r="AE43" s="14">
        <f t="shared" si="23"/>
        <v>0.19271767644543697</v>
      </c>
      <c r="AF43" s="14">
        <f t="shared" si="24"/>
        <v>1.7023563939532114</v>
      </c>
      <c r="AG43" s="14">
        <f t="shared" si="25"/>
        <v>1.9256858812886836E-2</v>
      </c>
      <c r="AH43" s="14">
        <f t="shared" si="26"/>
        <v>4.1490500167768911E-3</v>
      </c>
      <c r="AI43" s="14">
        <f t="shared" si="27"/>
        <v>2.6362127596428731E-3</v>
      </c>
      <c r="AJ43" s="14">
        <f t="shared" si="28"/>
        <v>1.0032588123417546E-3</v>
      </c>
      <c r="AK43" s="14">
        <f t="shared" si="29"/>
        <v>0</v>
      </c>
      <c r="AL43" s="14">
        <f t="shared" si="30"/>
        <v>4.0025984012859261</v>
      </c>
      <c r="AM43" s="14">
        <f t="shared" si="31"/>
        <v>0.89830599264919664</v>
      </c>
      <c r="AN43" s="11">
        <f t="shared" si="2"/>
        <v>0</v>
      </c>
      <c r="AP43">
        <f t="shared" si="32"/>
        <v>55.45</v>
      </c>
      <c r="AQ43">
        <f t="shared" si="33"/>
        <v>9.0999999999999998E-2</v>
      </c>
      <c r="AR43">
        <f t="shared" si="34"/>
        <v>3.73</v>
      </c>
      <c r="AS43">
        <f t="shared" si="35"/>
        <v>0.495</v>
      </c>
      <c r="AT43">
        <f t="shared" si="3"/>
        <v>0</v>
      </c>
      <c r="AU43">
        <f t="shared" si="4"/>
        <v>6.68</v>
      </c>
      <c r="AV43">
        <f t="shared" si="36"/>
        <v>33.103000000000002</v>
      </c>
      <c r="AW43">
        <f t="shared" si="37"/>
        <v>0.52100000000000002</v>
      </c>
      <c r="AX43">
        <f t="shared" si="38"/>
        <v>0.14199999999999999</v>
      </c>
      <c r="AY43">
        <f t="shared" si="39"/>
        <v>9.5000000000000001E-2</v>
      </c>
      <c r="AZ43">
        <f t="shared" si="40"/>
        <v>1.4999999999999999E-2</v>
      </c>
      <c r="BA43">
        <f t="shared" si="41"/>
        <v>0</v>
      </c>
      <c r="BB43">
        <f t="shared" si="42"/>
        <v>100.322</v>
      </c>
      <c r="BD43">
        <f t="shared" si="6"/>
        <v>0.92293608521970716</v>
      </c>
      <c r="BE43">
        <f t="shared" si="7"/>
        <v>1.1394085092529987E-3</v>
      </c>
      <c r="BF43">
        <f t="shared" si="8"/>
        <v>7.316594743036485E-2</v>
      </c>
      <c r="BG43">
        <f t="shared" si="9"/>
        <v>6.5135864201592208E-3</v>
      </c>
      <c r="BH43">
        <f t="shared" si="10"/>
        <v>9.2979232782139085E-2</v>
      </c>
      <c r="BI43">
        <f t="shared" si="11"/>
        <v>0</v>
      </c>
      <c r="BJ43">
        <f t="shared" si="12"/>
        <v>0.82132471888925285</v>
      </c>
      <c r="BK43">
        <f t="shared" si="13"/>
        <v>9.2907303120330128E-3</v>
      </c>
      <c r="BL43">
        <f t="shared" si="14"/>
        <v>2.001764936408721E-3</v>
      </c>
      <c r="BM43">
        <f t="shared" si="15"/>
        <v>1.2718762718762718E-3</v>
      </c>
      <c r="BN43">
        <f t="shared" si="43"/>
        <v>4.8403569601912906E-4</v>
      </c>
      <c r="BO43">
        <f t="shared" si="44"/>
        <v>0</v>
      </c>
      <c r="BP43">
        <f t="shared" si="45"/>
        <v>1.9311073864672135</v>
      </c>
      <c r="BQ43">
        <f t="shared" si="16"/>
        <v>2.0726959201416126</v>
      </c>
    </row>
    <row r="44" spans="1:69" x14ac:dyDescent="0.15">
      <c r="A44" t="s">
        <v>117</v>
      </c>
      <c r="B44">
        <v>274</v>
      </c>
      <c r="C44">
        <v>634.80549199084658</v>
      </c>
      <c r="D44" s="1">
        <v>55.52</v>
      </c>
      <c r="E44" s="1">
        <v>0.11899999999999999</v>
      </c>
      <c r="F44" s="1">
        <v>3.6709999999999998</v>
      </c>
      <c r="G44" s="1">
        <v>0.51100000000000001</v>
      </c>
      <c r="H44" s="1">
        <v>6.7069999999999999</v>
      </c>
      <c r="I44" s="1">
        <v>33.116</v>
      </c>
      <c r="J44" s="1">
        <v>0.51900000000000002</v>
      </c>
      <c r="K44" s="1">
        <v>0.13400000000000001</v>
      </c>
      <c r="L44" s="1">
        <v>4.8000000000000001E-2</v>
      </c>
      <c r="M44" s="1">
        <v>1.4999999999999999E-2</v>
      </c>
      <c r="O44">
        <f t="shared" si="17"/>
        <v>100.36000000000001</v>
      </c>
      <c r="V44" s="5">
        <v>12</v>
      </c>
      <c r="W44" s="5">
        <v>4</v>
      </c>
      <c r="X44" s="15">
        <v>0</v>
      </c>
      <c r="Z44" s="14">
        <f t="shared" si="18"/>
        <v>1.9143677046724339</v>
      </c>
      <c r="AA44" s="14">
        <f t="shared" si="19"/>
        <v>3.0866746360469119E-3</v>
      </c>
      <c r="AB44" s="14">
        <f t="shared" si="20"/>
        <v>0.14917305330601566</v>
      </c>
      <c r="AC44" s="14">
        <f t="shared" si="21"/>
        <v>1.3929698179233273E-2</v>
      </c>
      <c r="AD44" s="14">
        <f t="shared" si="22"/>
        <v>0</v>
      </c>
      <c r="AE44" s="14">
        <f t="shared" si="23"/>
        <v>0.19339428132198191</v>
      </c>
      <c r="AF44" s="14">
        <f t="shared" si="24"/>
        <v>1.7021241722915548</v>
      </c>
      <c r="AG44" s="14">
        <f t="shared" si="25"/>
        <v>1.9172789933293771E-2</v>
      </c>
      <c r="AH44" s="14">
        <f t="shared" si="26"/>
        <v>3.9132298476843869E-3</v>
      </c>
      <c r="AI44" s="14">
        <f t="shared" si="27"/>
        <v>1.3312766752181177E-3</v>
      </c>
      <c r="AJ44" s="14">
        <f t="shared" si="28"/>
        <v>1.00272817086472E-3</v>
      </c>
      <c r="AK44" s="14">
        <f t="shared" si="29"/>
        <v>0</v>
      </c>
      <c r="AL44" s="14">
        <f t="shared" si="30"/>
        <v>4.0014956090343272</v>
      </c>
      <c r="AM44" s="14">
        <f t="shared" si="31"/>
        <v>0.89797288390767005</v>
      </c>
      <c r="AN44" s="11">
        <f t="shared" si="2"/>
        <v>0</v>
      </c>
      <c r="AP44">
        <f t="shared" si="32"/>
        <v>55.52</v>
      </c>
      <c r="AQ44">
        <f t="shared" si="33"/>
        <v>0.11899999999999999</v>
      </c>
      <c r="AR44">
        <f t="shared" si="34"/>
        <v>3.6709999999999998</v>
      </c>
      <c r="AS44">
        <f t="shared" si="35"/>
        <v>0.51100000000000001</v>
      </c>
      <c r="AT44">
        <f t="shared" si="3"/>
        <v>0</v>
      </c>
      <c r="AU44">
        <f t="shared" si="4"/>
        <v>6.7069999999999999</v>
      </c>
      <c r="AV44">
        <f t="shared" si="36"/>
        <v>33.116</v>
      </c>
      <c r="AW44">
        <f t="shared" si="37"/>
        <v>0.51900000000000002</v>
      </c>
      <c r="AX44">
        <f t="shared" si="38"/>
        <v>0.13400000000000001</v>
      </c>
      <c r="AY44">
        <f t="shared" si="39"/>
        <v>4.8000000000000001E-2</v>
      </c>
      <c r="AZ44">
        <f t="shared" si="40"/>
        <v>1.4999999999999999E-2</v>
      </c>
      <c r="BA44">
        <f t="shared" si="41"/>
        <v>0</v>
      </c>
      <c r="BB44">
        <f t="shared" si="42"/>
        <v>100.36000000000001</v>
      </c>
      <c r="BD44">
        <f t="shared" si="6"/>
        <v>0.92410119840213056</v>
      </c>
      <c r="BE44">
        <f t="shared" si="7"/>
        <v>1.489995742869306E-3</v>
      </c>
      <c r="BF44">
        <f t="shared" si="8"/>
        <v>7.2008630835621812E-2</v>
      </c>
      <c r="BG44">
        <f t="shared" si="9"/>
        <v>6.7241265872754787E-3</v>
      </c>
      <c r="BH44">
        <f t="shared" si="10"/>
        <v>9.3355047046378273E-2</v>
      </c>
      <c r="BI44">
        <f t="shared" si="11"/>
        <v>0</v>
      </c>
      <c r="BJ44">
        <f t="shared" si="12"/>
        <v>0.82164726431853596</v>
      </c>
      <c r="BK44">
        <f t="shared" si="13"/>
        <v>9.2550653204321182E-3</v>
      </c>
      <c r="BL44">
        <f t="shared" si="14"/>
        <v>1.888989447033582E-3</v>
      </c>
      <c r="BM44">
        <f t="shared" si="15"/>
        <v>6.4263222157958993E-4</v>
      </c>
      <c r="BN44">
        <f t="shared" si="43"/>
        <v>4.8403569601912906E-4</v>
      </c>
      <c r="BO44">
        <f t="shared" si="44"/>
        <v>0</v>
      </c>
      <c r="BP44">
        <f t="shared" si="45"/>
        <v>1.9315969856178759</v>
      </c>
      <c r="BQ44">
        <f t="shared" si="16"/>
        <v>2.0715996343069132</v>
      </c>
    </row>
    <row r="45" spans="1:69" x14ac:dyDescent="0.15">
      <c r="A45" t="s">
        <v>118</v>
      </c>
      <c r="B45">
        <v>275</v>
      </c>
      <c r="C45">
        <v>650.67562929061785</v>
      </c>
      <c r="D45" s="1">
        <v>55.863</v>
      </c>
      <c r="E45" s="1">
        <v>0.108</v>
      </c>
      <c r="F45" s="1">
        <v>3.625</v>
      </c>
      <c r="G45" s="1">
        <v>0.441</v>
      </c>
      <c r="H45" s="1">
        <v>6.7050000000000001</v>
      </c>
      <c r="I45" s="1">
        <v>33.091000000000001</v>
      </c>
      <c r="J45" s="1">
        <v>0.54200000000000004</v>
      </c>
      <c r="K45" s="1">
        <v>0.11</v>
      </c>
      <c r="L45" s="1">
        <v>5.7000000000000002E-2</v>
      </c>
      <c r="M45" s="1">
        <v>1.9E-2</v>
      </c>
      <c r="O45">
        <f t="shared" si="17"/>
        <v>100.56100000000001</v>
      </c>
      <c r="V45" s="5">
        <v>12</v>
      </c>
      <c r="W45" s="5">
        <v>4</v>
      </c>
      <c r="X45" s="15">
        <v>0</v>
      </c>
      <c r="Z45" s="14">
        <f t="shared" si="18"/>
        <v>1.9208780884788983</v>
      </c>
      <c r="AA45" s="14">
        <f t="shared" si="19"/>
        <v>2.7936197566838473E-3</v>
      </c>
      <c r="AB45" s="14">
        <f t="shared" si="20"/>
        <v>0.14689724522352748</v>
      </c>
      <c r="AC45" s="14">
        <f t="shared" si="21"/>
        <v>1.1988339736033396E-2</v>
      </c>
      <c r="AD45" s="14">
        <f t="shared" si="22"/>
        <v>0</v>
      </c>
      <c r="AE45" s="14">
        <f t="shared" si="23"/>
        <v>0.1928029833598347</v>
      </c>
      <c r="AF45" s="14">
        <f t="shared" si="24"/>
        <v>1.6961447131566385</v>
      </c>
      <c r="AG45" s="14">
        <f t="shared" si="25"/>
        <v>1.996718715662096E-2</v>
      </c>
      <c r="AH45" s="14">
        <f t="shared" si="26"/>
        <v>3.2034864416717775E-3</v>
      </c>
      <c r="AI45" s="14">
        <f t="shared" si="27"/>
        <v>1.5765276328355501E-3</v>
      </c>
      <c r="AJ45" s="14">
        <f t="shared" si="28"/>
        <v>1.266616683783881E-3</v>
      </c>
      <c r="AK45" s="14">
        <f t="shared" si="29"/>
        <v>0</v>
      </c>
      <c r="AL45" s="14">
        <f t="shared" si="30"/>
        <v>3.9975188076265287</v>
      </c>
      <c r="AM45" s="14">
        <f t="shared" si="31"/>
        <v>0.89793101009869414</v>
      </c>
      <c r="AN45" s="11">
        <f t="shared" si="2"/>
        <v>0</v>
      </c>
      <c r="AP45">
        <f t="shared" si="32"/>
        <v>55.863</v>
      </c>
      <c r="AQ45">
        <f t="shared" si="33"/>
        <v>0.108</v>
      </c>
      <c r="AR45">
        <f t="shared" si="34"/>
        <v>3.625</v>
      </c>
      <c r="AS45">
        <f t="shared" si="35"/>
        <v>0.441</v>
      </c>
      <c r="AT45">
        <f t="shared" si="3"/>
        <v>0</v>
      </c>
      <c r="AU45">
        <f t="shared" si="4"/>
        <v>6.7050000000000001</v>
      </c>
      <c r="AV45">
        <f t="shared" si="36"/>
        <v>33.091000000000001</v>
      </c>
      <c r="AW45">
        <f t="shared" si="37"/>
        <v>0.54200000000000004</v>
      </c>
      <c r="AX45">
        <f t="shared" si="38"/>
        <v>0.11</v>
      </c>
      <c r="AY45">
        <f t="shared" si="39"/>
        <v>5.7000000000000002E-2</v>
      </c>
      <c r="AZ45">
        <f t="shared" si="40"/>
        <v>1.9E-2</v>
      </c>
      <c r="BA45">
        <f t="shared" si="41"/>
        <v>0</v>
      </c>
      <c r="BB45">
        <f t="shared" si="42"/>
        <v>100.56100000000001</v>
      </c>
      <c r="BD45">
        <f t="shared" si="6"/>
        <v>0.92981025299600539</v>
      </c>
      <c r="BE45">
        <f t="shared" si="7"/>
        <v>1.3522650439486139E-3</v>
      </c>
      <c r="BF45">
        <f t="shared" si="8"/>
        <v>7.1106316202432338E-2</v>
      </c>
      <c r="BG45">
        <f t="shared" si="9"/>
        <v>5.8030133561418513E-3</v>
      </c>
      <c r="BH45">
        <f t="shared" si="10"/>
        <v>9.3327208952730931E-2</v>
      </c>
      <c r="BI45">
        <f t="shared" si="11"/>
        <v>0</v>
      </c>
      <c r="BJ45">
        <f t="shared" si="12"/>
        <v>0.82102698464683754</v>
      </c>
      <c r="BK45">
        <f t="shared" si="13"/>
        <v>9.6652127238424038E-3</v>
      </c>
      <c r="BL45">
        <f t="shared" si="14"/>
        <v>1.5506629789081641E-3</v>
      </c>
      <c r="BM45">
        <f t="shared" si="15"/>
        <v>7.6312576312576313E-4</v>
      </c>
      <c r="BN45">
        <f t="shared" si="43"/>
        <v>6.1311188162423017E-4</v>
      </c>
      <c r="BO45">
        <f t="shared" si="44"/>
        <v>0</v>
      </c>
      <c r="BP45">
        <f t="shared" si="45"/>
        <v>1.9350181545455967</v>
      </c>
      <c r="BQ45">
        <f t="shared" si="16"/>
        <v>2.065881810067705</v>
      </c>
    </row>
    <row r="46" spans="1:69" x14ac:dyDescent="0.15">
      <c r="A46" t="s">
        <v>119</v>
      </c>
      <c r="B46">
        <v>276</v>
      </c>
      <c r="C46">
        <v>666.54576659038901</v>
      </c>
      <c r="D46" s="1">
        <v>55.680999999999997</v>
      </c>
      <c r="E46" s="1">
        <v>0.13400000000000001</v>
      </c>
      <c r="F46" s="1">
        <v>3.6880000000000002</v>
      </c>
      <c r="G46" s="1">
        <v>0.48199999999999998</v>
      </c>
      <c r="H46" s="1">
        <v>6.6929999999999996</v>
      </c>
      <c r="I46" s="1">
        <v>32.841000000000001</v>
      </c>
      <c r="J46" s="1">
        <v>0.83599999999999997</v>
      </c>
      <c r="K46" s="1">
        <v>0.20399999999999999</v>
      </c>
      <c r="L46" s="1">
        <v>5.3999999999999999E-2</v>
      </c>
      <c r="M46" s="1">
        <v>1.7999999999999999E-2</v>
      </c>
      <c r="O46">
        <f t="shared" si="17"/>
        <v>100.631</v>
      </c>
      <c r="V46" s="5">
        <v>12</v>
      </c>
      <c r="W46" s="5">
        <v>4</v>
      </c>
      <c r="X46" s="15">
        <v>0</v>
      </c>
      <c r="Z46" s="14">
        <f t="shared" si="18"/>
        <v>1.9163373230847538</v>
      </c>
      <c r="AA46" s="14">
        <f t="shared" si="19"/>
        <v>3.4692669617329493E-3</v>
      </c>
      <c r="AB46" s="14">
        <f t="shared" si="20"/>
        <v>0.14958427367058438</v>
      </c>
      <c r="AC46" s="14">
        <f t="shared" si="21"/>
        <v>1.3114655130482669E-2</v>
      </c>
      <c r="AD46" s="14">
        <f t="shared" si="22"/>
        <v>0</v>
      </c>
      <c r="AE46" s="14">
        <f t="shared" si="23"/>
        <v>0.19263055528733239</v>
      </c>
      <c r="AF46" s="14">
        <f t="shared" si="24"/>
        <v>1.6848404020254455</v>
      </c>
      <c r="AG46" s="14">
        <f t="shared" si="25"/>
        <v>3.0825722438131548E-2</v>
      </c>
      <c r="AH46" s="14">
        <f t="shared" si="26"/>
        <v>5.9463402579814847E-3</v>
      </c>
      <c r="AI46" s="14">
        <f t="shared" si="27"/>
        <v>1.4948921987396934E-3</v>
      </c>
      <c r="AJ46" s="14">
        <f t="shared" si="28"/>
        <v>1.2010289955885435E-3</v>
      </c>
      <c r="AK46" s="14">
        <f t="shared" si="29"/>
        <v>0</v>
      </c>
      <c r="AL46" s="14">
        <f t="shared" si="30"/>
        <v>3.9994444600507735</v>
      </c>
      <c r="AM46" s="14">
        <f t="shared" si="31"/>
        <v>0.89739891605937583</v>
      </c>
      <c r="AN46" s="11">
        <f t="shared" si="2"/>
        <v>0</v>
      </c>
      <c r="AP46">
        <f t="shared" si="32"/>
        <v>55.680999999999997</v>
      </c>
      <c r="AQ46">
        <f t="shared" si="33"/>
        <v>0.13400000000000001</v>
      </c>
      <c r="AR46">
        <f t="shared" si="34"/>
        <v>3.6880000000000002</v>
      </c>
      <c r="AS46">
        <f t="shared" si="35"/>
        <v>0.48199999999999998</v>
      </c>
      <c r="AT46">
        <f t="shared" si="3"/>
        <v>0</v>
      </c>
      <c r="AU46">
        <f t="shared" si="4"/>
        <v>6.6929999999999996</v>
      </c>
      <c r="AV46">
        <f t="shared" si="36"/>
        <v>32.841000000000001</v>
      </c>
      <c r="AW46">
        <f t="shared" si="37"/>
        <v>0.83599999999999997</v>
      </c>
      <c r="AX46">
        <f t="shared" si="38"/>
        <v>0.20399999999999999</v>
      </c>
      <c r="AY46">
        <f t="shared" si="39"/>
        <v>5.3999999999999999E-2</v>
      </c>
      <c r="AZ46">
        <f t="shared" si="40"/>
        <v>1.7999999999999999E-2</v>
      </c>
      <c r="BA46">
        <f t="shared" si="41"/>
        <v>0</v>
      </c>
      <c r="BB46">
        <f t="shared" si="42"/>
        <v>100.631</v>
      </c>
      <c r="BD46">
        <f t="shared" si="6"/>
        <v>0.92678095872170441</v>
      </c>
      <c r="BE46">
        <f t="shared" si="7"/>
        <v>1.6778103323066137E-3</v>
      </c>
      <c r="BF46">
        <f t="shared" si="8"/>
        <v>7.2342094939191845E-2</v>
      </c>
      <c r="BG46">
        <f t="shared" si="9"/>
        <v>6.3425225343772609E-3</v>
      </c>
      <c r="BH46">
        <f t="shared" si="10"/>
        <v>9.3160180390846836E-2</v>
      </c>
      <c r="BI46">
        <f t="shared" si="11"/>
        <v>0</v>
      </c>
      <c r="BJ46">
        <f t="shared" si="12"/>
        <v>0.81482418792985378</v>
      </c>
      <c r="BK46">
        <f t="shared" si="13"/>
        <v>1.4907966489173892E-2</v>
      </c>
      <c r="BL46">
        <f t="shared" si="14"/>
        <v>2.8757749790660498E-3</v>
      </c>
      <c r="BM46">
        <f t="shared" si="15"/>
        <v>7.2296124927703873E-4</v>
      </c>
      <c r="BN46">
        <f t="shared" si="43"/>
        <v>5.8084283522295485E-4</v>
      </c>
      <c r="BO46">
        <f t="shared" si="44"/>
        <v>0</v>
      </c>
      <c r="BP46">
        <f t="shared" si="45"/>
        <v>1.9342153004010205</v>
      </c>
      <c r="BQ46">
        <f t="shared" si="16"/>
        <v>2.067734889296744</v>
      </c>
    </row>
    <row r="47" spans="1:69" x14ac:dyDescent="0.15">
      <c r="A47" t="s">
        <v>120</v>
      </c>
      <c r="B47">
        <v>277</v>
      </c>
      <c r="C47">
        <v>682.41590389016017</v>
      </c>
      <c r="D47" s="1">
        <v>55.591999999999999</v>
      </c>
      <c r="E47" s="1">
        <v>0.125</v>
      </c>
      <c r="F47" s="1">
        <v>3.8</v>
      </c>
      <c r="G47" s="1">
        <v>0.53400000000000003</v>
      </c>
      <c r="H47" s="1">
        <v>6.556</v>
      </c>
      <c r="I47" s="1">
        <v>32.502000000000002</v>
      </c>
      <c r="J47" s="1">
        <v>1.3140000000000001</v>
      </c>
      <c r="K47" s="1">
        <v>0.16</v>
      </c>
      <c r="L47" s="1">
        <v>6.6000000000000003E-2</v>
      </c>
      <c r="M47" s="1">
        <v>3.6999999999999998E-2</v>
      </c>
      <c r="O47">
        <f t="shared" si="17"/>
        <v>100.68600000000001</v>
      </c>
      <c r="V47" s="5">
        <v>12</v>
      </c>
      <c r="W47" s="5">
        <v>4</v>
      </c>
      <c r="X47" s="15">
        <v>0</v>
      </c>
      <c r="Z47" s="14">
        <f t="shared" si="18"/>
        <v>1.9138106863031368</v>
      </c>
      <c r="AA47" s="14">
        <f t="shared" si="19"/>
        <v>3.2371638341233181E-3</v>
      </c>
      <c r="AB47" s="14">
        <f t="shared" si="20"/>
        <v>0.1541701752450613</v>
      </c>
      <c r="AC47" s="14">
        <f t="shared" si="21"/>
        <v>1.4533587788505414E-2</v>
      </c>
      <c r="AD47" s="14">
        <f t="shared" si="22"/>
        <v>0</v>
      </c>
      <c r="AE47" s="14">
        <f t="shared" si="23"/>
        <v>0.18874047395401874</v>
      </c>
      <c r="AF47" s="14">
        <f t="shared" si="24"/>
        <v>1.6679161975122463</v>
      </c>
      <c r="AG47" s="14">
        <f t="shared" si="25"/>
        <v>4.8464540136851732E-2</v>
      </c>
      <c r="AH47" s="14">
        <f t="shared" si="26"/>
        <v>4.6651038559828665E-3</v>
      </c>
      <c r="AI47" s="14">
        <f t="shared" si="27"/>
        <v>1.8276027212499339E-3</v>
      </c>
      <c r="AJ47" s="14">
        <f t="shared" si="28"/>
        <v>2.4694739895584948E-3</v>
      </c>
      <c r="AK47" s="14">
        <f t="shared" si="29"/>
        <v>0</v>
      </c>
      <c r="AL47" s="14">
        <f t="shared" si="30"/>
        <v>3.999835005340735</v>
      </c>
      <c r="AM47" s="14">
        <f t="shared" si="31"/>
        <v>0.89834390124213759</v>
      </c>
      <c r="AN47" s="11">
        <f t="shared" si="2"/>
        <v>0</v>
      </c>
      <c r="AP47">
        <f t="shared" si="32"/>
        <v>55.591999999999999</v>
      </c>
      <c r="AQ47">
        <f t="shared" si="33"/>
        <v>0.125</v>
      </c>
      <c r="AR47">
        <f t="shared" si="34"/>
        <v>3.8</v>
      </c>
      <c r="AS47">
        <f t="shared" si="35"/>
        <v>0.53400000000000003</v>
      </c>
      <c r="AT47">
        <f t="shared" si="3"/>
        <v>0</v>
      </c>
      <c r="AU47">
        <f t="shared" si="4"/>
        <v>6.556</v>
      </c>
      <c r="AV47">
        <f t="shared" si="36"/>
        <v>32.502000000000002</v>
      </c>
      <c r="AW47">
        <f t="shared" si="37"/>
        <v>1.3140000000000001</v>
      </c>
      <c r="AX47">
        <f t="shared" si="38"/>
        <v>0.16</v>
      </c>
      <c r="AY47">
        <f t="shared" si="39"/>
        <v>6.6000000000000003E-2</v>
      </c>
      <c r="AZ47">
        <f t="shared" si="40"/>
        <v>3.6999999999999998E-2</v>
      </c>
      <c r="BA47">
        <f t="shared" si="41"/>
        <v>0</v>
      </c>
      <c r="BB47">
        <f t="shared" si="42"/>
        <v>100.68600000000001</v>
      </c>
      <c r="BD47">
        <f t="shared" si="6"/>
        <v>0.92529960053262317</v>
      </c>
      <c r="BE47">
        <f t="shared" si="7"/>
        <v>1.5651215786442292E-3</v>
      </c>
      <c r="BF47">
        <f t="shared" si="8"/>
        <v>7.4539034915653196E-2</v>
      </c>
      <c r="BG47">
        <f t="shared" si="9"/>
        <v>7.0267780775050987E-3</v>
      </c>
      <c r="BH47">
        <f t="shared" si="10"/>
        <v>9.1253270976003567E-2</v>
      </c>
      <c r="BI47">
        <f t="shared" si="11"/>
        <v>0</v>
      </c>
      <c r="BJ47">
        <f t="shared" si="12"/>
        <v>0.80641319558162383</v>
      </c>
      <c r="BK47">
        <f t="shared" si="13"/>
        <v>2.3431899481787675E-2</v>
      </c>
      <c r="BL47">
        <f t="shared" si="14"/>
        <v>2.2555097875027845E-3</v>
      </c>
      <c r="BM47">
        <f t="shared" si="15"/>
        <v>8.8361930467193621E-4</v>
      </c>
      <c r="BN47">
        <f t="shared" si="43"/>
        <v>1.193954716847185E-3</v>
      </c>
      <c r="BO47">
        <f t="shared" si="44"/>
        <v>0</v>
      </c>
      <c r="BP47">
        <f t="shared" si="45"/>
        <v>1.9338619849528627</v>
      </c>
      <c r="BQ47">
        <f t="shared" si="16"/>
        <v>2.0683146142087434</v>
      </c>
    </row>
    <row r="48" spans="1:69" x14ac:dyDescent="0.15">
      <c r="A48" t="s">
        <v>121</v>
      </c>
      <c r="B48">
        <v>278</v>
      </c>
      <c r="C48">
        <v>698.28604118993132</v>
      </c>
      <c r="D48" s="1">
        <v>55.302</v>
      </c>
      <c r="E48" s="1">
        <v>0.115</v>
      </c>
      <c r="F48" s="1">
        <v>3.8260000000000001</v>
      </c>
      <c r="G48" s="1">
        <v>0.5</v>
      </c>
      <c r="H48" s="1">
        <v>6.7350000000000003</v>
      </c>
      <c r="I48" s="1">
        <v>32.42</v>
      </c>
      <c r="J48" s="1">
        <v>0.65900000000000003</v>
      </c>
      <c r="K48" s="1">
        <v>0.13200000000000001</v>
      </c>
      <c r="L48" s="1">
        <v>5.0999999999999997E-2</v>
      </c>
      <c r="M48" s="1">
        <v>3.6999999999999998E-2</v>
      </c>
      <c r="O48">
        <f t="shared" si="17"/>
        <v>99.777000000000029</v>
      </c>
      <c r="V48" s="5">
        <v>12</v>
      </c>
      <c r="W48" s="5">
        <v>4</v>
      </c>
      <c r="X48" s="15">
        <v>0</v>
      </c>
      <c r="Z48" s="14">
        <f t="shared" si="18"/>
        <v>1.9181286648627125</v>
      </c>
      <c r="AA48" s="14">
        <f t="shared" si="19"/>
        <v>3.0005628517649559E-3</v>
      </c>
      <c r="AB48" s="14">
        <f t="shared" si="20"/>
        <v>0.15639107187867765</v>
      </c>
      <c r="AC48" s="14">
        <f t="shared" si="21"/>
        <v>1.3710453074376171E-2</v>
      </c>
      <c r="AD48" s="14">
        <f t="shared" si="22"/>
        <v>0</v>
      </c>
      <c r="AE48" s="14">
        <f t="shared" si="23"/>
        <v>0.19535022579875588</v>
      </c>
      <c r="AF48" s="14">
        <f t="shared" si="24"/>
        <v>1.6762059266270473</v>
      </c>
      <c r="AG48" s="14">
        <f t="shared" si="25"/>
        <v>2.448862307575516E-2</v>
      </c>
      <c r="AH48" s="14">
        <f t="shared" si="26"/>
        <v>3.8776221384802002E-3</v>
      </c>
      <c r="AI48" s="14">
        <f t="shared" si="27"/>
        <v>1.422847180738922E-3</v>
      </c>
      <c r="AJ48" s="14">
        <f t="shared" si="28"/>
        <v>2.488024641374857E-3</v>
      </c>
      <c r="AK48" s="14">
        <f t="shared" si="29"/>
        <v>0</v>
      </c>
      <c r="AL48" s="14">
        <f t="shared" si="30"/>
        <v>3.995064022129684</v>
      </c>
      <c r="AM48" s="14">
        <f t="shared" si="31"/>
        <v>0.89562149896194454</v>
      </c>
      <c r="AN48" s="11">
        <f t="shared" si="2"/>
        <v>0</v>
      </c>
      <c r="AP48">
        <f t="shared" si="32"/>
        <v>55.302</v>
      </c>
      <c r="AQ48">
        <f t="shared" si="33"/>
        <v>0.115</v>
      </c>
      <c r="AR48">
        <f t="shared" si="34"/>
        <v>3.8260000000000001</v>
      </c>
      <c r="AS48">
        <f t="shared" si="35"/>
        <v>0.5</v>
      </c>
      <c r="AT48">
        <f t="shared" si="3"/>
        <v>0</v>
      </c>
      <c r="AU48">
        <f t="shared" si="4"/>
        <v>6.7350000000000003</v>
      </c>
      <c r="AV48">
        <f t="shared" si="36"/>
        <v>32.42</v>
      </c>
      <c r="AW48">
        <f t="shared" si="37"/>
        <v>0.65900000000000003</v>
      </c>
      <c r="AX48">
        <f t="shared" si="38"/>
        <v>0.13200000000000001</v>
      </c>
      <c r="AY48">
        <f t="shared" si="39"/>
        <v>5.0999999999999997E-2</v>
      </c>
      <c r="AZ48">
        <f t="shared" si="40"/>
        <v>3.6999999999999998E-2</v>
      </c>
      <c r="BA48">
        <f t="shared" si="41"/>
        <v>0</v>
      </c>
      <c r="BB48">
        <f t="shared" si="42"/>
        <v>99.777000000000029</v>
      </c>
      <c r="BD48">
        <f t="shared" si="6"/>
        <v>0.92047270306258322</v>
      </c>
      <c r="BE48">
        <f t="shared" si="7"/>
        <v>1.4399118523526909E-3</v>
      </c>
      <c r="BF48">
        <f t="shared" si="8"/>
        <v>7.504903883876031E-2</v>
      </c>
      <c r="BG48">
        <f t="shared" si="9"/>
        <v>6.5793802223830513E-3</v>
      </c>
      <c r="BH48">
        <f t="shared" si="10"/>
        <v>9.3744780357441132E-2</v>
      </c>
      <c r="BI48">
        <f t="shared" si="11"/>
        <v>0</v>
      </c>
      <c r="BJ48">
        <f t="shared" si="12"/>
        <v>0.80437867825845322</v>
      </c>
      <c r="BK48">
        <f t="shared" si="13"/>
        <v>1.1751614732494732E-2</v>
      </c>
      <c r="BL48">
        <f t="shared" si="14"/>
        <v>1.860795574689797E-3</v>
      </c>
      <c r="BM48">
        <f t="shared" si="15"/>
        <v>6.8279673542831433E-4</v>
      </c>
      <c r="BN48">
        <f t="shared" si="43"/>
        <v>1.193954716847185E-3</v>
      </c>
      <c r="BO48">
        <f t="shared" si="44"/>
        <v>0</v>
      </c>
      <c r="BP48">
        <f t="shared" si="45"/>
        <v>1.9171536543514338</v>
      </c>
      <c r="BQ48">
        <f t="shared" si="16"/>
        <v>2.0838517627744344</v>
      </c>
    </row>
    <row r="49" spans="1:69" x14ac:dyDescent="0.15">
      <c r="A49" t="s">
        <v>122</v>
      </c>
      <c r="B49">
        <v>279</v>
      </c>
      <c r="C49">
        <v>714.15617848970248</v>
      </c>
      <c r="D49" s="1">
        <v>55.375999999999998</v>
      </c>
      <c r="E49" s="1">
        <v>0.15</v>
      </c>
      <c r="F49" s="1">
        <v>3.8319999999999999</v>
      </c>
      <c r="G49" s="1">
        <v>0.50800000000000001</v>
      </c>
      <c r="H49" s="1">
        <v>6.65</v>
      </c>
      <c r="I49" s="1">
        <v>32.5</v>
      </c>
      <c r="J49" s="1">
        <v>0.51700000000000002</v>
      </c>
      <c r="K49" s="1">
        <v>0.14199999999999999</v>
      </c>
      <c r="L49" s="1">
        <v>7.0999999999999994E-2</v>
      </c>
      <c r="M49" s="1">
        <v>0.13600000000000001</v>
      </c>
      <c r="O49">
        <f t="shared" si="17"/>
        <v>99.881999999999991</v>
      </c>
      <c r="V49" s="5">
        <v>12</v>
      </c>
      <c r="W49" s="5">
        <v>4</v>
      </c>
      <c r="X49" s="15">
        <v>0</v>
      </c>
      <c r="Z49" s="14">
        <f t="shared" si="18"/>
        <v>1.9180640554513244</v>
      </c>
      <c r="AA49" s="14">
        <f t="shared" si="19"/>
        <v>3.9084159235751904E-3</v>
      </c>
      <c r="AB49" s="14">
        <f t="shared" si="20"/>
        <v>0.15642174197141959</v>
      </c>
      <c r="AC49" s="14">
        <f t="shared" si="21"/>
        <v>1.3910737061240529E-2</v>
      </c>
      <c r="AD49" s="14">
        <f t="shared" si="22"/>
        <v>0</v>
      </c>
      <c r="AE49" s="14">
        <f t="shared" si="23"/>
        <v>0.19262053726708828</v>
      </c>
      <c r="AF49" s="14">
        <f t="shared" si="24"/>
        <v>1.6780401560703586</v>
      </c>
      <c r="AG49" s="14">
        <f t="shared" si="25"/>
        <v>1.9185544189604182E-2</v>
      </c>
      <c r="AH49" s="14">
        <f t="shared" si="26"/>
        <v>4.1656667760232146E-3</v>
      </c>
      <c r="AI49" s="14">
        <f t="shared" si="27"/>
        <v>1.9781128191570614E-3</v>
      </c>
      <c r="AJ49" s="14">
        <f t="shared" si="28"/>
        <v>9.1326431579579152E-3</v>
      </c>
      <c r="AK49" s="14">
        <f t="shared" si="29"/>
        <v>0</v>
      </c>
      <c r="AL49" s="14">
        <f t="shared" si="30"/>
        <v>3.9974276106877489</v>
      </c>
      <c r="AM49" s="14">
        <f t="shared" si="31"/>
        <v>0.89703074536546012</v>
      </c>
      <c r="AN49" s="11">
        <f t="shared" si="2"/>
        <v>0</v>
      </c>
      <c r="AP49">
        <f t="shared" si="32"/>
        <v>55.375999999999998</v>
      </c>
      <c r="AQ49">
        <f t="shared" si="33"/>
        <v>0.15</v>
      </c>
      <c r="AR49">
        <f t="shared" si="34"/>
        <v>3.8319999999999999</v>
      </c>
      <c r="AS49">
        <f t="shared" si="35"/>
        <v>0.50800000000000001</v>
      </c>
      <c r="AT49">
        <f t="shared" si="3"/>
        <v>0</v>
      </c>
      <c r="AU49">
        <f t="shared" si="4"/>
        <v>6.65</v>
      </c>
      <c r="AV49">
        <f t="shared" si="36"/>
        <v>32.5</v>
      </c>
      <c r="AW49">
        <f t="shared" si="37"/>
        <v>0.51700000000000002</v>
      </c>
      <c r="AX49">
        <f t="shared" si="38"/>
        <v>0.14199999999999999</v>
      </c>
      <c r="AY49">
        <f t="shared" si="39"/>
        <v>7.0999999999999994E-2</v>
      </c>
      <c r="AZ49">
        <f t="shared" si="40"/>
        <v>0.13600000000000001</v>
      </c>
      <c r="BA49">
        <f t="shared" si="41"/>
        <v>0</v>
      </c>
      <c r="BB49">
        <f t="shared" si="42"/>
        <v>99.881999999999991</v>
      </c>
      <c r="BD49">
        <f t="shared" si="6"/>
        <v>0.92170439414114513</v>
      </c>
      <c r="BE49">
        <f t="shared" si="7"/>
        <v>1.8781458943730749E-3</v>
      </c>
      <c r="BF49">
        <f t="shared" si="8"/>
        <v>7.5166732051785021E-2</v>
      </c>
      <c r="BG49">
        <f t="shared" si="9"/>
        <v>6.6846503059411798E-3</v>
      </c>
      <c r="BH49">
        <f t="shared" si="10"/>
        <v>9.2561661377428883E-2</v>
      </c>
      <c r="BI49">
        <f t="shared" si="11"/>
        <v>0</v>
      </c>
      <c r="BJ49">
        <f t="shared" si="12"/>
        <v>0.80636357320788798</v>
      </c>
      <c r="BK49">
        <f t="shared" si="13"/>
        <v>9.2194003288312235E-3</v>
      </c>
      <c r="BL49">
        <f t="shared" si="14"/>
        <v>2.001764936408721E-3</v>
      </c>
      <c r="BM49">
        <f t="shared" si="15"/>
        <v>9.5056016108647676E-4</v>
      </c>
      <c r="BN49">
        <f t="shared" si="43"/>
        <v>4.3885903105734371E-3</v>
      </c>
      <c r="BO49">
        <f t="shared" si="44"/>
        <v>0</v>
      </c>
      <c r="BP49">
        <f t="shared" si="45"/>
        <v>1.9209194727154613</v>
      </c>
      <c r="BQ49">
        <f t="shared" si="16"/>
        <v>2.0809969743483743</v>
      </c>
    </row>
    <row r="50" spans="1:69" x14ac:dyDescent="0.15">
      <c r="A50" t="s">
        <v>123</v>
      </c>
      <c r="B50">
        <v>280</v>
      </c>
      <c r="C50">
        <v>730.02631578947364</v>
      </c>
      <c r="D50" s="1">
        <v>55.634</v>
      </c>
      <c r="E50" s="1">
        <v>9.9000000000000005E-2</v>
      </c>
      <c r="F50" s="1">
        <v>3.8069999999999999</v>
      </c>
      <c r="G50" s="1">
        <v>0.51300000000000001</v>
      </c>
      <c r="H50" s="1">
        <v>6.6820000000000004</v>
      </c>
      <c r="I50" s="1">
        <v>32.677</v>
      </c>
      <c r="J50" s="1">
        <v>0.81299999999999994</v>
      </c>
      <c r="K50" s="1">
        <v>0.13800000000000001</v>
      </c>
      <c r="L50" s="1">
        <v>9.6000000000000002E-2</v>
      </c>
      <c r="M50" s="1">
        <v>6.0999999999999999E-2</v>
      </c>
      <c r="O50">
        <f>SUM(D50:N50)</f>
        <v>100.52000000000002</v>
      </c>
      <c r="V50" s="5">
        <v>12</v>
      </c>
      <c r="W50" s="5">
        <v>4</v>
      </c>
      <c r="X50" s="15">
        <v>0</v>
      </c>
      <c r="Z50" s="14">
        <f t="shared" si="18"/>
        <v>1.9164596536495282</v>
      </c>
      <c r="AA50" s="14">
        <f t="shared" si="19"/>
        <v>2.5654442375720459E-3</v>
      </c>
      <c r="AB50" s="14">
        <f t="shared" si="20"/>
        <v>0.15455119385349686</v>
      </c>
      <c r="AC50" s="14">
        <f t="shared" si="21"/>
        <v>1.3970812505896862E-2</v>
      </c>
      <c r="AD50" s="14">
        <f t="shared" si="22"/>
        <v>0</v>
      </c>
      <c r="AE50" s="14">
        <f t="shared" si="23"/>
        <v>0.19248872046160645</v>
      </c>
      <c r="AF50" s="14">
        <f t="shared" si="24"/>
        <v>1.6779500805010952</v>
      </c>
      <c r="AG50" s="14">
        <f t="shared" si="25"/>
        <v>3.000488692982824E-2</v>
      </c>
      <c r="AH50" s="14">
        <f t="shared" si="26"/>
        <v>4.0261795466035467E-3</v>
      </c>
      <c r="AI50" s="14">
        <f t="shared" si="27"/>
        <v>2.6600010707671664E-3</v>
      </c>
      <c r="AJ50" s="14">
        <f t="shared" si="28"/>
        <v>4.0738523536149891E-3</v>
      </c>
      <c r="AK50" s="14">
        <f t="shared" si="29"/>
        <v>0</v>
      </c>
      <c r="AL50" s="14">
        <f t="shared" si="30"/>
        <v>3.998750825110009</v>
      </c>
      <c r="AM50" s="14">
        <f t="shared" si="31"/>
        <v>0.89708900373402556</v>
      </c>
      <c r="AN50" s="11">
        <f t="shared" si="2"/>
        <v>0</v>
      </c>
      <c r="AP50">
        <f>D50</f>
        <v>55.634</v>
      </c>
      <c r="AQ50">
        <f t="shared" si="33"/>
        <v>9.9000000000000005E-2</v>
      </c>
      <c r="AR50">
        <f t="shared" si="34"/>
        <v>3.8069999999999999</v>
      </c>
      <c r="AS50">
        <f t="shared" si="35"/>
        <v>0.51300000000000001</v>
      </c>
      <c r="AT50">
        <f t="shared" si="3"/>
        <v>0</v>
      </c>
      <c r="AU50">
        <f t="shared" si="4"/>
        <v>6.6820000000000004</v>
      </c>
      <c r="AV50">
        <f t="shared" ref="AV50:BA51" si="46">I50</f>
        <v>32.677</v>
      </c>
      <c r="AW50">
        <f t="shared" si="46"/>
        <v>0.81299999999999994</v>
      </c>
      <c r="AX50">
        <f t="shared" si="46"/>
        <v>0.13800000000000001</v>
      </c>
      <c r="AY50">
        <f t="shared" si="46"/>
        <v>9.6000000000000002E-2</v>
      </c>
      <c r="AZ50">
        <f t="shared" si="46"/>
        <v>6.0999999999999999E-2</v>
      </c>
      <c r="BA50">
        <f t="shared" si="46"/>
        <v>0</v>
      </c>
      <c r="BB50">
        <f>SUM(AP50:BA50)</f>
        <v>100.52000000000002</v>
      </c>
      <c r="BD50">
        <f t="shared" si="6"/>
        <v>0.92599866844207723</v>
      </c>
      <c r="BE50">
        <f t="shared" si="7"/>
        <v>1.2395762902862296E-3</v>
      </c>
      <c r="BF50">
        <f t="shared" si="8"/>
        <v>7.4676343664182035E-2</v>
      </c>
      <c r="BG50">
        <f t="shared" si="9"/>
        <v>6.7504441081650103E-3</v>
      </c>
      <c r="BH50">
        <f t="shared" si="10"/>
        <v>9.3007070875786441E-2</v>
      </c>
      <c r="BI50">
        <f t="shared" si="11"/>
        <v>0</v>
      </c>
      <c r="BJ50">
        <f t="shared" si="12"/>
        <v>0.81075515328351244</v>
      </c>
      <c r="BK50">
        <f t="shared" si="13"/>
        <v>1.4497819085763605E-2</v>
      </c>
      <c r="BL50">
        <f t="shared" si="14"/>
        <v>1.9453771917211516E-3</v>
      </c>
      <c r="BM50">
        <f t="shared" si="15"/>
        <v>1.2852644431591799E-3</v>
      </c>
      <c r="BN50">
        <f t="shared" si="43"/>
        <v>1.9684118304777913E-3</v>
      </c>
      <c r="BO50">
        <f t="shared" si="44"/>
        <v>0</v>
      </c>
      <c r="BP50">
        <f>SUM(BD50:BO50)</f>
        <v>1.9321241292151308</v>
      </c>
      <c r="BQ50">
        <f t="shared" si="16"/>
        <v>2.0696138331103939</v>
      </c>
    </row>
    <row r="51" spans="1:69" x14ac:dyDescent="0.15">
      <c r="A51" t="s">
        <v>124</v>
      </c>
      <c r="B51">
        <v>281</v>
      </c>
      <c r="C51">
        <v>745.8964530892448</v>
      </c>
      <c r="D51" s="1">
        <v>55.283000000000001</v>
      </c>
      <c r="E51" s="1">
        <v>0.114</v>
      </c>
      <c r="F51" s="1">
        <v>3.7650000000000001</v>
      </c>
      <c r="G51" s="1">
        <v>0.51900000000000002</v>
      </c>
      <c r="H51" s="1">
        <v>6.7279999999999998</v>
      </c>
      <c r="I51" s="1">
        <v>32.627000000000002</v>
      </c>
      <c r="J51" s="1">
        <v>0.53200000000000003</v>
      </c>
      <c r="K51" s="1">
        <v>0.14799999999999999</v>
      </c>
      <c r="L51" s="1">
        <v>6.3E-2</v>
      </c>
      <c r="M51" s="1">
        <v>0.14699999999999999</v>
      </c>
      <c r="O51">
        <f t="shared" ref="O51:O64" si="47">SUM(D51:N51)</f>
        <v>99.926000000000002</v>
      </c>
      <c r="V51" s="20">
        <v>12</v>
      </c>
      <c r="W51" s="20">
        <v>4</v>
      </c>
      <c r="X51" s="15">
        <v>0</v>
      </c>
      <c r="Z51" s="14">
        <f t="shared" ref="Z51:Z64" si="48">IFERROR(BD51*$BQ51,"NA")</f>
        <v>1.9155686253938173</v>
      </c>
      <c r="AA51" s="14">
        <f t="shared" ref="AA51:AA64" si="49">IFERROR(BE51*$BQ51,"NA")</f>
        <v>2.9715220291433348E-3</v>
      </c>
      <c r="AB51" s="14">
        <f t="shared" ref="AB51:AB64" si="50">IFERROR(BF51*$BQ51,"NA")</f>
        <v>0.15374506559143408</v>
      </c>
      <c r="AC51" s="14">
        <f t="shared" ref="AC51:AC64" si="51">IFERROR(BG51*$BQ51,"NA")</f>
        <v>1.4217340842944704E-2</v>
      </c>
      <c r="AD51" s="14">
        <f t="shared" ref="AD51:AD64" si="52">IFERROR(IF(OR($X51="spinel", $X51="Spinel", $X51="SPINEL"),((BH51+BI51)*BQ51-AE51),BI51*$BQ51),"NA")</f>
        <v>0</v>
      </c>
      <c r="AE51" s="14">
        <f t="shared" ref="AE51:AE64" si="53">IFERROR(IF(OR($X51="spinel", $X51="Spinel", $X51="SPINEL"),(1-AF51-AG51-AH51-AI51),BH51*$BQ51),"NA")</f>
        <v>0.19495371493715064</v>
      </c>
      <c r="AF51" s="14">
        <f t="shared" ref="AF51:AF64" si="54">IFERROR(BJ51*$BQ51,"NA")</f>
        <v>1.6852359665293508</v>
      </c>
      <c r="AG51" s="14">
        <f t="shared" ref="AG51:AG64" si="55">IFERROR(BK51*$BQ51,"NA")</f>
        <v>1.9749668002402999E-2</v>
      </c>
      <c r="AH51" s="14">
        <f t="shared" ref="AH51:AH64" si="56">IFERROR(BL51*$BQ51,"NA")</f>
        <v>4.3433265772128407E-3</v>
      </c>
      <c r="AI51" s="14">
        <f t="shared" ref="AI51:AI64" si="57">IFERROR(BM51*$BQ51,"NA")</f>
        <v>1.7558921856100807E-3</v>
      </c>
      <c r="AJ51" s="14">
        <f t="shared" ref="AJ51:AJ64" si="58">IFERROR(BN51*$BQ51,"NA")</f>
        <v>9.8750545415655592E-3</v>
      </c>
      <c r="AK51" s="14">
        <f t="shared" ref="AK51:AK64" si="59">IFERROR(BO51*$BQ51,"NA")</f>
        <v>0</v>
      </c>
      <c r="AL51" s="14">
        <f t="shared" ref="AL51:AL64" si="60">IFERROR(SUM(Z51:AK51),"NA")</f>
        <v>4.0024161766306321</v>
      </c>
      <c r="AM51" s="14">
        <f t="shared" ref="AM51:AM64" si="61">IFERROR(AF51/(AF51+AE51),"NA")</f>
        <v>0.8963116770297922</v>
      </c>
      <c r="AN51" s="11">
        <f t="shared" ref="AN51:AN64" si="62">IFERROR(AD51/(AD51+AE51),"NA")</f>
        <v>0</v>
      </c>
      <c r="AP51">
        <f t="shared" ref="AP51:AP64" si="63">D51</f>
        <v>55.283000000000001</v>
      </c>
      <c r="AQ51">
        <f t="shared" ref="AQ51:AQ64" si="64">E51</f>
        <v>0.114</v>
      </c>
      <c r="AR51">
        <f t="shared" ref="AR51:AR64" si="65">F51</f>
        <v>3.7650000000000001</v>
      </c>
      <c r="AS51">
        <f t="shared" ref="AS51:AS64" si="66">G51</f>
        <v>0.51900000000000002</v>
      </c>
      <c r="AT51">
        <f t="shared" ref="AT51:AT64" si="67">BI51*AT$1/2</f>
        <v>0</v>
      </c>
      <c r="AU51">
        <f t="shared" ref="AU51:AU64" si="68">BH51*AU$1</f>
        <v>6.7279999999999998</v>
      </c>
      <c r="AV51">
        <f t="shared" si="46"/>
        <v>32.627000000000002</v>
      </c>
      <c r="AW51">
        <f t="shared" si="46"/>
        <v>0.53200000000000003</v>
      </c>
      <c r="AX51">
        <f t="shared" si="46"/>
        <v>0.14799999999999999</v>
      </c>
      <c r="AY51">
        <f t="shared" si="46"/>
        <v>6.3E-2</v>
      </c>
      <c r="AZ51">
        <f t="shared" si="46"/>
        <v>0.14699999999999999</v>
      </c>
      <c r="BA51">
        <f t="shared" si="46"/>
        <v>0</v>
      </c>
      <c r="BB51">
        <f t="shared" ref="BB51:BB64" si="69">SUM(AP51:BA51)</f>
        <v>99.926000000000002</v>
      </c>
      <c r="BD51">
        <f t="shared" ref="BD51:BD64" si="70">D51/AP$1</f>
        <v>0.9201564580559255</v>
      </c>
      <c r="BE51">
        <f t="shared" ref="BE51:BE64" si="71">E51/AQ$1</f>
        <v>1.427390879723537E-3</v>
      </c>
      <c r="BF51">
        <f t="shared" ref="BF51:BF64" si="72">F51/AR$1*2</f>
        <v>7.385249117300903E-2</v>
      </c>
      <c r="BG51">
        <f t="shared" ref="BG51:BG64" si="73">G51/AS$1*2</f>
        <v>6.8293966708336071E-3</v>
      </c>
      <c r="BH51">
        <f t="shared" ref="BH51:BH64" si="74">IF(OR($X51="spinel", $X51="Spinel", $X51="SPINEL"),H51/AU$1,H51/AU$1*(1-$X51))</f>
        <v>9.3647347029675407E-2</v>
      </c>
      <c r="BI51">
        <f t="shared" ref="BI51:BI64" si="75">IF(OR($X51="spinel", $X51="Spinel", $X51="SPINEL"),0,H51/AU$1*$X51)</f>
        <v>0</v>
      </c>
      <c r="BJ51">
        <f t="shared" ref="BJ51:BJ64" si="76">I51/AV$1</f>
        <v>0.80951459394011571</v>
      </c>
      <c r="BK51">
        <f t="shared" ref="BK51:BK64" si="77">J51/AW$1</f>
        <v>9.4868877658379324E-3</v>
      </c>
      <c r="BL51">
        <f t="shared" ref="BL51:BL64" si="78">K51/AX$1</f>
        <v>2.0863465534400752E-3</v>
      </c>
      <c r="BM51">
        <f t="shared" ref="BM51:BM64" si="79">L51/AY$1</f>
        <v>8.4345479082321181E-4</v>
      </c>
      <c r="BN51">
        <f t="shared" ref="BN51:BN64" si="80">M51/AZ$1*2</f>
        <v>4.7435498209874643E-3</v>
      </c>
      <c r="BO51">
        <f t="shared" ref="BO51:BO64" si="81">N51/BA$1*2</f>
        <v>0</v>
      </c>
      <c r="BP51">
        <f t="shared" ref="BP51:BP64" si="82">SUM(BD51:BO51)</f>
        <v>1.9225879166803714</v>
      </c>
      <c r="BQ51">
        <f t="shared" ref="BQ51:BQ64" si="83">IFERROR(IF(OR($U51="Total",$U51="total", $U51="TOTAL"),$W51/$BP51,V51/(BD51*4+BE51*4+BF51*3+BG51*3+BH51*2+BI51*3+BJ51*2+BK51*2+BL51*2+BM51*2+BN51+BO51)),"NA")</f>
        <v>2.0817857752593119</v>
      </c>
    </row>
    <row r="52" spans="1:69" x14ac:dyDescent="0.15">
      <c r="A52" t="s">
        <v>125</v>
      </c>
      <c r="B52">
        <v>282</v>
      </c>
      <c r="C52">
        <v>761.76659038901596</v>
      </c>
      <c r="D52" s="1">
        <v>55.292000000000002</v>
      </c>
      <c r="E52" s="1">
        <v>0.14000000000000001</v>
      </c>
      <c r="F52" s="1">
        <v>3.802</v>
      </c>
      <c r="G52" s="1">
        <v>0.52300000000000002</v>
      </c>
      <c r="H52" s="1">
        <v>6.569</v>
      </c>
      <c r="I52" s="1">
        <v>32.320999999999998</v>
      </c>
      <c r="J52" s="1">
        <v>1.36</v>
      </c>
      <c r="K52" s="1">
        <v>0.126</v>
      </c>
      <c r="L52" s="1">
        <v>0.08</v>
      </c>
      <c r="M52" s="1">
        <v>0.14399999999999999</v>
      </c>
      <c r="O52">
        <f t="shared" si="47"/>
        <v>100.35700000000001</v>
      </c>
      <c r="V52" s="20">
        <v>12</v>
      </c>
      <c r="W52" s="20">
        <v>4</v>
      </c>
      <c r="X52" s="15">
        <v>0</v>
      </c>
      <c r="Z52" s="14">
        <f t="shared" si="48"/>
        <v>1.9112734041033546</v>
      </c>
      <c r="AA52" s="14">
        <f t="shared" si="49"/>
        <v>3.6404623426694086E-3</v>
      </c>
      <c r="AB52" s="14">
        <f t="shared" si="50"/>
        <v>0.15488263283606066</v>
      </c>
      <c r="AC52" s="14">
        <f t="shared" si="51"/>
        <v>1.429246412220626E-2</v>
      </c>
      <c r="AD52" s="14">
        <f t="shared" si="52"/>
        <v>0</v>
      </c>
      <c r="AE52" s="14">
        <f t="shared" si="53"/>
        <v>0.18988873391399044</v>
      </c>
      <c r="AF52" s="14">
        <f t="shared" si="54"/>
        <v>1.665416143296099</v>
      </c>
      <c r="AG52" s="14">
        <f t="shared" si="55"/>
        <v>5.0366466071269808E-2</v>
      </c>
      <c r="AH52" s="14">
        <f t="shared" si="56"/>
        <v>3.6888051847639111E-3</v>
      </c>
      <c r="AI52" s="14">
        <f t="shared" si="57"/>
        <v>2.2243426443063928E-3</v>
      </c>
      <c r="AJ52" s="14">
        <f t="shared" si="58"/>
        <v>9.6502611202447068E-3</v>
      </c>
      <c r="AK52" s="14">
        <f t="shared" si="59"/>
        <v>0</v>
      </c>
      <c r="AL52" s="14">
        <f t="shared" si="60"/>
        <v>4.0053237156349653</v>
      </c>
      <c r="AM52" s="14">
        <f t="shared" si="61"/>
        <v>0.89765092721605122</v>
      </c>
      <c r="AN52" s="11">
        <f t="shared" si="62"/>
        <v>0</v>
      </c>
      <c r="AP52">
        <f t="shared" si="63"/>
        <v>55.292000000000002</v>
      </c>
      <c r="AQ52">
        <f t="shared" si="64"/>
        <v>0.14000000000000001</v>
      </c>
      <c r="AR52">
        <f t="shared" si="65"/>
        <v>3.802</v>
      </c>
      <c r="AS52">
        <f t="shared" si="66"/>
        <v>0.52300000000000002</v>
      </c>
      <c r="AT52">
        <f t="shared" si="67"/>
        <v>0</v>
      </c>
      <c r="AU52">
        <f t="shared" si="68"/>
        <v>6.5690000000000008</v>
      </c>
      <c r="AV52">
        <f t="shared" ref="AV52:AV64" si="84">I52</f>
        <v>32.320999999999998</v>
      </c>
      <c r="AW52">
        <f t="shared" ref="AW52:AW64" si="85">J52</f>
        <v>1.36</v>
      </c>
      <c r="AX52">
        <f t="shared" ref="AX52:AX64" si="86">K52</f>
        <v>0.126</v>
      </c>
      <c r="AY52">
        <f t="shared" ref="AY52:AY64" si="87">L52</f>
        <v>0.08</v>
      </c>
      <c r="AZ52">
        <f t="shared" ref="AZ52:AZ64" si="88">M52</f>
        <v>0.14399999999999999</v>
      </c>
      <c r="BA52">
        <f t="shared" ref="BA52:BA64" si="89">N52</f>
        <v>0</v>
      </c>
      <c r="BB52">
        <f t="shared" si="69"/>
        <v>100.35700000000001</v>
      </c>
      <c r="BD52">
        <f t="shared" si="70"/>
        <v>0.92030625832223711</v>
      </c>
      <c r="BE52">
        <f t="shared" si="71"/>
        <v>1.7529361680815368E-3</v>
      </c>
      <c r="BF52">
        <f t="shared" si="72"/>
        <v>7.4578265986661438E-2</v>
      </c>
      <c r="BG52">
        <f t="shared" si="73"/>
        <v>6.8820317126126714E-3</v>
      </c>
      <c r="BH52">
        <f t="shared" si="74"/>
        <v>9.1434218584711333E-2</v>
      </c>
      <c r="BI52">
        <f t="shared" si="75"/>
        <v>0</v>
      </c>
      <c r="BJ52">
        <f t="shared" si="76"/>
        <v>0.80192237075852757</v>
      </c>
      <c r="BK52">
        <f t="shared" si="77"/>
        <v>2.425219428860825E-2</v>
      </c>
      <c r="BL52">
        <f t="shared" si="78"/>
        <v>1.7762139576584426E-3</v>
      </c>
      <c r="BM52">
        <f t="shared" si="79"/>
        <v>1.07105370263265E-3</v>
      </c>
      <c r="BN52">
        <f t="shared" si="80"/>
        <v>4.6467426817836388E-3</v>
      </c>
      <c r="BO52">
        <f t="shared" si="81"/>
        <v>0</v>
      </c>
      <c r="BP52">
        <f t="shared" si="82"/>
        <v>1.9286222861635143</v>
      </c>
      <c r="BQ52">
        <f t="shared" si="83"/>
        <v>2.0767797532831067</v>
      </c>
    </row>
    <row r="53" spans="1:69" x14ac:dyDescent="0.15">
      <c r="A53" t="s">
        <v>126</v>
      </c>
      <c r="B53">
        <v>283</v>
      </c>
      <c r="C53">
        <v>777.63672768878712</v>
      </c>
      <c r="D53" s="1">
        <v>55.203000000000003</v>
      </c>
      <c r="E53" s="1">
        <v>0.13300000000000001</v>
      </c>
      <c r="F53" s="1">
        <v>3.855</v>
      </c>
      <c r="G53" s="1">
        <v>0.48</v>
      </c>
      <c r="H53" s="1">
        <v>6.6879999999999997</v>
      </c>
      <c r="I53" s="1">
        <v>32.908999999999999</v>
      </c>
      <c r="J53" s="1">
        <v>0.52400000000000002</v>
      </c>
      <c r="K53" s="1">
        <v>0.152</v>
      </c>
      <c r="L53" s="1">
        <v>7.0000000000000007E-2</v>
      </c>
      <c r="M53" s="1">
        <v>4.4999999999999998E-2</v>
      </c>
      <c r="O53">
        <f t="shared" si="47"/>
        <v>100.059</v>
      </c>
      <c r="V53" s="20">
        <v>12</v>
      </c>
      <c r="W53" s="20">
        <v>4</v>
      </c>
      <c r="X53" s="15">
        <v>0</v>
      </c>
      <c r="Z53" s="14">
        <f t="shared" si="48"/>
        <v>1.909819563043295</v>
      </c>
      <c r="AA53" s="14">
        <f t="shared" si="49"/>
        <v>3.4613800701079737E-3</v>
      </c>
      <c r="AB53" s="14">
        <f t="shared" si="50"/>
        <v>0.15717524025616467</v>
      </c>
      <c r="AC53" s="14">
        <f t="shared" si="51"/>
        <v>1.3128520893592311E-2</v>
      </c>
      <c r="AD53" s="14">
        <f t="shared" si="52"/>
        <v>0</v>
      </c>
      <c r="AE53" s="14">
        <f t="shared" si="53"/>
        <v>0.19349303729328959</v>
      </c>
      <c r="AF53" s="14">
        <f t="shared" si="54"/>
        <v>1.6971561685448215</v>
      </c>
      <c r="AG53" s="14">
        <f t="shared" si="55"/>
        <v>1.9422404693545552E-2</v>
      </c>
      <c r="AH53" s="14">
        <f t="shared" si="56"/>
        <v>4.4537712031693681E-3</v>
      </c>
      <c r="AI53" s="14">
        <f t="shared" si="57"/>
        <v>1.9479548277410478E-3</v>
      </c>
      <c r="AJ53" s="14">
        <f t="shared" si="58"/>
        <v>3.0182709719816367E-3</v>
      </c>
      <c r="AK53" s="14">
        <f t="shared" si="59"/>
        <v>0</v>
      </c>
      <c r="AL53" s="14">
        <f t="shared" si="60"/>
        <v>4.0030763117977086</v>
      </c>
      <c r="AM53" s="14">
        <f t="shared" si="61"/>
        <v>0.8976578856110351</v>
      </c>
      <c r="AN53" s="11">
        <f t="shared" si="62"/>
        <v>0</v>
      </c>
      <c r="AP53">
        <f t="shared" si="63"/>
        <v>55.203000000000003</v>
      </c>
      <c r="AQ53">
        <f t="shared" si="64"/>
        <v>0.13300000000000001</v>
      </c>
      <c r="AR53">
        <f t="shared" si="65"/>
        <v>3.855</v>
      </c>
      <c r="AS53">
        <f t="shared" si="66"/>
        <v>0.48</v>
      </c>
      <c r="AT53">
        <f t="shared" si="67"/>
        <v>0</v>
      </c>
      <c r="AU53">
        <f t="shared" si="68"/>
        <v>6.6879999999999997</v>
      </c>
      <c r="AV53">
        <f t="shared" si="84"/>
        <v>32.908999999999999</v>
      </c>
      <c r="AW53">
        <f t="shared" si="85"/>
        <v>0.52400000000000002</v>
      </c>
      <c r="AX53">
        <f t="shared" si="86"/>
        <v>0.152</v>
      </c>
      <c r="AY53">
        <f t="shared" si="87"/>
        <v>7.0000000000000007E-2</v>
      </c>
      <c r="AZ53">
        <f t="shared" si="88"/>
        <v>4.4999999999999998E-2</v>
      </c>
      <c r="BA53">
        <f t="shared" si="89"/>
        <v>0</v>
      </c>
      <c r="BB53">
        <f t="shared" si="69"/>
        <v>100.059</v>
      </c>
      <c r="BD53">
        <f t="shared" si="70"/>
        <v>0.91882490013315588</v>
      </c>
      <c r="BE53">
        <f t="shared" si="71"/>
        <v>1.6652893596774598E-3</v>
      </c>
      <c r="BF53">
        <f t="shared" si="72"/>
        <v>7.5617889368379765E-2</v>
      </c>
      <c r="BG53">
        <f t="shared" si="73"/>
        <v>6.3162050134877292E-3</v>
      </c>
      <c r="BH53">
        <f t="shared" si="74"/>
        <v>9.3090585156728467E-2</v>
      </c>
      <c r="BI53">
        <f t="shared" si="75"/>
        <v>0</v>
      </c>
      <c r="BJ53">
        <f t="shared" si="76"/>
        <v>0.81651134863687336</v>
      </c>
      <c r="BK53">
        <f t="shared" si="77"/>
        <v>9.3442277994343539E-3</v>
      </c>
      <c r="BL53">
        <f t="shared" si="78"/>
        <v>2.1427342981276448E-3</v>
      </c>
      <c r="BM53">
        <f t="shared" si="79"/>
        <v>9.3717198980356874E-4</v>
      </c>
      <c r="BN53">
        <f t="shared" si="80"/>
        <v>1.4521070880573871E-3</v>
      </c>
      <c r="BO53">
        <f t="shared" si="81"/>
        <v>0</v>
      </c>
      <c r="BP53">
        <f t="shared" si="82"/>
        <v>1.9259024588437257</v>
      </c>
      <c r="BQ53">
        <f t="shared" si="83"/>
        <v>2.0785457193928076</v>
      </c>
    </row>
    <row r="54" spans="1:69" x14ac:dyDescent="0.15">
      <c r="A54" t="s">
        <v>127</v>
      </c>
      <c r="B54">
        <v>284</v>
      </c>
      <c r="C54">
        <v>793.50686498855828</v>
      </c>
      <c r="D54" s="1">
        <v>55.256999999999998</v>
      </c>
      <c r="E54" s="1">
        <v>0.13600000000000001</v>
      </c>
      <c r="F54" s="1">
        <v>3.8220000000000001</v>
      </c>
      <c r="G54" s="1">
        <v>0.52100000000000002</v>
      </c>
      <c r="H54" s="1">
        <v>6.8369999999999997</v>
      </c>
      <c r="I54" s="1">
        <v>32.768999999999998</v>
      </c>
      <c r="J54" s="1">
        <v>0.53600000000000003</v>
      </c>
      <c r="K54" s="1">
        <v>0.14000000000000001</v>
      </c>
      <c r="L54" s="1">
        <v>8.6999999999999994E-2</v>
      </c>
      <c r="M54" s="1">
        <v>5.1999999999999998E-2</v>
      </c>
      <c r="O54">
        <f t="shared" si="47"/>
        <v>100.15700000000002</v>
      </c>
      <c r="V54" s="20">
        <v>12</v>
      </c>
      <c r="W54" s="20">
        <v>4</v>
      </c>
      <c r="X54" s="15">
        <v>0</v>
      </c>
      <c r="Z54" s="14">
        <f t="shared" si="48"/>
        <v>1.9112264398489534</v>
      </c>
      <c r="AA54" s="14">
        <f t="shared" si="49"/>
        <v>3.5386021801043907E-3</v>
      </c>
      <c r="AB54" s="14">
        <f t="shared" si="50"/>
        <v>0.1557921668473482</v>
      </c>
      <c r="AC54" s="14">
        <f t="shared" si="51"/>
        <v>1.4246476634893665E-2</v>
      </c>
      <c r="AD54" s="14">
        <f t="shared" si="52"/>
        <v>0</v>
      </c>
      <c r="AE54" s="14">
        <f t="shared" si="53"/>
        <v>0.19775607870706971</v>
      </c>
      <c r="AF54" s="14">
        <f t="shared" si="54"/>
        <v>1.6895283915576584</v>
      </c>
      <c r="AG54" s="14">
        <f t="shared" si="55"/>
        <v>1.9862398289199192E-2</v>
      </c>
      <c r="AH54" s="14">
        <f t="shared" si="56"/>
        <v>4.1011677653435639E-3</v>
      </c>
      <c r="AI54" s="14">
        <f t="shared" si="57"/>
        <v>2.4204453352018986E-3</v>
      </c>
      <c r="AJ54" s="14">
        <f t="shared" si="58"/>
        <v>3.4869381280999744E-3</v>
      </c>
      <c r="AK54" s="14">
        <f t="shared" si="59"/>
        <v>0</v>
      </c>
      <c r="AL54" s="14">
        <f t="shared" si="60"/>
        <v>4.0019591052938726</v>
      </c>
      <c r="AM54" s="14">
        <f t="shared" si="61"/>
        <v>0.89521660257219693</v>
      </c>
      <c r="AN54" s="11">
        <f t="shared" si="62"/>
        <v>0</v>
      </c>
      <c r="AP54">
        <f t="shared" si="63"/>
        <v>55.256999999999998</v>
      </c>
      <c r="AQ54">
        <f t="shared" si="64"/>
        <v>0.13600000000000001</v>
      </c>
      <c r="AR54">
        <f t="shared" si="65"/>
        <v>3.8220000000000001</v>
      </c>
      <c r="AS54">
        <f t="shared" si="66"/>
        <v>0.52100000000000002</v>
      </c>
      <c r="AT54">
        <f t="shared" si="67"/>
        <v>0</v>
      </c>
      <c r="AU54">
        <f t="shared" si="68"/>
        <v>6.8369999999999997</v>
      </c>
      <c r="AV54">
        <f t="shared" si="84"/>
        <v>32.768999999999998</v>
      </c>
      <c r="AW54">
        <f t="shared" si="85"/>
        <v>0.53600000000000003</v>
      </c>
      <c r="AX54">
        <f t="shared" si="86"/>
        <v>0.14000000000000001</v>
      </c>
      <c r="AY54">
        <f t="shared" si="87"/>
        <v>8.6999999999999994E-2</v>
      </c>
      <c r="AZ54">
        <f t="shared" si="88"/>
        <v>5.1999999999999998E-2</v>
      </c>
      <c r="BA54">
        <f t="shared" si="89"/>
        <v>0</v>
      </c>
      <c r="BB54">
        <f t="shared" si="69"/>
        <v>100.15700000000002</v>
      </c>
      <c r="BD54">
        <f t="shared" si="70"/>
        <v>0.91972370173102524</v>
      </c>
      <c r="BE54">
        <f t="shared" si="71"/>
        <v>1.7028522775649213E-3</v>
      </c>
      <c r="BF54">
        <f t="shared" si="72"/>
        <v>7.4970576696743826E-2</v>
      </c>
      <c r="BG54">
        <f t="shared" si="73"/>
        <v>6.8557141917231397E-3</v>
      </c>
      <c r="BH54">
        <f t="shared" si="74"/>
        <v>9.5164523133455831E-2</v>
      </c>
      <c r="BI54">
        <f t="shared" si="75"/>
        <v>0</v>
      </c>
      <c r="BJ54">
        <f t="shared" si="76"/>
        <v>0.8130377824753624</v>
      </c>
      <c r="BK54">
        <f t="shared" si="77"/>
        <v>9.5582177490397217E-3</v>
      </c>
      <c r="BL54">
        <f t="shared" si="78"/>
        <v>1.9735710640649364E-3</v>
      </c>
      <c r="BM54">
        <f t="shared" si="79"/>
        <v>1.1647709016130068E-3</v>
      </c>
      <c r="BN54">
        <f t="shared" si="80"/>
        <v>1.6779904128663139E-3</v>
      </c>
      <c r="BO54">
        <f t="shared" si="81"/>
        <v>0</v>
      </c>
      <c r="BP54">
        <f t="shared" si="82"/>
        <v>1.9258297006334593</v>
      </c>
      <c r="BQ54">
        <f t="shared" si="83"/>
        <v>2.0780441302663033</v>
      </c>
    </row>
    <row r="55" spans="1:69" x14ac:dyDescent="0.15">
      <c r="A55" t="s">
        <v>128</v>
      </c>
      <c r="B55">
        <v>285</v>
      </c>
      <c r="C55">
        <v>809.37700228832944</v>
      </c>
      <c r="D55" s="1">
        <v>55.298000000000002</v>
      </c>
      <c r="E55" s="1">
        <v>0.11700000000000001</v>
      </c>
      <c r="F55" s="1">
        <v>3.835</v>
      </c>
      <c r="G55" s="1">
        <v>0.52100000000000002</v>
      </c>
      <c r="H55" s="1">
        <v>6.7169999999999996</v>
      </c>
      <c r="I55" s="1">
        <v>32.677</v>
      </c>
      <c r="J55" s="1">
        <v>0.54600000000000004</v>
      </c>
      <c r="K55" s="1">
        <v>0.19</v>
      </c>
      <c r="L55" s="1">
        <v>3.6999999999999998E-2</v>
      </c>
      <c r="M55" s="1">
        <v>8.2000000000000003E-2</v>
      </c>
      <c r="O55">
        <f t="shared" si="47"/>
        <v>100.02</v>
      </c>
      <c r="V55" s="20">
        <v>12</v>
      </c>
      <c r="W55" s="20">
        <v>4</v>
      </c>
      <c r="X55" s="15">
        <v>0</v>
      </c>
      <c r="Z55" s="14">
        <f t="shared" si="48"/>
        <v>1.9139594141526337</v>
      </c>
      <c r="AA55" s="14">
        <f t="shared" si="49"/>
        <v>3.0463314351902825E-3</v>
      </c>
      <c r="AB55" s="14">
        <f t="shared" si="50"/>
        <v>0.15642953748497798</v>
      </c>
      <c r="AC55" s="14">
        <f t="shared" si="51"/>
        <v>1.4256270530159102E-2</v>
      </c>
      <c r="AD55" s="14">
        <f t="shared" si="52"/>
        <v>0</v>
      </c>
      <c r="AE55" s="14">
        <f t="shared" si="53"/>
        <v>0.19441871492082879</v>
      </c>
      <c r="AF55" s="14">
        <f t="shared" si="54"/>
        <v>1.6859432111222898</v>
      </c>
      <c r="AG55" s="14">
        <f t="shared" si="55"/>
        <v>2.0246874793533577E-2</v>
      </c>
      <c r="AH55" s="14">
        <f t="shared" si="56"/>
        <v>5.5696968569004046E-3</v>
      </c>
      <c r="AI55" s="14">
        <f t="shared" si="57"/>
        <v>1.0300924595013038E-3</v>
      </c>
      <c r="AJ55" s="14">
        <f t="shared" si="58"/>
        <v>5.5024132971854866E-3</v>
      </c>
      <c r="AK55" s="14">
        <f t="shared" si="59"/>
        <v>0</v>
      </c>
      <c r="AL55" s="14">
        <f t="shared" si="60"/>
        <v>4.0004025570532011</v>
      </c>
      <c r="AM55" s="14">
        <f t="shared" si="61"/>
        <v>0.89660569477177843</v>
      </c>
      <c r="AN55" s="11">
        <f t="shared" si="62"/>
        <v>0</v>
      </c>
      <c r="AP55">
        <f t="shared" si="63"/>
        <v>55.298000000000002</v>
      </c>
      <c r="AQ55">
        <f t="shared" si="64"/>
        <v>0.11700000000000001</v>
      </c>
      <c r="AR55">
        <f t="shared" si="65"/>
        <v>3.835</v>
      </c>
      <c r="AS55">
        <f t="shared" si="66"/>
        <v>0.52100000000000002</v>
      </c>
      <c r="AT55">
        <f t="shared" si="67"/>
        <v>0</v>
      </c>
      <c r="AU55">
        <f t="shared" si="68"/>
        <v>6.7169999999999996</v>
      </c>
      <c r="AV55">
        <f t="shared" si="84"/>
        <v>32.677</v>
      </c>
      <c r="AW55">
        <f t="shared" si="85"/>
        <v>0.54600000000000004</v>
      </c>
      <c r="AX55">
        <f t="shared" si="86"/>
        <v>0.19</v>
      </c>
      <c r="AY55">
        <f t="shared" si="87"/>
        <v>3.6999999999999998E-2</v>
      </c>
      <c r="AZ55">
        <f t="shared" si="88"/>
        <v>8.2000000000000003E-2</v>
      </c>
      <c r="BA55">
        <f t="shared" si="89"/>
        <v>0</v>
      </c>
      <c r="BB55">
        <f t="shared" si="69"/>
        <v>100.02</v>
      </c>
      <c r="BD55">
        <f t="shared" si="70"/>
        <v>0.92040612516644482</v>
      </c>
      <c r="BE55">
        <f t="shared" si="71"/>
        <v>1.4649537976109985E-3</v>
      </c>
      <c r="BF55">
        <f t="shared" si="72"/>
        <v>7.5225578658297376E-2</v>
      </c>
      <c r="BG55">
        <f t="shared" si="73"/>
        <v>6.8557141917231397E-3</v>
      </c>
      <c r="BH55">
        <f t="shared" si="74"/>
        <v>9.3494237514614997E-2</v>
      </c>
      <c r="BI55">
        <f t="shared" si="75"/>
        <v>0</v>
      </c>
      <c r="BJ55">
        <f t="shared" si="76"/>
        <v>0.81075515328351244</v>
      </c>
      <c r="BK55">
        <f t="shared" si="77"/>
        <v>9.7365427070441931E-3</v>
      </c>
      <c r="BL55">
        <f t="shared" si="78"/>
        <v>2.6784178726595564E-3</v>
      </c>
      <c r="BM55">
        <f t="shared" si="79"/>
        <v>4.9536233746760058E-4</v>
      </c>
      <c r="BN55">
        <f t="shared" si="80"/>
        <v>2.6460618049045721E-3</v>
      </c>
      <c r="BO55">
        <f t="shared" si="81"/>
        <v>0</v>
      </c>
      <c r="BP55">
        <f t="shared" si="82"/>
        <v>1.9237581473342797</v>
      </c>
      <c r="BQ55">
        <f t="shared" si="83"/>
        <v>2.0794727042983512</v>
      </c>
    </row>
    <row r="56" spans="1:69" x14ac:dyDescent="0.15">
      <c r="A56" t="s">
        <v>129</v>
      </c>
      <c r="B56">
        <v>286</v>
      </c>
      <c r="C56">
        <v>825.24713958810059</v>
      </c>
      <c r="D56" s="1">
        <v>55.36</v>
      </c>
      <c r="E56" s="1">
        <v>0.158</v>
      </c>
      <c r="F56" s="1">
        <v>3.806</v>
      </c>
      <c r="G56" s="1">
        <v>0.51900000000000002</v>
      </c>
      <c r="H56" s="1">
        <v>6.6660000000000004</v>
      </c>
      <c r="I56" s="1">
        <v>32.722999999999999</v>
      </c>
      <c r="J56" s="1">
        <v>0.53300000000000003</v>
      </c>
      <c r="K56" s="1">
        <v>0.17599999999999999</v>
      </c>
      <c r="L56" s="1">
        <v>6.5000000000000002E-2</v>
      </c>
      <c r="M56" s="1">
        <v>6.6000000000000003E-2</v>
      </c>
      <c r="O56">
        <f t="shared" si="47"/>
        <v>100.072</v>
      </c>
      <c r="V56" s="20">
        <v>12</v>
      </c>
      <c r="W56" s="20">
        <v>4</v>
      </c>
      <c r="X56" s="15">
        <v>0</v>
      </c>
      <c r="Z56" s="14">
        <f t="shared" si="48"/>
        <v>1.9145679903752393</v>
      </c>
      <c r="AA56" s="14">
        <f t="shared" si="49"/>
        <v>4.1105486191166654E-3</v>
      </c>
      <c r="AB56" s="14">
        <f t="shared" si="50"/>
        <v>0.1551220691299515</v>
      </c>
      <c r="AC56" s="14">
        <f t="shared" si="51"/>
        <v>1.4190149622723251E-2</v>
      </c>
      <c r="AD56" s="14">
        <f t="shared" si="52"/>
        <v>0</v>
      </c>
      <c r="AE56" s="14">
        <f t="shared" si="53"/>
        <v>0.19278775292245376</v>
      </c>
      <c r="AF56" s="14">
        <f t="shared" si="54"/>
        <v>1.6869619547173669</v>
      </c>
      <c r="AG56" s="14">
        <f t="shared" si="55"/>
        <v>1.9748948426261938E-2</v>
      </c>
      <c r="AH56" s="14">
        <f t="shared" si="56"/>
        <v>5.1551586755176687E-3</v>
      </c>
      <c r="AI56" s="14">
        <f t="shared" si="57"/>
        <v>1.8081699723022592E-3</v>
      </c>
      <c r="AJ56" s="14">
        <f t="shared" si="58"/>
        <v>4.4252183367484788E-3</v>
      </c>
      <c r="AK56" s="14">
        <f t="shared" si="59"/>
        <v>0</v>
      </c>
      <c r="AL56" s="14">
        <f t="shared" si="60"/>
        <v>3.9988779607976812</v>
      </c>
      <c r="AM56" s="14">
        <f t="shared" si="61"/>
        <v>0.89743966862241753</v>
      </c>
      <c r="AN56" s="11">
        <f t="shared" si="62"/>
        <v>0</v>
      </c>
      <c r="AP56">
        <f t="shared" si="63"/>
        <v>55.36</v>
      </c>
      <c r="AQ56">
        <f t="shared" si="64"/>
        <v>0.158</v>
      </c>
      <c r="AR56">
        <f t="shared" si="65"/>
        <v>3.806</v>
      </c>
      <c r="AS56">
        <f t="shared" si="66"/>
        <v>0.51900000000000002</v>
      </c>
      <c r="AT56">
        <f t="shared" si="67"/>
        <v>0</v>
      </c>
      <c r="AU56">
        <f t="shared" si="68"/>
        <v>6.6660000000000004</v>
      </c>
      <c r="AV56">
        <f t="shared" si="84"/>
        <v>32.722999999999999</v>
      </c>
      <c r="AW56">
        <f t="shared" si="85"/>
        <v>0.53300000000000003</v>
      </c>
      <c r="AX56">
        <f t="shared" si="86"/>
        <v>0.17599999999999999</v>
      </c>
      <c r="AY56">
        <f t="shared" si="87"/>
        <v>6.5000000000000002E-2</v>
      </c>
      <c r="AZ56">
        <f t="shared" si="88"/>
        <v>6.6000000000000003E-2</v>
      </c>
      <c r="BA56">
        <f t="shared" si="89"/>
        <v>0</v>
      </c>
      <c r="BB56">
        <f t="shared" si="69"/>
        <v>100.072</v>
      </c>
      <c r="BD56">
        <f t="shared" si="70"/>
        <v>0.92143808255659121</v>
      </c>
      <c r="BE56">
        <f t="shared" si="71"/>
        <v>1.9783136754063057E-3</v>
      </c>
      <c r="BF56">
        <f t="shared" si="72"/>
        <v>7.4656728128677921E-2</v>
      </c>
      <c r="BG56">
        <f t="shared" si="73"/>
        <v>6.8293966708336071E-3</v>
      </c>
      <c r="BH56">
        <f t="shared" si="74"/>
        <v>9.2784366126607662E-2</v>
      </c>
      <c r="BI56">
        <f t="shared" si="75"/>
        <v>0</v>
      </c>
      <c r="BJ56">
        <f t="shared" si="76"/>
        <v>0.81189646787943748</v>
      </c>
      <c r="BK56">
        <f t="shared" si="77"/>
        <v>9.5047202616383789E-3</v>
      </c>
      <c r="BL56">
        <f t="shared" si="78"/>
        <v>2.4810607662530625E-3</v>
      </c>
      <c r="BM56">
        <f t="shared" si="79"/>
        <v>8.7023113338902808E-4</v>
      </c>
      <c r="BN56">
        <f t="shared" si="80"/>
        <v>2.1297570624841679E-3</v>
      </c>
      <c r="BO56">
        <f t="shared" si="81"/>
        <v>0</v>
      </c>
      <c r="BP56">
        <f t="shared" si="82"/>
        <v>1.924569124261319</v>
      </c>
      <c r="BQ56">
        <f t="shared" si="83"/>
        <v>2.0778042785719721</v>
      </c>
    </row>
    <row r="57" spans="1:69" x14ac:dyDescent="0.15">
      <c r="A57" t="s">
        <v>130</v>
      </c>
      <c r="B57">
        <v>287</v>
      </c>
      <c r="C57">
        <v>841.11727688787175</v>
      </c>
      <c r="D57" s="1">
        <v>54.777999999999999</v>
      </c>
      <c r="E57" s="1">
        <v>0.14099999999999999</v>
      </c>
      <c r="F57" s="1">
        <v>3.9129999999999998</v>
      </c>
      <c r="G57" s="1">
        <v>0.53800000000000003</v>
      </c>
      <c r="H57" s="1">
        <v>6.1589999999999998</v>
      </c>
      <c r="I57" s="1">
        <v>31.367000000000001</v>
      </c>
      <c r="J57" s="1">
        <v>3.504</v>
      </c>
      <c r="K57" s="1">
        <v>0.13400000000000001</v>
      </c>
      <c r="L57" s="1">
        <v>8.4000000000000005E-2</v>
      </c>
      <c r="M57" s="1">
        <v>0.25</v>
      </c>
      <c r="O57">
        <f t="shared" si="47"/>
        <v>100.86800000000001</v>
      </c>
      <c r="V57" s="20">
        <v>12</v>
      </c>
      <c r="W57" s="20">
        <v>4</v>
      </c>
      <c r="X57" s="15">
        <v>0</v>
      </c>
      <c r="Z57" s="14">
        <f t="shared" si="48"/>
        <v>1.895336766485221</v>
      </c>
      <c r="AA57" s="14">
        <f t="shared" si="49"/>
        <v>3.6700105986499326E-3</v>
      </c>
      <c r="AB57" s="14">
        <f t="shared" si="50"/>
        <v>0.15955857770729973</v>
      </c>
      <c r="AC57" s="14">
        <f t="shared" si="51"/>
        <v>1.4716596954336325E-2</v>
      </c>
      <c r="AD57" s="14">
        <f t="shared" si="52"/>
        <v>0</v>
      </c>
      <c r="AE57" s="14">
        <f t="shared" si="53"/>
        <v>0.1782090846558072</v>
      </c>
      <c r="AF57" s="14">
        <f t="shared" si="54"/>
        <v>1.6178217256078729</v>
      </c>
      <c r="AG57" s="14">
        <f t="shared" si="55"/>
        <v>0.12989318548968826</v>
      </c>
      <c r="AH57" s="14">
        <f t="shared" si="56"/>
        <v>3.9268080382627571E-3</v>
      </c>
      <c r="AI57" s="14">
        <f t="shared" si="57"/>
        <v>2.3378179323814501E-3</v>
      </c>
      <c r="AJ57" s="14">
        <f t="shared" si="58"/>
        <v>1.6770124231581921E-2</v>
      </c>
      <c r="AK57" s="14">
        <f t="shared" si="59"/>
        <v>0</v>
      </c>
      <c r="AL57" s="14">
        <f t="shared" si="60"/>
        <v>4.0222406977011005</v>
      </c>
      <c r="AM57" s="14">
        <f t="shared" si="61"/>
        <v>0.90077615392931709</v>
      </c>
      <c r="AN57" s="11">
        <f t="shared" si="62"/>
        <v>0</v>
      </c>
      <c r="AP57">
        <f t="shared" si="63"/>
        <v>54.777999999999999</v>
      </c>
      <c r="AQ57">
        <f t="shared" si="64"/>
        <v>0.14099999999999999</v>
      </c>
      <c r="AR57">
        <f t="shared" si="65"/>
        <v>3.9129999999999998</v>
      </c>
      <c r="AS57">
        <f t="shared" si="66"/>
        <v>0.53800000000000003</v>
      </c>
      <c r="AT57">
        <f t="shared" si="67"/>
        <v>0</v>
      </c>
      <c r="AU57">
        <f t="shared" si="68"/>
        <v>6.1589999999999998</v>
      </c>
      <c r="AV57">
        <f t="shared" si="84"/>
        <v>31.367000000000001</v>
      </c>
      <c r="AW57">
        <f t="shared" si="85"/>
        <v>3.504</v>
      </c>
      <c r="AX57">
        <f t="shared" si="86"/>
        <v>0.13400000000000001</v>
      </c>
      <c r="AY57">
        <f t="shared" si="87"/>
        <v>8.4000000000000005E-2</v>
      </c>
      <c r="AZ57">
        <f t="shared" si="88"/>
        <v>0.25</v>
      </c>
      <c r="BA57">
        <f t="shared" si="89"/>
        <v>0</v>
      </c>
      <c r="BB57">
        <f t="shared" si="69"/>
        <v>100.86800000000001</v>
      </c>
      <c r="BD57">
        <f t="shared" si="70"/>
        <v>0.91175099866844211</v>
      </c>
      <c r="BE57">
        <f t="shared" si="71"/>
        <v>1.7654571407106903E-3</v>
      </c>
      <c r="BF57">
        <f t="shared" si="72"/>
        <v>7.6755590427618675E-2</v>
      </c>
      <c r="BG57">
        <f t="shared" si="73"/>
        <v>7.0794131192841638E-3</v>
      </c>
      <c r="BH57">
        <f t="shared" si="74"/>
        <v>8.5727409387005182E-2</v>
      </c>
      <c r="BI57">
        <f t="shared" si="75"/>
        <v>0</v>
      </c>
      <c r="BJ57">
        <f t="shared" si="76"/>
        <v>0.77825249848651756</v>
      </c>
      <c r="BK57">
        <f t="shared" si="77"/>
        <v>6.2485065284767126E-2</v>
      </c>
      <c r="BL57">
        <f t="shared" si="78"/>
        <v>1.888989447033582E-3</v>
      </c>
      <c r="BM57">
        <f t="shared" si="79"/>
        <v>1.1246063877642825E-3</v>
      </c>
      <c r="BN57">
        <f t="shared" si="80"/>
        <v>8.0672616003188181E-3</v>
      </c>
      <c r="BO57">
        <f t="shared" si="81"/>
        <v>0</v>
      </c>
      <c r="BP57">
        <f t="shared" si="82"/>
        <v>1.9348972899494621</v>
      </c>
      <c r="BQ57">
        <f t="shared" si="83"/>
        <v>2.0787877054735855</v>
      </c>
    </row>
    <row r="58" spans="1:69" x14ac:dyDescent="0.15">
      <c r="A58" t="s">
        <v>131</v>
      </c>
      <c r="B58">
        <v>288</v>
      </c>
      <c r="C58">
        <v>856.98741418764291</v>
      </c>
      <c r="D58" s="1">
        <v>55.259</v>
      </c>
      <c r="E58" s="1">
        <v>0.129</v>
      </c>
      <c r="F58" s="1">
        <v>3.9359999999999999</v>
      </c>
      <c r="G58" s="1">
        <v>0.5</v>
      </c>
      <c r="H58" s="1">
        <v>6.5970000000000004</v>
      </c>
      <c r="I58" s="1">
        <v>32.755000000000003</v>
      </c>
      <c r="J58" s="1">
        <v>0.51200000000000001</v>
      </c>
      <c r="K58" s="1">
        <v>0.20100000000000001</v>
      </c>
      <c r="L58" s="1">
        <v>0.10199999999999999</v>
      </c>
      <c r="M58" s="1">
        <v>1.6E-2</v>
      </c>
      <c r="O58">
        <f t="shared" si="47"/>
        <v>100.00699999999999</v>
      </c>
      <c r="V58" s="20">
        <v>12</v>
      </c>
      <c r="W58" s="20">
        <v>4</v>
      </c>
      <c r="X58" s="15">
        <v>0</v>
      </c>
      <c r="Z58" s="14">
        <f t="shared" si="48"/>
        <v>1.9118286251629824</v>
      </c>
      <c r="AA58" s="14">
        <f t="shared" si="49"/>
        <v>3.3574042739066461E-3</v>
      </c>
      <c r="AB58" s="14">
        <f t="shared" si="50"/>
        <v>0.16048377113626619</v>
      </c>
      <c r="AC58" s="14">
        <f t="shared" si="51"/>
        <v>1.3676055275965635E-2</v>
      </c>
      <c r="AD58" s="14">
        <f t="shared" si="52"/>
        <v>0</v>
      </c>
      <c r="AE58" s="14">
        <f t="shared" si="53"/>
        <v>0.19086743725678318</v>
      </c>
      <c r="AF58" s="14">
        <f t="shared" si="54"/>
        <v>1.6892775323255285</v>
      </c>
      <c r="AG58" s="14">
        <f t="shared" si="55"/>
        <v>1.897832824620501E-2</v>
      </c>
      <c r="AH58" s="14">
        <f t="shared" si="56"/>
        <v>5.8897471844217217E-3</v>
      </c>
      <c r="AI58" s="14">
        <f t="shared" si="57"/>
        <v>2.8385548730558998E-3</v>
      </c>
      <c r="AJ58" s="14">
        <f t="shared" si="58"/>
        <v>1.0732032437589009E-3</v>
      </c>
      <c r="AK58" s="14">
        <f t="shared" si="59"/>
        <v>0</v>
      </c>
      <c r="AL58" s="14">
        <f t="shared" si="60"/>
        <v>3.9982706589788748</v>
      </c>
      <c r="AM58" s="14">
        <f t="shared" si="61"/>
        <v>0.89848259557390098</v>
      </c>
      <c r="AN58" s="11">
        <f t="shared" si="62"/>
        <v>0</v>
      </c>
      <c r="AP58">
        <f t="shared" si="63"/>
        <v>55.259</v>
      </c>
      <c r="AQ58">
        <f t="shared" si="64"/>
        <v>0.129</v>
      </c>
      <c r="AR58">
        <f t="shared" si="65"/>
        <v>3.9359999999999999</v>
      </c>
      <c r="AS58">
        <f t="shared" si="66"/>
        <v>0.5</v>
      </c>
      <c r="AT58">
        <f t="shared" si="67"/>
        <v>0</v>
      </c>
      <c r="AU58">
        <f t="shared" si="68"/>
        <v>6.5970000000000004</v>
      </c>
      <c r="AV58">
        <f t="shared" si="84"/>
        <v>32.755000000000003</v>
      </c>
      <c r="AW58">
        <f t="shared" si="85"/>
        <v>0.51200000000000001</v>
      </c>
      <c r="AX58">
        <f t="shared" si="86"/>
        <v>0.20100000000000001</v>
      </c>
      <c r="AY58">
        <f t="shared" si="87"/>
        <v>0.10199999999999999</v>
      </c>
      <c r="AZ58">
        <f t="shared" si="88"/>
        <v>1.6E-2</v>
      </c>
      <c r="BA58">
        <f t="shared" si="89"/>
        <v>0</v>
      </c>
      <c r="BB58">
        <f t="shared" si="69"/>
        <v>100.00699999999999</v>
      </c>
      <c r="BD58">
        <f t="shared" si="70"/>
        <v>0.91975699067909455</v>
      </c>
      <c r="BE58">
        <f t="shared" si="71"/>
        <v>1.6152054691608445E-3</v>
      </c>
      <c r="BF58">
        <f t="shared" si="72"/>
        <v>7.7206747744213419E-2</v>
      </c>
      <c r="BG58">
        <f t="shared" si="73"/>
        <v>6.5793802223830513E-3</v>
      </c>
      <c r="BH58">
        <f t="shared" si="74"/>
        <v>9.1823951895774192E-2</v>
      </c>
      <c r="BI58">
        <f t="shared" si="75"/>
        <v>0</v>
      </c>
      <c r="BJ58">
        <f t="shared" si="76"/>
        <v>0.81269042585921147</v>
      </c>
      <c r="BK58">
        <f t="shared" si="77"/>
        <v>9.1302378498289878E-3</v>
      </c>
      <c r="BL58">
        <f t="shared" si="78"/>
        <v>2.8334841705503727E-3</v>
      </c>
      <c r="BM58">
        <f t="shared" si="79"/>
        <v>1.3655934708566287E-3</v>
      </c>
      <c r="BN58">
        <f t="shared" si="80"/>
        <v>5.1630474242040432E-4</v>
      </c>
      <c r="BO58">
        <f t="shared" si="81"/>
        <v>0</v>
      </c>
      <c r="BP58">
        <f t="shared" si="82"/>
        <v>1.9235183221034937</v>
      </c>
      <c r="BQ58">
        <f t="shared" si="83"/>
        <v>2.0786236413940169</v>
      </c>
    </row>
    <row r="59" spans="1:69" x14ac:dyDescent="0.15">
      <c r="A59" t="s">
        <v>132</v>
      </c>
      <c r="B59">
        <v>289</v>
      </c>
      <c r="C59">
        <v>872.85755148741407</v>
      </c>
      <c r="D59" s="1">
        <v>54.844000000000001</v>
      </c>
      <c r="E59" s="1">
        <v>0.158</v>
      </c>
      <c r="F59" s="1">
        <v>3.8889999999999998</v>
      </c>
      <c r="G59" s="1">
        <v>0.54100000000000004</v>
      </c>
      <c r="H59" s="1">
        <v>6.4870000000000001</v>
      </c>
      <c r="I59" s="1">
        <v>31.555</v>
      </c>
      <c r="J59" s="1">
        <v>1.3979999999999999</v>
      </c>
      <c r="K59" s="1">
        <v>0.17</v>
      </c>
      <c r="L59" s="1">
        <v>8.8999999999999996E-2</v>
      </c>
      <c r="M59" s="1">
        <v>2.9000000000000001E-2</v>
      </c>
      <c r="O59">
        <f t="shared" si="47"/>
        <v>99.159999999999982</v>
      </c>
      <c r="V59" s="20">
        <v>12</v>
      </c>
      <c r="W59" s="20">
        <v>4</v>
      </c>
      <c r="X59" s="15">
        <v>0</v>
      </c>
      <c r="Z59" s="14">
        <f t="shared" si="48"/>
        <v>1.917108815936754</v>
      </c>
      <c r="AA59" s="14">
        <f t="shared" si="49"/>
        <v>4.1547291713880281E-3</v>
      </c>
      <c r="AB59" s="14">
        <f t="shared" si="50"/>
        <v>0.16020854572009804</v>
      </c>
      <c r="AC59" s="14">
        <f t="shared" si="51"/>
        <v>1.4950640956652148E-2</v>
      </c>
      <c r="AD59" s="14">
        <f t="shared" si="52"/>
        <v>0</v>
      </c>
      <c r="AE59" s="14">
        <f t="shared" si="53"/>
        <v>0.18962734299962405</v>
      </c>
      <c r="AF59" s="14">
        <f t="shared" si="54"/>
        <v>1.644232735098796</v>
      </c>
      <c r="AG59" s="14">
        <f t="shared" si="55"/>
        <v>5.2356049299819754E-2</v>
      </c>
      <c r="AH59" s="14">
        <f t="shared" si="56"/>
        <v>5.0329338333314029E-3</v>
      </c>
      <c r="AI59" s="14">
        <f t="shared" si="57"/>
        <v>2.5024121078574789E-3</v>
      </c>
      <c r="AJ59" s="14">
        <f t="shared" si="58"/>
        <v>1.9653128583225292E-3</v>
      </c>
      <c r="AK59" s="14">
        <f t="shared" si="59"/>
        <v>0</v>
      </c>
      <c r="AL59" s="14">
        <f t="shared" si="60"/>
        <v>3.9921395179826429</v>
      </c>
      <c r="AM59" s="14">
        <f t="shared" si="61"/>
        <v>0.89659661319621842</v>
      </c>
      <c r="AN59" s="11">
        <f t="shared" si="62"/>
        <v>0</v>
      </c>
      <c r="AP59">
        <f t="shared" si="63"/>
        <v>54.844000000000001</v>
      </c>
      <c r="AQ59">
        <f t="shared" si="64"/>
        <v>0.158</v>
      </c>
      <c r="AR59">
        <f t="shared" si="65"/>
        <v>3.8889999999999998</v>
      </c>
      <c r="AS59">
        <f t="shared" si="66"/>
        <v>0.54100000000000004</v>
      </c>
      <c r="AT59">
        <f t="shared" si="67"/>
        <v>0</v>
      </c>
      <c r="AU59">
        <f t="shared" si="68"/>
        <v>6.4870000000000001</v>
      </c>
      <c r="AV59">
        <f t="shared" si="84"/>
        <v>31.555</v>
      </c>
      <c r="AW59">
        <f t="shared" si="85"/>
        <v>1.3979999999999999</v>
      </c>
      <c r="AX59">
        <f t="shared" si="86"/>
        <v>0.17</v>
      </c>
      <c r="AY59">
        <f t="shared" si="87"/>
        <v>8.8999999999999996E-2</v>
      </c>
      <c r="AZ59">
        <f t="shared" si="88"/>
        <v>2.9000000000000001E-2</v>
      </c>
      <c r="BA59">
        <f t="shared" si="89"/>
        <v>0</v>
      </c>
      <c r="BB59">
        <f t="shared" si="69"/>
        <v>99.159999999999982</v>
      </c>
      <c r="BD59">
        <f t="shared" si="70"/>
        <v>0.91284953395472712</v>
      </c>
      <c r="BE59">
        <f t="shared" si="71"/>
        <v>1.9783136754063057E-3</v>
      </c>
      <c r="BF59">
        <f t="shared" si="72"/>
        <v>7.6284817575519817E-2</v>
      </c>
      <c r="BG59">
        <f t="shared" si="73"/>
        <v>7.1188894006184618E-3</v>
      </c>
      <c r="BH59">
        <f t="shared" si="74"/>
        <v>9.0292856745170097E-2</v>
      </c>
      <c r="BI59">
        <f t="shared" si="75"/>
        <v>0</v>
      </c>
      <c r="BJ59">
        <f t="shared" si="76"/>
        <v>0.7829170016176894</v>
      </c>
      <c r="BK59">
        <f t="shared" si="77"/>
        <v>2.4929829129025239E-2</v>
      </c>
      <c r="BL59">
        <f t="shared" si="78"/>
        <v>2.3964791492217083E-3</v>
      </c>
      <c r="BM59">
        <f t="shared" si="79"/>
        <v>1.191547244178823E-3</v>
      </c>
      <c r="BN59">
        <f t="shared" si="80"/>
        <v>9.3580234563698291E-4</v>
      </c>
      <c r="BO59">
        <f t="shared" si="81"/>
        <v>0</v>
      </c>
      <c r="BP59">
        <f t="shared" si="82"/>
        <v>1.9008950708371939</v>
      </c>
      <c r="BQ59">
        <f t="shared" si="83"/>
        <v>2.1001367088739</v>
      </c>
    </row>
    <row r="60" spans="1:69" x14ac:dyDescent="0.15">
      <c r="A60" t="s">
        <v>133</v>
      </c>
      <c r="B60">
        <v>290</v>
      </c>
      <c r="C60">
        <v>888.72768878718534</v>
      </c>
      <c r="D60" s="1">
        <v>55.036999999999999</v>
      </c>
      <c r="E60" s="1">
        <v>0.125</v>
      </c>
      <c r="F60" s="1">
        <v>3.89</v>
      </c>
      <c r="G60" s="1">
        <v>0.51400000000000001</v>
      </c>
      <c r="H60" s="1">
        <v>6.59</v>
      </c>
      <c r="I60" s="1">
        <v>32.154000000000003</v>
      </c>
      <c r="J60" s="1">
        <v>1.097</v>
      </c>
      <c r="K60" s="1">
        <v>0.13600000000000001</v>
      </c>
      <c r="L60" s="1">
        <v>0.104</v>
      </c>
      <c r="M60" s="1">
        <v>2.1999999999999999E-2</v>
      </c>
      <c r="O60">
        <f t="shared" si="47"/>
        <v>99.668999999999997</v>
      </c>
      <c r="V60" s="20">
        <v>12</v>
      </c>
      <c r="W60" s="20">
        <v>4</v>
      </c>
      <c r="X60" s="15">
        <v>0</v>
      </c>
      <c r="Z60" s="14">
        <f t="shared" si="48"/>
        <v>1.9133864321961864</v>
      </c>
      <c r="AA60" s="14">
        <f t="shared" si="49"/>
        <v>3.2690829476604085E-3</v>
      </c>
      <c r="AB60" s="14">
        <f t="shared" si="50"/>
        <v>0.15937772791441693</v>
      </c>
      <c r="AC60" s="14">
        <f t="shared" si="51"/>
        <v>1.4127195678736016E-2</v>
      </c>
      <c r="AD60" s="14">
        <f t="shared" si="52"/>
        <v>0</v>
      </c>
      <c r="AE60" s="14">
        <f t="shared" si="53"/>
        <v>0.19158997089458343</v>
      </c>
      <c r="AF60" s="14">
        <f t="shared" si="54"/>
        <v>1.6663276782585619</v>
      </c>
      <c r="AG60" s="14">
        <f t="shared" si="55"/>
        <v>4.085983598833573E-2</v>
      </c>
      <c r="AH60" s="14">
        <f t="shared" si="56"/>
        <v>4.0044373436756448E-3</v>
      </c>
      <c r="AI60" s="14">
        <f t="shared" si="57"/>
        <v>2.9082548448660112E-3</v>
      </c>
      <c r="AJ60" s="14">
        <f t="shared" si="58"/>
        <v>1.4828139851085103E-3</v>
      </c>
      <c r="AK60" s="14">
        <f t="shared" si="59"/>
        <v>0</v>
      </c>
      <c r="AL60" s="14">
        <f t="shared" si="60"/>
        <v>3.9973334300521315</v>
      </c>
      <c r="AM60" s="14">
        <f t="shared" si="61"/>
        <v>0.89687919107614278</v>
      </c>
      <c r="AN60" s="11">
        <f t="shared" si="62"/>
        <v>0</v>
      </c>
      <c r="AP60">
        <f t="shared" si="63"/>
        <v>55.036999999999999</v>
      </c>
      <c r="AQ60">
        <f t="shared" si="64"/>
        <v>0.125</v>
      </c>
      <c r="AR60">
        <f t="shared" si="65"/>
        <v>3.89</v>
      </c>
      <c r="AS60">
        <f t="shared" si="66"/>
        <v>0.51400000000000001</v>
      </c>
      <c r="AT60">
        <f t="shared" si="67"/>
        <v>0</v>
      </c>
      <c r="AU60">
        <f t="shared" si="68"/>
        <v>6.59</v>
      </c>
      <c r="AV60">
        <f t="shared" si="84"/>
        <v>32.154000000000003</v>
      </c>
      <c r="AW60">
        <f t="shared" si="85"/>
        <v>1.097</v>
      </c>
      <c r="AX60">
        <f t="shared" si="86"/>
        <v>0.13600000000000001</v>
      </c>
      <c r="AY60">
        <f t="shared" si="87"/>
        <v>0.104</v>
      </c>
      <c r="AZ60">
        <f t="shared" si="88"/>
        <v>2.1999999999999999E-2</v>
      </c>
      <c r="BA60">
        <f t="shared" si="89"/>
        <v>0</v>
      </c>
      <c r="BB60">
        <f t="shared" si="69"/>
        <v>99.668999999999997</v>
      </c>
      <c r="BD60">
        <f t="shared" si="70"/>
        <v>0.91606191744340881</v>
      </c>
      <c r="BE60">
        <f t="shared" si="71"/>
        <v>1.5651215786442292E-3</v>
      </c>
      <c r="BF60">
        <f t="shared" si="72"/>
        <v>7.6304433111023945E-2</v>
      </c>
      <c r="BG60">
        <f t="shared" si="73"/>
        <v>6.7636028686097766E-3</v>
      </c>
      <c r="BH60">
        <f t="shared" si="74"/>
        <v>9.1726518568008467E-2</v>
      </c>
      <c r="BI60">
        <f t="shared" si="75"/>
        <v>0</v>
      </c>
      <c r="BJ60">
        <f t="shared" si="76"/>
        <v>0.79777890255158257</v>
      </c>
      <c r="BK60">
        <f t="shared" si="77"/>
        <v>1.956224789309062E-2</v>
      </c>
      <c r="BL60">
        <f t="shared" si="78"/>
        <v>1.9171833193773668E-3</v>
      </c>
      <c r="BM60">
        <f t="shared" si="79"/>
        <v>1.3923698134224449E-3</v>
      </c>
      <c r="BN60">
        <f t="shared" si="80"/>
        <v>7.099190208280559E-4</v>
      </c>
      <c r="BO60">
        <f t="shared" si="81"/>
        <v>0</v>
      </c>
      <c r="BP60">
        <f t="shared" si="82"/>
        <v>1.9137822161679963</v>
      </c>
      <c r="BQ60">
        <f t="shared" si="83"/>
        <v>2.0887086295827695</v>
      </c>
    </row>
    <row r="61" spans="1:69" x14ac:dyDescent="0.15">
      <c r="A61" t="s">
        <v>134</v>
      </c>
      <c r="B61">
        <v>291</v>
      </c>
      <c r="C61">
        <v>904.5978260869565</v>
      </c>
      <c r="D61" s="1">
        <v>55.170999999999999</v>
      </c>
      <c r="E61" s="1">
        <v>0.158</v>
      </c>
      <c r="F61" s="1">
        <v>3.9260000000000002</v>
      </c>
      <c r="G61" s="1">
        <v>0.52700000000000002</v>
      </c>
      <c r="H61" s="1">
        <v>6.548</v>
      </c>
      <c r="I61" s="1">
        <v>32.445</v>
      </c>
      <c r="J61" s="1">
        <v>0.90300000000000002</v>
      </c>
      <c r="K61" s="1">
        <v>0.188</v>
      </c>
      <c r="L61" s="1">
        <v>0.08</v>
      </c>
      <c r="M61" s="1">
        <v>2.7E-2</v>
      </c>
      <c r="O61">
        <f t="shared" si="47"/>
        <v>99.973000000000013</v>
      </c>
      <c r="V61" s="20">
        <v>12</v>
      </c>
      <c r="W61" s="20">
        <v>4</v>
      </c>
      <c r="X61" s="15">
        <v>0</v>
      </c>
      <c r="Z61" s="14">
        <f t="shared" si="48"/>
        <v>1.9112112368094167</v>
      </c>
      <c r="AA61" s="14">
        <f t="shared" si="49"/>
        <v>4.1173985899897727E-3</v>
      </c>
      <c r="AB61" s="14">
        <f t="shared" si="50"/>
        <v>0.1602795898645003</v>
      </c>
      <c r="AC61" s="14">
        <f t="shared" si="51"/>
        <v>1.4432891745904411E-2</v>
      </c>
      <c r="AD61" s="14">
        <f t="shared" si="52"/>
        <v>0</v>
      </c>
      <c r="AE61" s="14">
        <f t="shared" si="53"/>
        <v>0.18969065007416125</v>
      </c>
      <c r="AF61" s="14">
        <f t="shared" si="54"/>
        <v>1.6754176122470115</v>
      </c>
      <c r="AG61" s="14">
        <f t="shared" si="55"/>
        <v>3.3514106009433164E-2</v>
      </c>
      <c r="AH61" s="14">
        <f t="shared" si="56"/>
        <v>5.5158232477041848E-3</v>
      </c>
      <c r="AI61" s="14">
        <f t="shared" si="57"/>
        <v>2.2291485217162451E-3</v>
      </c>
      <c r="AJ61" s="14">
        <f t="shared" si="58"/>
        <v>1.8133333711056799E-3</v>
      </c>
      <c r="AK61" s="14">
        <f t="shared" si="59"/>
        <v>0</v>
      </c>
      <c r="AL61" s="14">
        <f t="shared" si="60"/>
        <v>3.9982217904809429</v>
      </c>
      <c r="AM61" s="14">
        <f t="shared" si="61"/>
        <v>0.89829509958950771</v>
      </c>
      <c r="AN61" s="11">
        <f t="shared" si="62"/>
        <v>0</v>
      </c>
      <c r="AP61">
        <f t="shared" si="63"/>
        <v>55.170999999999999</v>
      </c>
      <c r="AQ61">
        <f t="shared" si="64"/>
        <v>0.158</v>
      </c>
      <c r="AR61">
        <f t="shared" si="65"/>
        <v>3.9260000000000002</v>
      </c>
      <c r="AS61">
        <f t="shared" si="66"/>
        <v>0.52700000000000002</v>
      </c>
      <c r="AT61">
        <f t="shared" si="67"/>
        <v>0</v>
      </c>
      <c r="AU61">
        <f t="shared" si="68"/>
        <v>6.548</v>
      </c>
      <c r="AV61">
        <f t="shared" si="84"/>
        <v>32.445</v>
      </c>
      <c r="AW61">
        <f t="shared" si="85"/>
        <v>0.90300000000000002</v>
      </c>
      <c r="AX61">
        <f t="shared" si="86"/>
        <v>0.188</v>
      </c>
      <c r="AY61">
        <f t="shared" si="87"/>
        <v>0.08</v>
      </c>
      <c r="AZ61">
        <f t="shared" si="88"/>
        <v>2.7E-2</v>
      </c>
      <c r="BA61">
        <f t="shared" si="89"/>
        <v>0</v>
      </c>
      <c r="BB61">
        <f t="shared" si="69"/>
        <v>99.973000000000013</v>
      </c>
      <c r="BD61">
        <f t="shared" si="70"/>
        <v>0.91829227696404792</v>
      </c>
      <c r="BE61">
        <f t="shared" si="71"/>
        <v>1.9783136754063057E-3</v>
      </c>
      <c r="BF61">
        <f t="shared" si="72"/>
        <v>7.7010592389172239E-2</v>
      </c>
      <c r="BG61">
        <f t="shared" si="73"/>
        <v>6.9346667543917365E-3</v>
      </c>
      <c r="BH61">
        <f t="shared" si="74"/>
        <v>9.1141918601414185E-2</v>
      </c>
      <c r="BI61">
        <f t="shared" si="75"/>
        <v>0</v>
      </c>
      <c r="BJ61">
        <f t="shared" si="76"/>
        <v>0.80499895793015153</v>
      </c>
      <c r="BK61">
        <f t="shared" si="77"/>
        <v>1.6102743707803856E-2</v>
      </c>
      <c r="BL61">
        <f t="shared" si="78"/>
        <v>2.6502240003157713E-3</v>
      </c>
      <c r="BM61">
        <f t="shared" si="79"/>
        <v>1.07105370263265E-3</v>
      </c>
      <c r="BN61">
        <f t="shared" si="80"/>
        <v>8.7126425283443228E-4</v>
      </c>
      <c r="BO61">
        <f t="shared" si="81"/>
        <v>0</v>
      </c>
      <c r="BP61">
        <f t="shared" si="82"/>
        <v>1.9210520119781704</v>
      </c>
      <c r="BQ61">
        <f t="shared" si="83"/>
        <v>2.0812668087855895</v>
      </c>
    </row>
    <row r="62" spans="1:69" x14ac:dyDescent="0.15">
      <c r="A62" t="s">
        <v>135</v>
      </c>
      <c r="B62">
        <v>292</v>
      </c>
      <c r="C62">
        <v>920.46796338672766</v>
      </c>
      <c r="D62" s="1">
        <v>55.456000000000003</v>
      </c>
      <c r="E62" s="1">
        <v>9.6000000000000002E-2</v>
      </c>
      <c r="F62" s="1">
        <v>3.9220000000000002</v>
      </c>
      <c r="G62" s="1">
        <v>0.54100000000000004</v>
      </c>
      <c r="H62" s="1">
        <v>6.6669999999999998</v>
      </c>
      <c r="I62" s="1">
        <v>32.755000000000003</v>
      </c>
      <c r="J62" s="1">
        <v>0.55000000000000004</v>
      </c>
      <c r="K62" s="1">
        <v>0.17</v>
      </c>
      <c r="L62" s="1">
        <v>6.7000000000000004E-2</v>
      </c>
      <c r="M62" s="1">
        <v>1.0999999999999999E-2</v>
      </c>
      <c r="O62">
        <f t="shared" si="47"/>
        <v>100.23499999999997</v>
      </c>
      <c r="V62" s="20">
        <v>12</v>
      </c>
      <c r="W62" s="20">
        <v>4</v>
      </c>
      <c r="X62" s="15">
        <v>0</v>
      </c>
      <c r="Z62" s="14">
        <f t="shared" si="48"/>
        <v>1.9141386685141666</v>
      </c>
      <c r="AA62" s="14">
        <f t="shared" si="49"/>
        <v>2.4926659368304672E-3</v>
      </c>
      <c r="AB62" s="14">
        <f t="shared" si="50"/>
        <v>0.15953741024710633</v>
      </c>
      <c r="AC62" s="14">
        <f t="shared" si="51"/>
        <v>1.4762741850011793E-2</v>
      </c>
      <c r="AD62" s="14">
        <f t="shared" si="52"/>
        <v>0</v>
      </c>
      <c r="AE62" s="14">
        <f t="shared" si="53"/>
        <v>0.19243972634553461</v>
      </c>
      <c r="AF62" s="14">
        <f t="shared" si="54"/>
        <v>1.6853104867584243</v>
      </c>
      <c r="AG62" s="14">
        <f t="shared" si="55"/>
        <v>2.0339000155179154E-2</v>
      </c>
      <c r="AH62" s="14">
        <f t="shared" si="56"/>
        <v>4.9696801056949153E-3</v>
      </c>
      <c r="AI62" s="14">
        <f t="shared" si="57"/>
        <v>1.8601623174397946E-3</v>
      </c>
      <c r="AJ62" s="14">
        <f t="shared" si="58"/>
        <v>7.3609454011093652E-4</v>
      </c>
      <c r="AK62" s="14">
        <f t="shared" si="59"/>
        <v>0</v>
      </c>
      <c r="AL62" s="14">
        <f t="shared" si="60"/>
        <v>3.9965866367704992</v>
      </c>
      <c r="AM62" s="14">
        <f t="shared" si="61"/>
        <v>0.89751580108867202</v>
      </c>
      <c r="AN62" s="11">
        <f t="shared" si="62"/>
        <v>0</v>
      </c>
      <c r="AP62">
        <f t="shared" si="63"/>
        <v>55.456000000000003</v>
      </c>
      <c r="AQ62">
        <f t="shared" si="64"/>
        <v>9.6000000000000002E-2</v>
      </c>
      <c r="AR62">
        <f t="shared" si="65"/>
        <v>3.9220000000000002</v>
      </c>
      <c r="AS62">
        <f t="shared" si="66"/>
        <v>0.54100000000000004</v>
      </c>
      <c r="AT62">
        <f t="shared" si="67"/>
        <v>0</v>
      </c>
      <c r="AU62">
        <f t="shared" si="68"/>
        <v>6.6669999999999998</v>
      </c>
      <c r="AV62">
        <f t="shared" si="84"/>
        <v>32.755000000000003</v>
      </c>
      <c r="AW62">
        <f t="shared" si="85"/>
        <v>0.55000000000000004</v>
      </c>
      <c r="AX62">
        <f t="shared" si="86"/>
        <v>0.17</v>
      </c>
      <c r="AY62">
        <f t="shared" si="87"/>
        <v>6.7000000000000004E-2</v>
      </c>
      <c r="AZ62">
        <f t="shared" si="88"/>
        <v>1.0999999999999999E-2</v>
      </c>
      <c r="BA62">
        <f t="shared" si="89"/>
        <v>0</v>
      </c>
      <c r="BB62">
        <f t="shared" si="69"/>
        <v>100.23499999999997</v>
      </c>
      <c r="BD62">
        <f t="shared" si="70"/>
        <v>0.92303595206391487</v>
      </c>
      <c r="BE62">
        <f t="shared" si="71"/>
        <v>1.2020133723987679E-3</v>
      </c>
      <c r="BF62">
        <f t="shared" si="72"/>
        <v>7.6932130247155756E-2</v>
      </c>
      <c r="BG62">
        <f t="shared" si="73"/>
        <v>7.1188894006184618E-3</v>
      </c>
      <c r="BH62">
        <f t="shared" si="74"/>
        <v>9.2798285173431333E-2</v>
      </c>
      <c r="BI62">
        <f t="shared" si="75"/>
        <v>0</v>
      </c>
      <c r="BJ62">
        <f t="shared" si="76"/>
        <v>0.81269042585921147</v>
      </c>
      <c r="BK62">
        <f t="shared" si="77"/>
        <v>9.8078726902459824E-3</v>
      </c>
      <c r="BL62">
        <f t="shared" si="78"/>
        <v>2.3964791492217083E-3</v>
      </c>
      <c r="BM62">
        <f t="shared" si="79"/>
        <v>8.9700747595484434E-4</v>
      </c>
      <c r="BN62">
        <f t="shared" si="80"/>
        <v>3.5495951041402795E-4</v>
      </c>
      <c r="BO62">
        <f t="shared" si="81"/>
        <v>0</v>
      </c>
      <c r="BP62">
        <f t="shared" si="82"/>
        <v>1.9272340149425671</v>
      </c>
      <c r="BQ62">
        <f t="shared" si="83"/>
        <v>2.0737422678218969</v>
      </c>
    </row>
    <row r="63" spans="1:69" x14ac:dyDescent="0.15">
      <c r="A63" t="s">
        <v>136</v>
      </c>
      <c r="B63">
        <v>293</v>
      </c>
      <c r="C63">
        <v>936.33810068649882</v>
      </c>
      <c r="D63" s="1">
        <v>55.429000000000002</v>
      </c>
      <c r="E63" s="1">
        <v>0.104</v>
      </c>
      <c r="F63" s="1">
        <v>3.9849999999999999</v>
      </c>
      <c r="G63" s="1">
        <v>0.52500000000000002</v>
      </c>
      <c r="H63" s="1">
        <v>6.5860000000000003</v>
      </c>
      <c r="I63" s="1">
        <v>32.698</v>
      </c>
      <c r="J63" s="1">
        <v>1.03</v>
      </c>
      <c r="K63" s="1">
        <v>0.18</v>
      </c>
      <c r="L63" s="1">
        <v>0.124</v>
      </c>
      <c r="M63" s="1">
        <v>3.3000000000000002E-2</v>
      </c>
      <c r="O63">
        <f t="shared" si="47"/>
        <v>100.694</v>
      </c>
      <c r="V63" s="20">
        <v>12</v>
      </c>
      <c r="W63" s="20">
        <v>4</v>
      </c>
      <c r="X63" s="15">
        <v>0</v>
      </c>
      <c r="Z63" s="14">
        <f t="shared" si="48"/>
        <v>1.9078547978345404</v>
      </c>
      <c r="AA63" s="14">
        <f t="shared" si="49"/>
        <v>2.6928341387792531E-3</v>
      </c>
      <c r="AB63" s="14">
        <f t="shared" si="50"/>
        <v>0.1616466444120355</v>
      </c>
      <c r="AC63" s="14">
        <f t="shared" si="51"/>
        <v>1.428606043756238E-2</v>
      </c>
      <c r="AD63" s="14">
        <f t="shared" si="52"/>
        <v>0</v>
      </c>
      <c r="AE63" s="14">
        <f t="shared" si="53"/>
        <v>0.18956991755166658</v>
      </c>
      <c r="AF63" s="14">
        <f t="shared" si="54"/>
        <v>1.6776715050949218</v>
      </c>
      <c r="AG63" s="14">
        <f t="shared" si="55"/>
        <v>3.7982850500375746E-2</v>
      </c>
      <c r="AH63" s="14">
        <f t="shared" si="56"/>
        <v>5.2472944779202255E-3</v>
      </c>
      <c r="AI63" s="14">
        <f t="shared" si="57"/>
        <v>3.4330580267854355E-3</v>
      </c>
      <c r="AJ63" s="14">
        <f t="shared" si="58"/>
        <v>2.202106254589976E-3</v>
      </c>
      <c r="AK63" s="14">
        <f t="shared" si="59"/>
        <v>0</v>
      </c>
      <c r="AL63" s="14">
        <f t="shared" si="60"/>
        <v>4.0025870687291771</v>
      </c>
      <c r="AM63" s="14">
        <f t="shared" si="61"/>
        <v>0.89847594678840503</v>
      </c>
      <c r="AN63" s="11">
        <f t="shared" si="62"/>
        <v>0</v>
      </c>
      <c r="AP63">
        <f t="shared" si="63"/>
        <v>55.429000000000002</v>
      </c>
      <c r="AQ63">
        <f t="shared" si="64"/>
        <v>0.104</v>
      </c>
      <c r="AR63">
        <f t="shared" si="65"/>
        <v>3.9849999999999999</v>
      </c>
      <c r="AS63">
        <f t="shared" si="66"/>
        <v>0.52500000000000002</v>
      </c>
      <c r="AT63">
        <f t="shared" si="67"/>
        <v>0</v>
      </c>
      <c r="AU63">
        <f t="shared" si="68"/>
        <v>6.5860000000000003</v>
      </c>
      <c r="AV63">
        <f t="shared" si="84"/>
        <v>32.698</v>
      </c>
      <c r="AW63">
        <f t="shared" si="85"/>
        <v>1.03</v>
      </c>
      <c r="AX63">
        <f t="shared" si="86"/>
        <v>0.18</v>
      </c>
      <c r="AY63">
        <f t="shared" si="87"/>
        <v>0.124</v>
      </c>
      <c r="AZ63">
        <f t="shared" si="88"/>
        <v>3.3000000000000002E-2</v>
      </c>
      <c r="BA63">
        <f t="shared" si="89"/>
        <v>0</v>
      </c>
      <c r="BB63">
        <f t="shared" si="69"/>
        <v>100.694</v>
      </c>
      <c r="BD63">
        <f t="shared" si="70"/>
        <v>0.92258655126498013</v>
      </c>
      <c r="BE63">
        <f t="shared" si="71"/>
        <v>1.3021811534319986E-3</v>
      </c>
      <c r="BF63">
        <f t="shared" si="72"/>
        <v>7.8167908983915263E-2</v>
      </c>
      <c r="BG63">
        <f t="shared" si="73"/>
        <v>6.9083492335022039E-3</v>
      </c>
      <c r="BH63">
        <f t="shared" si="74"/>
        <v>9.1670842380713782E-2</v>
      </c>
      <c r="BI63">
        <f t="shared" si="75"/>
        <v>0</v>
      </c>
      <c r="BJ63">
        <f t="shared" si="76"/>
        <v>0.81127618820773906</v>
      </c>
      <c r="BK63">
        <f t="shared" si="77"/>
        <v>1.8367470674460658E-2</v>
      </c>
      <c r="BL63">
        <f t="shared" si="78"/>
        <v>2.5374485109406321E-3</v>
      </c>
      <c r="BM63">
        <f t="shared" si="79"/>
        <v>1.6601332390806074E-3</v>
      </c>
      <c r="BN63">
        <f t="shared" si="80"/>
        <v>1.064878531242084E-3</v>
      </c>
      <c r="BO63">
        <f t="shared" si="81"/>
        <v>0</v>
      </c>
      <c r="BP63">
        <f t="shared" si="82"/>
        <v>1.9355419521800066</v>
      </c>
      <c r="BQ63">
        <f t="shared" si="83"/>
        <v>2.0679412627667677</v>
      </c>
    </row>
    <row r="64" spans="1:69" x14ac:dyDescent="0.15">
      <c r="A64" t="s">
        <v>137</v>
      </c>
      <c r="B64">
        <v>294</v>
      </c>
      <c r="C64">
        <v>952.20823798626998</v>
      </c>
      <c r="D64" s="1">
        <v>55.386000000000003</v>
      </c>
      <c r="E64" s="1">
        <v>0.13800000000000001</v>
      </c>
      <c r="F64" s="1">
        <v>3.9260000000000002</v>
      </c>
      <c r="G64" s="1">
        <v>0.51500000000000001</v>
      </c>
      <c r="H64" s="1">
        <v>6.6849999999999996</v>
      </c>
      <c r="I64" s="1">
        <v>32.884</v>
      </c>
      <c r="J64" s="1">
        <v>0.58699999999999997</v>
      </c>
      <c r="K64" s="1">
        <v>0.13400000000000001</v>
      </c>
      <c r="L64" s="1">
        <v>8.6999999999999994E-2</v>
      </c>
      <c r="M64" s="1">
        <v>1.2999999999999999E-2</v>
      </c>
      <c r="O64">
        <f t="shared" si="47"/>
        <v>100.35500000000002</v>
      </c>
      <c r="V64" s="20">
        <v>12</v>
      </c>
      <c r="W64" s="20">
        <v>4</v>
      </c>
      <c r="X64" s="15">
        <v>0</v>
      </c>
      <c r="Z64" s="14">
        <f t="shared" si="48"/>
        <v>1.9102505011641131</v>
      </c>
      <c r="AA64" s="14">
        <f t="shared" si="49"/>
        <v>3.5804482210451639E-3</v>
      </c>
      <c r="AB64" s="14">
        <f t="shared" si="50"/>
        <v>0.15957715170256379</v>
      </c>
      <c r="AC64" s="14">
        <f t="shared" si="51"/>
        <v>1.4042436046548297E-2</v>
      </c>
      <c r="AD64" s="14">
        <f t="shared" si="52"/>
        <v>0</v>
      </c>
      <c r="AE64" s="14">
        <f t="shared" si="53"/>
        <v>0.19281070932501737</v>
      </c>
      <c r="AF64" s="14">
        <f t="shared" si="54"/>
        <v>1.6906449988992498</v>
      </c>
      <c r="AG64" s="14">
        <f t="shared" si="55"/>
        <v>2.1690545614427157E-2</v>
      </c>
      <c r="AH64" s="14">
        <f t="shared" si="56"/>
        <v>3.9142609633555118E-3</v>
      </c>
      <c r="AI64" s="14">
        <f t="shared" si="57"/>
        <v>2.4135747706774476E-3</v>
      </c>
      <c r="AJ64" s="14">
        <f t="shared" si="58"/>
        <v>8.692600665771011E-4</v>
      </c>
      <c r="AK64" s="14">
        <f t="shared" si="59"/>
        <v>0</v>
      </c>
      <c r="AL64" s="14">
        <f t="shared" si="60"/>
        <v>3.9997938867735741</v>
      </c>
      <c r="AM64" s="14">
        <f t="shared" si="61"/>
        <v>0.89762928404257492</v>
      </c>
      <c r="AN64" s="11">
        <f t="shared" si="62"/>
        <v>0</v>
      </c>
      <c r="AP64">
        <f t="shared" si="63"/>
        <v>55.386000000000003</v>
      </c>
      <c r="AQ64">
        <f t="shared" si="64"/>
        <v>0.13800000000000001</v>
      </c>
      <c r="AR64">
        <f t="shared" si="65"/>
        <v>3.9260000000000002</v>
      </c>
      <c r="AS64">
        <f t="shared" si="66"/>
        <v>0.51500000000000001</v>
      </c>
      <c r="AT64">
        <f t="shared" si="67"/>
        <v>0</v>
      </c>
      <c r="AU64">
        <f t="shared" si="68"/>
        <v>6.6849999999999996</v>
      </c>
      <c r="AV64">
        <f t="shared" si="84"/>
        <v>32.884</v>
      </c>
      <c r="AW64">
        <f t="shared" si="85"/>
        <v>0.58699999999999997</v>
      </c>
      <c r="AX64">
        <f t="shared" si="86"/>
        <v>0.13400000000000001</v>
      </c>
      <c r="AY64">
        <f t="shared" si="87"/>
        <v>8.6999999999999994E-2</v>
      </c>
      <c r="AZ64">
        <f t="shared" si="88"/>
        <v>1.2999999999999999E-2</v>
      </c>
      <c r="BA64">
        <f t="shared" si="89"/>
        <v>0</v>
      </c>
      <c r="BB64">
        <f t="shared" si="69"/>
        <v>100.35500000000002</v>
      </c>
      <c r="BD64">
        <f t="shared" si="70"/>
        <v>0.92187083888149146</v>
      </c>
      <c r="BE64">
        <f t="shared" si="71"/>
        <v>1.7278942228232291E-3</v>
      </c>
      <c r="BF64">
        <f t="shared" si="72"/>
        <v>7.7010592389172239E-2</v>
      </c>
      <c r="BG64">
        <f t="shared" si="73"/>
        <v>6.7767616290545429E-3</v>
      </c>
      <c r="BH64">
        <f t="shared" si="74"/>
        <v>9.3048828016257454E-2</v>
      </c>
      <c r="BI64">
        <f t="shared" si="75"/>
        <v>0</v>
      </c>
      <c r="BJ64">
        <f t="shared" si="76"/>
        <v>0.81589106896517505</v>
      </c>
      <c r="BK64">
        <f t="shared" si="77"/>
        <v>1.0467675034862529E-2</v>
      </c>
      <c r="BL64">
        <f t="shared" si="78"/>
        <v>1.888989447033582E-3</v>
      </c>
      <c r="BM64">
        <f t="shared" si="79"/>
        <v>1.1647709016130068E-3</v>
      </c>
      <c r="BN64">
        <f t="shared" si="80"/>
        <v>4.1949760321657848E-4</v>
      </c>
      <c r="BO64">
        <f t="shared" si="81"/>
        <v>0</v>
      </c>
      <c r="BP64">
        <f t="shared" si="82"/>
        <v>1.9302669170906994</v>
      </c>
      <c r="BQ64">
        <f t="shared" si="83"/>
        <v>2.0721454900144423</v>
      </c>
    </row>
    <row r="65" spans="1:69" x14ac:dyDescent="0.15">
      <c r="A65" t="s">
        <v>138</v>
      </c>
      <c r="B65">
        <v>295</v>
      </c>
      <c r="C65">
        <v>968.07837528604114</v>
      </c>
      <c r="D65" s="1">
        <v>55.024999999999999</v>
      </c>
      <c r="E65" s="1">
        <v>0.12</v>
      </c>
      <c r="F65" s="1">
        <v>3.9510000000000001</v>
      </c>
      <c r="G65" s="1">
        <v>0.52400000000000002</v>
      </c>
      <c r="H65" s="1">
        <v>6.5229999999999997</v>
      </c>
      <c r="I65" s="1">
        <v>31.960999999999999</v>
      </c>
      <c r="J65" s="1">
        <v>1.607</v>
      </c>
      <c r="K65" s="1">
        <v>0.13200000000000001</v>
      </c>
      <c r="L65" s="1">
        <v>7.5999999999999998E-2</v>
      </c>
      <c r="M65" s="1">
        <v>2.9000000000000001E-2</v>
      </c>
      <c r="O65">
        <f t="shared" ref="O65:O71" si="90">SUM(D65:N65)</f>
        <v>99.947999999999993</v>
      </c>
      <c r="V65" s="37">
        <v>12</v>
      </c>
      <c r="W65" s="37">
        <v>4</v>
      </c>
      <c r="X65" s="15">
        <v>0</v>
      </c>
      <c r="Z65" s="14">
        <f t="shared" ref="Z65:Z71" si="91">IFERROR(BD65*$BQ65,"NA")</f>
        <v>1.9099621719958078</v>
      </c>
      <c r="AA65" s="14">
        <f t="shared" ref="AA65:AA71" si="92">IFERROR(BE65*$BQ65,"NA")</f>
        <v>3.13338637656989E-3</v>
      </c>
      <c r="AB65" s="14">
        <f t="shared" ref="AB65:AB71" si="93">IFERROR(BF65*$BQ65,"NA")</f>
        <v>0.16162250631347555</v>
      </c>
      <c r="AC65" s="14">
        <f t="shared" ref="AC65:AC71" si="94">IFERROR(BG65*$BQ65,"NA")</f>
        <v>1.4379404681008899E-2</v>
      </c>
      <c r="AD65" s="14">
        <f t="shared" ref="AD65:AD71" si="95">IFERROR(IF(OR($X65="spinel", $X65="Spinel", $X65="SPINEL"),((BH65+BI65)*BQ65-AE65),BI65*$BQ65),"NA")</f>
        <v>0</v>
      </c>
      <c r="AE65" s="14">
        <f t="shared" ref="AE65:AE71" si="96">IFERROR(IF(OR($X65="spinel", $X65="Spinel", $X65="SPINEL"),(1-AF65-AG65-AH65-AI65),BH65*$BQ65),"NA")</f>
        <v>0.18934398489765167</v>
      </c>
      <c r="AF65" s="14">
        <f t="shared" ref="AF65:AF71" si="97">IFERROR(BJ65*$BQ65,"NA")</f>
        <v>1.6537221272819038</v>
      </c>
      <c r="AG65" s="14">
        <f t="shared" ref="AG65:AG71" si="98">IFERROR(BK65*$BQ65,"NA")</f>
        <v>5.9761659096217501E-2</v>
      </c>
      <c r="AH65" s="14">
        <f t="shared" ref="AH65:AH71" si="99">IFERROR(BL65*$BQ65,"NA")</f>
        <v>3.8805501750309983E-3</v>
      </c>
      <c r="AI65" s="14">
        <f t="shared" ref="AI65:AI71" si="100">IFERROR(BM65*$BQ65,"NA")</f>
        <v>2.1219223676496642E-3</v>
      </c>
      <c r="AJ65" s="14">
        <f t="shared" ref="AJ65:AJ71" si="101">IFERROR(BN65*$BQ65,"NA")</f>
        <v>1.9515458901289509E-3</v>
      </c>
      <c r="AK65" s="14">
        <f t="shared" ref="AK65:AK71" si="102">IFERROR(BO65*$BQ65,"NA")</f>
        <v>0</v>
      </c>
      <c r="AL65" s="14">
        <f t="shared" ref="AL65:AL71" si="103">IFERROR(SUM(Z65:AK65),"NA")</f>
        <v>3.9998792590754451</v>
      </c>
      <c r="AM65" s="14">
        <f t="shared" ref="AM65:AM71" si="104">IFERROR(AF65/(AF65+AE65),"NA")</f>
        <v>0.89726685133734074</v>
      </c>
      <c r="AN65" s="11">
        <f t="shared" ref="AN65:AN71" si="105">IFERROR(AD65/(AD65+AE65),"NA")</f>
        <v>0</v>
      </c>
      <c r="AP65">
        <f t="shared" ref="AP65:AP71" si="106">D65</f>
        <v>55.024999999999999</v>
      </c>
      <c r="AQ65">
        <f t="shared" ref="AQ65:AQ71" si="107">E65</f>
        <v>0.12</v>
      </c>
      <c r="AR65">
        <f t="shared" ref="AR65:AR71" si="108">F65</f>
        <v>3.9510000000000001</v>
      </c>
      <c r="AS65">
        <f t="shared" ref="AS65:AS71" si="109">G65</f>
        <v>0.52400000000000002</v>
      </c>
      <c r="AT65">
        <f t="shared" ref="AT65:AT71" si="110">BI65*AT$1/2</f>
        <v>0</v>
      </c>
      <c r="AU65">
        <f t="shared" ref="AU65:AU71" si="111">BH65*AU$1</f>
        <v>6.5229999999999997</v>
      </c>
      <c r="AV65">
        <f t="shared" ref="AV65:AV71" si="112">I65</f>
        <v>31.960999999999999</v>
      </c>
      <c r="AW65">
        <f t="shared" ref="AW65:AW71" si="113">J65</f>
        <v>1.607</v>
      </c>
      <c r="AX65">
        <f t="shared" ref="AX65:AX71" si="114">K65</f>
        <v>0.13200000000000001</v>
      </c>
      <c r="AY65">
        <f t="shared" ref="AY65:AY71" si="115">L65</f>
        <v>7.5999999999999998E-2</v>
      </c>
      <c r="AZ65">
        <f t="shared" ref="AZ65:AZ71" si="116">M65</f>
        <v>2.9000000000000001E-2</v>
      </c>
      <c r="BA65">
        <f t="shared" ref="BA65:BA71" si="117">N65</f>
        <v>0</v>
      </c>
      <c r="BB65">
        <f t="shared" ref="BB65:BB71" si="118">SUM(AP65:BA65)</f>
        <v>99.947999999999993</v>
      </c>
      <c r="BD65">
        <f t="shared" ref="BD65:BD71" si="119">D65/AP$1</f>
        <v>0.9158621837549934</v>
      </c>
      <c r="BE65">
        <f t="shared" ref="BE65:BE71" si="120">E65/AQ$1</f>
        <v>1.5025167154984599E-3</v>
      </c>
      <c r="BF65">
        <f t="shared" ref="BF65:BF71" si="121">F65/AR$1*2</f>
        <v>7.7500980776775211E-2</v>
      </c>
      <c r="BG65">
        <f t="shared" ref="BG65:BG71" si="122">G65/AS$1*2</f>
        <v>6.8951904730574377E-3</v>
      </c>
      <c r="BH65">
        <f t="shared" ref="BH65:BH71" si="123">IF(OR($X65="spinel", $X65="Spinel", $X65="SPINEL"),H65/AU$1,H65/AU$1*(1-$X65))</f>
        <v>9.0793942430822339E-2</v>
      </c>
      <c r="BI65">
        <f t="shared" ref="BI65:BI71" si="124">IF(OR($X65="spinel", $X65="Spinel", $X65="SPINEL"),0,H65/AU$1*$X65)</f>
        <v>0</v>
      </c>
      <c r="BJ65">
        <f t="shared" ref="BJ65:BJ71" si="125">I65/AV$1</f>
        <v>0.79299034348607089</v>
      </c>
      <c r="BK65">
        <f t="shared" ref="BK65:BK71" si="126">J65/AW$1</f>
        <v>2.8656820751318715E-2</v>
      </c>
      <c r="BL65">
        <f t="shared" ref="BL65:BL71" si="127">K65/AX$1</f>
        <v>1.860795574689797E-3</v>
      </c>
      <c r="BM65">
        <f t="shared" ref="BM65:BM71" si="128">L65/AY$1</f>
        <v>1.0175010175010174E-3</v>
      </c>
      <c r="BN65">
        <f t="shared" ref="BN65:BN71" si="129">M65/AZ$1*2</f>
        <v>9.3580234563698291E-4</v>
      </c>
      <c r="BO65">
        <f t="shared" ref="BO65:BO71" si="130">N65/BA$1*2</f>
        <v>0</v>
      </c>
      <c r="BP65">
        <f t="shared" ref="BP65:BP71" si="131">SUM(BD65:BO65)</f>
        <v>1.9180160773263646</v>
      </c>
      <c r="BQ65">
        <f t="shared" ref="BQ65:BQ71" si="132">IFERROR(IF(OR($U65="Total",$U65="total", $U65="TOTAL"),$W65/$BP65,V65/(BD65*4+BE65*4+BF65*3+BG65*3+BH65*2+BI65*3+BJ65*2+BK65*2+BL65*2+BM65*2+BN65+BO65)),"NA")</f>
        <v>2.0854253029260903</v>
      </c>
    </row>
    <row r="66" spans="1:69" x14ac:dyDescent="0.15">
      <c r="A66" t="s">
        <v>139</v>
      </c>
      <c r="B66">
        <v>296</v>
      </c>
      <c r="C66">
        <v>983.9485125858123</v>
      </c>
      <c r="D66" s="1">
        <v>55.197000000000003</v>
      </c>
      <c r="E66" s="1">
        <v>0.14299999999999999</v>
      </c>
      <c r="F66" s="1">
        <v>3.9279999999999999</v>
      </c>
      <c r="G66" s="1">
        <v>0.53400000000000003</v>
      </c>
      <c r="H66" s="1">
        <v>6.6879999999999997</v>
      </c>
      <c r="I66" s="1">
        <v>32.968000000000004</v>
      </c>
      <c r="J66" s="1">
        <v>0.53</v>
      </c>
      <c r="K66" s="1">
        <v>0.17</v>
      </c>
      <c r="L66" s="1">
        <v>8.2000000000000003E-2</v>
      </c>
      <c r="M66" s="1">
        <v>1.2999999999999999E-2</v>
      </c>
      <c r="O66">
        <f t="shared" si="90"/>
        <v>100.253</v>
      </c>
      <c r="V66" s="37">
        <v>12</v>
      </c>
      <c r="W66" s="37">
        <v>4</v>
      </c>
      <c r="X66" s="15">
        <v>0</v>
      </c>
      <c r="Z66" s="14">
        <f t="shared" si="91"/>
        <v>1.9064857973191409</v>
      </c>
      <c r="AA66" s="14">
        <f t="shared" si="92"/>
        <v>3.7155415971333382E-3</v>
      </c>
      <c r="AB66" s="14">
        <f t="shared" si="93"/>
        <v>0.15988939975534711</v>
      </c>
      <c r="AC66" s="14">
        <f t="shared" si="94"/>
        <v>1.4581569153198038E-2</v>
      </c>
      <c r="AD66" s="14">
        <f t="shared" si="95"/>
        <v>0</v>
      </c>
      <c r="AE66" s="14">
        <f t="shared" si="96"/>
        <v>0.19317627367797316</v>
      </c>
      <c r="AF66" s="14">
        <f t="shared" si="97"/>
        <v>1.6974155066730985</v>
      </c>
      <c r="AG66" s="14">
        <f t="shared" si="98"/>
        <v>1.9612638530025865E-2</v>
      </c>
      <c r="AH66" s="14">
        <f t="shared" si="99"/>
        <v>4.9730368674146003E-3</v>
      </c>
      <c r="AI66" s="14">
        <f t="shared" si="100"/>
        <v>2.2781543042844658E-3</v>
      </c>
      <c r="AJ66" s="14">
        <f t="shared" si="101"/>
        <v>8.7051750367434779E-4</v>
      </c>
      <c r="AK66" s="14">
        <f t="shared" si="102"/>
        <v>0</v>
      </c>
      <c r="AL66" s="14">
        <f t="shared" si="103"/>
        <v>4.00299843538129</v>
      </c>
      <c r="AM66" s="14">
        <f t="shared" si="104"/>
        <v>0.89782232437184217</v>
      </c>
      <c r="AN66" s="11">
        <f t="shared" si="105"/>
        <v>0</v>
      </c>
      <c r="AP66">
        <f t="shared" si="106"/>
        <v>55.197000000000003</v>
      </c>
      <c r="AQ66">
        <f t="shared" si="107"/>
        <v>0.14299999999999999</v>
      </c>
      <c r="AR66">
        <f t="shared" si="108"/>
        <v>3.9279999999999999</v>
      </c>
      <c r="AS66">
        <f t="shared" si="109"/>
        <v>0.53400000000000003</v>
      </c>
      <c r="AT66">
        <f t="shared" si="110"/>
        <v>0</v>
      </c>
      <c r="AU66">
        <f t="shared" si="111"/>
        <v>6.6879999999999997</v>
      </c>
      <c r="AV66">
        <f t="shared" si="112"/>
        <v>32.968000000000004</v>
      </c>
      <c r="AW66">
        <f t="shared" si="113"/>
        <v>0.53</v>
      </c>
      <c r="AX66">
        <f t="shared" si="114"/>
        <v>0.17</v>
      </c>
      <c r="AY66">
        <f t="shared" si="115"/>
        <v>8.2000000000000003E-2</v>
      </c>
      <c r="AZ66">
        <f t="shared" si="116"/>
        <v>1.2999999999999999E-2</v>
      </c>
      <c r="BA66">
        <f t="shared" si="117"/>
        <v>0</v>
      </c>
      <c r="BB66">
        <f t="shared" si="118"/>
        <v>100.253</v>
      </c>
      <c r="BD66">
        <f t="shared" si="119"/>
        <v>0.91872503328894817</v>
      </c>
      <c r="BE66">
        <f t="shared" si="120"/>
        <v>1.7904990859689978E-3</v>
      </c>
      <c r="BF66">
        <f t="shared" si="121"/>
        <v>7.7049823460180467E-2</v>
      </c>
      <c r="BG66">
        <f t="shared" si="122"/>
        <v>7.0267780775050987E-3</v>
      </c>
      <c r="BH66">
        <f t="shared" si="123"/>
        <v>9.3090585156728467E-2</v>
      </c>
      <c r="BI66">
        <f t="shared" si="124"/>
        <v>0</v>
      </c>
      <c r="BJ66">
        <f t="shared" si="125"/>
        <v>0.81797520866208162</v>
      </c>
      <c r="BK66">
        <f t="shared" si="126"/>
        <v>9.4512227742370378E-3</v>
      </c>
      <c r="BL66">
        <f t="shared" si="127"/>
        <v>2.3964791492217083E-3</v>
      </c>
      <c r="BM66">
        <f t="shared" si="128"/>
        <v>1.0978300451984662E-3</v>
      </c>
      <c r="BN66">
        <f t="shared" si="129"/>
        <v>4.1949760321657848E-4</v>
      </c>
      <c r="BO66">
        <f t="shared" si="130"/>
        <v>0</v>
      </c>
      <c r="BP66">
        <f t="shared" si="131"/>
        <v>1.9290229573032867</v>
      </c>
      <c r="BQ66">
        <f t="shared" si="132"/>
        <v>2.0751429734031555</v>
      </c>
    </row>
    <row r="67" spans="1:69" x14ac:dyDescent="0.15">
      <c r="A67" t="s">
        <v>140</v>
      </c>
      <c r="B67">
        <v>297</v>
      </c>
      <c r="C67">
        <v>999.81864988558345</v>
      </c>
      <c r="D67" s="1">
        <v>55.177</v>
      </c>
      <c r="E67" s="1">
        <v>0.129</v>
      </c>
      <c r="F67" s="1">
        <v>3.9950000000000001</v>
      </c>
      <c r="G67" s="1">
        <v>0.54600000000000004</v>
      </c>
      <c r="H67" s="1">
        <v>6.5350000000000001</v>
      </c>
      <c r="I67" s="1">
        <v>32.564</v>
      </c>
      <c r="J67" s="1">
        <v>1.756</v>
      </c>
      <c r="K67" s="1">
        <v>0.154</v>
      </c>
      <c r="L67" s="1">
        <v>0.105</v>
      </c>
      <c r="M67" s="1">
        <v>4.5999999999999999E-2</v>
      </c>
      <c r="O67">
        <f t="shared" si="90"/>
        <v>101.00700000000001</v>
      </c>
      <c r="V67" s="37">
        <v>12</v>
      </c>
      <c r="W67" s="37">
        <v>4</v>
      </c>
      <c r="X67" s="15">
        <v>0</v>
      </c>
      <c r="Z67" s="14">
        <f t="shared" si="91"/>
        <v>1.898234558821545</v>
      </c>
      <c r="AA67" s="14">
        <f t="shared" si="92"/>
        <v>3.3384854844738503E-3</v>
      </c>
      <c r="AB67" s="14">
        <f t="shared" si="93"/>
        <v>0.16197152392995567</v>
      </c>
      <c r="AC67" s="14">
        <f t="shared" si="94"/>
        <v>1.4850098666204757E-2</v>
      </c>
      <c r="AD67" s="14">
        <f t="shared" si="95"/>
        <v>0</v>
      </c>
      <c r="AE67" s="14">
        <f t="shared" si="96"/>
        <v>0.18800820521649514</v>
      </c>
      <c r="AF67" s="14">
        <f t="shared" si="97"/>
        <v>1.6699635868282905</v>
      </c>
      <c r="AG67" s="14">
        <f t="shared" si="98"/>
        <v>6.4722958059718269E-2</v>
      </c>
      <c r="AH67" s="14">
        <f t="shared" si="99"/>
        <v>4.487114688089577E-3</v>
      </c>
      <c r="AI67" s="14">
        <f t="shared" si="100"/>
        <v>2.9055762354867854E-3</v>
      </c>
      <c r="AJ67" s="14">
        <f t="shared" si="101"/>
        <v>3.0680729312811449E-3</v>
      </c>
      <c r="AK67" s="14">
        <f t="shared" si="102"/>
        <v>0</v>
      </c>
      <c r="AL67" s="14">
        <f t="shared" si="103"/>
        <v>4.0115501808615406</v>
      </c>
      <c r="AM67" s="14">
        <f t="shared" si="104"/>
        <v>0.89880997869747892</v>
      </c>
      <c r="AN67" s="11">
        <f t="shared" si="105"/>
        <v>0</v>
      </c>
      <c r="AP67">
        <f t="shared" si="106"/>
        <v>55.177</v>
      </c>
      <c r="AQ67">
        <f t="shared" si="107"/>
        <v>0.129</v>
      </c>
      <c r="AR67">
        <f t="shared" si="108"/>
        <v>3.9950000000000001</v>
      </c>
      <c r="AS67">
        <f t="shared" si="109"/>
        <v>0.54600000000000004</v>
      </c>
      <c r="AT67">
        <f t="shared" si="110"/>
        <v>0</v>
      </c>
      <c r="AU67">
        <f t="shared" si="111"/>
        <v>6.5350000000000001</v>
      </c>
      <c r="AV67">
        <f t="shared" si="112"/>
        <v>32.564</v>
      </c>
      <c r="AW67">
        <f t="shared" si="113"/>
        <v>1.756</v>
      </c>
      <c r="AX67">
        <f t="shared" si="114"/>
        <v>0.154</v>
      </c>
      <c r="AY67">
        <f t="shared" si="115"/>
        <v>0.105</v>
      </c>
      <c r="AZ67">
        <f t="shared" si="116"/>
        <v>4.5999999999999999E-2</v>
      </c>
      <c r="BA67">
        <f t="shared" si="117"/>
        <v>0</v>
      </c>
      <c r="BB67">
        <f t="shared" si="118"/>
        <v>101.00700000000001</v>
      </c>
      <c r="BD67">
        <f t="shared" si="119"/>
        <v>0.91839214380825562</v>
      </c>
      <c r="BE67">
        <f t="shared" si="120"/>
        <v>1.6152054691608445E-3</v>
      </c>
      <c r="BF67">
        <f t="shared" si="121"/>
        <v>7.8364064338956457E-2</v>
      </c>
      <c r="BG67">
        <f t="shared" si="122"/>
        <v>7.1846832028422923E-3</v>
      </c>
      <c r="BH67">
        <f t="shared" si="123"/>
        <v>9.0960970992706433E-2</v>
      </c>
      <c r="BI67">
        <f t="shared" si="124"/>
        <v>0</v>
      </c>
      <c r="BJ67">
        <f t="shared" si="125"/>
        <v>0.80795148916743575</v>
      </c>
      <c r="BK67">
        <f t="shared" si="126"/>
        <v>3.1313862625585352E-2</v>
      </c>
      <c r="BL67">
        <f t="shared" si="127"/>
        <v>2.1709281704714299E-3</v>
      </c>
      <c r="BM67">
        <f t="shared" si="128"/>
        <v>1.4057579847053529E-3</v>
      </c>
      <c r="BN67">
        <f t="shared" si="129"/>
        <v>1.4843761344586624E-3</v>
      </c>
      <c r="BO67">
        <f t="shared" si="130"/>
        <v>0</v>
      </c>
      <c r="BP67">
        <f t="shared" si="131"/>
        <v>1.9408434818945781</v>
      </c>
      <c r="BQ67">
        <f t="shared" si="132"/>
        <v>2.06691071087588</v>
      </c>
    </row>
    <row r="68" spans="1:69" x14ac:dyDescent="0.15">
      <c r="A68" t="s">
        <v>141</v>
      </c>
      <c r="B68">
        <v>298</v>
      </c>
      <c r="C68">
        <v>1015.6887871853546</v>
      </c>
      <c r="D68" s="1">
        <v>55.198999999999998</v>
      </c>
      <c r="E68" s="1">
        <v>0.13</v>
      </c>
      <c r="F68" s="1">
        <v>3.9220000000000002</v>
      </c>
      <c r="G68" s="1">
        <v>0.51100000000000001</v>
      </c>
      <c r="H68" s="1">
        <v>6.68</v>
      </c>
      <c r="I68" s="1">
        <v>32.698999999999998</v>
      </c>
      <c r="J68" s="1">
        <v>0.51500000000000001</v>
      </c>
      <c r="K68" s="1">
        <v>0.122</v>
      </c>
      <c r="L68" s="1">
        <v>0.10199999999999999</v>
      </c>
      <c r="M68" s="1">
        <v>1.7000000000000001E-2</v>
      </c>
      <c r="O68">
        <f t="shared" si="90"/>
        <v>99.897000000000006</v>
      </c>
      <c r="V68" s="37">
        <v>12</v>
      </c>
      <c r="W68" s="37">
        <v>4</v>
      </c>
      <c r="X68" s="15">
        <v>0</v>
      </c>
      <c r="Z68" s="14">
        <f t="shared" si="91"/>
        <v>1.9120349188379815</v>
      </c>
      <c r="AA68" s="14">
        <f t="shared" si="92"/>
        <v>3.3874738543217095E-3</v>
      </c>
      <c r="AB68" s="14">
        <f t="shared" si="93"/>
        <v>0.16010404026055294</v>
      </c>
      <c r="AC68" s="14">
        <f t="shared" si="94"/>
        <v>1.3993630884620006E-2</v>
      </c>
      <c r="AD68" s="14">
        <f t="shared" si="95"/>
        <v>0</v>
      </c>
      <c r="AE68" s="14">
        <f t="shared" si="96"/>
        <v>0.19349978716203922</v>
      </c>
      <c r="AF68" s="14">
        <f t="shared" si="97"/>
        <v>1.6884046685461855</v>
      </c>
      <c r="AG68" s="14">
        <f t="shared" si="98"/>
        <v>1.9112341325405419E-2</v>
      </c>
      <c r="AH68" s="14">
        <f t="shared" si="99"/>
        <v>3.579143387269234E-3</v>
      </c>
      <c r="AI68" s="14">
        <f t="shared" si="100"/>
        <v>2.84194693862206E-3</v>
      </c>
      <c r="AJ68" s="14">
        <f t="shared" si="101"/>
        <v>1.1416410762216918E-3</v>
      </c>
      <c r="AK68" s="14">
        <f t="shared" si="102"/>
        <v>0</v>
      </c>
      <c r="AL68" s="14">
        <f t="shared" si="103"/>
        <v>3.9980995922732192</v>
      </c>
      <c r="AM68" s="14">
        <f t="shared" si="104"/>
        <v>0.89717874009219101</v>
      </c>
      <c r="AN68" s="11">
        <f t="shared" si="105"/>
        <v>0</v>
      </c>
      <c r="AP68">
        <f t="shared" si="106"/>
        <v>55.198999999999998</v>
      </c>
      <c r="AQ68">
        <f t="shared" si="107"/>
        <v>0.13</v>
      </c>
      <c r="AR68">
        <f t="shared" si="108"/>
        <v>3.9220000000000002</v>
      </c>
      <c r="AS68">
        <f t="shared" si="109"/>
        <v>0.51100000000000001</v>
      </c>
      <c r="AT68">
        <f t="shared" si="110"/>
        <v>0</v>
      </c>
      <c r="AU68">
        <f t="shared" si="111"/>
        <v>6.68</v>
      </c>
      <c r="AV68">
        <f t="shared" si="112"/>
        <v>32.698999999999998</v>
      </c>
      <c r="AW68">
        <f t="shared" si="113"/>
        <v>0.51500000000000001</v>
      </c>
      <c r="AX68">
        <f t="shared" si="114"/>
        <v>0.122</v>
      </c>
      <c r="AY68">
        <f t="shared" si="115"/>
        <v>0.10199999999999999</v>
      </c>
      <c r="AZ68">
        <f t="shared" si="116"/>
        <v>1.7000000000000001E-2</v>
      </c>
      <c r="BA68">
        <f t="shared" si="117"/>
        <v>0</v>
      </c>
      <c r="BB68">
        <f t="shared" si="118"/>
        <v>99.897000000000006</v>
      </c>
      <c r="BD68">
        <f t="shared" si="119"/>
        <v>0.91875832223701726</v>
      </c>
      <c r="BE68">
        <f t="shared" si="120"/>
        <v>1.6277264417899984E-3</v>
      </c>
      <c r="BF68">
        <f t="shared" si="121"/>
        <v>7.6932130247155756E-2</v>
      </c>
      <c r="BG68">
        <f t="shared" si="122"/>
        <v>6.7241265872754787E-3</v>
      </c>
      <c r="BH68">
        <f t="shared" si="123"/>
        <v>9.2979232782139085E-2</v>
      </c>
      <c r="BI68">
        <f t="shared" si="124"/>
        <v>0</v>
      </c>
      <c r="BJ68">
        <f t="shared" si="125"/>
        <v>0.81130099939460698</v>
      </c>
      <c r="BK68">
        <f t="shared" si="126"/>
        <v>9.1837353372303289E-3</v>
      </c>
      <c r="BL68">
        <f t="shared" si="127"/>
        <v>1.719826212970873E-3</v>
      </c>
      <c r="BM68">
        <f t="shared" si="128"/>
        <v>1.3655934708566287E-3</v>
      </c>
      <c r="BN68">
        <f t="shared" si="129"/>
        <v>5.4857378882167964E-4</v>
      </c>
      <c r="BO68">
        <f t="shared" si="130"/>
        <v>0</v>
      </c>
      <c r="BP68">
        <f t="shared" si="131"/>
        <v>1.921140266499864</v>
      </c>
      <c r="BQ68">
        <f t="shared" si="132"/>
        <v>2.0811075911481356</v>
      </c>
    </row>
    <row r="69" spans="1:69" x14ac:dyDescent="0.15">
      <c r="A69" t="s">
        <v>142</v>
      </c>
      <c r="B69">
        <v>299</v>
      </c>
      <c r="C69">
        <v>1031.5589244851258</v>
      </c>
      <c r="D69" s="1">
        <v>55.08</v>
      </c>
      <c r="E69" s="1">
        <v>0.153</v>
      </c>
      <c r="F69" s="1">
        <v>4.0179999999999998</v>
      </c>
      <c r="G69" s="1">
        <v>0.53</v>
      </c>
      <c r="H69" s="1">
        <v>6.5170000000000003</v>
      </c>
      <c r="I69" s="1">
        <v>32.037999999999997</v>
      </c>
      <c r="J69" s="1">
        <v>1.571</v>
      </c>
      <c r="K69" s="1">
        <v>0.152</v>
      </c>
      <c r="L69" s="1">
        <v>8.3000000000000004E-2</v>
      </c>
      <c r="M69" s="1">
        <v>0.04</v>
      </c>
      <c r="O69">
        <f t="shared" si="90"/>
        <v>100.182</v>
      </c>
      <c r="V69" s="37">
        <v>12</v>
      </c>
      <c r="W69" s="37">
        <v>4</v>
      </c>
      <c r="X69" s="15">
        <v>0</v>
      </c>
      <c r="Z69" s="14">
        <f t="shared" si="91"/>
        <v>1.9075714866738722</v>
      </c>
      <c r="AA69" s="14">
        <f t="shared" si="92"/>
        <v>3.9860827622158167E-3</v>
      </c>
      <c r="AB69" s="14">
        <f t="shared" si="93"/>
        <v>0.16399360614241676</v>
      </c>
      <c r="AC69" s="14">
        <f t="shared" si="94"/>
        <v>1.4511344917358088E-2</v>
      </c>
      <c r="AD69" s="14">
        <f t="shared" si="95"/>
        <v>0</v>
      </c>
      <c r="AE69" s="14">
        <f t="shared" si="96"/>
        <v>0.18874438102875915</v>
      </c>
      <c r="AF69" s="14">
        <f t="shared" si="97"/>
        <v>1.6539780867032958</v>
      </c>
      <c r="AG69" s="14">
        <f t="shared" si="98"/>
        <v>5.8291486448163204E-2</v>
      </c>
      <c r="AH69" s="14">
        <f t="shared" si="99"/>
        <v>4.4584626823826606E-3</v>
      </c>
      <c r="AI69" s="14">
        <f t="shared" si="100"/>
        <v>2.3121508599993905E-3</v>
      </c>
      <c r="AJ69" s="14">
        <f t="shared" si="101"/>
        <v>2.6857336311249883E-3</v>
      </c>
      <c r="AK69" s="14">
        <f t="shared" si="102"/>
        <v>0</v>
      </c>
      <c r="AL69" s="14">
        <f t="shared" si="103"/>
        <v>4.0005328218495873</v>
      </c>
      <c r="AM69" s="14">
        <f t="shared" si="104"/>
        <v>0.89757308312354933</v>
      </c>
      <c r="AN69" s="11">
        <f t="shared" si="105"/>
        <v>0</v>
      </c>
      <c r="AP69">
        <f t="shared" si="106"/>
        <v>55.08</v>
      </c>
      <c r="AQ69">
        <f t="shared" si="107"/>
        <v>0.153</v>
      </c>
      <c r="AR69">
        <f t="shared" si="108"/>
        <v>4.0179999999999998</v>
      </c>
      <c r="AS69">
        <f t="shared" si="109"/>
        <v>0.53</v>
      </c>
      <c r="AT69">
        <f t="shared" si="110"/>
        <v>0</v>
      </c>
      <c r="AU69">
        <f t="shared" si="111"/>
        <v>6.5170000000000003</v>
      </c>
      <c r="AV69">
        <f t="shared" si="112"/>
        <v>32.037999999999997</v>
      </c>
      <c r="AW69">
        <f t="shared" si="113"/>
        <v>1.571</v>
      </c>
      <c r="AX69">
        <f t="shared" si="114"/>
        <v>0.152</v>
      </c>
      <c r="AY69">
        <f t="shared" si="115"/>
        <v>8.3000000000000004E-2</v>
      </c>
      <c r="AZ69">
        <f t="shared" si="116"/>
        <v>0.04</v>
      </c>
      <c r="BA69">
        <f t="shared" si="117"/>
        <v>0</v>
      </c>
      <c r="BB69">
        <f t="shared" si="118"/>
        <v>100.182</v>
      </c>
      <c r="BD69">
        <f t="shared" si="119"/>
        <v>0.91677762982689748</v>
      </c>
      <c r="BE69">
        <f t="shared" si="120"/>
        <v>1.9157088122605363E-3</v>
      </c>
      <c r="BF69">
        <f t="shared" si="121"/>
        <v>7.8815221655551201E-2</v>
      </c>
      <c r="BG69">
        <f t="shared" si="122"/>
        <v>6.9741430357260345E-3</v>
      </c>
      <c r="BH69">
        <f t="shared" si="123"/>
        <v>9.0710428149880312E-2</v>
      </c>
      <c r="BI69">
        <f t="shared" si="124"/>
        <v>0</v>
      </c>
      <c r="BJ69">
        <f t="shared" si="125"/>
        <v>0.79490080487490189</v>
      </c>
      <c r="BK69">
        <f t="shared" si="126"/>
        <v>2.8014850902502612E-2</v>
      </c>
      <c r="BL69">
        <f t="shared" si="127"/>
        <v>2.1427342981276448E-3</v>
      </c>
      <c r="BM69">
        <f t="shared" si="128"/>
        <v>1.1112182164813742E-3</v>
      </c>
      <c r="BN69">
        <f t="shared" si="129"/>
        <v>1.290761856051011E-3</v>
      </c>
      <c r="BO69">
        <f t="shared" si="130"/>
        <v>0</v>
      </c>
      <c r="BP69">
        <f t="shared" si="131"/>
        <v>1.9226535016283803</v>
      </c>
      <c r="BQ69">
        <f t="shared" si="132"/>
        <v>2.0807352018766565</v>
      </c>
    </row>
    <row r="70" spans="1:69" x14ac:dyDescent="0.15">
      <c r="A70" t="s">
        <v>143</v>
      </c>
      <c r="B70">
        <v>300</v>
      </c>
      <c r="C70">
        <v>1047.4290617848969</v>
      </c>
      <c r="D70" s="1">
        <v>55.302</v>
      </c>
      <c r="E70" s="1">
        <v>0.127</v>
      </c>
      <c r="F70" s="1">
        <v>3.9159999999999999</v>
      </c>
      <c r="G70" s="1">
        <v>0.51900000000000002</v>
      </c>
      <c r="H70" s="1">
        <v>6.68</v>
      </c>
      <c r="I70" s="1">
        <v>32.764000000000003</v>
      </c>
      <c r="J70" s="1">
        <v>0.48599999999999999</v>
      </c>
      <c r="K70" s="1">
        <v>0.126</v>
      </c>
      <c r="L70" s="1">
        <v>7.5999999999999998E-2</v>
      </c>
      <c r="M70" s="1">
        <v>0.03</v>
      </c>
      <c r="O70">
        <f t="shared" si="90"/>
        <v>100.026</v>
      </c>
      <c r="V70" s="37">
        <v>12</v>
      </c>
      <c r="W70" s="37">
        <v>4</v>
      </c>
      <c r="X70" s="15">
        <v>0</v>
      </c>
      <c r="Z70" s="14">
        <f t="shared" si="91"/>
        <v>1.9127177244494054</v>
      </c>
      <c r="AA70" s="14">
        <f t="shared" si="92"/>
        <v>3.3043173869486413E-3</v>
      </c>
      <c r="AB70" s="14">
        <f t="shared" si="93"/>
        <v>0.15961835122317128</v>
      </c>
      <c r="AC70" s="14">
        <f t="shared" si="94"/>
        <v>1.4191304115958195E-2</v>
      </c>
      <c r="AD70" s="14">
        <f t="shared" si="95"/>
        <v>0</v>
      </c>
      <c r="AE70" s="14">
        <f t="shared" si="96"/>
        <v>0.1932083656108301</v>
      </c>
      <c r="AF70" s="14">
        <f t="shared" si="97"/>
        <v>1.6892130402453827</v>
      </c>
      <c r="AG70" s="14">
        <f t="shared" si="98"/>
        <v>1.8008948997778006E-2</v>
      </c>
      <c r="AH70" s="14">
        <f t="shared" si="99"/>
        <v>3.690925225619362E-3</v>
      </c>
      <c r="AI70" s="14">
        <f t="shared" si="100"/>
        <v>2.1143399737375791E-3</v>
      </c>
      <c r="AJ70" s="14">
        <f t="shared" si="101"/>
        <v>2.0116265305024383E-3</v>
      </c>
      <c r="AK70" s="14">
        <f t="shared" si="102"/>
        <v>0</v>
      </c>
      <c r="AL70" s="14">
        <f t="shared" si="103"/>
        <v>3.9980789437593343</v>
      </c>
      <c r="AM70" s="14">
        <f t="shared" si="104"/>
        <v>0.89736178891200513</v>
      </c>
      <c r="AN70" s="11">
        <f t="shared" si="105"/>
        <v>0</v>
      </c>
      <c r="AP70">
        <f t="shared" si="106"/>
        <v>55.302</v>
      </c>
      <c r="AQ70">
        <f t="shared" si="107"/>
        <v>0.127</v>
      </c>
      <c r="AR70">
        <f t="shared" si="108"/>
        <v>3.9159999999999999</v>
      </c>
      <c r="AS70">
        <f t="shared" si="109"/>
        <v>0.51900000000000002</v>
      </c>
      <c r="AT70">
        <f t="shared" si="110"/>
        <v>0</v>
      </c>
      <c r="AU70">
        <f t="shared" si="111"/>
        <v>6.68</v>
      </c>
      <c r="AV70">
        <f t="shared" si="112"/>
        <v>32.764000000000003</v>
      </c>
      <c r="AW70">
        <f t="shared" si="113"/>
        <v>0.48599999999999999</v>
      </c>
      <c r="AX70">
        <f t="shared" si="114"/>
        <v>0.126</v>
      </c>
      <c r="AY70">
        <f t="shared" si="115"/>
        <v>7.5999999999999998E-2</v>
      </c>
      <c r="AZ70">
        <f t="shared" si="116"/>
        <v>0.03</v>
      </c>
      <c r="BA70">
        <f t="shared" si="117"/>
        <v>0</v>
      </c>
      <c r="BB70">
        <f t="shared" si="118"/>
        <v>100.026</v>
      </c>
      <c r="BD70">
        <f t="shared" si="119"/>
        <v>0.92047270306258322</v>
      </c>
      <c r="BE70">
        <f t="shared" si="120"/>
        <v>1.5901635239025367E-3</v>
      </c>
      <c r="BF70">
        <f t="shared" si="121"/>
        <v>7.6814437034131031E-2</v>
      </c>
      <c r="BG70">
        <f t="shared" si="122"/>
        <v>6.8293966708336071E-3</v>
      </c>
      <c r="BH70">
        <f t="shared" si="123"/>
        <v>9.2979232782139085E-2</v>
      </c>
      <c r="BI70">
        <f t="shared" si="124"/>
        <v>0</v>
      </c>
      <c r="BJ70">
        <f t="shared" si="125"/>
        <v>0.8129137265410229</v>
      </c>
      <c r="BK70">
        <f t="shared" si="126"/>
        <v>8.6665929590173576E-3</v>
      </c>
      <c r="BL70">
        <f t="shared" si="127"/>
        <v>1.7762139576584426E-3</v>
      </c>
      <c r="BM70">
        <f t="shared" si="128"/>
        <v>1.0175010175010174E-3</v>
      </c>
      <c r="BN70">
        <f t="shared" si="129"/>
        <v>9.6807139203825812E-4</v>
      </c>
      <c r="BO70">
        <f t="shared" si="130"/>
        <v>0</v>
      </c>
      <c r="BP70">
        <f t="shared" si="131"/>
        <v>1.9240280389408275</v>
      </c>
      <c r="BQ70">
        <f t="shared" si="132"/>
        <v>2.077973326189293</v>
      </c>
    </row>
    <row r="71" spans="1:69" x14ac:dyDescent="0.15">
      <c r="A71" t="s">
        <v>144</v>
      </c>
      <c r="B71">
        <v>301</v>
      </c>
      <c r="C71">
        <v>1063.2991990846681</v>
      </c>
      <c r="D71" s="1">
        <v>55.277999999999999</v>
      </c>
      <c r="E71" s="1">
        <v>0.111</v>
      </c>
      <c r="F71" s="1">
        <v>3.9649999999999999</v>
      </c>
      <c r="G71" s="1">
        <v>0.52</v>
      </c>
      <c r="H71" s="1">
        <v>6.7530000000000001</v>
      </c>
      <c r="I71" s="1">
        <v>33.134999999999998</v>
      </c>
      <c r="J71" s="1">
        <v>0.49199999999999999</v>
      </c>
      <c r="K71" s="1">
        <v>0.17799999999999999</v>
      </c>
      <c r="L71" s="1">
        <v>8.5000000000000006E-2</v>
      </c>
      <c r="M71" s="1">
        <v>2.1999999999999999E-2</v>
      </c>
      <c r="O71">
        <f t="shared" si="90"/>
        <v>100.539</v>
      </c>
      <c r="V71" s="37">
        <v>12</v>
      </c>
      <c r="W71" s="37">
        <v>4</v>
      </c>
      <c r="X71" s="15">
        <v>0</v>
      </c>
      <c r="Z71" s="14">
        <f t="shared" si="91"/>
        <v>1.9044251662734204</v>
      </c>
      <c r="AA71" s="14">
        <f t="shared" si="92"/>
        <v>2.876752898195519E-3</v>
      </c>
      <c r="AB71" s="14">
        <f t="shared" si="93"/>
        <v>0.16098480091561757</v>
      </c>
      <c r="AC71" s="14">
        <f t="shared" si="94"/>
        <v>1.4163149474981738E-2</v>
      </c>
      <c r="AD71" s="14">
        <f t="shared" si="95"/>
        <v>0</v>
      </c>
      <c r="AE71" s="14">
        <f t="shared" si="96"/>
        <v>0.19455740268455332</v>
      </c>
      <c r="AF71" s="14">
        <f t="shared" si="97"/>
        <v>1.7016726899200088</v>
      </c>
      <c r="AG71" s="14">
        <f t="shared" si="98"/>
        <v>1.8160121402973278E-2</v>
      </c>
      <c r="AH71" s="14">
        <f t="shared" si="99"/>
        <v>5.1938122933991053E-3</v>
      </c>
      <c r="AI71" s="14">
        <f t="shared" si="100"/>
        <v>2.3554923600363287E-3</v>
      </c>
      <c r="AJ71" s="14">
        <f t="shared" si="101"/>
        <v>1.4694348197983021E-3</v>
      </c>
      <c r="AK71" s="14">
        <f t="shared" si="102"/>
        <v>0</v>
      </c>
      <c r="AL71" s="14">
        <f t="shared" si="103"/>
        <v>4.0058588230429839</v>
      </c>
      <c r="AM71" s="14">
        <f t="shared" si="104"/>
        <v>0.89739778761905442</v>
      </c>
      <c r="AN71" s="11">
        <f t="shared" si="105"/>
        <v>0</v>
      </c>
      <c r="AP71">
        <f t="shared" si="106"/>
        <v>55.277999999999999</v>
      </c>
      <c r="AQ71">
        <f t="shared" si="107"/>
        <v>0.111</v>
      </c>
      <c r="AR71">
        <f t="shared" si="108"/>
        <v>3.9649999999999999</v>
      </c>
      <c r="AS71">
        <f t="shared" si="109"/>
        <v>0.52</v>
      </c>
      <c r="AT71">
        <f t="shared" si="110"/>
        <v>0</v>
      </c>
      <c r="AU71">
        <f t="shared" si="111"/>
        <v>6.7530000000000001</v>
      </c>
      <c r="AV71">
        <f t="shared" si="112"/>
        <v>33.134999999999998</v>
      </c>
      <c r="AW71">
        <f t="shared" si="113"/>
        <v>0.49199999999999999</v>
      </c>
      <c r="AX71">
        <f t="shared" si="114"/>
        <v>0.17799999999999999</v>
      </c>
      <c r="AY71">
        <f t="shared" si="115"/>
        <v>8.5000000000000006E-2</v>
      </c>
      <c r="AZ71">
        <f t="shared" si="116"/>
        <v>2.1999999999999999E-2</v>
      </c>
      <c r="BA71">
        <f t="shared" si="117"/>
        <v>0</v>
      </c>
      <c r="BB71">
        <f t="shared" si="118"/>
        <v>100.539</v>
      </c>
      <c r="BD71">
        <f t="shared" si="119"/>
        <v>0.92007323568575239</v>
      </c>
      <c r="BE71">
        <f t="shared" si="120"/>
        <v>1.3898279618360754E-3</v>
      </c>
      <c r="BF71">
        <f t="shared" si="121"/>
        <v>7.7775598273832874E-2</v>
      </c>
      <c r="BG71">
        <f t="shared" si="122"/>
        <v>6.8425554312783734E-3</v>
      </c>
      <c r="BH71">
        <f t="shared" si="123"/>
        <v>9.3995323200267253E-2</v>
      </c>
      <c r="BI71">
        <f t="shared" si="124"/>
        <v>0</v>
      </c>
      <c r="BJ71">
        <f t="shared" si="125"/>
        <v>0.82211867686902662</v>
      </c>
      <c r="BK71">
        <f t="shared" si="126"/>
        <v>8.7735879338200415E-3</v>
      </c>
      <c r="BL71">
        <f t="shared" si="127"/>
        <v>2.5092546385968475E-3</v>
      </c>
      <c r="BM71">
        <f t="shared" si="128"/>
        <v>1.1379945590471907E-3</v>
      </c>
      <c r="BN71">
        <f t="shared" si="129"/>
        <v>7.099190208280559E-4</v>
      </c>
      <c r="BO71">
        <f t="shared" si="130"/>
        <v>0</v>
      </c>
      <c r="BP71">
        <f t="shared" si="131"/>
        <v>1.9353259735742856</v>
      </c>
      <c r="BQ71">
        <f t="shared" si="132"/>
        <v>2.0698625852908408</v>
      </c>
    </row>
    <row r="72" spans="1:69" x14ac:dyDescent="0.15">
      <c r="A72" t="s">
        <v>145</v>
      </c>
      <c r="B72">
        <v>302</v>
      </c>
      <c r="C72">
        <v>1079.1693363844392</v>
      </c>
      <c r="D72" s="1">
        <v>55.292000000000002</v>
      </c>
      <c r="E72" s="1">
        <v>0.125</v>
      </c>
      <c r="F72" s="1">
        <v>3.9590000000000001</v>
      </c>
      <c r="G72" s="1">
        <v>0.52900000000000003</v>
      </c>
      <c r="H72" s="1">
        <v>6.56</v>
      </c>
      <c r="I72" s="1">
        <v>32.265000000000001</v>
      </c>
      <c r="J72" s="1">
        <v>1.3959999999999999</v>
      </c>
      <c r="K72" s="1">
        <v>0.13800000000000001</v>
      </c>
      <c r="L72" s="1">
        <v>9.5000000000000001E-2</v>
      </c>
      <c r="M72" s="1">
        <v>4.1000000000000002E-2</v>
      </c>
      <c r="O72">
        <f t="shared" ref="O72:O99" si="133">SUM(D72:N72)</f>
        <v>100.4</v>
      </c>
      <c r="V72" s="37">
        <v>12</v>
      </c>
      <c r="W72" s="37">
        <v>4</v>
      </c>
      <c r="X72" s="15">
        <v>0</v>
      </c>
      <c r="Z72" s="14">
        <f t="shared" ref="Z72:Z99" si="134">IFERROR(BD72*$BQ72,"NA")</f>
        <v>1.9098206493361163</v>
      </c>
      <c r="AA72" s="14">
        <f t="shared" ref="AA72:AA99" si="135">IFERROR(BE72*$BQ72,"NA")</f>
        <v>3.2479421742340055E-3</v>
      </c>
      <c r="AB72" s="14">
        <f t="shared" ref="AB72:AB99" si="136">IFERROR(BF72*$BQ72,"NA")</f>
        <v>0.16115577757745156</v>
      </c>
      <c r="AC72" s="14">
        <f t="shared" ref="AC72:AC99" si="137">IFERROR(BG72*$BQ72,"NA")</f>
        <v>1.4445442903835289E-2</v>
      </c>
      <c r="AD72" s="14">
        <f t="shared" ref="AD72:AD99" si="138">IFERROR(IF(OR($X72="spinel", $X72="Spinel", $X72="SPINEL"),((BH72+BI72)*BQ72-AE72),BI72*$BQ72),"NA")</f>
        <v>0</v>
      </c>
      <c r="AE72" s="14">
        <f t="shared" ref="AE72:AE99" si="139">IFERROR(IF(OR($X72="spinel", $X72="Spinel", $X72="SPINEL"),(1-AF72-AG72-AH72-AI72),BH72*$BQ72),"NA")</f>
        <v>0.18948443649564808</v>
      </c>
      <c r="AF72" s="14">
        <f t="shared" ref="AF72:AF99" si="140">IFERROR(BJ72*$BQ72,"NA")</f>
        <v>1.6612669246361373</v>
      </c>
      <c r="AG72" s="14">
        <f t="shared" ref="AG72:AG99" si="141">IFERROR(BK72*$BQ72,"NA")</f>
        <v>5.1660399228719282E-2</v>
      </c>
      <c r="AH72" s="14">
        <f t="shared" ref="AH72:AH99" si="142">IFERROR(BL72*$BQ72,"NA")</f>
        <v>4.0370490778469459E-3</v>
      </c>
      <c r="AI72" s="14">
        <f t="shared" ref="AI72:AI99" si="143">IFERROR(BM72*$BQ72,"NA")</f>
        <v>2.6393991624681836E-3</v>
      </c>
      <c r="AJ72" s="14">
        <f t="shared" ref="AJ72:AJ99" si="144">IFERROR(BN72*$BQ72,"NA")</f>
        <v>2.7455553130971465E-3</v>
      </c>
      <c r="AK72" s="14">
        <f t="shared" ref="AK72:AK99" si="145">IFERROR(BO72*$BQ72,"NA")</f>
        <v>0</v>
      </c>
      <c r="AL72" s="14">
        <f t="shared" ref="AL72:AL99" si="146">IFERROR(SUM(Z72:AK72),"NA")</f>
        <v>4.0005035759055545</v>
      </c>
      <c r="AM72" s="14">
        <f t="shared" ref="AM72:AM99" si="147">IFERROR(AF72/(AF72+AE72),"NA")</f>
        <v>0.89761756199397136</v>
      </c>
      <c r="AN72" s="11">
        <f t="shared" ref="AN72:AN99" si="148">IFERROR(AD72/(AD72+AE72),"NA")</f>
        <v>0</v>
      </c>
      <c r="AP72">
        <f t="shared" ref="AP72:AP99" si="149">D72</f>
        <v>55.292000000000002</v>
      </c>
      <c r="AQ72">
        <f t="shared" ref="AQ72:AQ99" si="150">E72</f>
        <v>0.125</v>
      </c>
      <c r="AR72">
        <f t="shared" ref="AR72:AR99" si="151">F72</f>
        <v>3.9590000000000001</v>
      </c>
      <c r="AS72">
        <f t="shared" ref="AS72:AS99" si="152">G72</f>
        <v>0.52900000000000003</v>
      </c>
      <c r="AT72">
        <f t="shared" ref="AT72:AT99" si="153">BI72*AT$1/2</f>
        <v>0</v>
      </c>
      <c r="AU72">
        <f t="shared" ref="AU72:AU99" si="154">BH72*AU$1</f>
        <v>6.56</v>
      </c>
      <c r="AV72">
        <f t="shared" ref="AV72:AV99" si="155">I72</f>
        <v>32.265000000000001</v>
      </c>
      <c r="AW72">
        <f t="shared" ref="AW72:AW99" si="156">J72</f>
        <v>1.3959999999999999</v>
      </c>
      <c r="AX72">
        <f t="shared" ref="AX72:AX99" si="157">K72</f>
        <v>0.13800000000000001</v>
      </c>
      <c r="AY72">
        <f t="shared" ref="AY72:AY99" si="158">L72</f>
        <v>9.5000000000000001E-2</v>
      </c>
      <c r="AZ72">
        <f t="shared" ref="AZ72:AZ99" si="159">M72</f>
        <v>4.1000000000000002E-2</v>
      </c>
      <c r="BA72">
        <f t="shared" ref="BA72:BA99" si="160">N72</f>
        <v>0</v>
      </c>
      <c r="BB72">
        <f t="shared" ref="BB72:BB99" si="161">SUM(AP72:BA72)</f>
        <v>100.4</v>
      </c>
      <c r="BD72">
        <f t="shared" ref="BD72:BD99" si="162">D72/AP$1</f>
        <v>0.92030625832223711</v>
      </c>
      <c r="BE72">
        <f t="shared" ref="BE72:BE99" si="163">E72/AQ$1</f>
        <v>1.5651215786442292E-3</v>
      </c>
      <c r="BF72">
        <f t="shared" ref="BF72:BF99" si="164">F72/AR$1*2</f>
        <v>7.7657905060808163E-2</v>
      </c>
      <c r="BG72">
        <f t="shared" ref="BG72:BG99" si="165">G72/AS$1*2</f>
        <v>6.9609842752812682E-3</v>
      </c>
      <c r="BH72">
        <f t="shared" ref="BH72:BH99" si="166">IF(OR($X72="spinel", $X72="Spinel", $X72="SPINEL"),H72/AU$1,H72/AU$1*(1-$X72))</f>
        <v>9.1308947163298265E-2</v>
      </c>
      <c r="BI72">
        <f t="shared" ref="BI72:BI99" si="167">IF(OR($X72="spinel", $X72="Spinel", $X72="SPINEL"),0,H72/AU$1*$X72)</f>
        <v>0</v>
      </c>
      <c r="BJ72">
        <f t="shared" ref="BJ72:BJ99" si="168">I72/AV$1</f>
        <v>0.80053294429392319</v>
      </c>
      <c r="BK72">
        <f t="shared" ref="BK72:BK99" si="169">J72/AW$1</f>
        <v>2.4894164137424346E-2</v>
      </c>
      <c r="BL72">
        <f t="shared" ref="BL72:BL99" si="170">K72/AX$1</f>
        <v>1.9453771917211516E-3</v>
      </c>
      <c r="BM72">
        <f t="shared" ref="BM72:BM99" si="171">L72/AY$1</f>
        <v>1.2718762718762718E-3</v>
      </c>
      <c r="BN72">
        <f t="shared" ref="BN72:BN99" si="172">M72/AZ$1*2</f>
        <v>1.3230309024522861E-3</v>
      </c>
      <c r="BO72">
        <f t="shared" ref="BO72:BO99" si="173">N72/BA$1*2</f>
        <v>0</v>
      </c>
      <c r="BP72">
        <f t="shared" ref="BP72:BP99" si="174">SUM(BD72:BO72)</f>
        <v>1.927766609197666</v>
      </c>
      <c r="BQ72">
        <f t="shared" ref="BQ72:BQ99" si="175">IFERROR(IF(OR($U72="Total",$U72="total", $U72="TOTAL"),$W72/$BP72,V72/(BD72*4+BE72*4+BF72*3+BG72*3+BH72*2+BI72*3+BJ72*2+BK72*2+BL72*2+BM72*2+BN72+BO72)),"NA")</f>
        <v>2.0752011974989846</v>
      </c>
    </row>
    <row r="73" spans="1:69" x14ac:dyDescent="0.15">
      <c r="A73" t="s">
        <v>146</v>
      </c>
      <c r="B73">
        <v>303</v>
      </c>
      <c r="C73">
        <v>1095.0394736842104</v>
      </c>
      <c r="D73" s="1">
        <v>55.101999999999997</v>
      </c>
      <c r="E73" s="1">
        <v>0.111</v>
      </c>
      <c r="F73" s="1">
        <v>3.9790000000000001</v>
      </c>
      <c r="G73" s="1">
        <v>0.51800000000000002</v>
      </c>
      <c r="H73" s="1">
        <v>6.4020000000000001</v>
      </c>
      <c r="I73" s="1">
        <v>32.527000000000001</v>
      </c>
      <c r="J73" s="1">
        <v>2.0640000000000001</v>
      </c>
      <c r="K73" s="1">
        <v>0.14599999999999999</v>
      </c>
      <c r="L73" s="1">
        <v>9.2999999999999999E-2</v>
      </c>
      <c r="M73" s="1">
        <v>5.0999999999999997E-2</v>
      </c>
      <c r="O73">
        <f t="shared" si="133"/>
        <v>100.99300000000001</v>
      </c>
      <c r="V73" s="37">
        <v>12</v>
      </c>
      <c r="W73" s="37">
        <v>4</v>
      </c>
      <c r="X73" s="15">
        <v>0</v>
      </c>
      <c r="Z73" s="14">
        <f t="shared" si="134"/>
        <v>1.8965954877837623</v>
      </c>
      <c r="AA73" s="14">
        <f t="shared" si="135"/>
        <v>2.8740764725080276E-3</v>
      </c>
      <c r="AB73" s="14">
        <f t="shared" si="136"/>
        <v>0.16140291818920063</v>
      </c>
      <c r="AC73" s="14">
        <f t="shared" si="137"/>
        <v>1.4095549627153391E-2</v>
      </c>
      <c r="AD73" s="14">
        <f t="shared" si="138"/>
        <v>0</v>
      </c>
      <c r="AE73" s="14">
        <f t="shared" si="139"/>
        <v>0.18427331138442526</v>
      </c>
      <c r="AF73" s="14">
        <f t="shared" si="140"/>
        <v>1.6688942714087773</v>
      </c>
      <c r="AG73" s="14">
        <f t="shared" si="141"/>
        <v>7.6113045197804499E-2</v>
      </c>
      <c r="AH73" s="14">
        <f t="shared" si="142"/>
        <v>4.2561297944772904E-3</v>
      </c>
      <c r="AI73" s="14">
        <f t="shared" si="143"/>
        <v>2.5747880392513354E-3</v>
      </c>
      <c r="AJ73" s="14">
        <f t="shared" si="144"/>
        <v>3.4032478763863045E-3</v>
      </c>
      <c r="AK73" s="14">
        <f t="shared" si="145"/>
        <v>0</v>
      </c>
      <c r="AL73" s="14">
        <f t="shared" si="146"/>
        <v>4.0144828257737473</v>
      </c>
      <c r="AM73" s="14">
        <f t="shared" si="147"/>
        <v>0.90056306127118968</v>
      </c>
      <c r="AN73" s="11">
        <f t="shared" si="148"/>
        <v>0</v>
      </c>
      <c r="AP73">
        <f t="shared" si="149"/>
        <v>55.101999999999997</v>
      </c>
      <c r="AQ73">
        <f t="shared" si="150"/>
        <v>0.111</v>
      </c>
      <c r="AR73">
        <f t="shared" si="151"/>
        <v>3.9790000000000001</v>
      </c>
      <c r="AS73">
        <f t="shared" si="152"/>
        <v>0.51800000000000002</v>
      </c>
      <c r="AT73">
        <f t="shared" si="153"/>
        <v>0</v>
      </c>
      <c r="AU73">
        <f t="shared" si="154"/>
        <v>6.4020000000000001</v>
      </c>
      <c r="AV73">
        <f t="shared" si="155"/>
        <v>32.527000000000001</v>
      </c>
      <c r="AW73">
        <f t="shared" si="156"/>
        <v>2.0640000000000001</v>
      </c>
      <c r="AX73">
        <f t="shared" si="157"/>
        <v>0.14599999999999999</v>
      </c>
      <c r="AY73">
        <f t="shared" si="158"/>
        <v>9.2999999999999999E-2</v>
      </c>
      <c r="AZ73">
        <f t="shared" si="159"/>
        <v>5.0999999999999997E-2</v>
      </c>
      <c r="BA73">
        <f t="shared" si="160"/>
        <v>0</v>
      </c>
      <c r="BB73">
        <f t="shared" si="161"/>
        <v>100.99300000000001</v>
      </c>
      <c r="BD73">
        <f t="shared" si="162"/>
        <v>0.91714380825565911</v>
      </c>
      <c r="BE73">
        <f t="shared" si="163"/>
        <v>1.3898279618360754E-3</v>
      </c>
      <c r="BF73">
        <f t="shared" si="164"/>
        <v>7.8050215770890552E-2</v>
      </c>
      <c r="BG73">
        <f t="shared" si="165"/>
        <v>6.8162379103888409E-3</v>
      </c>
      <c r="BH73">
        <f t="shared" si="166"/>
        <v>8.9109737765157848E-2</v>
      </c>
      <c r="BI73">
        <f t="shared" si="167"/>
        <v>0</v>
      </c>
      <c r="BJ73">
        <f t="shared" si="168"/>
        <v>0.80703347525332225</v>
      </c>
      <c r="BK73">
        <f t="shared" si="169"/>
        <v>3.6806271332123101E-2</v>
      </c>
      <c r="BL73">
        <f t="shared" si="170"/>
        <v>2.0581526810962906E-3</v>
      </c>
      <c r="BM73">
        <f t="shared" si="171"/>
        <v>1.2450999293104556E-3</v>
      </c>
      <c r="BN73">
        <f t="shared" si="172"/>
        <v>1.6457213664650388E-3</v>
      </c>
      <c r="BO73">
        <f t="shared" si="173"/>
        <v>0</v>
      </c>
      <c r="BP73">
        <f t="shared" si="174"/>
        <v>1.9412985482262495</v>
      </c>
      <c r="BQ73">
        <f t="shared" si="175"/>
        <v>2.067936860840776</v>
      </c>
    </row>
    <row r="74" spans="1:69" x14ac:dyDescent="0.15">
      <c r="A74" t="s">
        <v>147</v>
      </c>
      <c r="B74">
        <v>304</v>
      </c>
      <c r="C74">
        <v>1110.9096109839816</v>
      </c>
      <c r="D74" s="1">
        <v>55.104999999999997</v>
      </c>
      <c r="E74" s="1">
        <v>0.106</v>
      </c>
      <c r="F74" s="1">
        <v>4.0119999999999996</v>
      </c>
      <c r="G74" s="1">
        <v>0.52300000000000002</v>
      </c>
      <c r="H74" s="1">
        <v>6.4059999999999997</v>
      </c>
      <c r="I74" s="1">
        <v>32.252000000000002</v>
      </c>
      <c r="J74" s="1">
        <v>1.286</v>
      </c>
      <c r="K74" s="1">
        <v>0.158</v>
      </c>
      <c r="L74" s="1">
        <v>0.104</v>
      </c>
      <c r="M74" s="1">
        <v>4.9000000000000002E-2</v>
      </c>
      <c r="O74">
        <f t="shared" si="133"/>
        <v>100.001</v>
      </c>
      <c r="V74" s="37">
        <v>12</v>
      </c>
      <c r="W74" s="37">
        <v>4</v>
      </c>
      <c r="X74" s="15">
        <v>0</v>
      </c>
      <c r="Z74" s="14">
        <f t="shared" si="134"/>
        <v>1.9094081621449457</v>
      </c>
      <c r="AA74" s="14">
        <f t="shared" si="135"/>
        <v>2.7630046984303564E-3</v>
      </c>
      <c r="AB74" s="14">
        <f t="shared" si="136"/>
        <v>0.16383201969294164</v>
      </c>
      <c r="AC74" s="14">
        <f t="shared" si="137"/>
        <v>1.4326970330353251E-2</v>
      </c>
      <c r="AD74" s="14">
        <f t="shared" si="138"/>
        <v>0</v>
      </c>
      <c r="AE74" s="14">
        <f t="shared" si="139"/>
        <v>0.18562399790300863</v>
      </c>
      <c r="AF74" s="14">
        <f t="shared" si="140"/>
        <v>1.6658729749185452</v>
      </c>
      <c r="AG74" s="14">
        <f t="shared" si="141"/>
        <v>4.7740920778710567E-2</v>
      </c>
      <c r="AH74" s="14">
        <f t="shared" si="142"/>
        <v>4.6368122620423268E-3</v>
      </c>
      <c r="AI74" s="14">
        <f t="shared" si="143"/>
        <v>2.8986267193775693E-3</v>
      </c>
      <c r="AJ74" s="14">
        <f t="shared" si="144"/>
        <v>3.2916973932416208E-3</v>
      </c>
      <c r="AK74" s="14">
        <f t="shared" si="145"/>
        <v>0</v>
      </c>
      <c r="AL74" s="14">
        <f t="shared" si="146"/>
        <v>4.0003951868415966</v>
      </c>
      <c r="AM74" s="14">
        <f t="shared" si="147"/>
        <v>0.89974382857341084</v>
      </c>
      <c r="AN74" s="11">
        <f t="shared" si="148"/>
        <v>0</v>
      </c>
      <c r="AP74">
        <f t="shared" si="149"/>
        <v>55.104999999999997</v>
      </c>
      <c r="AQ74">
        <f t="shared" si="150"/>
        <v>0.106</v>
      </c>
      <c r="AR74">
        <f t="shared" si="151"/>
        <v>4.0119999999999996</v>
      </c>
      <c r="AS74">
        <f t="shared" si="152"/>
        <v>0.52300000000000002</v>
      </c>
      <c r="AT74">
        <f t="shared" si="153"/>
        <v>0</v>
      </c>
      <c r="AU74">
        <f t="shared" si="154"/>
        <v>6.4059999999999988</v>
      </c>
      <c r="AV74">
        <f t="shared" si="155"/>
        <v>32.252000000000002</v>
      </c>
      <c r="AW74">
        <f t="shared" si="156"/>
        <v>1.286</v>
      </c>
      <c r="AX74">
        <f t="shared" si="157"/>
        <v>0.158</v>
      </c>
      <c r="AY74">
        <f t="shared" si="158"/>
        <v>0.104</v>
      </c>
      <c r="AZ74">
        <f t="shared" si="159"/>
        <v>4.9000000000000002E-2</v>
      </c>
      <c r="BA74">
        <f t="shared" si="160"/>
        <v>0</v>
      </c>
      <c r="BB74">
        <f t="shared" si="161"/>
        <v>100.001</v>
      </c>
      <c r="BD74">
        <f t="shared" si="162"/>
        <v>0.91719374167776291</v>
      </c>
      <c r="BE74">
        <f t="shared" si="163"/>
        <v>1.3272230986903061E-3</v>
      </c>
      <c r="BF74">
        <f t="shared" si="164"/>
        <v>7.8697528442526476E-2</v>
      </c>
      <c r="BG74">
        <f t="shared" si="165"/>
        <v>6.8820317126126714E-3</v>
      </c>
      <c r="BH74">
        <f t="shared" si="166"/>
        <v>8.9165413952452532E-2</v>
      </c>
      <c r="BI74">
        <f t="shared" si="167"/>
        <v>0</v>
      </c>
      <c r="BJ74">
        <f t="shared" si="168"/>
        <v>0.80021039886464018</v>
      </c>
      <c r="BK74">
        <f t="shared" si="169"/>
        <v>2.293258959937515E-2</v>
      </c>
      <c r="BL74">
        <f t="shared" si="170"/>
        <v>2.2273159151589995E-3</v>
      </c>
      <c r="BM74">
        <f t="shared" si="171"/>
        <v>1.3923698134224449E-3</v>
      </c>
      <c r="BN74">
        <f t="shared" si="172"/>
        <v>1.5811832736624884E-3</v>
      </c>
      <c r="BO74">
        <f t="shared" si="173"/>
        <v>0</v>
      </c>
      <c r="BP74">
        <f t="shared" si="174"/>
        <v>1.9216097963503036</v>
      </c>
      <c r="BQ74">
        <f t="shared" si="175"/>
        <v>2.0817937098569703</v>
      </c>
    </row>
    <row r="75" spans="1:69" x14ac:dyDescent="0.15">
      <c r="A75" t="s">
        <v>148</v>
      </c>
      <c r="B75">
        <v>305</v>
      </c>
      <c r="C75">
        <v>1126.7797482837527</v>
      </c>
      <c r="D75" s="1">
        <v>55.369</v>
      </c>
      <c r="E75" s="1">
        <v>8.6999999999999994E-2</v>
      </c>
      <c r="F75" s="1">
        <v>3.944</v>
      </c>
      <c r="G75" s="1">
        <v>0.50600000000000001</v>
      </c>
      <c r="H75" s="1">
        <v>6.6580000000000004</v>
      </c>
      <c r="I75" s="1">
        <v>32.662999999999997</v>
      </c>
      <c r="J75" s="1">
        <v>0.50700000000000001</v>
      </c>
      <c r="K75" s="1">
        <v>0.16200000000000001</v>
      </c>
      <c r="L75" s="1">
        <v>9.9000000000000005E-2</v>
      </c>
      <c r="M75" s="1">
        <v>2.1999999999999999E-2</v>
      </c>
      <c r="O75">
        <f t="shared" si="133"/>
        <v>100.01700000000002</v>
      </c>
      <c r="V75" s="37">
        <v>12</v>
      </c>
      <c r="W75" s="37">
        <v>4</v>
      </c>
      <c r="X75" s="15">
        <v>0</v>
      </c>
      <c r="Z75" s="14">
        <f t="shared" si="134"/>
        <v>1.915005449711771</v>
      </c>
      <c r="AA75" s="14">
        <f t="shared" si="135"/>
        <v>2.2635525274004062E-3</v>
      </c>
      <c r="AB75" s="14">
        <f t="shared" si="136"/>
        <v>0.16075716304993512</v>
      </c>
      <c r="AC75" s="14">
        <f t="shared" si="137"/>
        <v>1.3835624151558762E-2</v>
      </c>
      <c r="AD75" s="14">
        <f t="shared" si="138"/>
        <v>0</v>
      </c>
      <c r="AE75" s="14">
        <f t="shared" si="139"/>
        <v>0.19256907527117773</v>
      </c>
      <c r="AF75" s="14">
        <f t="shared" si="140"/>
        <v>1.6839797658289455</v>
      </c>
      <c r="AG75" s="14">
        <f t="shared" si="141"/>
        <v>1.8786823187556156E-2</v>
      </c>
      <c r="AH75" s="14">
        <f t="shared" si="142"/>
        <v>4.7454019694107607E-3</v>
      </c>
      <c r="AI75" s="14">
        <f t="shared" si="143"/>
        <v>2.7541634641518827E-3</v>
      </c>
      <c r="AJ75" s="14">
        <f t="shared" si="144"/>
        <v>1.4751699963496804E-3</v>
      </c>
      <c r="AK75" s="14">
        <f t="shared" si="145"/>
        <v>0</v>
      </c>
      <c r="AL75" s="14">
        <f t="shared" si="146"/>
        <v>3.9961721891582571</v>
      </c>
      <c r="AM75" s="14">
        <f t="shared" si="147"/>
        <v>0.89738126125281958</v>
      </c>
      <c r="AN75" s="11">
        <f t="shared" si="148"/>
        <v>0</v>
      </c>
      <c r="AP75">
        <f t="shared" si="149"/>
        <v>55.369</v>
      </c>
      <c r="AQ75">
        <f t="shared" si="150"/>
        <v>8.6999999999999994E-2</v>
      </c>
      <c r="AR75">
        <f t="shared" si="151"/>
        <v>3.944</v>
      </c>
      <c r="AS75">
        <f t="shared" si="152"/>
        <v>0.50600000000000001</v>
      </c>
      <c r="AT75">
        <f t="shared" si="153"/>
        <v>0</v>
      </c>
      <c r="AU75">
        <f t="shared" si="154"/>
        <v>6.6580000000000004</v>
      </c>
      <c r="AV75">
        <f t="shared" si="155"/>
        <v>32.662999999999997</v>
      </c>
      <c r="AW75">
        <f t="shared" si="156"/>
        <v>0.50700000000000001</v>
      </c>
      <c r="AX75">
        <f t="shared" si="157"/>
        <v>0.16200000000000001</v>
      </c>
      <c r="AY75">
        <f t="shared" si="158"/>
        <v>9.9000000000000005E-2</v>
      </c>
      <c r="AZ75">
        <f t="shared" si="159"/>
        <v>2.1999999999999999E-2</v>
      </c>
      <c r="BA75">
        <f t="shared" si="160"/>
        <v>0</v>
      </c>
      <c r="BB75">
        <f t="shared" si="161"/>
        <v>100.01700000000002</v>
      </c>
      <c r="BD75">
        <f t="shared" si="162"/>
        <v>0.92158788282290283</v>
      </c>
      <c r="BE75">
        <f t="shared" si="163"/>
        <v>1.0893246187363833E-3</v>
      </c>
      <c r="BF75">
        <f t="shared" si="164"/>
        <v>7.7363672028246372E-2</v>
      </c>
      <c r="BG75">
        <f t="shared" si="165"/>
        <v>6.6583327850516481E-3</v>
      </c>
      <c r="BH75">
        <f t="shared" si="166"/>
        <v>9.267301375201828E-2</v>
      </c>
      <c r="BI75">
        <f t="shared" si="167"/>
        <v>0</v>
      </c>
      <c r="BJ75">
        <f t="shared" si="168"/>
        <v>0.81040779666736129</v>
      </c>
      <c r="BK75">
        <f t="shared" si="169"/>
        <v>9.0410753708267504E-3</v>
      </c>
      <c r="BL75">
        <f t="shared" si="170"/>
        <v>2.2837036598465691E-3</v>
      </c>
      <c r="BM75">
        <f t="shared" si="171"/>
        <v>1.3254289570079044E-3</v>
      </c>
      <c r="BN75">
        <f t="shared" si="172"/>
        <v>7.099190208280559E-4</v>
      </c>
      <c r="BO75">
        <f t="shared" si="173"/>
        <v>0</v>
      </c>
      <c r="BP75">
        <f t="shared" si="174"/>
        <v>1.923140149682826</v>
      </c>
      <c r="BQ75">
        <f t="shared" si="175"/>
        <v>2.0779412201535732</v>
      </c>
    </row>
    <row r="76" spans="1:69" s="27" customFormat="1" x14ac:dyDescent="0.15">
      <c r="A76" s="27" t="s">
        <v>149</v>
      </c>
      <c r="B76" s="27">
        <v>306</v>
      </c>
      <c r="C76" s="27">
        <v>1142.6498855835239</v>
      </c>
      <c r="D76" s="28">
        <v>55.218000000000004</v>
      </c>
      <c r="E76" s="28">
        <v>0.128</v>
      </c>
      <c r="F76" s="28">
        <v>3.9540000000000002</v>
      </c>
      <c r="G76" s="28">
        <v>0.495</v>
      </c>
      <c r="H76" s="28">
        <v>6.6219999999999999</v>
      </c>
      <c r="I76" s="28">
        <v>32.637</v>
      </c>
      <c r="J76" s="28">
        <v>0.53300000000000003</v>
      </c>
      <c r="K76" s="28">
        <v>0.14000000000000001</v>
      </c>
      <c r="L76" s="28">
        <v>0.06</v>
      </c>
      <c r="M76" s="28">
        <v>8.0000000000000002E-3</v>
      </c>
      <c r="N76" s="28"/>
      <c r="O76" s="27">
        <f t="shared" si="133"/>
        <v>99.795000000000002</v>
      </c>
      <c r="Q76" s="28"/>
      <c r="R76" s="28"/>
      <c r="S76" s="28"/>
      <c r="U76" s="28"/>
      <c r="V76" s="29">
        <v>12</v>
      </c>
      <c r="W76" s="29">
        <v>4</v>
      </c>
      <c r="X76" s="15">
        <v>0</v>
      </c>
      <c r="Z76" s="30">
        <f t="shared" si="134"/>
        <v>1.9135361333633987</v>
      </c>
      <c r="AA76" s="30">
        <f t="shared" si="135"/>
        <v>3.3368290275859786E-3</v>
      </c>
      <c r="AB76" s="30">
        <f t="shared" si="136"/>
        <v>0.16148149180152399</v>
      </c>
      <c r="AC76" s="30">
        <f t="shared" si="137"/>
        <v>1.3561449110858955E-2</v>
      </c>
      <c r="AD76" s="30">
        <f t="shared" si="138"/>
        <v>0</v>
      </c>
      <c r="AE76" s="30">
        <f t="shared" si="139"/>
        <v>0.19190424925554606</v>
      </c>
      <c r="AF76" s="30">
        <f t="shared" si="140"/>
        <v>1.6859461160613551</v>
      </c>
      <c r="AG76" s="30">
        <f t="shared" si="141"/>
        <v>1.9789064246115897E-2</v>
      </c>
      <c r="AH76" s="30">
        <f t="shared" si="142"/>
        <v>4.1090240960257578E-3</v>
      </c>
      <c r="AI76" s="30">
        <f t="shared" si="143"/>
        <v>1.6724703580690366E-3</v>
      </c>
      <c r="AJ76" s="30">
        <f t="shared" si="144"/>
        <v>5.3747966468665489E-4</v>
      </c>
      <c r="AK76" s="30">
        <f t="shared" si="145"/>
        <v>0</v>
      </c>
      <c r="AL76" s="30">
        <f t="shared" si="146"/>
        <v>3.9958743069851659</v>
      </c>
      <c r="AM76" s="30">
        <f t="shared" si="147"/>
        <v>0.89780642121441834</v>
      </c>
      <c r="AN76" s="31">
        <f t="shared" si="148"/>
        <v>0</v>
      </c>
      <c r="AP76" s="27">
        <f t="shared" si="149"/>
        <v>55.218000000000004</v>
      </c>
      <c r="AQ76" s="27">
        <f t="shared" si="150"/>
        <v>0.128</v>
      </c>
      <c r="AR76" s="27">
        <f t="shared" si="151"/>
        <v>3.9540000000000002</v>
      </c>
      <c r="AS76" s="27">
        <f t="shared" si="152"/>
        <v>0.495</v>
      </c>
      <c r="AT76" s="27">
        <f t="shared" si="153"/>
        <v>0</v>
      </c>
      <c r="AU76" s="27">
        <f t="shared" si="154"/>
        <v>6.6219999999999999</v>
      </c>
      <c r="AV76" s="27">
        <f t="shared" si="155"/>
        <v>32.637</v>
      </c>
      <c r="AW76" s="27">
        <f t="shared" si="156"/>
        <v>0.53300000000000003</v>
      </c>
      <c r="AX76" s="27">
        <f t="shared" si="157"/>
        <v>0.14000000000000001</v>
      </c>
      <c r="AY76" s="27">
        <f t="shared" si="158"/>
        <v>0.06</v>
      </c>
      <c r="AZ76" s="27">
        <f t="shared" si="159"/>
        <v>8.0000000000000002E-3</v>
      </c>
      <c r="BA76" s="27">
        <f t="shared" si="160"/>
        <v>0</v>
      </c>
      <c r="BB76" s="27">
        <f t="shared" si="161"/>
        <v>99.795000000000002</v>
      </c>
      <c r="BD76" s="27">
        <f t="shared" si="162"/>
        <v>0.9190745672436752</v>
      </c>
      <c r="BE76" s="27">
        <f t="shared" si="163"/>
        <v>1.6026844965316906E-3</v>
      </c>
      <c r="BF76" s="27">
        <f t="shared" si="164"/>
        <v>7.7559827383287566E-2</v>
      </c>
      <c r="BG76" s="27">
        <f t="shared" si="165"/>
        <v>6.5135864201592208E-3</v>
      </c>
      <c r="BH76" s="27">
        <f t="shared" si="166"/>
        <v>9.2171928066366024E-2</v>
      </c>
      <c r="BI76" s="27">
        <f t="shared" si="167"/>
        <v>0</v>
      </c>
      <c r="BJ76" s="27">
        <f t="shared" si="168"/>
        <v>0.80976270580879506</v>
      </c>
      <c r="BK76" s="27">
        <f t="shared" si="169"/>
        <v>9.5047202616383789E-3</v>
      </c>
      <c r="BL76" s="27">
        <f t="shared" si="170"/>
        <v>1.9735710640649364E-3</v>
      </c>
      <c r="BM76" s="27">
        <f t="shared" si="171"/>
        <v>8.0329027697448741E-4</v>
      </c>
      <c r="BN76" s="27">
        <f t="shared" si="172"/>
        <v>2.5815237121020216E-4</v>
      </c>
      <c r="BO76" s="27">
        <f t="shared" si="173"/>
        <v>0</v>
      </c>
      <c r="BP76" s="27">
        <f t="shared" si="174"/>
        <v>1.9192250333927028</v>
      </c>
      <c r="BQ76" s="27">
        <f t="shared" si="175"/>
        <v>2.0820248993529824</v>
      </c>
    </row>
    <row r="77" spans="1:69" s="27" customFormat="1" x14ac:dyDescent="0.15">
      <c r="A77" s="27" t="s">
        <v>150</v>
      </c>
      <c r="B77" s="27">
        <v>307</v>
      </c>
      <c r="C77" s="27">
        <v>1158.520022883295</v>
      </c>
      <c r="D77" s="28">
        <v>55.241</v>
      </c>
      <c r="E77" s="28">
        <v>0.13200000000000001</v>
      </c>
      <c r="F77" s="28">
        <v>3.9319999999999999</v>
      </c>
      <c r="G77" s="28">
        <v>0.49099999999999999</v>
      </c>
      <c r="H77" s="28">
        <v>6.585</v>
      </c>
      <c r="I77" s="28">
        <v>32.206000000000003</v>
      </c>
      <c r="J77" s="28">
        <v>0.77200000000000002</v>
      </c>
      <c r="K77" s="28">
        <v>0.13800000000000001</v>
      </c>
      <c r="L77" s="28">
        <v>9.6000000000000002E-2</v>
      </c>
      <c r="M77" s="28">
        <v>0.02</v>
      </c>
      <c r="N77" s="28"/>
      <c r="O77" s="27">
        <f t="shared" si="133"/>
        <v>99.613000000000014</v>
      </c>
      <c r="Q77" s="28"/>
      <c r="R77" s="28"/>
      <c r="S77" s="28"/>
      <c r="U77" s="28"/>
      <c r="V77" s="29">
        <v>12</v>
      </c>
      <c r="W77" s="29">
        <v>4</v>
      </c>
      <c r="X77" s="15">
        <v>0</v>
      </c>
      <c r="Z77" s="30">
        <f t="shared" si="134"/>
        <v>1.9184337311966351</v>
      </c>
      <c r="AA77" s="30">
        <f t="shared" si="135"/>
        <v>3.4484758701692772E-3</v>
      </c>
      <c r="AB77" s="30">
        <f t="shared" si="136"/>
        <v>0.16092698401722694</v>
      </c>
      <c r="AC77" s="30">
        <f t="shared" si="137"/>
        <v>1.3480675877684065E-2</v>
      </c>
      <c r="AD77" s="30">
        <f t="shared" si="138"/>
        <v>0</v>
      </c>
      <c r="AE77" s="30">
        <f t="shared" si="139"/>
        <v>0.19124076363498194</v>
      </c>
      <c r="AF77" s="30">
        <f t="shared" si="140"/>
        <v>1.6672453789003814</v>
      </c>
      <c r="AG77" s="30">
        <f t="shared" si="141"/>
        <v>2.8723980606706535E-2</v>
      </c>
      <c r="AH77" s="30">
        <f t="shared" si="142"/>
        <v>4.0589996496780707E-3</v>
      </c>
      <c r="AI77" s="30">
        <f t="shared" si="143"/>
        <v>2.6816845322994694E-3</v>
      </c>
      <c r="AJ77" s="30">
        <f t="shared" si="144"/>
        <v>1.3465773999574708E-3</v>
      </c>
      <c r="AK77" s="30">
        <f t="shared" si="145"/>
        <v>0</v>
      </c>
      <c r="AL77" s="30">
        <f t="shared" si="146"/>
        <v>3.9915872516857203</v>
      </c>
      <c r="AM77" s="30">
        <f t="shared" si="147"/>
        <v>0.89709863352863661</v>
      </c>
      <c r="AN77" s="31">
        <f t="shared" si="148"/>
        <v>0</v>
      </c>
      <c r="AP77" s="27">
        <f t="shared" si="149"/>
        <v>55.241</v>
      </c>
      <c r="AQ77" s="27">
        <f t="shared" si="150"/>
        <v>0.13200000000000001</v>
      </c>
      <c r="AR77" s="27">
        <f t="shared" si="151"/>
        <v>3.9319999999999999</v>
      </c>
      <c r="AS77" s="27">
        <f t="shared" si="152"/>
        <v>0.49099999999999999</v>
      </c>
      <c r="AT77" s="27">
        <f t="shared" si="153"/>
        <v>0</v>
      </c>
      <c r="AU77" s="27">
        <f t="shared" si="154"/>
        <v>6.585</v>
      </c>
      <c r="AV77" s="27">
        <f t="shared" si="155"/>
        <v>32.206000000000003</v>
      </c>
      <c r="AW77" s="27">
        <f t="shared" si="156"/>
        <v>0.77200000000000002</v>
      </c>
      <c r="AX77" s="27">
        <f t="shared" si="157"/>
        <v>0.13800000000000001</v>
      </c>
      <c r="AY77" s="27">
        <f t="shared" si="158"/>
        <v>9.6000000000000002E-2</v>
      </c>
      <c r="AZ77" s="27">
        <f t="shared" si="159"/>
        <v>0.02</v>
      </c>
      <c r="BA77" s="27">
        <f t="shared" si="160"/>
        <v>0</v>
      </c>
      <c r="BB77" s="27">
        <f t="shared" si="161"/>
        <v>99.613000000000014</v>
      </c>
      <c r="BD77" s="27">
        <f t="shared" si="162"/>
        <v>0.91945739014647143</v>
      </c>
      <c r="BE77" s="27">
        <f t="shared" si="163"/>
        <v>1.6527683870483059E-3</v>
      </c>
      <c r="BF77" s="27">
        <f t="shared" si="164"/>
        <v>7.712828560219695E-2</v>
      </c>
      <c r="BG77" s="27">
        <f t="shared" si="165"/>
        <v>6.4609513783801557E-3</v>
      </c>
      <c r="BH77" s="27">
        <f t="shared" si="166"/>
        <v>9.1656923333890097E-2</v>
      </c>
      <c r="BI77" s="27">
        <f t="shared" si="167"/>
        <v>0</v>
      </c>
      <c r="BJ77" s="27">
        <f t="shared" si="168"/>
        <v>0.79906908426871515</v>
      </c>
      <c r="BK77" s="27">
        <f t="shared" si="169"/>
        <v>1.3766686757945269E-2</v>
      </c>
      <c r="BL77" s="27">
        <f t="shared" si="170"/>
        <v>1.9453771917211516E-3</v>
      </c>
      <c r="BM77" s="27">
        <f t="shared" si="171"/>
        <v>1.2852644431591799E-3</v>
      </c>
      <c r="BN77" s="27">
        <f t="shared" si="172"/>
        <v>6.4538092802550549E-4</v>
      </c>
      <c r="BO77" s="27">
        <f t="shared" si="173"/>
        <v>0</v>
      </c>
      <c r="BP77" s="27">
        <f t="shared" si="174"/>
        <v>1.9130681124375533</v>
      </c>
      <c r="BQ77" s="27">
        <f t="shared" si="175"/>
        <v>2.0864846503556023</v>
      </c>
    </row>
    <row r="78" spans="1:69" s="27" customFormat="1" x14ac:dyDescent="0.15">
      <c r="A78" s="27" t="s">
        <v>151</v>
      </c>
      <c r="B78" s="27">
        <v>308</v>
      </c>
      <c r="C78" s="27">
        <v>1174.3901601830662</v>
      </c>
      <c r="D78" s="28">
        <v>55.389000000000003</v>
      </c>
      <c r="E78" s="28">
        <v>0.14000000000000001</v>
      </c>
      <c r="F78" s="28">
        <v>3.9009999999999998</v>
      </c>
      <c r="G78" s="28">
        <v>0.50800000000000001</v>
      </c>
      <c r="H78" s="28">
        <v>6.548</v>
      </c>
      <c r="I78" s="28">
        <v>32.418999999999997</v>
      </c>
      <c r="J78" s="28">
        <v>0.626</v>
      </c>
      <c r="K78" s="28">
        <v>0.15</v>
      </c>
      <c r="L78" s="28">
        <v>6.6000000000000003E-2</v>
      </c>
      <c r="M78" s="28">
        <v>1.7999999999999999E-2</v>
      </c>
      <c r="N78" s="28"/>
      <c r="O78" s="27">
        <f t="shared" si="133"/>
        <v>99.765000000000015</v>
      </c>
      <c r="Q78" s="28"/>
      <c r="R78" s="28"/>
      <c r="S78" s="28"/>
      <c r="U78" s="28"/>
      <c r="V78" s="29">
        <v>12</v>
      </c>
      <c r="W78" s="29">
        <v>4</v>
      </c>
      <c r="X78" s="15">
        <v>0</v>
      </c>
      <c r="Z78" s="30">
        <f t="shared" si="134"/>
        <v>1.9192673386951187</v>
      </c>
      <c r="AA78" s="30">
        <f t="shared" si="135"/>
        <v>3.6492866147378273E-3</v>
      </c>
      <c r="AB78" s="30">
        <f t="shared" si="136"/>
        <v>0.15930081271900923</v>
      </c>
      <c r="AC78" s="30">
        <f t="shared" si="137"/>
        <v>1.3916196909994721E-2</v>
      </c>
      <c r="AD78" s="30">
        <f t="shared" si="138"/>
        <v>0</v>
      </c>
      <c r="AE78" s="30">
        <f t="shared" si="139"/>
        <v>0.18974049919779767</v>
      </c>
      <c r="AF78" s="30">
        <f t="shared" si="140"/>
        <v>1.6745149390290923</v>
      </c>
      <c r="AG78" s="30">
        <f t="shared" si="141"/>
        <v>2.3239583263193843E-2</v>
      </c>
      <c r="AH78" s="30">
        <f t="shared" si="142"/>
        <v>4.4020793298938515E-3</v>
      </c>
      <c r="AI78" s="30">
        <f t="shared" si="143"/>
        <v>1.8395308167965495E-3</v>
      </c>
      <c r="AJ78" s="30">
        <f t="shared" si="144"/>
        <v>1.2092066000128898E-3</v>
      </c>
      <c r="AK78" s="30">
        <f t="shared" si="145"/>
        <v>0</v>
      </c>
      <c r="AL78" s="30">
        <f t="shared" si="146"/>
        <v>3.9910794731756476</v>
      </c>
      <c r="AM78" s="30">
        <f t="shared" si="147"/>
        <v>0.89822183413971346</v>
      </c>
      <c r="AN78" s="31">
        <f t="shared" si="148"/>
        <v>0</v>
      </c>
      <c r="AP78" s="27">
        <f t="shared" si="149"/>
        <v>55.389000000000003</v>
      </c>
      <c r="AQ78" s="27">
        <f t="shared" si="150"/>
        <v>0.14000000000000001</v>
      </c>
      <c r="AR78" s="27">
        <f t="shared" si="151"/>
        <v>3.9009999999999998</v>
      </c>
      <c r="AS78" s="27">
        <f t="shared" si="152"/>
        <v>0.50800000000000001</v>
      </c>
      <c r="AT78" s="27">
        <f t="shared" si="153"/>
        <v>0</v>
      </c>
      <c r="AU78" s="27">
        <f t="shared" si="154"/>
        <v>6.548</v>
      </c>
      <c r="AV78" s="27">
        <f t="shared" si="155"/>
        <v>32.418999999999997</v>
      </c>
      <c r="AW78" s="27">
        <f t="shared" si="156"/>
        <v>0.626</v>
      </c>
      <c r="AX78" s="27">
        <f t="shared" si="157"/>
        <v>0.15</v>
      </c>
      <c r="AY78" s="27">
        <f t="shared" si="158"/>
        <v>6.6000000000000003E-2</v>
      </c>
      <c r="AZ78" s="27">
        <f t="shared" si="159"/>
        <v>1.7999999999999999E-2</v>
      </c>
      <c r="BA78" s="27">
        <f t="shared" si="160"/>
        <v>0</v>
      </c>
      <c r="BB78" s="27">
        <f t="shared" si="161"/>
        <v>99.765000000000015</v>
      </c>
      <c r="BD78" s="27">
        <f t="shared" si="162"/>
        <v>0.92192077230359526</v>
      </c>
      <c r="BE78" s="27">
        <f t="shared" si="163"/>
        <v>1.7529361680815368E-3</v>
      </c>
      <c r="BF78" s="27">
        <f t="shared" si="164"/>
        <v>7.6520204001569239E-2</v>
      </c>
      <c r="BG78" s="27">
        <f t="shared" si="165"/>
        <v>6.6846503059411798E-3</v>
      </c>
      <c r="BH78" s="27">
        <f t="shared" si="166"/>
        <v>9.1141918601414185E-2</v>
      </c>
      <c r="BI78" s="27">
        <f t="shared" si="167"/>
        <v>0</v>
      </c>
      <c r="BJ78" s="27">
        <f t="shared" si="168"/>
        <v>0.80435386707158518</v>
      </c>
      <c r="BK78" s="27">
        <f t="shared" si="169"/>
        <v>1.1163142371079971E-2</v>
      </c>
      <c r="BL78" s="27">
        <f t="shared" si="170"/>
        <v>2.1145404257838602E-3</v>
      </c>
      <c r="BM78" s="27">
        <f t="shared" si="171"/>
        <v>8.8361930467193621E-4</v>
      </c>
      <c r="BN78" s="27">
        <f t="shared" si="172"/>
        <v>5.8084283522295485E-4</v>
      </c>
      <c r="BO78" s="27">
        <f t="shared" si="173"/>
        <v>0</v>
      </c>
      <c r="BP78" s="27">
        <f t="shared" si="174"/>
        <v>1.9171164933889455</v>
      </c>
      <c r="BQ78" s="27">
        <f t="shared" si="175"/>
        <v>2.0818137483760806</v>
      </c>
    </row>
    <row r="79" spans="1:69" x14ac:dyDescent="0.15">
      <c r="A79" t="s">
        <v>152</v>
      </c>
      <c r="B79">
        <v>309</v>
      </c>
      <c r="C79">
        <v>1190.2602974828374</v>
      </c>
      <c r="D79" s="1">
        <v>55.637</v>
      </c>
      <c r="E79" s="1">
        <v>0.13100000000000001</v>
      </c>
      <c r="F79" s="1">
        <v>3.871</v>
      </c>
      <c r="G79" s="1">
        <v>0.47499999999999998</v>
      </c>
      <c r="H79" s="1">
        <v>6.556</v>
      </c>
      <c r="I79" s="1">
        <v>32.840000000000003</v>
      </c>
      <c r="J79" s="1">
        <v>0.746</v>
      </c>
      <c r="K79" s="1">
        <v>0.22900000000000001</v>
      </c>
      <c r="L79" s="1">
        <v>9.9000000000000005E-2</v>
      </c>
      <c r="M79" s="1">
        <v>0.03</v>
      </c>
      <c r="O79">
        <f t="shared" si="133"/>
        <v>100.614</v>
      </c>
      <c r="V79" s="37">
        <v>12</v>
      </c>
      <c r="W79" s="37">
        <v>4</v>
      </c>
      <c r="X79" s="15">
        <v>0</v>
      </c>
      <c r="Z79" s="14">
        <f t="shared" si="134"/>
        <v>1.9139534519755248</v>
      </c>
      <c r="AA79" s="14">
        <f t="shared" si="135"/>
        <v>3.3900566283473522E-3</v>
      </c>
      <c r="AB79" s="14">
        <f t="shared" si="136"/>
        <v>0.15693540451916357</v>
      </c>
      <c r="AC79" s="14">
        <f t="shared" si="137"/>
        <v>1.2918324254237805E-2</v>
      </c>
      <c r="AD79" s="14">
        <f t="shared" si="138"/>
        <v>0</v>
      </c>
      <c r="AE79" s="14">
        <f t="shared" si="139"/>
        <v>0.18860188616125756</v>
      </c>
      <c r="AF79" s="14">
        <f t="shared" si="140"/>
        <v>1.6840240098040409</v>
      </c>
      <c r="AG79" s="14">
        <f t="shared" si="141"/>
        <v>2.7494672366137493E-2</v>
      </c>
      <c r="AH79" s="14">
        <f t="shared" si="142"/>
        <v>6.6720271776905061E-3</v>
      </c>
      <c r="AI79" s="14">
        <f t="shared" si="143"/>
        <v>2.7393911318551499E-3</v>
      </c>
      <c r="AJ79" s="14">
        <f t="shared" si="144"/>
        <v>2.0008059823431634E-3</v>
      </c>
      <c r="AK79" s="14">
        <f t="shared" si="145"/>
        <v>0</v>
      </c>
      <c r="AL79" s="14">
        <f t="shared" si="146"/>
        <v>3.9987300300005977</v>
      </c>
      <c r="AM79" s="14">
        <f t="shared" si="147"/>
        <v>0.8992848029242716</v>
      </c>
      <c r="AN79" s="11">
        <f t="shared" si="148"/>
        <v>0</v>
      </c>
      <c r="AP79">
        <f t="shared" si="149"/>
        <v>55.637</v>
      </c>
      <c r="AQ79">
        <f t="shared" si="150"/>
        <v>0.13100000000000001</v>
      </c>
      <c r="AR79">
        <f t="shared" si="151"/>
        <v>3.871</v>
      </c>
      <c r="AS79">
        <f t="shared" si="152"/>
        <v>0.47499999999999998</v>
      </c>
      <c r="AT79">
        <f t="shared" si="153"/>
        <v>0</v>
      </c>
      <c r="AU79">
        <f t="shared" si="154"/>
        <v>6.556</v>
      </c>
      <c r="AV79">
        <f t="shared" si="155"/>
        <v>32.840000000000003</v>
      </c>
      <c r="AW79">
        <f t="shared" si="156"/>
        <v>0.746</v>
      </c>
      <c r="AX79">
        <f t="shared" si="157"/>
        <v>0.22900000000000001</v>
      </c>
      <c r="AY79">
        <f t="shared" si="158"/>
        <v>9.9000000000000005E-2</v>
      </c>
      <c r="AZ79">
        <f t="shared" si="159"/>
        <v>0.03</v>
      </c>
      <c r="BA79">
        <f t="shared" si="160"/>
        <v>0</v>
      </c>
      <c r="BB79">
        <f t="shared" si="161"/>
        <v>100.614</v>
      </c>
      <c r="BD79">
        <f t="shared" si="162"/>
        <v>0.92604860186418114</v>
      </c>
      <c r="BE79">
        <f t="shared" si="163"/>
        <v>1.640247414419152E-3</v>
      </c>
      <c r="BF79">
        <f t="shared" si="164"/>
        <v>7.593173793644567E-2</v>
      </c>
      <c r="BG79">
        <f t="shared" si="165"/>
        <v>6.2504112112638979E-3</v>
      </c>
      <c r="BH79">
        <f t="shared" si="166"/>
        <v>9.1253270976003567E-2</v>
      </c>
      <c r="BI79">
        <f t="shared" si="167"/>
        <v>0</v>
      </c>
      <c r="BJ79">
        <f t="shared" si="168"/>
        <v>0.81479937674298597</v>
      </c>
      <c r="BK79">
        <f t="shared" si="169"/>
        <v>1.3303041867133641E-2</v>
      </c>
      <c r="BL79">
        <f t="shared" si="170"/>
        <v>3.22819838336336E-3</v>
      </c>
      <c r="BM79">
        <f t="shared" si="171"/>
        <v>1.3254289570079044E-3</v>
      </c>
      <c r="BN79">
        <f t="shared" si="172"/>
        <v>9.6807139203825812E-4</v>
      </c>
      <c r="BO79">
        <f t="shared" si="173"/>
        <v>0</v>
      </c>
      <c r="BP79">
        <f t="shared" si="174"/>
        <v>1.9347483867448425</v>
      </c>
      <c r="BQ79">
        <f t="shared" si="175"/>
        <v>2.0667958983174781</v>
      </c>
    </row>
    <row r="80" spans="1:69" x14ac:dyDescent="0.15">
      <c r="A80" t="s">
        <v>153</v>
      </c>
      <c r="B80">
        <v>310</v>
      </c>
      <c r="C80">
        <v>1206.1304347826085</v>
      </c>
      <c r="D80" s="1">
        <v>55.494</v>
      </c>
      <c r="E80" s="1">
        <v>0.124</v>
      </c>
      <c r="F80" s="1">
        <v>3.669</v>
      </c>
      <c r="G80" s="1">
        <v>0.40100000000000002</v>
      </c>
      <c r="H80" s="1">
        <v>6.6260000000000003</v>
      </c>
      <c r="I80" s="1">
        <v>32.302</v>
      </c>
      <c r="J80" s="1">
        <v>0.58699999999999997</v>
      </c>
      <c r="K80" s="1">
        <v>0.19600000000000001</v>
      </c>
      <c r="L80" s="1">
        <v>4.7E-2</v>
      </c>
      <c r="M80" s="1">
        <v>1.7000000000000001E-2</v>
      </c>
      <c r="O80">
        <f t="shared" si="133"/>
        <v>99.463000000000008</v>
      </c>
      <c r="V80" s="37">
        <v>12</v>
      </c>
      <c r="W80" s="37">
        <v>4</v>
      </c>
      <c r="X80" s="15">
        <v>0</v>
      </c>
      <c r="Z80" s="14">
        <f t="shared" si="134"/>
        <v>1.928243441821488</v>
      </c>
      <c r="AA80" s="14">
        <f t="shared" si="135"/>
        <v>3.2411975985494564E-3</v>
      </c>
      <c r="AB80" s="14">
        <f t="shared" si="136"/>
        <v>0.15024278928037879</v>
      </c>
      <c r="AC80" s="14">
        <f t="shared" si="137"/>
        <v>1.1015522715809625E-2</v>
      </c>
      <c r="AD80" s="14">
        <f t="shared" si="138"/>
        <v>0</v>
      </c>
      <c r="AE80" s="14">
        <f t="shared" si="139"/>
        <v>0.19253366787880299</v>
      </c>
      <c r="AF80" s="14">
        <f t="shared" si="140"/>
        <v>1.6731031219717474</v>
      </c>
      <c r="AG80" s="14">
        <f t="shared" si="141"/>
        <v>2.1852241364552896E-2</v>
      </c>
      <c r="AH80" s="14">
        <f t="shared" si="142"/>
        <v>5.7680174000219343E-3</v>
      </c>
      <c r="AI80" s="14">
        <f t="shared" si="143"/>
        <v>1.3136052483953078E-3</v>
      </c>
      <c r="AJ80" s="14">
        <f t="shared" si="144"/>
        <v>1.1451986042434537E-3</v>
      </c>
      <c r="AK80" s="14">
        <f t="shared" si="145"/>
        <v>0</v>
      </c>
      <c r="AL80" s="14">
        <f t="shared" si="146"/>
        <v>3.9884588038839897</v>
      </c>
      <c r="AM80" s="14">
        <f t="shared" si="147"/>
        <v>0.89680002617539178</v>
      </c>
      <c r="AN80" s="11">
        <f t="shared" si="148"/>
        <v>0</v>
      </c>
      <c r="AP80">
        <f t="shared" si="149"/>
        <v>55.494</v>
      </c>
      <c r="AQ80">
        <f t="shared" si="150"/>
        <v>0.124</v>
      </c>
      <c r="AR80">
        <f t="shared" si="151"/>
        <v>3.669</v>
      </c>
      <c r="AS80">
        <f t="shared" si="152"/>
        <v>0.40100000000000002</v>
      </c>
      <c r="AT80">
        <f t="shared" si="153"/>
        <v>0</v>
      </c>
      <c r="AU80">
        <f t="shared" si="154"/>
        <v>6.6260000000000003</v>
      </c>
      <c r="AV80">
        <f t="shared" si="155"/>
        <v>32.302</v>
      </c>
      <c r="AW80">
        <f t="shared" si="156"/>
        <v>0.58699999999999997</v>
      </c>
      <c r="AX80">
        <f t="shared" si="157"/>
        <v>0.19600000000000001</v>
      </c>
      <c r="AY80">
        <f t="shared" si="158"/>
        <v>4.7E-2</v>
      </c>
      <c r="AZ80">
        <f t="shared" si="159"/>
        <v>1.7000000000000001E-2</v>
      </c>
      <c r="BA80">
        <f t="shared" si="160"/>
        <v>0</v>
      </c>
      <c r="BB80">
        <f t="shared" si="161"/>
        <v>99.463000000000008</v>
      </c>
      <c r="BD80">
        <f t="shared" si="162"/>
        <v>0.92366844207723042</v>
      </c>
      <c r="BE80">
        <f t="shared" si="163"/>
        <v>1.5526006060150753E-3</v>
      </c>
      <c r="BF80">
        <f t="shared" si="164"/>
        <v>7.1969399764613584E-2</v>
      </c>
      <c r="BG80">
        <f t="shared" si="165"/>
        <v>5.2766629383512072E-3</v>
      </c>
      <c r="BH80">
        <f t="shared" si="166"/>
        <v>9.2227604253660722E-2</v>
      </c>
      <c r="BI80">
        <f t="shared" si="167"/>
        <v>0</v>
      </c>
      <c r="BJ80">
        <f t="shared" si="168"/>
        <v>0.8014509582080368</v>
      </c>
      <c r="BK80">
        <f t="shared" si="169"/>
        <v>1.0467675034862529E-2</v>
      </c>
      <c r="BL80">
        <f t="shared" si="170"/>
        <v>2.762999489690911E-3</v>
      </c>
      <c r="BM80">
        <f t="shared" si="171"/>
        <v>6.292440502966818E-4</v>
      </c>
      <c r="BN80">
        <f t="shared" si="172"/>
        <v>5.4857378882167964E-4</v>
      </c>
      <c r="BO80">
        <f t="shared" si="173"/>
        <v>0</v>
      </c>
      <c r="BP80">
        <f t="shared" si="174"/>
        <v>1.9105541602115796</v>
      </c>
      <c r="BQ80">
        <f t="shared" si="175"/>
        <v>2.0875926403689586</v>
      </c>
    </row>
    <row r="81" spans="1:69" x14ac:dyDescent="0.15">
      <c r="A81" t="s">
        <v>154</v>
      </c>
      <c r="B81">
        <v>311</v>
      </c>
      <c r="C81">
        <v>1222.0005720823797</v>
      </c>
      <c r="D81" s="1">
        <v>55.561999999999998</v>
      </c>
      <c r="E81" s="1">
        <v>0.153</v>
      </c>
      <c r="F81" s="1">
        <v>3.8420000000000001</v>
      </c>
      <c r="G81" s="1">
        <v>0.48</v>
      </c>
      <c r="H81" s="1">
        <v>6.4809999999999999</v>
      </c>
      <c r="I81" s="1">
        <v>32.386000000000003</v>
      </c>
      <c r="J81" s="1">
        <v>1.579</v>
      </c>
      <c r="K81" s="1">
        <v>0.12</v>
      </c>
      <c r="L81" s="1">
        <v>8.3000000000000004E-2</v>
      </c>
      <c r="M81" s="1">
        <v>3.1E-2</v>
      </c>
      <c r="O81">
        <f t="shared" si="133"/>
        <v>100.717</v>
      </c>
      <c r="V81" s="37">
        <v>12</v>
      </c>
      <c r="W81" s="37">
        <v>4</v>
      </c>
      <c r="X81" s="15">
        <v>0</v>
      </c>
      <c r="Z81" s="14">
        <f t="shared" si="134"/>
        <v>1.9126177419325865</v>
      </c>
      <c r="AA81" s="14">
        <f t="shared" si="135"/>
        <v>3.9619567556132386E-3</v>
      </c>
      <c r="AB81" s="14">
        <f t="shared" si="136"/>
        <v>0.15586110946144538</v>
      </c>
      <c r="AC81" s="14">
        <f t="shared" si="137"/>
        <v>1.3062805246219528E-2</v>
      </c>
      <c r="AD81" s="14">
        <f t="shared" si="138"/>
        <v>0</v>
      </c>
      <c r="AE81" s="14">
        <f t="shared" si="139"/>
        <v>0.18656567820129097</v>
      </c>
      <c r="AF81" s="14">
        <f t="shared" si="140"/>
        <v>1.661824223567788</v>
      </c>
      <c r="AG81" s="14">
        <f t="shared" si="141"/>
        <v>5.8233714693140988E-2</v>
      </c>
      <c r="AH81" s="14">
        <f t="shared" si="142"/>
        <v>3.4985349219398129E-3</v>
      </c>
      <c r="AI81" s="14">
        <f t="shared" si="143"/>
        <v>2.2981564273089126E-3</v>
      </c>
      <c r="AJ81" s="14">
        <f t="shared" si="144"/>
        <v>2.0688455012700586E-3</v>
      </c>
      <c r="AK81" s="14">
        <f t="shared" si="145"/>
        <v>0</v>
      </c>
      <c r="AL81" s="14">
        <f t="shared" si="146"/>
        <v>3.9999927667086035</v>
      </c>
      <c r="AM81" s="14">
        <f t="shared" si="147"/>
        <v>0.8990658421025074</v>
      </c>
      <c r="AN81" s="11">
        <f t="shared" si="148"/>
        <v>0</v>
      </c>
      <c r="AP81">
        <f t="shared" si="149"/>
        <v>55.561999999999998</v>
      </c>
      <c r="AQ81">
        <f t="shared" si="150"/>
        <v>0.153</v>
      </c>
      <c r="AR81">
        <f t="shared" si="151"/>
        <v>3.8420000000000001</v>
      </c>
      <c r="AS81">
        <f t="shared" si="152"/>
        <v>0.48</v>
      </c>
      <c r="AT81">
        <f t="shared" si="153"/>
        <v>0</v>
      </c>
      <c r="AU81">
        <f t="shared" si="154"/>
        <v>6.4809999999999999</v>
      </c>
      <c r="AV81">
        <f t="shared" si="155"/>
        <v>32.386000000000003</v>
      </c>
      <c r="AW81">
        <f t="shared" si="156"/>
        <v>1.579</v>
      </c>
      <c r="AX81">
        <f t="shared" si="157"/>
        <v>0.12</v>
      </c>
      <c r="AY81">
        <f t="shared" si="158"/>
        <v>8.3000000000000004E-2</v>
      </c>
      <c r="AZ81">
        <f t="shared" si="159"/>
        <v>3.1E-2</v>
      </c>
      <c r="BA81">
        <f t="shared" si="160"/>
        <v>0</v>
      </c>
      <c r="BB81">
        <f t="shared" si="161"/>
        <v>100.717</v>
      </c>
      <c r="BD81">
        <f t="shared" si="162"/>
        <v>0.92480026631158452</v>
      </c>
      <c r="BE81">
        <f t="shared" si="163"/>
        <v>1.9157088122605363E-3</v>
      </c>
      <c r="BF81">
        <f t="shared" si="164"/>
        <v>7.5362887406826215E-2</v>
      </c>
      <c r="BG81">
        <f t="shared" si="165"/>
        <v>6.3162050134877292E-3</v>
      </c>
      <c r="BH81">
        <f t="shared" si="166"/>
        <v>9.0209342464228057E-2</v>
      </c>
      <c r="BI81">
        <f t="shared" si="167"/>
        <v>0</v>
      </c>
      <c r="BJ81">
        <f t="shared" si="168"/>
        <v>0.80353509790494337</v>
      </c>
      <c r="BK81">
        <f t="shared" si="169"/>
        <v>2.815751086890619E-2</v>
      </c>
      <c r="BL81">
        <f t="shared" si="170"/>
        <v>1.6916323406270882E-3</v>
      </c>
      <c r="BM81">
        <f t="shared" si="171"/>
        <v>1.1112182164813742E-3</v>
      </c>
      <c r="BN81">
        <f t="shared" si="172"/>
        <v>1.0003404384395333E-3</v>
      </c>
      <c r="BO81">
        <f t="shared" si="173"/>
        <v>0</v>
      </c>
      <c r="BP81">
        <f t="shared" si="174"/>
        <v>1.9341002097777849</v>
      </c>
      <c r="BQ81">
        <f t="shared" si="175"/>
        <v>2.0681414264301106</v>
      </c>
    </row>
    <row r="82" spans="1:69" x14ac:dyDescent="0.15">
      <c r="A82" t="s">
        <v>155</v>
      </c>
      <c r="B82">
        <v>312</v>
      </c>
      <c r="C82">
        <v>1237.8707093821508</v>
      </c>
      <c r="D82" s="1">
        <v>55.610999999999997</v>
      </c>
      <c r="E82" s="1">
        <v>0.159</v>
      </c>
      <c r="F82" s="1">
        <v>3.7719999999999998</v>
      </c>
      <c r="G82" s="1">
        <v>0.48699999999999999</v>
      </c>
      <c r="H82" s="1">
        <v>6.5359999999999996</v>
      </c>
      <c r="I82" s="1">
        <v>32.840000000000003</v>
      </c>
      <c r="J82" s="1">
        <v>0.52600000000000002</v>
      </c>
      <c r="K82" s="1">
        <v>0.14000000000000001</v>
      </c>
      <c r="L82" s="1">
        <v>7.0999999999999994E-2</v>
      </c>
      <c r="M82" s="1">
        <v>1.4999999999999999E-2</v>
      </c>
      <c r="O82">
        <f t="shared" si="133"/>
        <v>100.157</v>
      </c>
      <c r="V82" s="37">
        <v>12</v>
      </c>
      <c r="W82" s="37">
        <v>4</v>
      </c>
      <c r="X82" s="15">
        <v>0</v>
      </c>
      <c r="Z82" s="14">
        <f t="shared" si="134"/>
        <v>1.9189509299084899</v>
      </c>
      <c r="AA82" s="14">
        <f t="shared" si="135"/>
        <v>4.1273213045698249E-3</v>
      </c>
      <c r="AB82" s="14">
        <f t="shared" si="136"/>
        <v>0.15339278821491692</v>
      </c>
      <c r="AC82" s="14">
        <f t="shared" si="137"/>
        <v>1.3285473290600194E-2</v>
      </c>
      <c r="AD82" s="14">
        <f t="shared" si="138"/>
        <v>0</v>
      </c>
      <c r="AE82" s="14">
        <f t="shared" si="139"/>
        <v>0.18860561936249856</v>
      </c>
      <c r="AF82" s="14">
        <f t="shared" si="140"/>
        <v>1.6892105177595051</v>
      </c>
      <c r="AG82" s="14">
        <f t="shared" si="141"/>
        <v>1.9446030532582509E-2</v>
      </c>
      <c r="AH82" s="14">
        <f t="shared" si="142"/>
        <v>4.091531110750825E-3</v>
      </c>
      <c r="AI82" s="14">
        <f t="shared" si="143"/>
        <v>1.9706645190242142E-3</v>
      </c>
      <c r="AJ82" s="14">
        <f t="shared" si="144"/>
        <v>1.0034840624877711E-3</v>
      </c>
      <c r="AK82" s="14">
        <f t="shared" si="145"/>
        <v>0</v>
      </c>
      <c r="AL82" s="14">
        <f t="shared" si="146"/>
        <v>3.9940843600654259</v>
      </c>
      <c r="AM82" s="14">
        <f t="shared" si="147"/>
        <v>0.89956118938696461</v>
      </c>
      <c r="AN82" s="11">
        <f t="shared" si="148"/>
        <v>0</v>
      </c>
      <c r="AP82">
        <f t="shared" si="149"/>
        <v>55.610999999999997</v>
      </c>
      <c r="AQ82">
        <f t="shared" si="150"/>
        <v>0.159</v>
      </c>
      <c r="AR82">
        <f t="shared" si="151"/>
        <v>3.7719999999999998</v>
      </c>
      <c r="AS82">
        <f t="shared" si="152"/>
        <v>0.48699999999999999</v>
      </c>
      <c r="AT82">
        <f t="shared" si="153"/>
        <v>0</v>
      </c>
      <c r="AU82">
        <f t="shared" si="154"/>
        <v>6.5359999999999996</v>
      </c>
      <c r="AV82">
        <f t="shared" si="155"/>
        <v>32.840000000000003</v>
      </c>
      <c r="AW82">
        <f t="shared" si="156"/>
        <v>0.52600000000000002</v>
      </c>
      <c r="AX82">
        <f t="shared" si="157"/>
        <v>0.14000000000000001</v>
      </c>
      <c r="AY82">
        <f t="shared" si="158"/>
        <v>7.0999999999999994E-2</v>
      </c>
      <c r="AZ82">
        <f t="shared" si="159"/>
        <v>1.4999999999999999E-2</v>
      </c>
      <c r="BA82">
        <f t="shared" si="160"/>
        <v>0</v>
      </c>
      <c r="BB82">
        <f t="shared" si="161"/>
        <v>100.157</v>
      </c>
      <c r="BD82">
        <f t="shared" si="162"/>
        <v>0.92561584553928089</v>
      </c>
      <c r="BE82">
        <f t="shared" si="163"/>
        <v>1.9908346480354594E-3</v>
      </c>
      <c r="BF82">
        <f t="shared" si="164"/>
        <v>7.3989799921537855E-2</v>
      </c>
      <c r="BG82">
        <f t="shared" si="165"/>
        <v>6.4083163366010915E-3</v>
      </c>
      <c r="BH82">
        <f t="shared" si="166"/>
        <v>9.097489003953009E-2</v>
      </c>
      <c r="BI82">
        <f t="shared" si="167"/>
        <v>0</v>
      </c>
      <c r="BJ82">
        <f t="shared" si="168"/>
        <v>0.81479937674298597</v>
      </c>
      <c r="BK82">
        <f t="shared" si="169"/>
        <v>9.3798927910352485E-3</v>
      </c>
      <c r="BL82">
        <f t="shared" si="170"/>
        <v>1.9735710640649364E-3</v>
      </c>
      <c r="BM82">
        <f t="shared" si="171"/>
        <v>9.5056016108647676E-4</v>
      </c>
      <c r="BN82">
        <f t="shared" si="172"/>
        <v>4.8403569601912906E-4</v>
      </c>
      <c r="BO82">
        <f t="shared" si="173"/>
        <v>0</v>
      </c>
      <c r="BP82">
        <f t="shared" si="174"/>
        <v>1.9265671229401773</v>
      </c>
      <c r="BQ82">
        <f t="shared" si="175"/>
        <v>2.0731612786841107</v>
      </c>
    </row>
    <row r="83" spans="1:69" x14ac:dyDescent="0.15">
      <c r="A83" t="s">
        <v>156</v>
      </c>
      <c r="B83">
        <v>313</v>
      </c>
      <c r="C83">
        <v>1253.740846681922</v>
      </c>
      <c r="D83" s="1">
        <v>55.689</v>
      </c>
      <c r="E83" s="1">
        <v>0.12</v>
      </c>
      <c r="F83" s="1">
        <v>3.823</v>
      </c>
      <c r="G83" s="1">
        <v>0.47</v>
      </c>
      <c r="H83" s="1">
        <v>6.6989999999999998</v>
      </c>
      <c r="I83" s="1">
        <v>32.887</v>
      </c>
      <c r="J83" s="1">
        <v>0.64900000000000002</v>
      </c>
      <c r="K83" s="1">
        <v>0.13400000000000001</v>
      </c>
      <c r="L83" s="1">
        <v>0.10199999999999999</v>
      </c>
      <c r="M83" s="1">
        <v>0.02</v>
      </c>
      <c r="O83">
        <f t="shared" si="133"/>
        <v>100.593</v>
      </c>
      <c r="V83" s="37">
        <v>12</v>
      </c>
      <c r="W83" s="37">
        <v>4</v>
      </c>
      <c r="X83" s="15">
        <v>0</v>
      </c>
      <c r="Z83" s="14">
        <f t="shared" si="134"/>
        <v>1.915801048418758</v>
      </c>
      <c r="AA83" s="14">
        <f t="shared" si="135"/>
        <v>3.1054906314896117E-3</v>
      </c>
      <c r="AB83" s="14">
        <f t="shared" si="136"/>
        <v>0.1549941754582029</v>
      </c>
      <c r="AC83" s="14">
        <f t="shared" si="137"/>
        <v>1.2782733945658504E-2</v>
      </c>
      <c r="AD83" s="14">
        <f t="shared" si="138"/>
        <v>0</v>
      </c>
      <c r="AE83" s="14">
        <f t="shared" si="139"/>
        <v>0.19272159654653437</v>
      </c>
      <c r="AF83" s="14">
        <f t="shared" si="140"/>
        <v>1.6864858790418671</v>
      </c>
      <c r="AG83" s="14">
        <f t="shared" si="141"/>
        <v>2.392036148381263E-2</v>
      </c>
      <c r="AH83" s="14">
        <f t="shared" si="142"/>
        <v>3.9042753869126881E-3</v>
      </c>
      <c r="AI83" s="14">
        <f t="shared" si="143"/>
        <v>2.82248955131374E-3</v>
      </c>
      <c r="AJ83" s="14">
        <f t="shared" si="144"/>
        <v>1.3339115665414593E-3</v>
      </c>
      <c r="AK83" s="14">
        <f t="shared" si="145"/>
        <v>0</v>
      </c>
      <c r="AL83" s="14">
        <f t="shared" si="146"/>
        <v>3.9978719620310912</v>
      </c>
      <c r="AM83" s="14">
        <f t="shared" si="147"/>
        <v>0.89744527996506029</v>
      </c>
      <c r="AN83" s="11">
        <f t="shared" si="148"/>
        <v>0</v>
      </c>
      <c r="AP83">
        <f t="shared" si="149"/>
        <v>55.689</v>
      </c>
      <c r="AQ83">
        <f t="shared" si="150"/>
        <v>0.12</v>
      </c>
      <c r="AR83">
        <f t="shared" si="151"/>
        <v>3.823</v>
      </c>
      <c r="AS83">
        <f t="shared" si="152"/>
        <v>0.47</v>
      </c>
      <c r="AT83">
        <f t="shared" si="153"/>
        <v>0</v>
      </c>
      <c r="AU83">
        <f t="shared" si="154"/>
        <v>6.6989999999999998</v>
      </c>
      <c r="AV83">
        <f t="shared" si="155"/>
        <v>32.887</v>
      </c>
      <c r="AW83">
        <f t="shared" si="156"/>
        <v>0.64900000000000002</v>
      </c>
      <c r="AX83">
        <f t="shared" si="157"/>
        <v>0.13400000000000001</v>
      </c>
      <c r="AY83">
        <f t="shared" si="158"/>
        <v>0.10199999999999999</v>
      </c>
      <c r="AZ83">
        <f t="shared" si="159"/>
        <v>0.02</v>
      </c>
      <c r="BA83">
        <f t="shared" si="160"/>
        <v>0</v>
      </c>
      <c r="BB83">
        <f t="shared" si="161"/>
        <v>100.593</v>
      </c>
      <c r="BD83">
        <f t="shared" si="162"/>
        <v>0.92691411451398142</v>
      </c>
      <c r="BE83">
        <f t="shared" si="163"/>
        <v>1.5025167154984599E-3</v>
      </c>
      <c r="BF83">
        <f t="shared" si="164"/>
        <v>7.499019223224794E-2</v>
      </c>
      <c r="BG83">
        <f t="shared" si="165"/>
        <v>6.1846174090400673E-3</v>
      </c>
      <c r="BH83">
        <f t="shared" si="166"/>
        <v>9.3243694671788876E-2</v>
      </c>
      <c r="BI83">
        <f t="shared" si="167"/>
        <v>0</v>
      </c>
      <c r="BJ83">
        <f t="shared" si="168"/>
        <v>0.81596550252577882</v>
      </c>
      <c r="BK83">
        <f t="shared" si="169"/>
        <v>1.1573289774490259E-2</v>
      </c>
      <c r="BL83">
        <f t="shared" si="170"/>
        <v>1.888989447033582E-3</v>
      </c>
      <c r="BM83">
        <f t="shared" si="171"/>
        <v>1.3655934708566287E-3</v>
      </c>
      <c r="BN83">
        <f t="shared" si="172"/>
        <v>6.4538092802550549E-4</v>
      </c>
      <c r="BO83">
        <f t="shared" si="173"/>
        <v>0</v>
      </c>
      <c r="BP83">
        <f t="shared" si="174"/>
        <v>1.9342738916887416</v>
      </c>
      <c r="BQ83">
        <f t="shared" si="175"/>
        <v>2.066859289787911</v>
      </c>
    </row>
    <row r="84" spans="1:69" x14ac:dyDescent="0.15">
      <c r="A84" t="s">
        <v>157</v>
      </c>
      <c r="B84">
        <v>314</v>
      </c>
      <c r="C84">
        <v>1269.6109839816932</v>
      </c>
      <c r="D84" s="1">
        <v>55.523000000000003</v>
      </c>
      <c r="E84" s="1">
        <v>0.13100000000000001</v>
      </c>
      <c r="F84" s="1">
        <v>3.8839999999999999</v>
      </c>
      <c r="G84" s="1">
        <v>0.47399999999999998</v>
      </c>
      <c r="H84" s="1">
        <v>6.3780000000000001</v>
      </c>
      <c r="I84" s="1">
        <v>32.085000000000001</v>
      </c>
      <c r="J84" s="1">
        <v>2.0059999999999998</v>
      </c>
      <c r="K84" s="1">
        <v>0.128</v>
      </c>
      <c r="L84" s="1">
        <v>9.9000000000000005E-2</v>
      </c>
      <c r="M84" s="1">
        <v>3.6999999999999998E-2</v>
      </c>
      <c r="O84">
        <f t="shared" si="133"/>
        <v>100.745</v>
      </c>
      <c r="V84" s="37">
        <v>12</v>
      </c>
      <c r="W84" s="37">
        <v>4</v>
      </c>
      <c r="X84" s="15">
        <v>0</v>
      </c>
      <c r="Z84" s="14">
        <f t="shared" si="134"/>
        <v>1.912326865747132</v>
      </c>
      <c r="AA84" s="14">
        <f t="shared" si="135"/>
        <v>3.3941301255286296E-3</v>
      </c>
      <c r="AB84" s="14">
        <f t="shared" si="136"/>
        <v>0.15765164863569364</v>
      </c>
      <c r="AC84" s="14">
        <f t="shared" si="137"/>
        <v>1.2906617780799415E-2</v>
      </c>
      <c r="AD84" s="14">
        <f t="shared" si="138"/>
        <v>0</v>
      </c>
      <c r="AE84" s="14">
        <f t="shared" si="139"/>
        <v>0.18370168392306369</v>
      </c>
      <c r="AF84" s="14">
        <f t="shared" si="140"/>
        <v>1.6472848714955697</v>
      </c>
      <c r="AG84" s="14">
        <f t="shared" si="141"/>
        <v>7.4022233608930954E-2</v>
      </c>
      <c r="AH84" s="14">
        <f t="shared" si="142"/>
        <v>3.7338238857819424E-3</v>
      </c>
      <c r="AI84" s="14">
        <f t="shared" si="143"/>
        <v>2.742682788389946E-3</v>
      </c>
      <c r="AJ84" s="14">
        <f t="shared" si="144"/>
        <v>2.4706258564066042E-3</v>
      </c>
      <c r="AK84" s="14">
        <f t="shared" si="145"/>
        <v>0</v>
      </c>
      <c r="AL84" s="14">
        <f t="shared" si="146"/>
        <v>4.0002351838472965</v>
      </c>
      <c r="AM84" s="14">
        <f t="shared" si="147"/>
        <v>0.89967065384537326</v>
      </c>
      <c r="AN84" s="11">
        <f t="shared" si="148"/>
        <v>0</v>
      </c>
      <c r="AP84">
        <f t="shared" si="149"/>
        <v>55.523000000000003</v>
      </c>
      <c r="AQ84">
        <f t="shared" si="150"/>
        <v>0.13100000000000001</v>
      </c>
      <c r="AR84">
        <f t="shared" si="151"/>
        <v>3.8839999999999999</v>
      </c>
      <c r="AS84">
        <f t="shared" si="152"/>
        <v>0.47399999999999998</v>
      </c>
      <c r="AT84">
        <f t="shared" si="153"/>
        <v>0</v>
      </c>
      <c r="AU84">
        <f t="shared" si="154"/>
        <v>6.3780000000000001</v>
      </c>
      <c r="AV84">
        <f t="shared" si="155"/>
        <v>32.085000000000001</v>
      </c>
      <c r="AW84">
        <f t="shared" si="156"/>
        <v>2.0059999999999998</v>
      </c>
      <c r="AX84">
        <f t="shared" si="157"/>
        <v>0.128</v>
      </c>
      <c r="AY84">
        <f t="shared" si="158"/>
        <v>9.9000000000000005E-2</v>
      </c>
      <c r="AZ84">
        <f t="shared" si="159"/>
        <v>3.6999999999999998E-2</v>
      </c>
      <c r="BA84">
        <f t="shared" si="160"/>
        <v>0</v>
      </c>
      <c r="BB84">
        <f t="shared" si="161"/>
        <v>100.745</v>
      </c>
      <c r="BD84">
        <f t="shared" si="162"/>
        <v>0.92415113182423447</v>
      </c>
      <c r="BE84">
        <f t="shared" si="163"/>
        <v>1.640247414419152E-3</v>
      </c>
      <c r="BF84">
        <f t="shared" si="164"/>
        <v>7.618673989799922E-2</v>
      </c>
      <c r="BG84">
        <f t="shared" si="165"/>
        <v>6.2372524508191324E-3</v>
      </c>
      <c r="BH84">
        <f t="shared" si="166"/>
        <v>8.8775680641389687E-2</v>
      </c>
      <c r="BI84">
        <f t="shared" si="167"/>
        <v>0</v>
      </c>
      <c r="BJ84">
        <f t="shared" si="168"/>
        <v>0.79606693065769496</v>
      </c>
      <c r="BK84">
        <f t="shared" si="169"/>
        <v>3.5771986575697162E-2</v>
      </c>
      <c r="BL84">
        <f t="shared" si="170"/>
        <v>1.8044078300022274E-3</v>
      </c>
      <c r="BM84">
        <f t="shared" si="171"/>
        <v>1.3254289570079044E-3</v>
      </c>
      <c r="BN84">
        <f t="shared" si="172"/>
        <v>1.193954716847185E-3</v>
      </c>
      <c r="BO84">
        <f t="shared" si="173"/>
        <v>0</v>
      </c>
      <c r="BP84">
        <f t="shared" si="174"/>
        <v>1.9331537609661111</v>
      </c>
      <c r="BQ84">
        <f t="shared" si="175"/>
        <v>2.0692793634005309</v>
      </c>
    </row>
    <row r="85" spans="1:69" x14ac:dyDescent="0.15">
      <c r="A85" t="s">
        <v>158</v>
      </c>
      <c r="B85">
        <v>315</v>
      </c>
      <c r="C85">
        <v>1285.4811212814645</v>
      </c>
      <c r="D85" s="1">
        <v>55.677999999999997</v>
      </c>
      <c r="E85" s="1">
        <v>0.123</v>
      </c>
      <c r="F85" s="1">
        <v>3.855</v>
      </c>
      <c r="G85" s="1">
        <v>0.46100000000000002</v>
      </c>
      <c r="H85" s="1">
        <v>6.6029999999999998</v>
      </c>
      <c r="I85" s="1">
        <v>32.746000000000002</v>
      </c>
      <c r="J85" s="1">
        <v>0.51800000000000002</v>
      </c>
      <c r="K85" s="1">
        <v>0.16200000000000001</v>
      </c>
      <c r="L85" s="1">
        <v>5.0999999999999997E-2</v>
      </c>
      <c r="M85" s="1">
        <v>8.0000000000000002E-3</v>
      </c>
      <c r="O85">
        <f t="shared" si="133"/>
        <v>100.20499999999998</v>
      </c>
      <c r="V85" s="37">
        <v>12</v>
      </c>
      <c r="W85" s="37">
        <v>4</v>
      </c>
      <c r="X85" s="15">
        <v>0</v>
      </c>
      <c r="Z85" s="14">
        <f t="shared" si="134"/>
        <v>1.9201715446895586</v>
      </c>
      <c r="AA85" s="14">
        <f t="shared" si="135"/>
        <v>3.1910198405492498E-3</v>
      </c>
      <c r="AB85" s="14">
        <f t="shared" si="136"/>
        <v>0.15667903142414469</v>
      </c>
      <c r="AC85" s="14">
        <f t="shared" si="137"/>
        <v>1.2569043605225016E-2</v>
      </c>
      <c r="AD85" s="14">
        <f t="shared" si="138"/>
        <v>0</v>
      </c>
      <c r="AE85" s="14">
        <f t="shared" si="139"/>
        <v>0.19043076845300974</v>
      </c>
      <c r="AF85" s="14">
        <f t="shared" si="140"/>
        <v>1.6834186103319679</v>
      </c>
      <c r="AG85" s="14">
        <f t="shared" si="141"/>
        <v>1.9139395506690752E-2</v>
      </c>
      <c r="AH85" s="14">
        <f t="shared" si="142"/>
        <v>4.7317966750094901E-3</v>
      </c>
      <c r="AI85" s="14">
        <f t="shared" si="143"/>
        <v>1.4147436811587444E-3</v>
      </c>
      <c r="AJ85" s="14">
        <f t="shared" si="144"/>
        <v>5.3488749578845028E-4</v>
      </c>
      <c r="AK85" s="14">
        <f t="shared" si="145"/>
        <v>0</v>
      </c>
      <c r="AL85" s="14">
        <f t="shared" si="146"/>
        <v>3.9922808417031033</v>
      </c>
      <c r="AM85" s="14">
        <f t="shared" si="147"/>
        <v>0.89837455955158629</v>
      </c>
      <c r="AN85" s="11">
        <f t="shared" si="148"/>
        <v>0</v>
      </c>
      <c r="AP85">
        <f t="shared" si="149"/>
        <v>55.677999999999997</v>
      </c>
      <c r="AQ85">
        <f t="shared" si="150"/>
        <v>0.123</v>
      </c>
      <c r="AR85">
        <f t="shared" si="151"/>
        <v>3.855</v>
      </c>
      <c r="AS85">
        <f t="shared" si="152"/>
        <v>0.46100000000000002</v>
      </c>
      <c r="AT85">
        <f t="shared" si="153"/>
        <v>0</v>
      </c>
      <c r="AU85">
        <f t="shared" si="154"/>
        <v>6.6029999999999998</v>
      </c>
      <c r="AV85">
        <f t="shared" si="155"/>
        <v>32.746000000000002</v>
      </c>
      <c r="AW85">
        <f t="shared" si="156"/>
        <v>0.51800000000000002</v>
      </c>
      <c r="AX85">
        <f t="shared" si="157"/>
        <v>0.16200000000000001</v>
      </c>
      <c r="AY85">
        <f t="shared" si="158"/>
        <v>5.0999999999999997E-2</v>
      </c>
      <c r="AZ85">
        <f t="shared" si="159"/>
        <v>8.0000000000000002E-3</v>
      </c>
      <c r="BA85">
        <f t="shared" si="160"/>
        <v>0</v>
      </c>
      <c r="BB85">
        <f t="shared" si="161"/>
        <v>100.20499999999998</v>
      </c>
      <c r="BD85">
        <f t="shared" si="162"/>
        <v>0.9267310252996005</v>
      </c>
      <c r="BE85">
        <f t="shared" si="163"/>
        <v>1.5400796333859214E-3</v>
      </c>
      <c r="BF85">
        <f t="shared" si="164"/>
        <v>7.5617889368379765E-2</v>
      </c>
      <c r="BG85">
        <f t="shared" si="165"/>
        <v>6.0661885650371734E-3</v>
      </c>
      <c r="BH85">
        <f t="shared" si="166"/>
        <v>9.1907466176716218E-2</v>
      </c>
      <c r="BI85">
        <f t="shared" si="167"/>
        <v>0</v>
      </c>
      <c r="BJ85">
        <f t="shared" si="168"/>
        <v>0.81246712517740005</v>
      </c>
      <c r="BK85">
        <f t="shared" si="169"/>
        <v>9.23723282463167E-3</v>
      </c>
      <c r="BL85">
        <f t="shared" si="170"/>
        <v>2.2837036598465691E-3</v>
      </c>
      <c r="BM85">
        <f t="shared" si="171"/>
        <v>6.8279673542831433E-4</v>
      </c>
      <c r="BN85">
        <f t="shared" si="172"/>
        <v>2.5815237121020216E-4</v>
      </c>
      <c r="BO85">
        <f t="shared" si="173"/>
        <v>0</v>
      </c>
      <c r="BP85">
        <f t="shared" si="174"/>
        <v>1.9267916598116366</v>
      </c>
      <c r="BQ85">
        <f t="shared" si="175"/>
        <v>2.0719836632951738</v>
      </c>
    </row>
    <row r="86" spans="1:69" x14ac:dyDescent="0.15">
      <c r="A86" t="s">
        <v>159</v>
      </c>
      <c r="B86">
        <v>316</v>
      </c>
      <c r="C86">
        <v>1301.3512585812357</v>
      </c>
      <c r="D86" s="1">
        <v>55.85</v>
      </c>
      <c r="E86" s="1">
        <v>8.5000000000000006E-2</v>
      </c>
      <c r="F86" s="1">
        <v>3.8370000000000002</v>
      </c>
      <c r="G86" s="1">
        <v>0.47</v>
      </c>
      <c r="H86" s="1">
        <v>6.7220000000000004</v>
      </c>
      <c r="I86" s="1">
        <v>33.045999999999999</v>
      </c>
      <c r="J86" s="1">
        <v>0.52400000000000002</v>
      </c>
      <c r="K86" s="1">
        <v>0.152</v>
      </c>
      <c r="L86" s="1">
        <v>5.6000000000000001E-2</v>
      </c>
      <c r="M86" s="1">
        <v>1.2999999999999999E-2</v>
      </c>
      <c r="O86">
        <f t="shared" si="133"/>
        <v>100.755</v>
      </c>
      <c r="V86" s="37">
        <v>12</v>
      </c>
      <c r="W86" s="37">
        <v>4</v>
      </c>
      <c r="X86" s="15">
        <v>0</v>
      </c>
      <c r="Z86" s="14">
        <f t="shared" si="134"/>
        <v>1.9170762847521328</v>
      </c>
      <c r="AA86" s="14">
        <f t="shared" si="135"/>
        <v>2.1948413482852781E-3</v>
      </c>
      <c r="AB86" s="14">
        <f t="shared" si="136"/>
        <v>0.15521657975023595</v>
      </c>
      <c r="AC86" s="14">
        <f t="shared" si="137"/>
        <v>1.2754369070319864E-2</v>
      </c>
      <c r="AD86" s="14">
        <f t="shared" si="138"/>
        <v>0</v>
      </c>
      <c r="AE86" s="14">
        <f t="shared" si="139"/>
        <v>0.19295415958418177</v>
      </c>
      <c r="AF86" s="14">
        <f t="shared" si="140"/>
        <v>1.6908791911759264</v>
      </c>
      <c r="AG86" s="14">
        <f t="shared" si="141"/>
        <v>1.9270348050458762E-2</v>
      </c>
      <c r="AH86" s="14">
        <f t="shared" si="142"/>
        <v>4.4189029410300461E-3</v>
      </c>
      <c r="AI86" s="14">
        <f t="shared" si="143"/>
        <v>1.5461635408973214E-3</v>
      </c>
      <c r="AJ86" s="14">
        <f t="shared" si="144"/>
        <v>8.6511855166952019E-4</v>
      </c>
      <c r="AK86" s="14">
        <f t="shared" si="145"/>
        <v>0</v>
      </c>
      <c r="AL86" s="14">
        <f t="shared" si="146"/>
        <v>3.9971759587651379</v>
      </c>
      <c r="AM86" s="14">
        <f t="shared" si="147"/>
        <v>0.89757365771960318</v>
      </c>
      <c r="AN86" s="11">
        <f t="shared" si="148"/>
        <v>0</v>
      </c>
      <c r="AP86">
        <f t="shared" si="149"/>
        <v>55.85</v>
      </c>
      <c r="AQ86">
        <f t="shared" si="150"/>
        <v>8.5000000000000006E-2</v>
      </c>
      <c r="AR86">
        <f t="shared" si="151"/>
        <v>3.8370000000000002</v>
      </c>
      <c r="AS86">
        <f t="shared" si="152"/>
        <v>0.47</v>
      </c>
      <c r="AT86">
        <f t="shared" si="153"/>
        <v>0</v>
      </c>
      <c r="AU86">
        <f t="shared" si="154"/>
        <v>6.7220000000000004</v>
      </c>
      <c r="AV86">
        <f t="shared" si="155"/>
        <v>33.045999999999999</v>
      </c>
      <c r="AW86">
        <f t="shared" si="156"/>
        <v>0.52400000000000002</v>
      </c>
      <c r="AX86">
        <f t="shared" si="157"/>
        <v>0.152</v>
      </c>
      <c r="AY86">
        <f t="shared" si="158"/>
        <v>5.6000000000000001E-2</v>
      </c>
      <c r="AZ86">
        <f t="shared" si="159"/>
        <v>1.2999999999999999E-2</v>
      </c>
      <c r="BA86">
        <f t="shared" si="160"/>
        <v>0</v>
      </c>
      <c r="BB86">
        <f t="shared" si="161"/>
        <v>100.755</v>
      </c>
      <c r="BD86">
        <f t="shared" si="162"/>
        <v>0.92959387483355527</v>
      </c>
      <c r="BE86">
        <f t="shared" si="163"/>
        <v>1.0642826734780758E-3</v>
      </c>
      <c r="BF86">
        <f t="shared" si="164"/>
        <v>7.5264809729305618E-2</v>
      </c>
      <c r="BG86">
        <f t="shared" si="165"/>
        <v>6.1846174090400673E-3</v>
      </c>
      <c r="BH86">
        <f t="shared" si="166"/>
        <v>9.356383274873338E-2</v>
      </c>
      <c r="BI86">
        <f t="shared" si="167"/>
        <v>0</v>
      </c>
      <c r="BJ86">
        <f t="shared" si="168"/>
        <v>0.81991048123778043</v>
      </c>
      <c r="BK86">
        <f t="shared" si="169"/>
        <v>9.3442277994343539E-3</v>
      </c>
      <c r="BL86">
        <f t="shared" si="170"/>
        <v>2.1427342981276448E-3</v>
      </c>
      <c r="BM86">
        <f t="shared" si="171"/>
        <v>7.4973759184285499E-4</v>
      </c>
      <c r="BN86">
        <f t="shared" si="172"/>
        <v>4.1949760321657848E-4</v>
      </c>
      <c r="BO86">
        <f t="shared" si="173"/>
        <v>0</v>
      </c>
      <c r="BP86">
        <f t="shared" si="174"/>
        <v>1.9382380959245145</v>
      </c>
      <c r="BQ86">
        <f t="shared" si="175"/>
        <v>2.0622729308488474</v>
      </c>
    </row>
    <row r="87" spans="1:69" x14ac:dyDescent="0.15">
      <c r="A87" t="s">
        <v>160</v>
      </c>
      <c r="B87">
        <v>317</v>
      </c>
      <c r="C87">
        <v>1317.2213958810069</v>
      </c>
      <c r="D87" s="1">
        <v>55.829000000000001</v>
      </c>
      <c r="E87" s="1">
        <v>0.122</v>
      </c>
      <c r="F87" s="1">
        <v>3.73</v>
      </c>
      <c r="G87" s="1">
        <v>0.47099999999999997</v>
      </c>
      <c r="H87" s="1">
        <v>6.6790000000000003</v>
      </c>
      <c r="I87" s="1">
        <v>32.865000000000002</v>
      </c>
      <c r="J87" s="1">
        <v>0.52</v>
      </c>
      <c r="K87" s="1">
        <v>0.152</v>
      </c>
      <c r="L87" s="1">
        <v>4.4999999999999998E-2</v>
      </c>
      <c r="M87" s="1">
        <v>1.4E-2</v>
      </c>
      <c r="O87">
        <f t="shared" si="133"/>
        <v>100.42699999999999</v>
      </c>
      <c r="V87" s="37">
        <v>12</v>
      </c>
      <c r="W87" s="37">
        <v>4</v>
      </c>
      <c r="X87" s="15">
        <v>0</v>
      </c>
      <c r="Z87" s="14">
        <f t="shared" si="134"/>
        <v>1.9217671323376784</v>
      </c>
      <c r="AA87" s="14">
        <f t="shared" si="135"/>
        <v>3.1591389883351634E-3</v>
      </c>
      <c r="AB87" s="14">
        <f t="shared" si="136"/>
        <v>0.15131425265936227</v>
      </c>
      <c r="AC87" s="14">
        <f t="shared" si="137"/>
        <v>1.2817600293198665E-2</v>
      </c>
      <c r="AD87" s="14">
        <f t="shared" si="138"/>
        <v>0</v>
      </c>
      <c r="AE87" s="14">
        <f t="shared" si="139"/>
        <v>0.1922612562967293</v>
      </c>
      <c r="AF87" s="14">
        <f t="shared" si="140"/>
        <v>1.686366680778272</v>
      </c>
      <c r="AG87" s="14">
        <f t="shared" si="141"/>
        <v>1.9177249148386599E-2</v>
      </c>
      <c r="AH87" s="14">
        <f t="shared" si="142"/>
        <v>4.4313816789886811E-3</v>
      </c>
      <c r="AI87" s="14">
        <f t="shared" si="143"/>
        <v>1.2459614636092524E-3</v>
      </c>
      <c r="AJ87" s="14">
        <f t="shared" si="144"/>
        <v>9.3429710629264304E-4</v>
      </c>
      <c r="AK87" s="14">
        <f t="shared" si="145"/>
        <v>0</v>
      </c>
      <c r="AL87" s="14">
        <f t="shared" si="146"/>
        <v>3.9934749507508531</v>
      </c>
      <c r="AM87" s="14">
        <f t="shared" si="147"/>
        <v>0.89765868349851241</v>
      </c>
      <c r="AN87" s="11">
        <f t="shared" si="148"/>
        <v>0</v>
      </c>
      <c r="AP87">
        <f t="shared" si="149"/>
        <v>55.829000000000001</v>
      </c>
      <c r="AQ87">
        <f t="shared" si="150"/>
        <v>0.122</v>
      </c>
      <c r="AR87">
        <f t="shared" si="151"/>
        <v>3.73</v>
      </c>
      <c r="AS87">
        <f t="shared" si="152"/>
        <v>0.47099999999999997</v>
      </c>
      <c r="AT87">
        <f t="shared" si="153"/>
        <v>0</v>
      </c>
      <c r="AU87">
        <f t="shared" si="154"/>
        <v>6.6790000000000003</v>
      </c>
      <c r="AV87">
        <f t="shared" si="155"/>
        <v>32.865000000000002</v>
      </c>
      <c r="AW87">
        <f t="shared" si="156"/>
        <v>0.52</v>
      </c>
      <c r="AX87">
        <f t="shared" si="157"/>
        <v>0.152</v>
      </c>
      <c r="AY87">
        <f t="shared" si="158"/>
        <v>4.4999999999999998E-2</v>
      </c>
      <c r="AZ87">
        <f t="shared" si="159"/>
        <v>1.4E-2</v>
      </c>
      <c r="BA87">
        <f t="shared" si="160"/>
        <v>0</v>
      </c>
      <c r="BB87">
        <f t="shared" si="161"/>
        <v>100.42699999999999</v>
      </c>
      <c r="BD87">
        <f t="shared" si="162"/>
        <v>0.92924434087882823</v>
      </c>
      <c r="BE87">
        <f t="shared" si="163"/>
        <v>1.5275586607567675E-3</v>
      </c>
      <c r="BF87">
        <f t="shared" si="164"/>
        <v>7.316594743036485E-2</v>
      </c>
      <c r="BG87">
        <f t="shared" si="165"/>
        <v>6.1977761694848336E-3</v>
      </c>
      <c r="BH87">
        <f t="shared" si="166"/>
        <v>9.2965313735315414E-2</v>
      </c>
      <c r="BI87">
        <f t="shared" si="167"/>
        <v>0</v>
      </c>
      <c r="BJ87">
        <f t="shared" si="168"/>
        <v>0.81541965641468428</v>
      </c>
      <c r="BK87">
        <f t="shared" si="169"/>
        <v>9.2728978162325646E-3</v>
      </c>
      <c r="BL87">
        <f t="shared" si="170"/>
        <v>2.1427342981276448E-3</v>
      </c>
      <c r="BM87">
        <f t="shared" si="171"/>
        <v>6.0246770773086553E-4</v>
      </c>
      <c r="BN87">
        <f t="shared" si="172"/>
        <v>4.517666496178538E-4</v>
      </c>
      <c r="BO87">
        <f t="shared" si="173"/>
        <v>0</v>
      </c>
      <c r="BP87">
        <f t="shared" si="174"/>
        <v>1.9309904597611434</v>
      </c>
      <c r="BQ87">
        <f t="shared" si="175"/>
        <v>2.0680966757571819</v>
      </c>
    </row>
    <row r="88" spans="1:69" x14ac:dyDescent="0.15">
      <c r="A88" t="s">
        <v>161</v>
      </c>
      <c r="B88">
        <v>318</v>
      </c>
      <c r="C88">
        <v>1333.091533180778</v>
      </c>
      <c r="D88" s="1">
        <v>55.843000000000004</v>
      </c>
      <c r="E88" s="1">
        <v>0.10299999999999999</v>
      </c>
      <c r="F88" s="1">
        <v>3.74</v>
      </c>
      <c r="G88" s="1">
        <v>0.44800000000000001</v>
      </c>
      <c r="H88" s="1">
        <v>6.7270000000000003</v>
      </c>
      <c r="I88" s="1">
        <v>32.968000000000004</v>
      </c>
      <c r="J88" s="1">
        <v>0.52</v>
      </c>
      <c r="K88" s="1">
        <v>0.22700000000000001</v>
      </c>
      <c r="L88" s="1">
        <v>9.1999999999999998E-2</v>
      </c>
      <c r="M88" s="1">
        <v>2.5000000000000001E-2</v>
      </c>
      <c r="O88">
        <f t="shared" si="133"/>
        <v>100.69300000000001</v>
      </c>
      <c r="V88" s="37">
        <v>12</v>
      </c>
      <c r="W88" s="37">
        <v>4</v>
      </c>
      <c r="X88" s="15">
        <v>0</v>
      </c>
      <c r="Z88" s="14">
        <f t="shared" si="134"/>
        <v>1.9189959509772985</v>
      </c>
      <c r="AA88" s="14">
        <f t="shared" si="135"/>
        <v>2.662628227692752E-3</v>
      </c>
      <c r="AB88" s="14">
        <f t="shared" si="136"/>
        <v>0.15146315954154513</v>
      </c>
      <c r="AC88" s="14">
        <f t="shared" si="137"/>
        <v>1.2171055298444313E-2</v>
      </c>
      <c r="AD88" s="14">
        <f t="shared" si="138"/>
        <v>0</v>
      </c>
      <c r="AE88" s="14">
        <f t="shared" si="139"/>
        <v>0.19331527181646824</v>
      </c>
      <c r="AF88" s="14">
        <f t="shared" si="140"/>
        <v>1.6887889636017857</v>
      </c>
      <c r="AG88" s="14">
        <f t="shared" si="141"/>
        <v>1.914479476495972E-2</v>
      </c>
      <c r="AH88" s="14">
        <f t="shared" si="142"/>
        <v>6.6067189377597866E-3</v>
      </c>
      <c r="AI88" s="14">
        <f t="shared" si="143"/>
        <v>2.5429881019227779E-3</v>
      </c>
      <c r="AJ88" s="14">
        <f t="shared" si="144"/>
        <v>1.6655642142737786E-3</v>
      </c>
      <c r="AK88" s="14">
        <f t="shared" si="145"/>
        <v>0</v>
      </c>
      <c r="AL88" s="14">
        <f t="shared" si="146"/>
        <v>3.9973570954821511</v>
      </c>
      <c r="AM88" s="14">
        <f t="shared" si="147"/>
        <v>0.89728769099044703</v>
      </c>
      <c r="AN88" s="11">
        <f t="shared" si="148"/>
        <v>0</v>
      </c>
      <c r="AP88">
        <f t="shared" si="149"/>
        <v>55.843000000000004</v>
      </c>
      <c r="AQ88">
        <f t="shared" si="150"/>
        <v>0.10299999999999999</v>
      </c>
      <c r="AR88">
        <f t="shared" si="151"/>
        <v>3.74</v>
      </c>
      <c r="AS88">
        <f t="shared" si="152"/>
        <v>0.44800000000000001</v>
      </c>
      <c r="AT88">
        <f t="shared" si="153"/>
        <v>0</v>
      </c>
      <c r="AU88">
        <f t="shared" si="154"/>
        <v>6.7270000000000003</v>
      </c>
      <c r="AV88">
        <f t="shared" si="155"/>
        <v>32.968000000000004</v>
      </c>
      <c r="AW88">
        <f t="shared" si="156"/>
        <v>0.52</v>
      </c>
      <c r="AX88">
        <f t="shared" si="157"/>
        <v>0.22700000000000001</v>
      </c>
      <c r="AY88">
        <f t="shared" si="158"/>
        <v>9.1999999999999998E-2</v>
      </c>
      <c r="AZ88">
        <f t="shared" si="159"/>
        <v>2.5000000000000001E-2</v>
      </c>
      <c r="BA88">
        <f t="shared" si="160"/>
        <v>0</v>
      </c>
      <c r="BB88">
        <f t="shared" si="161"/>
        <v>100.69300000000001</v>
      </c>
      <c r="BD88">
        <f t="shared" si="162"/>
        <v>0.92947736351531296</v>
      </c>
      <c r="BE88">
        <f t="shared" si="163"/>
        <v>1.2896601808028447E-3</v>
      </c>
      <c r="BF88">
        <f t="shared" si="164"/>
        <v>7.3362102785406044E-2</v>
      </c>
      <c r="BG88">
        <f t="shared" si="165"/>
        <v>5.8951246792552136E-3</v>
      </c>
      <c r="BH88">
        <f t="shared" si="166"/>
        <v>9.363342798285175E-2</v>
      </c>
      <c r="BI88">
        <f t="shared" si="167"/>
        <v>0</v>
      </c>
      <c r="BJ88">
        <f t="shared" si="168"/>
        <v>0.81797520866208162</v>
      </c>
      <c r="BK88">
        <f t="shared" si="169"/>
        <v>9.2728978162325646E-3</v>
      </c>
      <c r="BL88">
        <f t="shared" si="170"/>
        <v>3.2000045110195754E-3</v>
      </c>
      <c r="BM88">
        <f t="shared" si="171"/>
        <v>1.2317117580275473E-3</v>
      </c>
      <c r="BN88">
        <f t="shared" si="172"/>
        <v>8.0672616003188186E-4</v>
      </c>
      <c r="BO88">
        <f t="shared" si="173"/>
        <v>0</v>
      </c>
      <c r="BP88">
        <f t="shared" si="174"/>
        <v>1.9361442280510224</v>
      </c>
      <c r="BQ88">
        <f t="shared" si="175"/>
        <v>2.0645967576010618</v>
      </c>
    </row>
    <row r="89" spans="1:69" x14ac:dyDescent="0.15">
      <c r="A89" t="s">
        <v>162</v>
      </c>
      <c r="B89">
        <v>319</v>
      </c>
      <c r="C89">
        <v>1348.9616704805492</v>
      </c>
      <c r="D89" s="1">
        <v>55.709000000000003</v>
      </c>
      <c r="E89" s="1">
        <v>0.112</v>
      </c>
      <c r="F89" s="1">
        <v>3.827</v>
      </c>
      <c r="G89" s="1">
        <v>0.438</v>
      </c>
      <c r="H89" s="1">
        <v>6.6509999999999998</v>
      </c>
      <c r="I89" s="1">
        <v>33.027999999999999</v>
      </c>
      <c r="J89" s="1">
        <v>0.502</v>
      </c>
      <c r="K89" s="1">
        <v>0.13600000000000001</v>
      </c>
      <c r="L89" s="1">
        <v>8.3000000000000004E-2</v>
      </c>
      <c r="M89" s="1">
        <v>2.1000000000000001E-2</v>
      </c>
      <c r="O89">
        <f t="shared" si="133"/>
        <v>100.50700000000001</v>
      </c>
      <c r="V89" s="37">
        <v>12</v>
      </c>
      <c r="W89" s="37">
        <v>4</v>
      </c>
      <c r="X89" s="15">
        <v>0</v>
      </c>
      <c r="Z89" s="14">
        <f t="shared" si="134"/>
        <v>1.916521859295748</v>
      </c>
      <c r="AA89" s="14">
        <f t="shared" si="135"/>
        <v>2.8985074911907186E-3</v>
      </c>
      <c r="AB89" s="14">
        <f t="shared" si="136"/>
        <v>0.15515899909774369</v>
      </c>
      <c r="AC89" s="14">
        <f t="shared" si="137"/>
        <v>1.1912623867365545E-2</v>
      </c>
      <c r="AD89" s="14">
        <f t="shared" si="138"/>
        <v>0</v>
      </c>
      <c r="AE89" s="14">
        <f t="shared" si="139"/>
        <v>0.19134397065260367</v>
      </c>
      <c r="AF89" s="14">
        <f t="shared" si="140"/>
        <v>1.6937454981425306</v>
      </c>
      <c r="AG89" s="14">
        <f t="shared" si="141"/>
        <v>1.8502660742802081E-2</v>
      </c>
      <c r="AH89" s="14">
        <f t="shared" si="142"/>
        <v>3.9626159200671952E-3</v>
      </c>
      <c r="AI89" s="14">
        <f t="shared" si="143"/>
        <v>2.2967709716605581E-3</v>
      </c>
      <c r="AJ89" s="14">
        <f t="shared" si="144"/>
        <v>1.4006310975878762E-3</v>
      </c>
      <c r="AK89" s="14">
        <f t="shared" si="145"/>
        <v>0</v>
      </c>
      <c r="AL89" s="14">
        <f t="shared" si="146"/>
        <v>3.9977441372792999</v>
      </c>
      <c r="AM89" s="14">
        <f t="shared" si="147"/>
        <v>0.8984960799898255</v>
      </c>
      <c r="AN89" s="11">
        <f t="shared" si="148"/>
        <v>0</v>
      </c>
      <c r="AP89">
        <f t="shared" si="149"/>
        <v>55.709000000000003</v>
      </c>
      <c r="AQ89">
        <f t="shared" si="150"/>
        <v>0.112</v>
      </c>
      <c r="AR89">
        <f t="shared" si="151"/>
        <v>3.827</v>
      </c>
      <c r="AS89">
        <f t="shared" si="152"/>
        <v>0.438</v>
      </c>
      <c r="AT89">
        <f t="shared" si="153"/>
        <v>0</v>
      </c>
      <c r="AU89">
        <f t="shared" si="154"/>
        <v>6.6509999999999998</v>
      </c>
      <c r="AV89">
        <f t="shared" si="155"/>
        <v>33.027999999999999</v>
      </c>
      <c r="AW89">
        <f t="shared" si="156"/>
        <v>0.502</v>
      </c>
      <c r="AX89">
        <f t="shared" si="157"/>
        <v>0.13600000000000001</v>
      </c>
      <c r="AY89">
        <f t="shared" si="158"/>
        <v>8.3000000000000004E-2</v>
      </c>
      <c r="AZ89">
        <f t="shared" si="159"/>
        <v>2.1000000000000001E-2</v>
      </c>
      <c r="BA89">
        <f t="shared" si="160"/>
        <v>0</v>
      </c>
      <c r="BB89">
        <f t="shared" si="161"/>
        <v>100.50700000000001</v>
      </c>
      <c r="BD89">
        <f t="shared" si="162"/>
        <v>0.92724700399467386</v>
      </c>
      <c r="BE89">
        <f t="shared" si="163"/>
        <v>1.4023489344652292E-3</v>
      </c>
      <c r="BF89">
        <f t="shared" si="164"/>
        <v>7.5068654374264424E-2</v>
      </c>
      <c r="BG89">
        <f t="shared" si="165"/>
        <v>5.7635370748075525E-3</v>
      </c>
      <c r="BH89">
        <f t="shared" si="166"/>
        <v>9.2575580424252554E-2</v>
      </c>
      <c r="BI89">
        <f t="shared" si="167"/>
        <v>0</v>
      </c>
      <c r="BJ89">
        <f t="shared" si="168"/>
        <v>0.81946387987415759</v>
      </c>
      <c r="BK89">
        <f t="shared" si="169"/>
        <v>8.9519128918245146E-3</v>
      </c>
      <c r="BL89">
        <f t="shared" si="170"/>
        <v>1.9171833193773668E-3</v>
      </c>
      <c r="BM89">
        <f t="shared" si="171"/>
        <v>1.1112182164813742E-3</v>
      </c>
      <c r="BN89">
        <f t="shared" si="172"/>
        <v>6.776499744267807E-4</v>
      </c>
      <c r="BO89">
        <f t="shared" si="173"/>
        <v>0</v>
      </c>
      <c r="BP89">
        <f t="shared" si="174"/>
        <v>1.9341789690787312</v>
      </c>
      <c r="BQ89">
        <f t="shared" si="175"/>
        <v>2.0668946365306957</v>
      </c>
    </row>
    <row r="90" spans="1:69" x14ac:dyDescent="0.15">
      <c r="A90" t="s">
        <v>163</v>
      </c>
      <c r="B90">
        <v>320</v>
      </c>
      <c r="C90">
        <v>1364.8318077803203</v>
      </c>
      <c r="D90" s="1">
        <v>55.789000000000001</v>
      </c>
      <c r="E90" s="1">
        <v>0.128</v>
      </c>
      <c r="F90" s="1">
        <v>3.7709999999999999</v>
      </c>
      <c r="G90" s="1">
        <v>0.45</v>
      </c>
      <c r="H90" s="1">
        <v>6.6909999999999998</v>
      </c>
      <c r="I90" s="1">
        <v>32.872</v>
      </c>
      <c r="J90" s="1">
        <v>0.53700000000000003</v>
      </c>
      <c r="K90" s="1">
        <v>0.15</v>
      </c>
      <c r="L90" s="1">
        <v>6.3E-2</v>
      </c>
      <c r="M90" s="1">
        <v>2.1000000000000001E-2</v>
      </c>
      <c r="O90">
        <f t="shared" si="133"/>
        <v>100.47200000000002</v>
      </c>
      <c r="V90" s="37">
        <v>12</v>
      </c>
      <c r="W90" s="37">
        <v>4</v>
      </c>
      <c r="X90" s="15">
        <v>0</v>
      </c>
      <c r="Z90" s="14">
        <f t="shared" si="134"/>
        <v>1.9200063028384555</v>
      </c>
      <c r="AA90" s="14">
        <f t="shared" si="135"/>
        <v>3.3138438264697975E-3</v>
      </c>
      <c r="AB90" s="14">
        <f t="shared" si="136"/>
        <v>0.15294690839086403</v>
      </c>
      <c r="AC90" s="14">
        <f t="shared" si="137"/>
        <v>1.2243666623850312E-2</v>
      </c>
      <c r="AD90" s="14">
        <f t="shared" si="138"/>
        <v>0</v>
      </c>
      <c r="AE90" s="14">
        <f t="shared" si="139"/>
        <v>0.19256818059582692</v>
      </c>
      <c r="AF90" s="14">
        <f t="shared" si="140"/>
        <v>1.6863886454444714</v>
      </c>
      <c r="AG90" s="14">
        <f t="shared" si="141"/>
        <v>1.9800238321704328E-2</v>
      </c>
      <c r="AH90" s="14">
        <f t="shared" si="142"/>
        <v>4.3721997379826188E-3</v>
      </c>
      <c r="AI90" s="14">
        <f t="shared" si="143"/>
        <v>1.7439973104654079E-3</v>
      </c>
      <c r="AJ90" s="14">
        <f t="shared" si="144"/>
        <v>1.4011654752518533E-3</v>
      </c>
      <c r="AK90" s="14">
        <f t="shared" si="145"/>
        <v>0</v>
      </c>
      <c r="AL90" s="14">
        <f t="shared" si="146"/>
        <v>3.9947851485653421</v>
      </c>
      <c r="AM90" s="14">
        <f t="shared" si="147"/>
        <v>0.89751324887988837</v>
      </c>
      <c r="AN90" s="11">
        <f t="shared" si="148"/>
        <v>0</v>
      </c>
      <c r="AP90">
        <f t="shared" si="149"/>
        <v>55.789000000000001</v>
      </c>
      <c r="AQ90">
        <f t="shared" si="150"/>
        <v>0.128</v>
      </c>
      <c r="AR90">
        <f t="shared" si="151"/>
        <v>3.7709999999999999</v>
      </c>
      <c r="AS90">
        <f t="shared" si="152"/>
        <v>0.45</v>
      </c>
      <c r="AT90">
        <f t="shared" si="153"/>
        <v>0</v>
      </c>
      <c r="AU90">
        <f t="shared" si="154"/>
        <v>6.6909999999999998</v>
      </c>
      <c r="AV90">
        <f t="shared" si="155"/>
        <v>32.872</v>
      </c>
      <c r="AW90">
        <f t="shared" si="156"/>
        <v>0.53700000000000003</v>
      </c>
      <c r="AX90">
        <f t="shared" si="157"/>
        <v>0.15</v>
      </c>
      <c r="AY90">
        <f t="shared" si="158"/>
        <v>6.3E-2</v>
      </c>
      <c r="AZ90">
        <f t="shared" si="159"/>
        <v>2.1000000000000001E-2</v>
      </c>
      <c r="BA90">
        <f t="shared" si="160"/>
        <v>0</v>
      </c>
      <c r="BB90">
        <f t="shared" si="161"/>
        <v>100.47200000000002</v>
      </c>
      <c r="BD90">
        <f t="shared" si="162"/>
        <v>0.92857856191744348</v>
      </c>
      <c r="BE90">
        <f t="shared" si="163"/>
        <v>1.6026844965316906E-3</v>
      </c>
      <c r="BF90">
        <f t="shared" si="164"/>
        <v>7.3970184386033741E-2</v>
      </c>
      <c r="BG90">
        <f t="shared" si="165"/>
        <v>5.9214422001447461E-3</v>
      </c>
      <c r="BH90">
        <f t="shared" si="166"/>
        <v>9.3132342297199494E-2</v>
      </c>
      <c r="BI90">
        <f t="shared" si="167"/>
        <v>0</v>
      </c>
      <c r="BJ90">
        <f t="shared" si="168"/>
        <v>0.81559333472275974</v>
      </c>
      <c r="BK90">
        <f t="shared" si="169"/>
        <v>9.5760502448401681E-3</v>
      </c>
      <c r="BL90">
        <f t="shared" si="170"/>
        <v>2.1145404257838602E-3</v>
      </c>
      <c r="BM90">
        <f t="shared" si="171"/>
        <v>8.4345479082321181E-4</v>
      </c>
      <c r="BN90">
        <f t="shared" si="172"/>
        <v>6.776499744267807E-4</v>
      </c>
      <c r="BO90">
        <f t="shared" si="173"/>
        <v>0</v>
      </c>
      <c r="BP90">
        <f t="shared" si="174"/>
        <v>1.9320102454559867</v>
      </c>
      <c r="BQ90">
        <f t="shared" si="175"/>
        <v>2.0676832112877879</v>
      </c>
    </row>
    <row r="91" spans="1:69" x14ac:dyDescent="0.15">
      <c r="A91" t="s">
        <v>164</v>
      </c>
      <c r="B91">
        <v>321</v>
      </c>
      <c r="C91">
        <v>1380.7019450800915</v>
      </c>
      <c r="D91" s="1">
        <v>55.9</v>
      </c>
      <c r="E91" s="1">
        <v>8.3000000000000004E-2</v>
      </c>
      <c r="F91" s="1">
        <v>3.7370000000000001</v>
      </c>
      <c r="G91" s="1">
        <v>0.434</v>
      </c>
      <c r="H91" s="1">
        <v>6.5949999999999998</v>
      </c>
      <c r="I91" s="1">
        <v>32.921999999999997</v>
      </c>
      <c r="J91" s="1">
        <v>0.52300000000000002</v>
      </c>
      <c r="K91" s="1">
        <v>0.17399999999999999</v>
      </c>
      <c r="L91" s="1">
        <v>6.2E-2</v>
      </c>
      <c r="M91" s="1">
        <v>8.9999999999999993E-3</v>
      </c>
      <c r="O91">
        <f t="shared" si="133"/>
        <v>100.43899999999999</v>
      </c>
      <c r="V91" s="37">
        <v>12</v>
      </c>
      <c r="W91" s="37">
        <v>4</v>
      </c>
      <c r="X91" s="15">
        <v>0</v>
      </c>
      <c r="Z91" s="14">
        <f t="shared" si="134"/>
        <v>1.9231385101806737</v>
      </c>
      <c r="AA91" s="14">
        <f t="shared" si="135"/>
        <v>2.148052240724895E-3</v>
      </c>
      <c r="AB91" s="14">
        <f t="shared" si="136"/>
        <v>0.15151371516898987</v>
      </c>
      <c r="AC91" s="14">
        <f t="shared" si="137"/>
        <v>1.1804113883817141E-2</v>
      </c>
      <c r="AD91" s="14">
        <f t="shared" si="138"/>
        <v>0</v>
      </c>
      <c r="AE91" s="14">
        <f t="shared" si="139"/>
        <v>0.18973741365994437</v>
      </c>
      <c r="AF91" s="14">
        <f t="shared" si="140"/>
        <v>1.6883498007766715</v>
      </c>
      <c r="AG91" s="14">
        <f t="shared" si="141"/>
        <v>1.9277135495040423E-2</v>
      </c>
      <c r="AH91" s="14">
        <f t="shared" si="142"/>
        <v>5.0699381621497853E-3</v>
      </c>
      <c r="AI91" s="14">
        <f t="shared" si="143"/>
        <v>1.7157011014270328E-3</v>
      </c>
      <c r="AJ91" s="14">
        <f t="shared" si="144"/>
        <v>6.002847655167254E-4</v>
      </c>
      <c r="AK91" s="14">
        <f t="shared" si="145"/>
        <v>0</v>
      </c>
      <c r="AL91" s="14">
        <f t="shared" si="146"/>
        <v>3.9933546654349561</v>
      </c>
      <c r="AM91" s="14">
        <f t="shared" si="147"/>
        <v>0.8989730550309607</v>
      </c>
      <c r="AN91" s="11">
        <f t="shared" si="148"/>
        <v>0</v>
      </c>
      <c r="AP91">
        <f t="shared" si="149"/>
        <v>55.9</v>
      </c>
      <c r="AQ91">
        <f t="shared" si="150"/>
        <v>8.3000000000000004E-2</v>
      </c>
      <c r="AR91">
        <f t="shared" si="151"/>
        <v>3.7370000000000001</v>
      </c>
      <c r="AS91">
        <f t="shared" si="152"/>
        <v>0.434</v>
      </c>
      <c r="AT91">
        <f t="shared" si="153"/>
        <v>0</v>
      </c>
      <c r="AU91">
        <f t="shared" si="154"/>
        <v>6.5949999999999998</v>
      </c>
      <c r="AV91">
        <f t="shared" si="155"/>
        <v>32.921999999999997</v>
      </c>
      <c r="AW91">
        <f t="shared" si="156"/>
        <v>0.52300000000000002</v>
      </c>
      <c r="AX91">
        <f t="shared" si="157"/>
        <v>0.17399999999999999</v>
      </c>
      <c r="AY91">
        <f t="shared" si="158"/>
        <v>6.2E-2</v>
      </c>
      <c r="AZ91">
        <f t="shared" si="159"/>
        <v>8.9999999999999993E-3</v>
      </c>
      <c r="BA91">
        <f t="shared" si="160"/>
        <v>0</v>
      </c>
      <c r="BB91">
        <f t="shared" si="161"/>
        <v>100.43899999999999</v>
      </c>
      <c r="BD91">
        <f t="shared" si="162"/>
        <v>0.93042609853528624</v>
      </c>
      <c r="BE91">
        <f t="shared" si="163"/>
        <v>1.0392407282197682E-3</v>
      </c>
      <c r="BF91">
        <f t="shared" si="164"/>
        <v>7.3303256178893689E-2</v>
      </c>
      <c r="BG91">
        <f t="shared" si="165"/>
        <v>5.7109020330284883E-3</v>
      </c>
      <c r="BH91">
        <f t="shared" si="166"/>
        <v>9.1796113802126836E-2</v>
      </c>
      <c r="BI91">
        <f t="shared" si="167"/>
        <v>0</v>
      </c>
      <c r="BJ91">
        <f t="shared" si="168"/>
        <v>0.81683389406615647</v>
      </c>
      <c r="BK91">
        <f t="shared" si="169"/>
        <v>9.3263953036339074E-3</v>
      </c>
      <c r="BL91">
        <f t="shared" si="170"/>
        <v>2.4528668939092775E-3</v>
      </c>
      <c r="BM91">
        <f t="shared" si="171"/>
        <v>8.3006661954030368E-4</v>
      </c>
      <c r="BN91">
        <f t="shared" si="172"/>
        <v>2.9042141761147743E-4</v>
      </c>
      <c r="BO91">
        <f t="shared" si="173"/>
        <v>0</v>
      </c>
      <c r="BP91">
        <f t="shared" si="174"/>
        <v>1.9320092555784063</v>
      </c>
      <c r="BQ91">
        <f t="shared" si="175"/>
        <v>2.0669438585269209</v>
      </c>
    </row>
    <row r="92" spans="1:69" x14ac:dyDescent="0.15">
      <c r="A92" t="s">
        <v>165</v>
      </c>
      <c r="B92">
        <v>322</v>
      </c>
      <c r="C92">
        <v>1396.5720823798626</v>
      </c>
      <c r="D92" s="1">
        <v>55.743000000000002</v>
      </c>
      <c r="E92" s="1">
        <v>0.11799999999999999</v>
      </c>
      <c r="F92" s="1">
        <v>3.7509999999999999</v>
      </c>
      <c r="G92" s="1">
        <v>0.44600000000000001</v>
      </c>
      <c r="H92" s="1">
        <v>6.5410000000000004</v>
      </c>
      <c r="I92" s="1">
        <v>32.765999999999998</v>
      </c>
      <c r="J92" s="1">
        <v>1.2270000000000001</v>
      </c>
      <c r="K92" s="1">
        <v>0.182</v>
      </c>
      <c r="L92" s="1">
        <v>8.2000000000000003E-2</v>
      </c>
      <c r="M92" s="1">
        <v>2.9000000000000001E-2</v>
      </c>
      <c r="O92">
        <f t="shared" si="133"/>
        <v>100.88500000000001</v>
      </c>
      <c r="V92" s="37">
        <v>12</v>
      </c>
      <c r="W92" s="37">
        <v>4</v>
      </c>
      <c r="X92" s="15">
        <v>0</v>
      </c>
      <c r="Z92" s="14">
        <f t="shared" si="134"/>
        <v>1.9144831165063854</v>
      </c>
      <c r="AA92" s="14">
        <f t="shared" si="135"/>
        <v>3.0486754965027077E-3</v>
      </c>
      <c r="AB92" s="14">
        <f t="shared" si="136"/>
        <v>0.15182327649776639</v>
      </c>
      <c r="AC92" s="14">
        <f t="shared" si="137"/>
        <v>1.2109911409519987E-2</v>
      </c>
      <c r="AD92" s="14">
        <f t="shared" si="138"/>
        <v>0</v>
      </c>
      <c r="AE92" s="14">
        <f t="shared" si="139"/>
        <v>0.18786452191014921</v>
      </c>
      <c r="AF92" s="14">
        <f t="shared" si="140"/>
        <v>1.6774983176114411</v>
      </c>
      <c r="AG92" s="14">
        <f t="shared" si="141"/>
        <v>4.5148967170393649E-2</v>
      </c>
      <c r="AH92" s="14">
        <f t="shared" si="142"/>
        <v>5.2940403614720509E-3</v>
      </c>
      <c r="AI92" s="14">
        <f t="shared" si="143"/>
        <v>2.2653026809906249E-3</v>
      </c>
      <c r="AJ92" s="14">
        <f t="shared" si="144"/>
        <v>1.9309687976935817E-3</v>
      </c>
      <c r="AK92" s="14">
        <f t="shared" si="145"/>
        <v>0</v>
      </c>
      <c r="AL92" s="14">
        <f t="shared" si="146"/>
        <v>4.0014670984423146</v>
      </c>
      <c r="AM92" s="14">
        <f t="shared" si="147"/>
        <v>0.89928794659685041</v>
      </c>
      <c r="AN92" s="11">
        <f t="shared" si="148"/>
        <v>0</v>
      </c>
      <c r="AP92">
        <f t="shared" si="149"/>
        <v>55.743000000000002</v>
      </c>
      <c r="AQ92">
        <f t="shared" si="150"/>
        <v>0.11799999999999999</v>
      </c>
      <c r="AR92">
        <f t="shared" si="151"/>
        <v>3.7509999999999999</v>
      </c>
      <c r="AS92">
        <f t="shared" si="152"/>
        <v>0.44600000000000001</v>
      </c>
      <c r="AT92">
        <f t="shared" si="153"/>
        <v>0</v>
      </c>
      <c r="AU92">
        <f t="shared" si="154"/>
        <v>6.5410000000000004</v>
      </c>
      <c r="AV92">
        <f t="shared" si="155"/>
        <v>32.765999999999998</v>
      </c>
      <c r="AW92">
        <f t="shared" si="156"/>
        <v>1.2270000000000001</v>
      </c>
      <c r="AX92">
        <f t="shared" si="157"/>
        <v>0.182</v>
      </c>
      <c r="AY92">
        <f t="shared" si="158"/>
        <v>8.2000000000000003E-2</v>
      </c>
      <c r="AZ92">
        <f t="shared" si="159"/>
        <v>2.9000000000000001E-2</v>
      </c>
      <c r="BA92">
        <f t="shared" si="160"/>
        <v>0</v>
      </c>
      <c r="BB92">
        <f t="shared" si="161"/>
        <v>100.88500000000001</v>
      </c>
      <c r="BD92">
        <f t="shared" si="162"/>
        <v>0.9278129161118509</v>
      </c>
      <c r="BE92">
        <f t="shared" si="163"/>
        <v>1.4774747702401521E-3</v>
      </c>
      <c r="BF92">
        <f t="shared" si="164"/>
        <v>7.3577873675951352E-2</v>
      </c>
      <c r="BG92">
        <f t="shared" si="165"/>
        <v>5.8688071583656819E-3</v>
      </c>
      <c r="BH92">
        <f t="shared" si="166"/>
        <v>9.1044485273648473E-2</v>
      </c>
      <c r="BI92">
        <f t="shared" si="167"/>
        <v>0</v>
      </c>
      <c r="BJ92">
        <f t="shared" si="168"/>
        <v>0.81296334891475863</v>
      </c>
      <c r="BK92">
        <f t="shared" si="169"/>
        <v>2.1880472347148766E-2</v>
      </c>
      <c r="BL92">
        <f t="shared" si="170"/>
        <v>2.5656423832844171E-3</v>
      </c>
      <c r="BM92">
        <f t="shared" si="171"/>
        <v>1.0978300451984662E-3</v>
      </c>
      <c r="BN92">
        <f t="shared" si="172"/>
        <v>9.3580234563698291E-4</v>
      </c>
      <c r="BO92">
        <f t="shared" si="173"/>
        <v>0</v>
      </c>
      <c r="BP92">
        <f t="shared" si="174"/>
        <v>1.9392246530260839</v>
      </c>
      <c r="BQ92">
        <f t="shared" si="175"/>
        <v>2.0634365864719091</v>
      </c>
    </row>
    <row r="93" spans="1:69" x14ac:dyDescent="0.15">
      <c r="A93" t="s">
        <v>166</v>
      </c>
      <c r="B93">
        <v>323</v>
      </c>
      <c r="C93">
        <v>1412.4422196796338</v>
      </c>
      <c r="D93" s="1">
        <v>55.755000000000003</v>
      </c>
      <c r="E93" s="1">
        <v>9.6000000000000002E-2</v>
      </c>
      <c r="F93" s="1">
        <v>3.7050000000000001</v>
      </c>
      <c r="G93" s="1">
        <v>0.433</v>
      </c>
      <c r="H93" s="1">
        <v>6.5940000000000003</v>
      </c>
      <c r="I93" s="1">
        <v>32.953000000000003</v>
      </c>
      <c r="J93" s="1">
        <v>0.53</v>
      </c>
      <c r="K93" s="1">
        <v>0.17399999999999999</v>
      </c>
      <c r="L93" s="1">
        <v>7.2999999999999995E-2</v>
      </c>
      <c r="M93" s="1">
        <v>0.01</v>
      </c>
      <c r="O93">
        <f t="shared" si="133"/>
        <v>100.32300000000001</v>
      </c>
      <c r="V93" s="37">
        <v>12</v>
      </c>
      <c r="W93" s="37">
        <v>4</v>
      </c>
      <c r="X93" s="15">
        <v>0</v>
      </c>
      <c r="Z93" s="14">
        <f t="shared" si="134"/>
        <v>1.9210746237574647</v>
      </c>
      <c r="AA93" s="14">
        <f t="shared" si="135"/>
        <v>2.4882822315292772E-3</v>
      </c>
      <c r="AB93" s="14">
        <f t="shared" si="136"/>
        <v>0.15044533312610145</v>
      </c>
      <c r="AC93" s="14">
        <f t="shared" si="137"/>
        <v>1.1794871563443917E-2</v>
      </c>
      <c r="AD93" s="14">
        <f t="shared" si="138"/>
        <v>0</v>
      </c>
      <c r="AE93" s="14">
        <f t="shared" si="139"/>
        <v>0.18999788989420277</v>
      </c>
      <c r="AF93" s="14">
        <f t="shared" si="140"/>
        <v>1.6925162113246355</v>
      </c>
      <c r="AG93" s="14">
        <f t="shared" si="141"/>
        <v>1.9564931834682612E-2</v>
      </c>
      <c r="AH93" s="14">
        <f t="shared" si="142"/>
        <v>5.0776682261368822E-3</v>
      </c>
      <c r="AI93" s="14">
        <f t="shared" si="143"/>
        <v>2.0231797017447573E-3</v>
      </c>
      <c r="AJ93" s="14">
        <f t="shared" si="144"/>
        <v>6.6800001258263315E-4</v>
      </c>
      <c r="AK93" s="14">
        <f t="shared" si="145"/>
        <v>0</v>
      </c>
      <c r="AL93" s="14">
        <f t="shared" si="146"/>
        <v>3.9956509916725245</v>
      </c>
      <c r="AM93" s="14">
        <f t="shared" si="147"/>
        <v>0.89907226205042068</v>
      </c>
      <c r="AN93" s="11">
        <f t="shared" si="148"/>
        <v>0</v>
      </c>
      <c r="AP93">
        <f t="shared" si="149"/>
        <v>55.755000000000003</v>
      </c>
      <c r="AQ93">
        <f t="shared" si="150"/>
        <v>9.6000000000000002E-2</v>
      </c>
      <c r="AR93">
        <f t="shared" si="151"/>
        <v>3.7050000000000001</v>
      </c>
      <c r="AS93">
        <f t="shared" si="152"/>
        <v>0.433</v>
      </c>
      <c r="AT93">
        <f t="shared" si="153"/>
        <v>0</v>
      </c>
      <c r="AU93">
        <f t="shared" si="154"/>
        <v>6.5940000000000003</v>
      </c>
      <c r="AV93">
        <f t="shared" si="155"/>
        <v>32.953000000000003</v>
      </c>
      <c r="AW93">
        <f t="shared" si="156"/>
        <v>0.53</v>
      </c>
      <c r="AX93">
        <f t="shared" si="157"/>
        <v>0.17399999999999999</v>
      </c>
      <c r="AY93">
        <f t="shared" si="158"/>
        <v>7.2999999999999995E-2</v>
      </c>
      <c r="AZ93">
        <f t="shared" si="159"/>
        <v>0.01</v>
      </c>
      <c r="BA93">
        <f t="shared" si="160"/>
        <v>0</v>
      </c>
      <c r="BB93">
        <f t="shared" si="161"/>
        <v>100.32300000000001</v>
      </c>
      <c r="BD93">
        <f t="shared" si="162"/>
        <v>0.92801264980026643</v>
      </c>
      <c r="BE93">
        <f t="shared" si="163"/>
        <v>1.2020133723987679E-3</v>
      </c>
      <c r="BF93">
        <f t="shared" si="164"/>
        <v>7.2675559042761878E-2</v>
      </c>
      <c r="BG93">
        <f t="shared" si="165"/>
        <v>5.697743272583722E-3</v>
      </c>
      <c r="BH93">
        <f t="shared" si="166"/>
        <v>9.1782194755303165E-2</v>
      </c>
      <c r="BI93">
        <f t="shared" si="167"/>
        <v>0</v>
      </c>
      <c r="BJ93">
        <f t="shared" si="168"/>
        <v>0.81760304085906255</v>
      </c>
      <c r="BK93">
        <f t="shared" si="169"/>
        <v>9.4512227742370378E-3</v>
      </c>
      <c r="BL93">
        <f t="shared" si="170"/>
        <v>2.4528668939092775E-3</v>
      </c>
      <c r="BM93">
        <f t="shared" si="171"/>
        <v>9.7733650365229292E-4</v>
      </c>
      <c r="BN93">
        <f t="shared" si="172"/>
        <v>3.2269046401275274E-4</v>
      </c>
      <c r="BO93">
        <f t="shared" si="173"/>
        <v>0</v>
      </c>
      <c r="BP93">
        <f t="shared" si="174"/>
        <v>1.9301773177381878</v>
      </c>
      <c r="BQ93">
        <f t="shared" si="175"/>
        <v>2.070095298992888</v>
      </c>
    </row>
    <row r="94" spans="1:69" x14ac:dyDescent="0.15">
      <c r="A94" t="s">
        <v>167</v>
      </c>
      <c r="B94">
        <v>324</v>
      </c>
      <c r="C94">
        <v>1428.312356979405</v>
      </c>
      <c r="D94" s="1">
        <v>55.831000000000003</v>
      </c>
      <c r="E94" s="1">
        <v>8.5999999999999993E-2</v>
      </c>
      <c r="F94" s="1">
        <v>3.706</v>
      </c>
      <c r="G94" s="1">
        <v>0.43099999999999999</v>
      </c>
      <c r="H94" s="1">
        <v>6.6660000000000004</v>
      </c>
      <c r="I94" s="1">
        <v>32.646999999999998</v>
      </c>
      <c r="J94" s="1">
        <v>0.69</v>
      </c>
      <c r="K94" s="1">
        <v>0.14399999999999999</v>
      </c>
      <c r="L94" s="1">
        <v>6.6000000000000003E-2</v>
      </c>
      <c r="M94" s="1">
        <v>1.4999999999999999E-2</v>
      </c>
      <c r="O94">
        <f t="shared" si="133"/>
        <v>100.282</v>
      </c>
      <c r="V94" s="37">
        <v>12</v>
      </c>
      <c r="W94" s="37">
        <v>4</v>
      </c>
      <c r="X94" s="15">
        <v>0</v>
      </c>
      <c r="Z94" s="14">
        <f t="shared" si="134"/>
        <v>1.9249573238868118</v>
      </c>
      <c r="AA94" s="14">
        <f t="shared" si="135"/>
        <v>2.230550912269617E-3</v>
      </c>
      <c r="AB94" s="14">
        <f t="shared" si="136"/>
        <v>0.15058482441004212</v>
      </c>
      <c r="AC94" s="14">
        <f t="shared" si="137"/>
        <v>1.1748106472376426E-2</v>
      </c>
      <c r="AD94" s="14">
        <f t="shared" si="138"/>
        <v>0</v>
      </c>
      <c r="AE94" s="14">
        <f t="shared" si="139"/>
        <v>0.19219869217219712</v>
      </c>
      <c r="AF94" s="14">
        <f t="shared" si="140"/>
        <v>1.6779014213505261</v>
      </c>
      <c r="AG94" s="14">
        <f t="shared" si="141"/>
        <v>2.5488063719392166E-2</v>
      </c>
      <c r="AH94" s="14">
        <f t="shared" si="142"/>
        <v>4.2049694845496003E-3</v>
      </c>
      <c r="AI94" s="14">
        <f t="shared" si="143"/>
        <v>1.8303781318537268E-3</v>
      </c>
      <c r="AJ94" s="14">
        <f t="shared" si="144"/>
        <v>1.0026584393818191E-3</v>
      </c>
      <c r="AK94" s="14">
        <f t="shared" si="145"/>
        <v>0</v>
      </c>
      <c r="AL94" s="14">
        <f t="shared" si="146"/>
        <v>3.9921469889794006</v>
      </c>
      <c r="AM94" s="14">
        <f t="shared" si="147"/>
        <v>0.897225452914309</v>
      </c>
      <c r="AN94" s="11">
        <f t="shared" si="148"/>
        <v>0</v>
      </c>
      <c r="AP94">
        <f t="shared" si="149"/>
        <v>55.831000000000003</v>
      </c>
      <c r="AQ94">
        <f t="shared" si="150"/>
        <v>8.5999999999999993E-2</v>
      </c>
      <c r="AR94">
        <f t="shared" si="151"/>
        <v>3.706</v>
      </c>
      <c r="AS94">
        <f t="shared" si="152"/>
        <v>0.43099999999999999</v>
      </c>
      <c r="AT94">
        <f t="shared" si="153"/>
        <v>0</v>
      </c>
      <c r="AU94">
        <f t="shared" si="154"/>
        <v>6.6660000000000004</v>
      </c>
      <c r="AV94">
        <f t="shared" si="155"/>
        <v>32.646999999999998</v>
      </c>
      <c r="AW94">
        <f t="shared" si="156"/>
        <v>0.69</v>
      </c>
      <c r="AX94">
        <f t="shared" si="157"/>
        <v>0.14399999999999999</v>
      </c>
      <c r="AY94">
        <f t="shared" si="158"/>
        <v>6.6000000000000003E-2</v>
      </c>
      <c r="AZ94">
        <f t="shared" si="159"/>
        <v>1.4999999999999999E-2</v>
      </c>
      <c r="BA94">
        <f t="shared" si="160"/>
        <v>0</v>
      </c>
      <c r="BB94">
        <f t="shared" si="161"/>
        <v>100.282</v>
      </c>
      <c r="BD94">
        <f t="shared" si="162"/>
        <v>0.92927762982689754</v>
      </c>
      <c r="BE94">
        <f t="shared" si="163"/>
        <v>1.0768036461072294E-3</v>
      </c>
      <c r="BF94">
        <f t="shared" si="164"/>
        <v>7.2695174578265992E-2</v>
      </c>
      <c r="BG94">
        <f t="shared" si="165"/>
        <v>5.6714257516941903E-3</v>
      </c>
      <c r="BH94">
        <f t="shared" si="166"/>
        <v>9.2784366126607662E-2</v>
      </c>
      <c r="BI94">
        <f t="shared" si="167"/>
        <v>0</v>
      </c>
      <c r="BJ94">
        <f t="shared" si="168"/>
        <v>0.8100108176774744</v>
      </c>
      <c r="BK94">
        <f t="shared" si="169"/>
        <v>1.2304422102308595E-2</v>
      </c>
      <c r="BL94">
        <f t="shared" si="170"/>
        <v>2.0299588087525056E-3</v>
      </c>
      <c r="BM94">
        <f t="shared" si="171"/>
        <v>8.8361930467193621E-4</v>
      </c>
      <c r="BN94">
        <f t="shared" si="172"/>
        <v>4.8403569601912906E-4</v>
      </c>
      <c r="BO94">
        <f t="shared" si="173"/>
        <v>0</v>
      </c>
      <c r="BP94">
        <f t="shared" si="174"/>
        <v>1.9272182535187989</v>
      </c>
      <c r="BQ94">
        <f t="shared" si="175"/>
        <v>2.0714555716200613</v>
      </c>
    </row>
    <row r="95" spans="1:69" x14ac:dyDescent="0.15">
      <c r="A95" t="s">
        <v>168</v>
      </c>
      <c r="B95">
        <v>325</v>
      </c>
      <c r="C95">
        <v>1444.1824942791761</v>
      </c>
      <c r="D95" s="1">
        <v>55.792000000000002</v>
      </c>
      <c r="E95" s="1">
        <v>0.125</v>
      </c>
      <c r="F95" s="1">
        <v>3.6659999999999999</v>
      </c>
      <c r="G95" s="1">
        <v>0.41599999999999998</v>
      </c>
      <c r="H95" s="1">
        <v>6.5579999999999998</v>
      </c>
      <c r="I95" s="1">
        <v>32.488</v>
      </c>
      <c r="J95" s="1">
        <v>1.2150000000000001</v>
      </c>
      <c r="K95" s="1">
        <v>0.14599999999999999</v>
      </c>
      <c r="L95" s="1">
        <v>0.105</v>
      </c>
      <c r="M95" s="1">
        <v>3.4000000000000002E-2</v>
      </c>
      <c r="O95">
        <f t="shared" si="133"/>
        <v>100.545</v>
      </c>
      <c r="V95" s="37">
        <v>12</v>
      </c>
      <c r="W95" s="37">
        <v>4</v>
      </c>
      <c r="X95" s="15">
        <v>0</v>
      </c>
      <c r="Z95" s="14">
        <f t="shared" si="134"/>
        <v>1.9216382486592984</v>
      </c>
      <c r="AA95" s="14">
        <f t="shared" si="135"/>
        <v>3.2387520999181308E-3</v>
      </c>
      <c r="AB95" s="14">
        <f t="shared" si="136"/>
        <v>0.14880662194231734</v>
      </c>
      <c r="AC95" s="14">
        <f t="shared" si="137"/>
        <v>1.1327600909345882E-2</v>
      </c>
      <c r="AD95" s="14">
        <f t="shared" si="138"/>
        <v>0</v>
      </c>
      <c r="AE95" s="14">
        <f t="shared" si="139"/>
        <v>0.18889068281729288</v>
      </c>
      <c r="AF95" s="14">
        <f t="shared" si="140"/>
        <v>1.668015740274402</v>
      </c>
      <c r="AG95" s="14">
        <f t="shared" si="141"/>
        <v>4.4835089056576044E-2</v>
      </c>
      <c r="AH95" s="14">
        <f t="shared" si="142"/>
        <v>4.2589958561730168E-3</v>
      </c>
      <c r="AI95" s="14">
        <f t="shared" si="143"/>
        <v>2.9089763294203935E-3</v>
      </c>
      <c r="AJ95" s="14">
        <f t="shared" si="144"/>
        <v>2.2703597404174873E-3</v>
      </c>
      <c r="AK95" s="14">
        <f t="shared" si="145"/>
        <v>0</v>
      </c>
      <c r="AL95" s="14">
        <f t="shared" si="146"/>
        <v>3.9961910676851615</v>
      </c>
      <c r="AM95" s="14">
        <f t="shared" si="147"/>
        <v>0.89827668186811727</v>
      </c>
      <c r="AN95" s="11">
        <f t="shared" si="148"/>
        <v>0</v>
      </c>
      <c r="AP95">
        <f t="shared" si="149"/>
        <v>55.792000000000002</v>
      </c>
      <c r="AQ95">
        <f t="shared" si="150"/>
        <v>0.125</v>
      </c>
      <c r="AR95">
        <f t="shared" si="151"/>
        <v>3.6659999999999999</v>
      </c>
      <c r="AS95">
        <f t="shared" si="152"/>
        <v>0.41599999999999998</v>
      </c>
      <c r="AT95">
        <f t="shared" si="153"/>
        <v>0</v>
      </c>
      <c r="AU95">
        <f t="shared" si="154"/>
        <v>6.5579999999999989</v>
      </c>
      <c r="AV95">
        <f t="shared" si="155"/>
        <v>32.488</v>
      </c>
      <c r="AW95">
        <f t="shared" si="156"/>
        <v>1.2150000000000001</v>
      </c>
      <c r="AX95">
        <f t="shared" si="157"/>
        <v>0.14599999999999999</v>
      </c>
      <c r="AY95">
        <f t="shared" si="158"/>
        <v>0.105</v>
      </c>
      <c r="AZ95">
        <f t="shared" si="159"/>
        <v>3.4000000000000002E-2</v>
      </c>
      <c r="BA95">
        <f t="shared" si="160"/>
        <v>0</v>
      </c>
      <c r="BB95">
        <f t="shared" si="161"/>
        <v>100.545</v>
      </c>
      <c r="BD95">
        <f t="shared" si="162"/>
        <v>0.92862849533954728</v>
      </c>
      <c r="BE95">
        <f t="shared" si="163"/>
        <v>1.5651215786442292E-3</v>
      </c>
      <c r="BF95">
        <f t="shared" si="164"/>
        <v>7.1910553158101215E-2</v>
      </c>
      <c r="BG95">
        <f t="shared" si="165"/>
        <v>5.4740443450226979E-3</v>
      </c>
      <c r="BH95">
        <f t="shared" si="166"/>
        <v>9.1281109069650909E-2</v>
      </c>
      <c r="BI95">
        <f t="shared" si="167"/>
        <v>0</v>
      </c>
      <c r="BJ95">
        <f t="shared" si="168"/>
        <v>0.80606583896547268</v>
      </c>
      <c r="BK95">
        <f t="shared" si="169"/>
        <v>2.1666482397543398E-2</v>
      </c>
      <c r="BL95">
        <f t="shared" si="170"/>
        <v>2.0581526810962906E-3</v>
      </c>
      <c r="BM95">
        <f t="shared" si="171"/>
        <v>1.4057579847053529E-3</v>
      </c>
      <c r="BN95">
        <f t="shared" si="172"/>
        <v>1.0971475776433593E-3</v>
      </c>
      <c r="BO95">
        <f t="shared" si="173"/>
        <v>0</v>
      </c>
      <c r="BP95">
        <f t="shared" si="174"/>
        <v>1.9311527030974274</v>
      </c>
      <c r="BQ95">
        <f t="shared" si="175"/>
        <v>2.0693294016964914</v>
      </c>
    </row>
    <row r="96" spans="1:69" x14ac:dyDescent="0.15">
      <c r="A96" t="s">
        <v>169</v>
      </c>
      <c r="B96">
        <v>326</v>
      </c>
      <c r="C96">
        <v>1460.0526315789473</v>
      </c>
      <c r="D96" s="1">
        <v>56.008000000000003</v>
      </c>
      <c r="E96" s="1">
        <v>0.13</v>
      </c>
      <c r="F96" s="1">
        <v>3.6240000000000001</v>
      </c>
      <c r="G96" s="1">
        <v>0.41199999999999998</v>
      </c>
      <c r="H96" s="1">
        <v>6.6340000000000003</v>
      </c>
      <c r="I96" s="1">
        <v>32.999000000000002</v>
      </c>
      <c r="J96" s="1">
        <v>0.51300000000000001</v>
      </c>
      <c r="K96" s="1">
        <v>0.158</v>
      </c>
      <c r="L96" s="1">
        <v>6.8000000000000005E-2</v>
      </c>
      <c r="M96" s="1">
        <v>1.4999999999999999E-2</v>
      </c>
      <c r="O96">
        <f t="shared" si="133"/>
        <v>100.56100000000002</v>
      </c>
      <c r="V96" s="37">
        <v>12</v>
      </c>
      <c r="W96" s="37">
        <v>4</v>
      </c>
      <c r="X96" s="15">
        <v>0</v>
      </c>
      <c r="Z96" s="14">
        <f t="shared" si="134"/>
        <v>1.9247060139275372</v>
      </c>
      <c r="AA96" s="14">
        <f t="shared" si="135"/>
        <v>3.3606685452479681E-3</v>
      </c>
      <c r="AB96" s="14">
        <f t="shared" si="136"/>
        <v>0.14676842053022629</v>
      </c>
      <c r="AC96" s="14">
        <f t="shared" si="137"/>
        <v>1.11932565869543E-2</v>
      </c>
      <c r="AD96" s="14">
        <f t="shared" si="138"/>
        <v>0</v>
      </c>
      <c r="AE96" s="14">
        <f t="shared" si="139"/>
        <v>0.19064667076386577</v>
      </c>
      <c r="AF96" s="14">
        <f t="shared" si="140"/>
        <v>1.6904120565560536</v>
      </c>
      <c r="AG96" s="14">
        <f t="shared" si="141"/>
        <v>1.88874687238379E-2</v>
      </c>
      <c r="AH96" s="14">
        <f t="shared" si="142"/>
        <v>4.5986047435425002E-3</v>
      </c>
      <c r="AI96" s="14">
        <f t="shared" si="143"/>
        <v>1.8796389472164803E-3</v>
      </c>
      <c r="AJ96" s="14">
        <f t="shared" si="144"/>
        <v>9.9935928828424198E-4</v>
      </c>
      <c r="AK96" s="14">
        <f t="shared" si="145"/>
        <v>0</v>
      </c>
      <c r="AL96" s="14">
        <f t="shared" si="146"/>
        <v>3.993452158612766</v>
      </c>
      <c r="AM96" s="14">
        <f t="shared" si="147"/>
        <v>0.89864927235127112</v>
      </c>
      <c r="AN96" s="11">
        <f t="shared" si="148"/>
        <v>0</v>
      </c>
      <c r="AP96">
        <f t="shared" si="149"/>
        <v>56.008000000000003</v>
      </c>
      <c r="AQ96">
        <f t="shared" si="150"/>
        <v>0.13</v>
      </c>
      <c r="AR96">
        <f t="shared" si="151"/>
        <v>3.6240000000000001</v>
      </c>
      <c r="AS96">
        <f t="shared" si="152"/>
        <v>0.41199999999999998</v>
      </c>
      <c r="AT96">
        <f t="shared" si="153"/>
        <v>0</v>
      </c>
      <c r="AU96">
        <f t="shared" si="154"/>
        <v>6.6340000000000003</v>
      </c>
      <c r="AV96">
        <f t="shared" si="155"/>
        <v>32.999000000000002</v>
      </c>
      <c r="AW96">
        <f t="shared" si="156"/>
        <v>0.51300000000000001</v>
      </c>
      <c r="AX96">
        <f t="shared" si="157"/>
        <v>0.158</v>
      </c>
      <c r="AY96">
        <f t="shared" si="158"/>
        <v>6.8000000000000005E-2</v>
      </c>
      <c r="AZ96">
        <f t="shared" si="159"/>
        <v>1.4999999999999999E-2</v>
      </c>
      <c r="BA96">
        <f t="shared" si="160"/>
        <v>0</v>
      </c>
      <c r="BB96">
        <f t="shared" si="161"/>
        <v>100.56100000000002</v>
      </c>
      <c r="BD96">
        <f t="shared" si="162"/>
        <v>0.93222370173102542</v>
      </c>
      <c r="BE96">
        <f t="shared" si="163"/>
        <v>1.6277264417899984E-3</v>
      </c>
      <c r="BF96">
        <f t="shared" si="164"/>
        <v>7.108670066692821E-2</v>
      </c>
      <c r="BG96">
        <f t="shared" si="165"/>
        <v>5.4214093032436336E-3</v>
      </c>
      <c r="BH96">
        <f t="shared" si="166"/>
        <v>9.2338956628250105E-2</v>
      </c>
      <c r="BI96">
        <f t="shared" si="167"/>
        <v>0</v>
      </c>
      <c r="BJ96">
        <f t="shared" si="168"/>
        <v>0.81874435545498758</v>
      </c>
      <c r="BK96">
        <f t="shared" si="169"/>
        <v>9.1480703456294343E-3</v>
      </c>
      <c r="BL96">
        <f t="shared" si="170"/>
        <v>2.2273159151589995E-3</v>
      </c>
      <c r="BM96">
        <f t="shared" si="171"/>
        <v>9.1039564723775248E-4</v>
      </c>
      <c r="BN96">
        <f t="shared" si="172"/>
        <v>4.8403569601912906E-4</v>
      </c>
      <c r="BO96">
        <f t="shared" si="173"/>
        <v>0</v>
      </c>
      <c r="BP96">
        <f t="shared" si="174"/>
        <v>1.9342126678302705</v>
      </c>
      <c r="BQ96">
        <f t="shared" si="175"/>
        <v>2.0646396464213401</v>
      </c>
    </row>
    <row r="97" spans="1:69" x14ac:dyDescent="0.15">
      <c r="A97" t="s">
        <v>170</v>
      </c>
      <c r="B97">
        <v>327</v>
      </c>
      <c r="C97">
        <v>1475.9227688787184</v>
      </c>
      <c r="D97" s="1">
        <v>56.073999999999998</v>
      </c>
      <c r="E97" s="1">
        <v>9.9000000000000005E-2</v>
      </c>
      <c r="F97" s="1">
        <v>3.6230000000000002</v>
      </c>
      <c r="G97" s="1">
        <v>0.40500000000000003</v>
      </c>
      <c r="H97" s="1">
        <v>6.617</v>
      </c>
      <c r="I97" s="1">
        <v>33.262999999999998</v>
      </c>
      <c r="J97" s="1">
        <v>0.55200000000000005</v>
      </c>
      <c r="K97" s="1">
        <v>0.14799999999999999</v>
      </c>
      <c r="L97" s="1">
        <v>6.5000000000000002E-2</v>
      </c>
      <c r="M97" s="1">
        <v>1.6E-2</v>
      </c>
      <c r="O97">
        <f t="shared" si="133"/>
        <v>100.86199999999999</v>
      </c>
      <c r="V97" s="37">
        <v>12</v>
      </c>
      <c r="W97" s="37">
        <v>4</v>
      </c>
      <c r="X97" s="15">
        <v>0</v>
      </c>
      <c r="Z97" s="14">
        <f t="shared" si="134"/>
        <v>1.9216198987385138</v>
      </c>
      <c r="AA97" s="14">
        <f t="shared" si="135"/>
        <v>2.5521672697211314E-3</v>
      </c>
      <c r="AB97" s="14">
        <f t="shared" si="136"/>
        <v>0.14632023058865112</v>
      </c>
      <c r="AC97" s="14">
        <f t="shared" si="137"/>
        <v>1.0972507285000392E-2</v>
      </c>
      <c r="AD97" s="14">
        <f t="shared" si="138"/>
        <v>0</v>
      </c>
      <c r="AE97" s="14">
        <f t="shared" si="139"/>
        <v>0.18962976394550654</v>
      </c>
      <c r="AF97" s="14">
        <f t="shared" si="140"/>
        <v>1.6992012913729275</v>
      </c>
      <c r="AG97" s="14">
        <f t="shared" si="141"/>
        <v>2.0266888683451049E-2</v>
      </c>
      <c r="AH97" s="14">
        <f t="shared" si="142"/>
        <v>4.2955850549188266E-3</v>
      </c>
      <c r="AI97" s="14">
        <f t="shared" si="143"/>
        <v>1.7917214399244099E-3</v>
      </c>
      <c r="AJ97" s="14">
        <f t="shared" si="144"/>
        <v>1.0630213526453358E-3</v>
      </c>
      <c r="AK97" s="14">
        <f t="shared" si="145"/>
        <v>0</v>
      </c>
      <c r="AL97" s="14">
        <f t="shared" si="146"/>
        <v>3.99771307573126</v>
      </c>
      <c r="AM97" s="14">
        <f t="shared" si="147"/>
        <v>0.899604698148328</v>
      </c>
      <c r="AN97" s="11">
        <f t="shared" si="148"/>
        <v>0</v>
      </c>
      <c r="AP97">
        <f t="shared" si="149"/>
        <v>56.073999999999998</v>
      </c>
      <c r="AQ97">
        <f t="shared" si="150"/>
        <v>9.9000000000000005E-2</v>
      </c>
      <c r="AR97">
        <f t="shared" si="151"/>
        <v>3.6230000000000002</v>
      </c>
      <c r="AS97">
        <f t="shared" si="152"/>
        <v>0.40500000000000003</v>
      </c>
      <c r="AT97">
        <f t="shared" si="153"/>
        <v>0</v>
      </c>
      <c r="AU97">
        <f t="shared" si="154"/>
        <v>6.617</v>
      </c>
      <c r="AV97">
        <f t="shared" si="155"/>
        <v>33.262999999999998</v>
      </c>
      <c r="AW97">
        <f t="shared" si="156"/>
        <v>0.55200000000000005</v>
      </c>
      <c r="AX97">
        <f t="shared" si="157"/>
        <v>0.14799999999999999</v>
      </c>
      <c r="AY97">
        <f t="shared" si="158"/>
        <v>6.5000000000000002E-2</v>
      </c>
      <c r="AZ97">
        <f t="shared" si="159"/>
        <v>1.6E-2</v>
      </c>
      <c r="BA97">
        <f t="shared" si="160"/>
        <v>0</v>
      </c>
      <c r="BB97">
        <f t="shared" si="161"/>
        <v>100.86199999999999</v>
      </c>
      <c r="BD97">
        <f t="shared" si="162"/>
        <v>0.93332223701731021</v>
      </c>
      <c r="BE97">
        <f t="shared" si="163"/>
        <v>1.2395762902862296E-3</v>
      </c>
      <c r="BF97">
        <f t="shared" si="164"/>
        <v>7.1067085131424096E-2</v>
      </c>
      <c r="BG97">
        <f t="shared" si="165"/>
        <v>5.3292979801302714E-3</v>
      </c>
      <c r="BH97">
        <f t="shared" si="166"/>
        <v>9.2102332832247655E-2</v>
      </c>
      <c r="BI97">
        <f t="shared" si="167"/>
        <v>0</v>
      </c>
      <c r="BJ97">
        <f t="shared" si="168"/>
        <v>0.82529450878812227</v>
      </c>
      <c r="BK97">
        <f t="shared" si="169"/>
        <v>9.843537681846877E-3</v>
      </c>
      <c r="BL97">
        <f t="shared" si="170"/>
        <v>2.0863465534400752E-3</v>
      </c>
      <c r="BM97">
        <f t="shared" si="171"/>
        <v>8.7023113338902808E-4</v>
      </c>
      <c r="BN97">
        <f t="shared" si="172"/>
        <v>5.1630474242040432E-4</v>
      </c>
      <c r="BO97">
        <f t="shared" si="173"/>
        <v>0</v>
      </c>
      <c r="BP97">
        <f t="shared" si="174"/>
        <v>1.9416714581506169</v>
      </c>
      <c r="BQ97">
        <f t="shared" si="175"/>
        <v>2.0589029410459379</v>
      </c>
    </row>
    <row r="98" spans="1:69" x14ac:dyDescent="0.15">
      <c r="A98" t="s">
        <v>171</v>
      </c>
      <c r="B98">
        <v>328</v>
      </c>
      <c r="C98">
        <v>1491.7929061784896</v>
      </c>
      <c r="D98" s="1">
        <v>55.662999999999997</v>
      </c>
      <c r="E98" s="1">
        <v>0.08</v>
      </c>
      <c r="F98" s="1">
        <v>3.6339999999999999</v>
      </c>
      <c r="G98" s="1">
        <v>0.371</v>
      </c>
      <c r="H98" s="1">
        <v>6.71</v>
      </c>
      <c r="I98" s="1">
        <v>33.195999999999998</v>
      </c>
      <c r="J98" s="1">
        <v>0.53700000000000003</v>
      </c>
      <c r="K98" s="1">
        <v>0.16</v>
      </c>
      <c r="L98" s="1">
        <v>7.5999999999999998E-2</v>
      </c>
      <c r="M98" s="1">
        <v>2.1999999999999999E-2</v>
      </c>
      <c r="O98">
        <f t="shared" si="133"/>
        <v>100.449</v>
      </c>
      <c r="V98" s="37">
        <v>12</v>
      </c>
      <c r="W98" s="37">
        <v>4</v>
      </c>
      <c r="X98" s="15">
        <v>0</v>
      </c>
      <c r="Z98" s="14">
        <f t="shared" si="134"/>
        <v>1.9172241126106722</v>
      </c>
      <c r="AA98" s="14">
        <f t="shared" si="135"/>
        <v>2.0728326955114233E-3</v>
      </c>
      <c r="AB98" s="14">
        <f t="shared" si="136"/>
        <v>0.14750994088883032</v>
      </c>
      <c r="AC98" s="14">
        <f t="shared" si="137"/>
        <v>1.010241226366116E-2</v>
      </c>
      <c r="AD98" s="14">
        <f t="shared" si="138"/>
        <v>0</v>
      </c>
      <c r="AE98" s="14">
        <f t="shared" si="139"/>
        <v>0.19327167615957666</v>
      </c>
      <c r="AF98" s="14">
        <f t="shared" si="140"/>
        <v>1.7043920222600726</v>
      </c>
      <c r="AG98" s="14">
        <f t="shared" si="141"/>
        <v>1.9816302045045586E-2</v>
      </c>
      <c r="AH98" s="14">
        <f t="shared" si="142"/>
        <v>4.66746331440722E-3</v>
      </c>
      <c r="AI98" s="14">
        <f t="shared" si="143"/>
        <v>2.1055766185861229E-3</v>
      </c>
      <c r="AJ98" s="14">
        <f t="shared" si="144"/>
        <v>1.4690785224139736E-3</v>
      </c>
      <c r="AK98" s="14">
        <f t="shared" si="145"/>
        <v>0</v>
      </c>
      <c r="AL98" s="14">
        <f t="shared" si="146"/>
        <v>4.0026314173787769</v>
      </c>
      <c r="AM98" s="14">
        <f t="shared" si="147"/>
        <v>0.89815283059873519</v>
      </c>
      <c r="AN98" s="11">
        <f t="shared" si="148"/>
        <v>0</v>
      </c>
      <c r="AP98">
        <f t="shared" si="149"/>
        <v>55.662999999999997</v>
      </c>
      <c r="AQ98">
        <f t="shared" si="150"/>
        <v>0.08</v>
      </c>
      <c r="AR98">
        <f t="shared" si="151"/>
        <v>3.6339999999999999</v>
      </c>
      <c r="AS98">
        <f t="shared" si="152"/>
        <v>0.371</v>
      </c>
      <c r="AT98">
        <f t="shared" si="153"/>
        <v>0</v>
      </c>
      <c r="AU98">
        <f t="shared" si="154"/>
        <v>6.71</v>
      </c>
      <c r="AV98">
        <f t="shared" si="155"/>
        <v>33.195999999999998</v>
      </c>
      <c r="AW98">
        <f t="shared" si="156"/>
        <v>0.53700000000000003</v>
      </c>
      <c r="AX98">
        <f t="shared" si="157"/>
        <v>0.16</v>
      </c>
      <c r="AY98">
        <f t="shared" si="158"/>
        <v>7.5999999999999998E-2</v>
      </c>
      <c r="AZ98">
        <f t="shared" si="159"/>
        <v>2.1999999999999999E-2</v>
      </c>
      <c r="BA98">
        <f t="shared" si="160"/>
        <v>0</v>
      </c>
      <c r="BB98">
        <f t="shared" si="161"/>
        <v>100.449</v>
      </c>
      <c r="BD98">
        <f t="shared" si="162"/>
        <v>0.92648135818908117</v>
      </c>
      <c r="BE98">
        <f t="shared" si="163"/>
        <v>1.0016778103323065E-3</v>
      </c>
      <c r="BF98">
        <f t="shared" si="164"/>
        <v>7.1282856021969404E-2</v>
      </c>
      <c r="BG98">
        <f t="shared" si="165"/>
        <v>4.881900125008224E-3</v>
      </c>
      <c r="BH98">
        <f t="shared" si="166"/>
        <v>9.3396804186849286E-2</v>
      </c>
      <c r="BI98">
        <f t="shared" si="167"/>
        <v>0</v>
      </c>
      <c r="BJ98">
        <f t="shared" si="168"/>
        <v>0.82363215926797062</v>
      </c>
      <c r="BK98">
        <f t="shared" si="169"/>
        <v>9.5760502448401681E-3</v>
      </c>
      <c r="BL98">
        <f t="shared" si="170"/>
        <v>2.2555097875027845E-3</v>
      </c>
      <c r="BM98">
        <f t="shared" si="171"/>
        <v>1.0175010175010174E-3</v>
      </c>
      <c r="BN98">
        <f t="shared" si="172"/>
        <v>7.099190208280559E-4</v>
      </c>
      <c r="BO98">
        <f t="shared" si="173"/>
        <v>0</v>
      </c>
      <c r="BP98">
        <f t="shared" si="174"/>
        <v>1.9342357356718831</v>
      </c>
      <c r="BQ98">
        <f t="shared" si="175"/>
        <v>2.0693607007464419</v>
      </c>
    </row>
    <row r="99" spans="1:69" x14ac:dyDescent="0.15">
      <c r="A99" t="s">
        <v>172</v>
      </c>
      <c r="B99">
        <v>329</v>
      </c>
      <c r="C99">
        <v>1507.6630434782608</v>
      </c>
      <c r="D99" s="1">
        <v>56.161999999999999</v>
      </c>
      <c r="E99" s="1">
        <v>7.9000000000000001E-2</v>
      </c>
      <c r="F99" s="1">
        <v>3.6509999999999998</v>
      </c>
      <c r="G99" s="1">
        <v>0.39300000000000002</v>
      </c>
      <c r="H99" s="1">
        <v>6.65</v>
      </c>
      <c r="I99" s="1">
        <v>33.215000000000003</v>
      </c>
      <c r="J99" s="1">
        <v>0.54300000000000004</v>
      </c>
      <c r="K99" s="1">
        <v>0.14799999999999999</v>
      </c>
      <c r="L99" s="1">
        <v>7.2999999999999995E-2</v>
      </c>
      <c r="M99" s="1">
        <v>1.2999999999999999E-2</v>
      </c>
      <c r="O99">
        <f t="shared" si="133"/>
        <v>100.92700000000001</v>
      </c>
      <c r="V99" s="37">
        <v>12</v>
      </c>
      <c r="W99" s="37">
        <v>4</v>
      </c>
      <c r="X99" s="15">
        <v>0</v>
      </c>
      <c r="Z99" s="14">
        <f t="shared" si="134"/>
        <v>1.9231954795056947</v>
      </c>
      <c r="AA99" s="14">
        <f t="shared" si="135"/>
        <v>2.035054038037722E-3</v>
      </c>
      <c r="AB99" s="14">
        <f t="shared" si="136"/>
        <v>0.1473407208095536</v>
      </c>
      <c r="AC99" s="14">
        <f t="shared" si="137"/>
        <v>1.0639428966455127E-2</v>
      </c>
      <c r="AD99" s="14">
        <f t="shared" si="138"/>
        <v>0</v>
      </c>
      <c r="AE99" s="14">
        <f t="shared" si="139"/>
        <v>0.19043287734937173</v>
      </c>
      <c r="AF99" s="14">
        <f t="shared" si="140"/>
        <v>1.6954796627446136</v>
      </c>
      <c r="AG99" s="14">
        <f t="shared" si="141"/>
        <v>1.9921532686861632E-2</v>
      </c>
      <c r="AH99" s="14">
        <f t="shared" si="142"/>
        <v>4.2923708521120157E-3</v>
      </c>
      <c r="AI99" s="14">
        <f t="shared" si="143"/>
        <v>2.0107353277743286E-3</v>
      </c>
      <c r="AJ99" s="14">
        <f t="shared" si="144"/>
        <v>8.6305857557974087E-4</v>
      </c>
      <c r="AK99" s="14">
        <f t="shared" si="145"/>
        <v>0</v>
      </c>
      <c r="AL99" s="14">
        <f t="shared" si="146"/>
        <v>3.9962109208560546</v>
      </c>
      <c r="AM99" s="14">
        <f t="shared" si="147"/>
        <v>0.89902348422802181</v>
      </c>
      <c r="AN99" s="11">
        <f t="shared" si="148"/>
        <v>0</v>
      </c>
      <c r="AP99">
        <f t="shared" si="149"/>
        <v>56.161999999999999</v>
      </c>
      <c r="AQ99">
        <f t="shared" si="150"/>
        <v>7.9000000000000001E-2</v>
      </c>
      <c r="AR99">
        <f t="shared" si="151"/>
        <v>3.6509999999999998</v>
      </c>
      <c r="AS99">
        <f t="shared" si="152"/>
        <v>0.39300000000000002</v>
      </c>
      <c r="AT99">
        <f t="shared" si="153"/>
        <v>0</v>
      </c>
      <c r="AU99">
        <f t="shared" si="154"/>
        <v>6.65</v>
      </c>
      <c r="AV99">
        <f t="shared" si="155"/>
        <v>33.215000000000003</v>
      </c>
      <c r="AW99">
        <f t="shared" si="156"/>
        <v>0.54300000000000004</v>
      </c>
      <c r="AX99">
        <f t="shared" si="157"/>
        <v>0.14799999999999999</v>
      </c>
      <c r="AY99">
        <f t="shared" si="158"/>
        <v>7.2999999999999995E-2</v>
      </c>
      <c r="AZ99">
        <f t="shared" si="159"/>
        <v>1.2999999999999999E-2</v>
      </c>
      <c r="BA99">
        <f t="shared" si="160"/>
        <v>0</v>
      </c>
      <c r="BB99">
        <f t="shared" si="161"/>
        <v>100.92700000000001</v>
      </c>
      <c r="BD99">
        <f t="shared" si="162"/>
        <v>0.93478695073235685</v>
      </c>
      <c r="BE99">
        <f t="shared" si="163"/>
        <v>9.8915683770315287E-4</v>
      </c>
      <c r="BF99">
        <f t="shared" si="164"/>
        <v>7.1616320125539423E-2</v>
      </c>
      <c r="BG99">
        <f t="shared" si="165"/>
        <v>5.1713928547930787E-3</v>
      </c>
      <c r="BH99">
        <f t="shared" si="166"/>
        <v>9.2561661377428883E-2</v>
      </c>
      <c r="BI99">
        <f t="shared" si="167"/>
        <v>0</v>
      </c>
      <c r="BJ99">
        <f t="shared" si="168"/>
        <v>0.82410357181846161</v>
      </c>
      <c r="BK99">
        <f t="shared" si="169"/>
        <v>9.683045219642852E-3</v>
      </c>
      <c r="BL99">
        <f t="shared" si="170"/>
        <v>2.0863465534400752E-3</v>
      </c>
      <c r="BM99">
        <f t="shared" si="171"/>
        <v>9.7733650365229292E-4</v>
      </c>
      <c r="BN99">
        <f t="shared" si="172"/>
        <v>4.1949760321657848E-4</v>
      </c>
      <c r="BO99">
        <f t="shared" si="173"/>
        <v>0</v>
      </c>
      <c r="BP99">
        <f t="shared" si="174"/>
        <v>1.9423952796262349</v>
      </c>
      <c r="BQ99">
        <f t="shared" si="175"/>
        <v>2.0573623519230466</v>
      </c>
    </row>
    <row r="100" spans="1:69" x14ac:dyDescent="0.15">
      <c r="A100" t="s">
        <v>173</v>
      </c>
      <c r="B100">
        <v>330</v>
      </c>
      <c r="C100">
        <v>1523.5331807780319</v>
      </c>
      <c r="D100" s="1">
        <v>55.926000000000002</v>
      </c>
      <c r="E100" s="1">
        <v>0.10199999999999999</v>
      </c>
      <c r="F100" s="1">
        <v>3.6509999999999998</v>
      </c>
      <c r="G100" s="1">
        <v>0.37</v>
      </c>
      <c r="H100" s="1">
        <v>6.6639999999999997</v>
      </c>
      <c r="I100" s="1">
        <v>33.287999999999997</v>
      </c>
      <c r="J100" s="1">
        <v>0.51500000000000001</v>
      </c>
      <c r="K100" s="1">
        <v>0.16400000000000001</v>
      </c>
      <c r="L100" s="1">
        <v>0.104</v>
      </c>
      <c r="M100" s="1">
        <v>1.2999999999999999E-2</v>
      </c>
      <c r="O100">
        <f t="shared" ref="O100:O135" si="176">SUM(D100:N100)</f>
        <v>100.797</v>
      </c>
      <c r="V100" s="39">
        <v>12</v>
      </c>
      <c r="W100" s="39">
        <v>4</v>
      </c>
      <c r="X100" s="15">
        <v>0</v>
      </c>
      <c r="Z100" s="14">
        <f t="shared" ref="Z100:Z135" si="177">IFERROR(BD100*$BQ100,"NA")</f>
        <v>1.9187897782013128</v>
      </c>
      <c r="AA100" s="14">
        <f t="shared" ref="AA100:AA135" si="178">IFERROR(BE100*$BQ100,"NA")</f>
        <v>2.632581346988279E-3</v>
      </c>
      <c r="AB100" s="14">
        <f t="shared" ref="AB100:AB135" si="179">IFERROR(BF100*$BQ100,"NA")</f>
        <v>0.1476235223974077</v>
      </c>
      <c r="AC100" s="14">
        <f t="shared" ref="AC100:AC135" si="180">IFERROR(BG100*$BQ100,"NA")</f>
        <v>1.0035991078833795E-2</v>
      </c>
      <c r="AD100" s="14">
        <f t="shared" ref="AD100:AD135" si="181">IFERROR(IF(OR($X100="spinel", $X100="Spinel", $X100="SPINEL"),((BH100+BI100)*BQ100-AE100),BI100*$BQ100),"NA")</f>
        <v>0</v>
      </c>
      <c r="AE100" s="14">
        <f t="shared" ref="AE100:AE135" si="182">IFERROR(IF(OR($X100="spinel", $X100="Spinel", $X100="SPINEL"),(1-AF100-AG100-AH100-AI100),BH100*$BQ100),"NA")</f>
        <v>0.19120006961508693</v>
      </c>
      <c r="AF100" s="14">
        <f t="shared" ref="AF100:AF135" si="183">IFERROR(BJ100*$BQ100,"NA")</f>
        <v>1.7024673993137569</v>
      </c>
      <c r="AG100" s="14">
        <f t="shared" ref="AG100:AG135" si="184">IFERROR(BK100*$BQ100,"NA")</f>
        <v>1.8930536459719757E-2</v>
      </c>
      <c r="AH100" s="14">
        <f t="shared" ref="AH100:AH135" si="185">IFERROR(BL100*$BQ100,"NA")</f>
        <v>4.7655402640843754E-3</v>
      </c>
      <c r="AI100" s="14">
        <f t="shared" ref="AI100:AI135" si="186">IFERROR(BM100*$BQ100,"NA")</f>
        <v>2.8701074835586499E-3</v>
      </c>
      <c r="AJ100" s="14">
        <f t="shared" ref="AJ100:AJ135" si="187">IFERROR(BN100*$BQ100,"NA")</f>
        <v>8.6471510565672149E-4</v>
      </c>
      <c r="AK100" s="14">
        <f t="shared" ref="AK100:AK135" si="188">IFERROR(BO100*$BQ100,"NA")</f>
        <v>0</v>
      </c>
      <c r="AL100" s="14">
        <f t="shared" ref="AL100:AL135" si="189">IFERROR(SUM(Z100:AK100),"NA")</f>
        <v>4.0001802412664063</v>
      </c>
      <c r="AM100" s="14">
        <f t="shared" ref="AM100:AM135" si="190">IFERROR(AF100/(AF100+AE100),"NA")</f>
        <v>0.89903186660156365</v>
      </c>
      <c r="AN100" s="11">
        <f t="shared" ref="AN100:AN135" si="191">IFERROR(AD100/(AD100+AE100),"NA")</f>
        <v>0</v>
      </c>
      <c r="AP100">
        <f t="shared" ref="AP100:AP135" si="192">D100</f>
        <v>55.926000000000002</v>
      </c>
      <c r="AQ100">
        <f t="shared" ref="AQ100:AQ135" si="193">E100</f>
        <v>0.10199999999999999</v>
      </c>
      <c r="AR100">
        <f t="shared" ref="AR100:AR135" si="194">F100</f>
        <v>3.6509999999999998</v>
      </c>
      <c r="AS100">
        <f t="shared" ref="AS100:AS135" si="195">G100</f>
        <v>0.37</v>
      </c>
      <c r="AT100">
        <f t="shared" ref="AT100:AT135" si="196">BI100*AT$1/2</f>
        <v>0</v>
      </c>
      <c r="AU100">
        <f t="shared" ref="AU100:AU135" si="197">BH100*AU$1</f>
        <v>6.6639999999999997</v>
      </c>
      <c r="AV100">
        <f t="shared" ref="AV100:AV135" si="198">I100</f>
        <v>33.287999999999997</v>
      </c>
      <c r="AW100">
        <f t="shared" ref="AW100:AW135" si="199">J100</f>
        <v>0.51500000000000001</v>
      </c>
      <c r="AX100">
        <f t="shared" ref="AX100:AX135" si="200">K100</f>
        <v>0.16400000000000001</v>
      </c>
      <c r="AY100">
        <f t="shared" ref="AY100:AY135" si="201">L100</f>
        <v>0.104</v>
      </c>
      <c r="AZ100">
        <f t="shared" ref="AZ100:AZ135" si="202">M100</f>
        <v>1.2999999999999999E-2</v>
      </c>
      <c r="BA100">
        <f t="shared" ref="BA100:BA135" si="203">N100</f>
        <v>0</v>
      </c>
      <c r="BB100">
        <f t="shared" ref="BB100:BB135" si="204">SUM(AP100:BA100)</f>
        <v>100.797</v>
      </c>
      <c r="BD100">
        <f t="shared" ref="BD100:BD135" si="205">D100/AP$1</f>
        <v>0.93085885486018649</v>
      </c>
      <c r="BE100">
        <f t="shared" ref="BE100:BE135" si="206">E100/AQ$1</f>
        <v>1.2771392081736908E-3</v>
      </c>
      <c r="BF100">
        <f t="shared" ref="BF100:BF135" si="207">F100/AR$1*2</f>
        <v>7.1616320125539423E-2</v>
      </c>
      <c r="BG100">
        <f t="shared" ref="BG100:BG135" si="208">G100/AS$1*2</f>
        <v>4.8687413645634578E-3</v>
      </c>
      <c r="BH100">
        <f t="shared" ref="BH100:BH135" si="209">IF(OR($X100="spinel", $X100="Spinel", $X100="SPINEL"),H100/AU$1,H100/AU$1*(1-$X100))</f>
        <v>9.2756528032960306E-2</v>
      </c>
      <c r="BI100">
        <f t="shared" ref="BI100:BI135" si="210">IF(OR($X100="spinel", $X100="Spinel", $X100="SPINEL"),0,H100/AU$1*$X100)</f>
        <v>0</v>
      </c>
      <c r="BJ100">
        <f t="shared" ref="BJ100:BJ135" si="211">I100/AV$1</f>
        <v>0.82591478845982069</v>
      </c>
      <c r="BK100">
        <f t="shared" ref="BK100:BK135" si="212">J100/AW$1</f>
        <v>9.1837353372303289E-3</v>
      </c>
      <c r="BL100">
        <f t="shared" ref="BL100:BL135" si="213">K100/AX$1</f>
        <v>2.3118975321903541E-3</v>
      </c>
      <c r="BM100">
        <f t="shared" ref="BM100:BM135" si="214">L100/AY$1</f>
        <v>1.3923698134224449E-3</v>
      </c>
      <c r="BN100">
        <f t="shared" ref="BN100:BN135" si="215">M100/AZ$1*2</f>
        <v>4.1949760321657848E-4</v>
      </c>
      <c r="BO100">
        <f t="shared" ref="BO100:BO135" si="216">N100/BA$1*2</f>
        <v>0</v>
      </c>
      <c r="BP100">
        <f t="shared" ref="BP100:BP135" si="217">SUM(BD100:BO100)</f>
        <v>1.9405998723373037</v>
      </c>
      <c r="BQ100">
        <f t="shared" ref="BQ100:BQ135" si="218">IFERROR(IF(OR($U100="Total",$U100="total", $U100="TOTAL"),$W100/$BP100,V100/(BD100*4+BE100*4+BF100*3+BG100*3+BH100*2+BI100*3+BJ100*2+BK100*2+BL100*2+BM100*2+BN100+BO100)),"NA")</f>
        <v>2.0613111946918226</v>
      </c>
    </row>
    <row r="101" spans="1:69" x14ac:dyDescent="0.15">
      <c r="A101" t="s">
        <v>174</v>
      </c>
      <c r="B101">
        <v>331</v>
      </c>
      <c r="C101">
        <v>1539.4033180778031</v>
      </c>
      <c r="D101" s="1">
        <v>56.040999999999997</v>
      </c>
      <c r="E101" s="1">
        <v>0.106</v>
      </c>
      <c r="F101" s="1">
        <v>3.633</v>
      </c>
      <c r="G101" s="1">
        <v>0.34499999999999997</v>
      </c>
      <c r="H101" s="1">
        <v>6.63</v>
      </c>
      <c r="I101" s="1">
        <v>33.258000000000003</v>
      </c>
      <c r="J101" s="1">
        <v>0.54100000000000004</v>
      </c>
      <c r="K101" s="1">
        <v>0.114</v>
      </c>
      <c r="L101" s="1">
        <v>7.3999999999999996E-2</v>
      </c>
      <c r="M101" s="1">
        <v>1.7999999999999999E-2</v>
      </c>
      <c r="O101">
        <f t="shared" si="176"/>
        <v>100.76</v>
      </c>
      <c r="V101" s="39">
        <v>12</v>
      </c>
      <c r="W101" s="39">
        <v>4</v>
      </c>
      <c r="X101" s="15">
        <v>0</v>
      </c>
      <c r="Z101" s="14">
        <f t="shared" si="177"/>
        <v>1.9219921480287934</v>
      </c>
      <c r="AA101" s="14">
        <f t="shared" si="178"/>
        <v>2.7347623249382056E-3</v>
      </c>
      <c r="AB101" s="14">
        <f t="shared" si="179"/>
        <v>0.14683893418349209</v>
      </c>
      <c r="AC101" s="14">
        <f t="shared" si="180"/>
        <v>9.3542663688167896E-3</v>
      </c>
      <c r="AD101" s="14">
        <f t="shared" si="181"/>
        <v>0</v>
      </c>
      <c r="AE101" s="14">
        <f t="shared" si="182"/>
        <v>0.19015102948454657</v>
      </c>
      <c r="AF101" s="14">
        <f t="shared" si="183"/>
        <v>1.7002756117969644</v>
      </c>
      <c r="AG101" s="14">
        <f t="shared" si="184"/>
        <v>1.9878566013534375E-2</v>
      </c>
      <c r="AH101" s="14">
        <f t="shared" si="185"/>
        <v>3.3113511793843482E-3</v>
      </c>
      <c r="AI101" s="14">
        <f t="shared" si="186"/>
        <v>2.0414024726310527E-3</v>
      </c>
      <c r="AJ101" s="14">
        <f t="shared" si="187"/>
        <v>1.1968350340236804E-3</v>
      </c>
      <c r="AK101" s="14">
        <f t="shared" si="188"/>
        <v>0</v>
      </c>
      <c r="AL101" s="14">
        <f t="shared" si="189"/>
        <v>3.9977749068871256</v>
      </c>
      <c r="AM101" s="14">
        <f t="shared" si="190"/>
        <v>0.89941369565356732</v>
      </c>
      <c r="AN101" s="11">
        <f t="shared" si="191"/>
        <v>0</v>
      </c>
      <c r="AP101">
        <f t="shared" si="192"/>
        <v>56.040999999999997</v>
      </c>
      <c r="AQ101">
        <f t="shared" si="193"/>
        <v>0.106</v>
      </c>
      <c r="AR101">
        <f t="shared" si="194"/>
        <v>3.633</v>
      </c>
      <c r="AS101">
        <f t="shared" si="195"/>
        <v>0.34499999999999997</v>
      </c>
      <c r="AT101">
        <f t="shared" si="196"/>
        <v>0</v>
      </c>
      <c r="AU101">
        <f t="shared" si="197"/>
        <v>6.63</v>
      </c>
      <c r="AV101">
        <f t="shared" si="198"/>
        <v>33.258000000000003</v>
      </c>
      <c r="AW101">
        <f t="shared" si="199"/>
        <v>0.54100000000000004</v>
      </c>
      <c r="AX101">
        <f t="shared" si="200"/>
        <v>0.114</v>
      </c>
      <c r="AY101">
        <f t="shared" si="201"/>
        <v>7.3999999999999996E-2</v>
      </c>
      <c r="AZ101">
        <f t="shared" si="202"/>
        <v>1.7999999999999999E-2</v>
      </c>
      <c r="BA101">
        <f t="shared" si="203"/>
        <v>0</v>
      </c>
      <c r="BB101">
        <f t="shared" si="204"/>
        <v>100.76</v>
      </c>
      <c r="BD101">
        <f t="shared" si="205"/>
        <v>0.93277296937416776</v>
      </c>
      <c r="BE101">
        <f t="shared" si="206"/>
        <v>1.3272230986903061E-3</v>
      </c>
      <c r="BF101">
        <f t="shared" si="207"/>
        <v>7.126324048646529E-2</v>
      </c>
      <c r="BG101">
        <f t="shared" si="208"/>
        <v>4.5397723534443052E-3</v>
      </c>
      <c r="BH101">
        <f t="shared" si="209"/>
        <v>9.2283280440955406E-2</v>
      </c>
      <c r="BI101">
        <f t="shared" si="210"/>
        <v>0</v>
      </c>
      <c r="BJ101">
        <f t="shared" si="211"/>
        <v>0.82517045285378277</v>
      </c>
      <c r="BK101">
        <f t="shared" si="212"/>
        <v>9.6473802280419574E-3</v>
      </c>
      <c r="BL101">
        <f t="shared" si="213"/>
        <v>1.6070507235957337E-3</v>
      </c>
      <c r="BM101">
        <f t="shared" si="214"/>
        <v>9.9072467493520116E-4</v>
      </c>
      <c r="BN101">
        <f t="shared" si="215"/>
        <v>5.8084283522295485E-4</v>
      </c>
      <c r="BO101">
        <f t="shared" si="216"/>
        <v>0</v>
      </c>
      <c r="BP101">
        <f t="shared" si="217"/>
        <v>1.9401829370693018</v>
      </c>
      <c r="BQ101">
        <f t="shared" si="218"/>
        <v>2.0605144136180638</v>
      </c>
    </row>
    <row r="102" spans="1:69" x14ac:dyDescent="0.15">
      <c r="A102" t="s">
        <v>175</v>
      </c>
      <c r="B102">
        <v>332</v>
      </c>
      <c r="C102">
        <v>1555.2734553775742</v>
      </c>
      <c r="D102" s="1">
        <v>56.024000000000001</v>
      </c>
      <c r="E102" s="1">
        <v>9.9000000000000005E-2</v>
      </c>
      <c r="F102" s="1">
        <v>3.6320000000000001</v>
      </c>
      <c r="G102" s="1">
        <v>0.34899999999999998</v>
      </c>
      <c r="H102" s="1">
        <v>6.6580000000000004</v>
      </c>
      <c r="I102" s="1">
        <v>33.238</v>
      </c>
      <c r="J102" s="1">
        <v>0.53800000000000003</v>
      </c>
      <c r="K102" s="1">
        <v>0.11799999999999999</v>
      </c>
      <c r="L102" s="1">
        <v>7.2999999999999995E-2</v>
      </c>
      <c r="M102" s="1">
        <v>1.2E-2</v>
      </c>
      <c r="O102">
        <f t="shared" si="176"/>
        <v>100.74099999999997</v>
      </c>
      <c r="V102" s="39">
        <v>12</v>
      </c>
      <c r="W102" s="39">
        <v>4</v>
      </c>
      <c r="X102" s="15">
        <v>0</v>
      </c>
      <c r="Z102" s="14">
        <f t="shared" si="177"/>
        <v>1.9220067731744794</v>
      </c>
      <c r="AA102" s="14">
        <f t="shared" si="178"/>
        <v>2.5549592936930854E-3</v>
      </c>
      <c r="AB102" s="14">
        <f t="shared" si="179"/>
        <v>0.14684417821739043</v>
      </c>
      <c r="AC102" s="14">
        <f t="shared" si="180"/>
        <v>9.4656650395769093E-3</v>
      </c>
      <c r="AD102" s="14">
        <f t="shared" si="181"/>
        <v>0</v>
      </c>
      <c r="AE102" s="14">
        <f t="shared" si="182"/>
        <v>0.19101347744041836</v>
      </c>
      <c r="AF102" s="14">
        <f t="shared" si="183"/>
        <v>1.6997816935201788</v>
      </c>
      <c r="AG102" s="14">
        <f t="shared" si="184"/>
        <v>1.9774482670317443E-2</v>
      </c>
      <c r="AH102" s="14">
        <f t="shared" si="185"/>
        <v>3.4286050865377942E-3</v>
      </c>
      <c r="AI102" s="14">
        <f t="shared" si="186"/>
        <v>2.0144423563436655E-3</v>
      </c>
      <c r="AJ102" s="14">
        <f t="shared" si="187"/>
        <v>7.9813820881502115E-4</v>
      </c>
      <c r="AK102" s="14">
        <f t="shared" si="188"/>
        <v>0</v>
      </c>
      <c r="AL102" s="14">
        <f t="shared" si="189"/>
        <v>3.9976824150077506</v>
      </c>
      <c r="AM102" s="14">
        <f t="shared" si="190"/>
        <v>0.89897717088870277</v>
      </c>
      <c r="AN102" s="11">
        <f t="shared" si="191"/>
        <v>0</v>
      </c>
      <c r="AP102">
        <f t="shared" si="192"/>
        <v>56.024000000000001</v>
      </c>
      <c r="AQ102">
        <f t="shared" si="193"/>
        <v>9.9000000000000005E-2</v>
      </c>
      <c r="AR102">
        <f t="shared" si="194"/>
        <v>3.6320000000000001</v>
      </c>
      <c r="AS102">
        <f t="shared" si="195"/>
        <v>0.34899999999999998</v>
      </c>
      <c r="AT102">
        <f t="shared" si="196"/>
        <v>0</v>
      </c>
      <c r="AU102">
        <f t="shared" si="197"/>
        <v>6.6580000000000004</v>
      </c>
      <c r="AV102">
        <f t="shared" si="198"/>
        <v>33.238</v>
      </c>
      <c r="AW102">
        <f t="shared" si="199"/>
        <v>0.53800000000000003</v>
      </c>
      <c r="AX102">
        <f t="shared" si="200"/>
        <v>0.11799999999999999</v>
      </c>
      <c r="AY102">
        <f t="shared" si="201"/>
        <v>7.2999999999999995E-2</v>
      </c>
      <c r="AZ102">
        <f t="shared" si="202"/>
        <v>1.2E-2</v>
      </c>
      <c r="BA102">
        <f t="shared" si="203"/>
        <v>0</v>
      </c>
      <c r="BB102">
        <f t="shared" si="204"/>
        <v>100.74099999999997</v>
      </c>
      <c r="BD102">
        <f t="shared" si="205"/>
        <v>0.93249001331557924</v>
      </c>
      <c r="BE102">
        <f t="shared" si="206"/>
        <v>1.2395762902862296E-3</v>
      </c>
      <c r="BF102">
        <f t="shared" si="207"/>
        <v>7.1243624950961162E-2</v>
      </c>
      <c r="BG102">
        <f t="shared" si="208"/>
        <v>4.5924073952233694E-3</v>
      </c>
      <c r="BH102">
        <f t="shared" si="209"/>
        <v>9.267301375201828E-2</v>
      </c>
      <c r="BI102">
        <f t="shared" si="210"/>
        <v>0</v>
      </c>
      <c r="BJ102">
        <f t="shared" si="211"/>
        <v>0.82467422911642396</v>
      </c>
      <c r="BK102">
        <f t="shared" si="212"/>
        <v>9.5938827406406163E-3</v>
      </c>
      <c r="BL102">
        <f t="shared" si="213"/>
        <v>1.6634384682833033E-3</v>
      </c>
      <c r="BM102">
        <f t="shared" si="214"/>
        <v>9.7733650365229292E-4</v>
      </c>
      <c r="BN102">
        <f t="shared" si="215"/>
        <v>3.8722855681530327E-4</v>
      </c>
      <c r="BO102">
        <f t="shared" si="216"/>
        <v>0</v>
      </c>
      <c r="BP102">
        <f t="shared" si="217"/>
        <v>1.9395347510898835</v>
      </c>
      <c r="BQ102">
        <f t="shared" si="218"/>
        <v>2.0611553429302214</v>
      </c>
    </row>
    <row r="103" spans="1:69" x14ac:dyDescent="0.15">
      <c r="A103" t="s">
        <v>176</v>
      </c>
      <c r="B103">
        <v>333</v>
      </c>
      <c r="C103">
        <v>1571.1435926773454</v>
      </c>
      <c r="D103" s="1">
        <v>56.042000000000002</v>
      </c>
      <c r="E103" s="1">
        <v>0.108</v>
      </c>
      <c r="F103" s="1">
        <v>3.5840000000000001</v>
      </c>
      <c r="G103" s="1">
        <v>0.35499999999999998</v>
      </c>
      <c r="H103" s="1">
        <v>6.6749999999999998</v>
      </c>
      <c r="I103" s="1">
        <v>33.130000000000003</v>
      </c>
      <c r="J103" s="1">
        <v>0.53100000000000003</v>
      </c>
      <c r="K103" s="1">
        <v>0.2</v>
      </c>
      <c r="L103" s="1">
        <v>7.3999999999999996E-2</v>
      </c>
      <c r="M103" s="1">
        <v>2.1000000000000001E-2</v>
      </c>
      <c r="O103">
        <f t="shared" si="176"/>
        <v>100.72000000000001</v>
      </c>
      <c r="V103" s="39">
        <v>12</v>
      </c>
      <c r="W103" s="39">
        <v>4</v>
      </c>
      <c r="X103" s="15">
        <v>0</v>
      </c>
      <c r="Z103" s="14">
        <f t="shared" si="177"/>
        <v>1.9237626815004443</v>
      </c>
      <c r="AA103" s="14">
        <f t="shared" si="178"/>
        <v>2.7888786371813596E-3</v>
      </c>
      <c r="AB103" s="14">
        <f t="shared" si="179"/>
        <v>0.14498930356745954</v>
      </c>
      <c r="AC103" s="14">
        <f t="shared" si="180"/>
        <v>9.6340995069339221E-3</v>
      </c>
      <c r="AD103" s="14">
        <f t="shared" si="181"/>
        <v>0</v>
      </c>
      <c r="AE103" s="14">
        <f t="shared" si="182"/>
        <v>0.19161458362432121</v>
      </c>
      <c r="AF103" s="14">
        <f t="shared" si="183"/>
        <v>1.6952617746509251</v>
      </c>
      <c r="AG103" s="14">
        <f t="shared" si="184"/>
        <v>1.9528749985125413E-2</v>
      </c>
      <c r="AH103" s="14">
        <f t="shared" si="185"/>
        <v>5.8146358682320352E-3</v>
      </c>
      <c r="AI103" s="14">
        <f t="shared" si="186"/>
        <v>2.0432465466882423E-3</v>
      </c>
      <c r="AJ103" s="14">
        <f t="shared" si="187"/>
        <v>1.3975688757337714E-3</v>
      </c>
      <c r="AK103" s="14">
        <f t="shared" si="188"/>
        <v>0</v>
      </c>
      <c r="AL103" s="14">
        <f t="shared" si="189"/>
        <v>3.9968355227630452</v>
      </c>
      <c r="AM103" s="14">
        <f t="shared" si="190"/>
        <v>0.8984487866499784</v>
      </c>
      <c r="AN103" s="11">
        <f t="shared" si="191"/>
        <v>0</v>
      </c>
      <c r="AP103">
        <f t="shared" si="192"/>
        <v>56.042000000000002</v>
      </c>
      <c r="AQ103">
        <f t="shared" si="193"/>
        <v>0.108</v>
      </c>
      <c r="AR103">
        <f t="shared" si="194"/>
        <v>3.5840000000000001</v>
      </c>
      <c r="AS103">
        <f t="shared" si="195"/>
        <v>0.35499999999999998</v>
      </c>
      <c r="AT103">
        <f t="shared" si="196"/>
        <v>0</v>
      </c>
      <c r="AU103">
        <f t="shared" si="197"/>
        <v>6.6749999999999998</v>
      </c>
      <c r="AV103">
        <f t="shared" si="198"/>
        <v>33.130000000000003</v>
      </c>
      <c r="AW103">
        <f t="shared" si="199"/>
        <v>0.53100000000000003</v>
      </c>
      <c r="AX103">
        <f t="shared" si="200"/>
        <v>0.2</v>
      </c>
      <c r="AY103">
        <f t="shared" si="201"/>
        <v>7.3999999999999996E-2</v>
      </c>
      <c r="AZ103">
        <f t="shared" si="202"/>
        <v>2.1000000000000001E-2</v>
      </c>
      <c r="BA103">
        <f t="shared" si="203"/>
        <v>0</v>
      </c>
      <c r="BB103">
        <f t="shared" si="204"/>
        <v>100.72000000000001</v>
      </c>
      <c r="BD103">
        <f t="shared" si="205"/>
        <v>0.93278961384820247</v>
      </c>
      <c r="BE103">
        <f t="shared" si="206"/>
        <v>1.3522650439486139E-3</v>
      </c>
      <c r="BF103">
        <f t="shared" si="207"/>
        <v>7.0302079246763446E-2</v>
      </c>
      <c r="BG103">
        <f t="shared" si="208"/>
        <v>4.6713599578919662E-3</v>
      </c>
      <c r="BH103">
        <f t="shared" si="209"/>
        <v>9.2909637548020715E-2</v>
      </c>
      <c r="BI103">
        <f t="shared" si="210"/>
        <v>0</v>
      </c>
      <c r="BJ103">
        <f t="shared" si="211"/>
        <v>0.82199462093468711</v>
      </c>
      <c r="BK103">
        <f t="shared" si="212"/>
        <v>9.4690552700374842E-3</v>
      </c>
      <c r="BL103">
        <f t="shared" si="213"/>
        <v>2.8193872343784806E-3</v>
      </c>
      <c r="BM103">
        <f t="shared" si="214"/>
        <v>9.9072467493520116E-4</v>
      </c>
      <c r="BN103">
        <f t="shared" si="215"/>
        <v>6.776499744267807E-4</v>
      </c>
      <c r="BO103">
        <f t="shared" si="216"/>
        <v>0</v>
      </c>
      <c r="BP103">
        <f t="shared" si="217"/>
        <v>1.9379763937332921</v>
      </c>
      <c r="BQ103">
        <f t="shared" si="218"/>
        <v>2.0623757521956154</v>
      </c>
    </row>
    <row r="104" spans="1:69" x14ac:dyDescent="0.15">
      <c r="A104" t="s">
        <v>177</v>
      </c>
      <c r="B104">
        <v>334</v>
      </c>
      <c r="C104">
        <v>1587.0137299771166</v>
      </c>
      <c r="D104" s="1">
        <v>55.667999999999999</v>
      </c>
      <c r="E104" s="1">
        <v>6.4000000000000001E-2</v>
      </c>
      <c r="F104" s="1">
        <v>3.6419999999999999</v>
      </c>
      <c r="G104" s="1">
        <v>0.33100000000000002</v>
      </c>
      <c r="H104" s="1">
        <v>6.5970000000000004</v>
      </c>
      <c r="I104" s="1">
        <v>33.378</v>
      </c>
      <c r="J104" s="1">
        <v>0.53600000000000003</v>
      </c>
      <c r="K104" s="1">
        <v>0.16400000000000001</v>
      </c>
      <c r="L104" s="1">
        <v>8.6999999999999994E-2</v>
      </c>
      <c r="M104" s="1">
        <v>1.4999999999999999E-2</v>
      </c>
      <c r="O104">
        <f t="shared" si="176"/>
        <v>100.48200000000001</v>
      </c>
      <c r="V104" s="39">
        <v>12</v>
      </c>
      <c r="W104" s="39">
        <v>4</v>
      </c>
      <c r="X104" s="15">
        <v>0</v>
      </c>
      <c r="Z104" s="14">
        <f t="shared" si="177"/>
        <v>1.915924551466786</v>
      </c>
      <c r="AA104" s="14">
        <f t="shared" si="178"/>
        <v>1.6569932844329586E-3</v>
      </c>
      <c r="AB104" s="14">
        <f t="shared" si="179"/>
        <v>0.14772119710970341</v>
      </c>
      <c r="AC104" s="14">
        <f t="shared" si="180"/>
        <v>9.0062849306794448E-3</v>
      </c>
      <c r="AD104" s="14">
        <f t="shared" si="181"/>
        <v>0</v>
      </c>
      <c r="AE104" s="14">
        <f t="shared" si="182"/>
        <v>0.18987102198924191</v>
      </c>
      <c r="AF104" s="14">
        <f t="shared" si="183"/>
        <v>1.7124210513836027</v>
      </c>
      <c r="AG104" s="14">
        <f t="shared" si="184"/>
        <v>1.976421766802005E-2</v>
      </c>
      <c r="AH104" s="14">
        <f t="shared" si="185"/>
        <v>4.7804776216736778E-3</v>
      </c>
      <c r="AI104" s="14">
        <f t="shared" si="186"/>
        <v>2.4084809780744159E-3</v>
      </c>
      <c r="AJ104" s="14">
        <f t="shared" si="187"/>
        <v>1.000875592751041E-3</v>
      </c>
      <c r="AK104" s="14">
        <f t="shared" si="188"/>
        <v>0</v>
      </c>
      <c r="AL104" s="14">
        <f t="shared" si="189"/>
        <v>4.0045551520249649</v>
      </c>
      <c r="AM104" s="14">
        <f t="shared" si="190"/>
        <v>0.90018829145800283</v>
      </c>
      <c r="AN104" s="11">
        <f t="shared" si="191"/>
        <v>0</v>
      </c>
      <c r="AP104">
        <f t="shared" si="192"/>
        <v>55.667999999999999</v>
      </c>
      <c r="AQ104">
        <f t="shared" si="193"/>
        <v>6.4000000000000001E-2</v>
      </c>
      <c r="AR104">
        <f t="shared" si="194"/>
        <v>3.6419999999999999</v>
      </c>
      <c r="AS104">
        <f t="shared" si="195"/>
        <v>0.33100000000000002</v>
      </c>
      <c r="AT104">
        <f t="shared" si="196"/>
        <v>0</v>
      </c>
      <c r="AU104">
        <f t="shared" si="197"/>
        <v>6.5970000000000004</v>
      </c>
      <c r="AV104">
        <f t="shared" si="198"/>
        <v>33.378</v>
      </c>
      <c r="AW104">
        <f t="shared" si="199"/>
        <v>0.53600000000000003</v>
      </c>
      <c r="AX104">
        <f t="shared" si="200"/>
        <v>0.16400000000000001</v>
      </c>
      <c r="AY104">
        <f t="shared" si="201"/>
        <v>8.6999999999999994E-2</v>
      </c>
      <c r="AZ104">
        <f t="shared" si="202"/>
        <v>1.4999999999999999E-2</v>
      </c>
      <c r="BA104">
        <f t="shared" si="203"/>
        <v>0</v>
      </c>
      <c r="BB104">
        <f t="shared" si="204"/>
        <v>100.48200000000001</v>
      </c>
      <c r="BD104">
        <f t="shared" si="205"/>
        <v>0.92656458055925439</v>
      </c>
      <c r="BE104">
        <f t="shared" si="206"/>
        <v>8.013422482658453E-4</v>
      </c>
      <c r="BF104">
        <f t="shared" si="207"/>
        <v>7.1439780306002357E-2</v>
      </c>
      <c r="BG104">
        <f t="shared" si="208"/>
        <v>4.3555497072175799E-3</v>
      </c>
      <c r="BH104">
        <f t="shared" si="209"/>
        <v>9.1823951895774192E-2</v>
      </c>
      <c r="BI104">
        <f t="shared" si="210"/>
        <v>0</v>
      </c>
      <c r="BJ104">
        <f t="shared" si="211"/>
        <v>0.82814779527793492</v>
      </c>
      <c r="BK104">
        <f t="shared" si="212"/>
        <v>9.5582177490397217E-3</v>
      </c>
      <c r="BL104">
        <f t="shared" si="213"/>
        <v>2.3118975321903541E-3</v>
      </c>
      <c r="BM104">
        <f t="shared" si="214"/>
        <v>1.1647709016130068E-3</v>
      </c>
      <c r="BN104">
        <f t="shared" si="215"/>
        <v>4.8403569601912906E-4</v>
      </c>
      <c r="BO104">
        <f t="shared" si="216"/>
        <v>0</v>
      </c>
      <c r="BP104">
        <f t="shared" si="217"/>
        <v>1.9366519218733114</v>
      </c>
      <c r="BQ104">
        <f t="shared" si="218"/>
        <v>2.0677722758519166</v>
      </c>
    </row>
    <row r="105" spans="1:69" x14ac:dyDescent="0.15">
      <c r="A105" t="s">
        <v>178</v>
      </c>
      <c r="B105">
        <v>335</v>
      </c>
      <c r="C105">
        <v>1602.8838672768877</v>
      </c>
      <c r="D105" s="1">
        <v>55.985999999999997</v>
      </c>
      <c r="E105" s="1">
        <v>8.6999999999999994E-2</v>
      </c>
      <c r="F105" s="1">
        <v>3.6230000000000002</v>
      </c>
      <c r="G105" s="1">
        <v>0.33100000000000002</v>
      </c>
      <c r="H105" s="1">
        <v>6.64</v>
      </c>
      <c r="I105" s="1">
        <v>33.4</v>
      </c>
      <c r="J105" s="1">
        <v>0.52400000000000002</v>
      </c>
      <c r="K105" s="1">
        <v>0.251</v>
      </c>
      <c r="L105" s="1">
        <v>6.7000000000000004E-2</v>
      </c>
      <c r="M105" s="1">
        <v>1.2E-2</v>
      </c>
      <c r="O105">
        <f t="shared" si="176"/>
        <v>100.92100000000001</v>
      </c>
      <c r="V105" s="39">
        <v>12</v>
      </c>
      <c r="W105" s="39">
        <v>4</v>
      </c>
      <c r="X105" s="15">
        <v>0</v>
      </c>
      <c r="Z105" s="14">
        <f t="shared" si="177"/>
        <v>1.9186413082060758</v>
      </c>
      <c r="AA105" s="14">
        <f t="shared" si="178"/>
        <v>2.2428570455137326E-3</v>
      </c>
      <c r="AB105" s="14">
        <f t="shared" si="179"/>
        <v>0.1463230609586654</v>
      </c>
      <c r="AC105" s="14">
        <f t="shared" si="180"/>
        <v>8.9678275693889312E-3</v>
      </c>
      <c r="AD105" s="14">
        <f t="shared" si="181"/>
        <v>0</v>
      </c>
      <c r="AE105" s="14">
        <f t="shared" si="182"/>
        <v>0.19029257805898711</v>
      </c>
      <c r="AF105" s="14">
        <f t="shared" si="183"/>
        <v>1.7062327796445467</v>
      </c>
      <c r="AG105" s="14">
        <f t="shared" si="184"/>
        <v>1.9239230248149202E-2</v>
      </c>
      <c r="AH105" s="14">
        <f t="shared" si="185"/>
        <v>7.285220979528194E-3</v>
      </c>
      <c r="AI105" s="14">
        <f t="shared" si="186"/>
        <v>1.8468870552632603E-3</v>
      </c>
      <c r="AJ105" s="14">
        <f t="shared" si="187"/>
        <v>7.9728143653337764E-4</v>
      </c>
      <c r="AK105" s="14">
        <f t="shared" si="188"/>
        <v>0</v>
      </c>
      <c r="AL105" s="14">
        <f t="shared" si="189"/>
        <v>4.0018690312026513</v>
      </c>
      <c r="AM105" s="14">
        <f t="shared" si="190"/>
        <v>0.89966251846513212</v>
      </c>
      <c r="AN105" s="11">
        <f t="shared" si="191"/>
        <v>0</v>
      </c>
      <c r="AP105">
        <f t="shared" si="192"/>
        <v>55.985999999999997</v>
      </c>
      <c r="AQ105">
        <f t="shared" si="193"/>
        <v>8.6999999999999994E-2</v>
      </c>
      <c r="AR105">
        <f t="shared" si="194"/>
        <v>3.6230000000000002</v>
      </c>
      <c r="AS105">
        <f t="shared" si="195"/>
        <v>0.33100000000000002</v>
      </c>
      <c r="AT105">
        <f t="shared" si="196"/>
        <v>0</v>
      </c>
      <c r="AU105">
        <f t="shared" si="197"/>
        <v>6.64</v>
      </c>
      <c r="AV105">
        <f t="shared" si="198"/>
        <v>33.4</v>
      </c>
      <c r="AW105">
        <f t="shared" si="199"/>
        <v>0.52400000000000002</v>
      </c>
      <c r="AX105">
        <f t="shared" si="200"/>
        <v>0.251</v>
      </c>
      <c r="AY105">
        <f t="shared" si="201"/>
        <v>6.7000000000000004E-2</v>
      </c>
      <c r="AZ105">
        <f t="shared" si="202"/>
        <v>1.2E-2</v>
      </c>
      <c r="BA105">
        <f t="shared" si="203"/>
        <v>0</v>
      </c>
      <c r="BB105">
        <f t="shared" si="204"/>
        <v>100.92100000000001</v>
      </c>
      <c r="BD105">
        <f t="shared" si="205"/>
        <v>0.93185752330226368</v>
      </c>
      <c r="BE105">
        <f t="shared" si="206"/>
        <v>1.0893246187363833E-3</v>
      </c>
      <c r="BF105">
        <f t="shared" si="207"/>
        <v>7.1067085131424096E-2</v>
      </c>
      <c r="BG105">
        <f t="shared" si="208"/>
        <v>4.3555497072175799E-3</v>
      </c>
      <c r="BH105">
        <f t="shared" si="209"/>
        <v>9.2422470909192145E-2</v>
      </c>
      <c r="BI105">
        <f t="shared" si="210"/>
        <v>0</v>
      </c>
      <c r="BJ105">
        <f t="shared" si="211"/>
        <v>0.82869364138902946</v>
      </c>
      <c r="BK105">
        <f t="shared" si="212"/>
        <v>9.3442277994343539E-3</v>
      </c>
      <c r="BL105">
        <f t="shared" si="213"/>
        <v>3.5383309791449926E-3</v>
      </c>
      <c r="BM105">
        <f t="shared" si="214"/>
        <v>8.9700747595484434E-4</v>
      </c>
      <c r="BN105">
        <f t="shared" si="215"/>
        <v>3.8722855681530327E-4</v>
      </c>
      <c r="BO105">
        <f t="shared" si="216"/>
        <v>0</v>
      </c>
      <c r="BP105">
        <f t="shared" si="217"/>
        <v>1.9436523898692128</v>
      </c>
      <c r="BQ105">
        <f t="shared" si="218"/>
        <v>2.0589427677816068</v>
      </c>
    </row>
    <row r="106" spans="1:69" x14ac:dyDescent="0.15">
      <c r="A106" t="s">
        <v>179</v>
      </c>
      <c r="B106">
        <v>336</v>
      </c>
      <c r="C106">
        <v>1618.7540045766589</v>
      </c>
      <c r="D106" s="1">
        <v>55.994999999999997</v>
      </c>
      <c r="E106" s="1">
        <v>0.106</v>
      </c>
      <c r="F106" s="1">
        <v>3.6749999999999998</v>
      </c>
      <c r="G106" s="1">
        <v>0.33900000000000002</v>
      </c>
      <c r="H106" s="1">
        <v>6.6740000000000004</v>
      </c>
      <c r="I106" s="1">
        <v>33.064999999999998</v>
      </c>
      <c r="J106" s="1">
        <v>0.52500000000000002</v>
      </c>
      <c r="K106" s="1">
        <v>0.122</v>
      </c>
      <c r="L106" s="1">
        <v>0.107</v>
      </c>
      <c r="M106" s="1">
        <v>2.7E-2</v>
      </c>
      <c r="O106">
        <f t="shared" si="176"/>
        <v>100.63500000000001</v>
      </c>
      <c r="V106" s="39">
        <v>12</v>
      </c>
      <c r="W106" s="39">
        <v>4</v>
      </c>
      <c r="X106" s="15">
        <v>0</v>
      </c>
      <c r="Z106" s="14">
        <f t="shared" si="177"/>
        <v>1.9231723069988644</v>
      </c>
      <c r="AA106" s="14">
        <f t="shared" si="178"/>
        <v>2.7386895403752817E-3</v>
      </c>
      <c r="AB106" s="14">
        <f t="shared" si="179"/>
        <v>0.1487497977760748</v>
      </c>
      <c r="AC106" s="14">
        <f t="shared" si="180"/>
        <v>9.2047829144564584E-3</v>
      </c>
      <c r="AD106" s="14">
        <f t="shared" si="181"/>
        <v>0</v>
      </c>
      <c r="AE106" s="14">
        <f t="shared" si="182"/>
        <v>0.19168784272661263</v>
      </c>
      <c r="AF106" s="14">
        <f t="shared" si="183"/>
        <v>1.6928362035352615</v>
      </c>
      <c r="AG106" s="14">
        <f t="shared" si="184"/>
        <v>1.9318362249891082E-2</v>
      </c>
      <c r="AH106" s="14">
        <f t="shared" si="185"/>
        <v>3.5488156176413923E-3</v>
      </c>
      <c r="AI106" s="14">
        <f t="shared" si="186"/>
        <v>2.9559964577150159E-3</v>
      </c>
      <c r="AJ106" s="14">
        <f t="shared" si="187"/>
        <v>1.7978305972034033E-3</v>
      </c>
      <c r="AK106" s="14">
        <f t="shared" si="188"/>
        <v>0</v>
      </c>
      <c r="AL106" s="14">
        <f t="shared" si="189"/>
        <v>3.9960106284140959</v>
      </c>
      <c r="AM106" s="14">
        <f t="shared" si="190"/>
        <v>0.89828315371892276</v>
      </c>
      <c r="AN106" s="11">
        <f t="shared" si="191"/>
        <v>0</v>
      </c>
      <c r="AP106">
        <f t="shared" si="192"/>
        <v>55.994999999999997</v>
      </c>
      <c r="AQ106">
        <f t="shared" si="193"/>
        <v>0.106</v>
      </c>
      <c r="AR106">
        <f t="shared" si="194"/>
        <v>3.6749999999999998</v>
      </c>
      <c r="AS106">
        <f t="shared" si="195"/>
        <v>0.33900000000000002</v>
      </c>
      <c r="AT106">
        <f t="shared" si="196"/>
        <v>0</v>
      </c>
      <c r="AU106">
        <f t="shared" si="197"/>
        <v>6.6739999999999995</v>
      </c>
      <c r="AV106">
        <f t="shared" si="198"/>
        <v>33.064999999999998</v>
      </c>
      <c r="AW106">
        <f t="shared" si="199"/>
        <v>0.52500000000000002</v>
      </c>
      <c r="AX106">
        <f t="shared" si="200"/>
        <v>0.122</v>
      </c>
      <c r="AY106">
        <f t="shared" si="201"/>
        <v>0.107</v>
      </c>
      <c r="AZ106">
        <f t="shared" si="202"/>
        <v>2.7E-2</v>
      </c>
      <c r="BA106">
        <f t="shared" si="203"/>
        <v>0</v>
      </c>
      <c r="BB106">
        <f t="shared" si="204"/>
        <v>100.63499999999999</v>
      </c>
      <c r="BD106">
        <f t="shared" si="205"/>
        <v>0.93200732356857519</v>
      </c>
      <c r="BE106">
        <f t="shared" si="206"/>
        <v>1.3272230986903061E-3</v>
      </c>
      <c r="BF106">
        <f t="shared" si="207"/>
        <v>7.2087092977638295E-2</v>
      </c>
      <c r="BG106">
        <f t="shared" si="208"/>
        <v>4.4608197907757092E-3</v>
      </c>
      <c r="BH106">
        <f t="shared" si="209"/>
        <v>9.2895718501197044E-2</v>
      </c>
      <c r="BI106">
        <f t="shared" si="210"/>
        <v>0</v>
      </c>
      <c r="BJ106">
        <f t="shared" si="211"/>
        <v>0.8203818937882712</v>
      </c>
      <c r="BK106">
        <f t="shared" si="212"/>
        <v>9.3620602952348021E-3</v>
      </c>
      <c r="BL106">
        <f t="shared" si="213"/>
        <v>1.719826212970873E-3</v>
      </c>
      <c r="BM106">
        <f t="shared" si="214"/>
        <v>1.4325343272711692E-3</v>
      </c>
      <c r="BN106">
        <f t="shared" si="215"/>
        <v>8.7126425283443228E-4</v>
      </c>
      <c r="BO106">
        <f t="shared" si="216"/>
        <v>0</v>
      </c>
      <c r="BP106">
        <f t="shared" si="217"/>
        <v>1.9365457568134592</v>
      </c>
      <c r="BQ106">
        <f t="shared" si="218"/>
        <v>2.0634733852038893</v>
      </c>
    </row>
    <row r="107" spans="1:69" x14ac:dyDescent="0.15">
      <c r="A107" t="s">
        <v>180</v>
      </c>
      <c r="B107">
        <v>337</v>
      </c>
      <c r="C107">
        <v>1634.62414187643</v>
      </c>
      <c r="D107" s="1">
        <v>55.863</v>
      </c>
      <c r="E107" s="1">
        <v>8.3000000000000004E-2</v>
      </c>
      <c r="F107" s="1">
        <v>3.6520000000000001</v>
      </c>
      <c r="G107" s="1">
        <v>0.314</v>
      </c>
      <c r="H107" s="1">
        <v>6.6849999999999996</v>
      </c>
      <c r="I107" s="1">
        <v>33.054000000000002</v>
      </c>
      <c r="J107" s="1">
        <v>0.53700000000000003</v>
      </c>
      <c r="K107" s="1">
        <v>0.16800000000000001</v>
      </c>
      <c r="L107" s="1">
        <v>6.9000000000000006E-2</v>
      </c>
      <c r="M107" s="1">
        <v>8.0000000000000002E-3</v>
      </c>
      <c r="O107">
        <f t="shared" si="176"/>
        <v>100.43300000000001</v>
      </c>
      <c r="V107" s="39">
        <v>12</v>
      </c>
      <c r="W107" s="39">
        <v>4</v>
      </c>
      <c r="X107" s="15">
        <v>0</v>
      </c>
      <c r="Z107" s="14">
        <f t="shared" si="177"/>
        <v>1.9227470730883647</v>
      </c>
      <c r="AA107" s="14">
        <f t="shared" si="178"/>
        <v>2.1490374643431303E-3</v>
      </c>
      <c r="AB107" s="14">
        <f t="shared" si="179"/>
        <v>0.14813536974495983</v>
      </c>
      <c r="AC107" s="14">
        <f t="shared" si="180"/>
        <v>8.544220680965808E-3</v>
      </c>
      <c r="AD107" s="14">
        <f t="shared" si="181"/>
        <v>0</v>
      </c>
      <c r="AE107" s="14">
        <f t="shared" si="182"/>
        <v>0.19241491599612451</v>
      </c>
      <c r="AF107" s="14">
        <f t="shared" si="183"/>
        <v>1.695896682155247</v>
      </c>
      <c r="AG107" s="14">
        <f t="shared" si="184"/>
        <v>1.9802236553840898E-2</v>
      </c>
      <c r="AH107" s="14">
        <f t="shared" si="185"/>
        <v>4.8973578960683477E-3</v>
      </c>
      <c r="AI107" s="14">
        <f t="shared" si="186"/>
        <v>1.9102850581651136E-3</v>
      </c>
      <c r="AJ107" s="14">
        <f t="shared" si="187"/>
        <v>5.3383119249962672E-4</v>
      </c>
      <c r="AK107" s="14">
        <f t="shared" si="188"/>
        <v>0</v>
      </c>
      <c r="AL107" s="14">
        <f t="shared" si="189"/>
        <v>3.9970310098305792</v>
      </c>
      <c r="AM107" s="14">
        <f t="shared" si="190"/>
        <v>0.89810213728258836</v>
      </c>
      <c r="AN107" s="11">
        <f t="shared" si="191"/>
        <v>0</v>
      </c>
      <c r="AP107">
        <f t="shared" si="192"/>
        <v>55.863</v>
      </c>
      <c r="AQ107">
        <f t="shared" si="193"/>
        <v>8.3000000000000004E-2</v>
      </c>
      <c r="AR107">
        <f t="shared" si="194"/>
        <v>3.6520000000000001</v>
      </c>
      <c r="AS107">
        <f t="shared" si="195"/>
        <v>0.314</v>
      </c>
      <c r="AT107">
        <f t="shared" si="196"/>
        <v>0</v>
      </c>
      <c r="AU107">
        <f t="shared" si="197"/>
        <v>6.6849999999999996</v>
      </c>
      <c r="AV107">
        <f t="shared" si="198"/>
        <v>33.054000000000002</v>
      </c>
      <c r="AW107">
        <f t="shared" si="199"/>
        <v>0.53700000000000003</v>
      </c>
      <c r="AX107">
        <f t="shared" si="200"/>
        <v>0.16800000000000001</v>
      </c>
      <c r="AY107">
        <f t="shared" si="201"/>
        <v>6.9000000000000006E-2</v>
      </c>
      <c r="AZ107">
        <f t="shared" si="202"/>
        <v>8.0000000000000002E-3</v>
      </c>
      <c r="BA107">
        <f t="shared" si="203"/>
        <v>0</v>
      </c>
      <c r="BB107">
        <f t="shared" si="204"/>
        <v>100.43300000000001</v>
      </c>
      <c r="BD107">
        <f t="shared" si="205"/>
        <v>0.92981025299600539</v>
      </c>
      <c r="BE107">
        <f t="shared" si="206"/>
        <v>1.0392407282197682E-3</v>
      </c>
      <c r="BF107">
        <f t="shared" si="207"/>
        <v>7.1635935661043551E-2</v>
      </c>
      <c r="BG107">
        <f t="shared" si="208"/>
        <v>4.1318507796565557E-3</v>
      </c>
      <c r="BH107">
        <f t="shared" si="209"/>
        <v>9.3048828016257454E-2</v>
      </c>
      <c r="BI107">
        <f t="shared" si="210"/>
        <v>0</v>
      </c>
      <c r="BJ107">
        <f t="shared" si="211"/>
        <v>0.82010897073272404</v>
      </c>
      <c r="BK107">
        <f t="shared" si="212"/>
        <v>9.5760502448401681E-3</v>
      </c>
      <c r="BL107">
        <f t="shared" si="213"/>
        <v>2.3682852768779237E-3</v>
      </c>
      <c r="BM107">
        <f t="shared" si="214"/>
        <v>9.2378381852066061E-4</v>
      </c>
      <c r="BN107">
        <f t="shared" si="215"/>
        <v>2.5815237121020216E-4</v>
      </c>
      <c r="BO107">
        <f t="shared" si="216"/>
        <v>0</v>
      </c>
      <c r="BP107">
        <f t="shared" si="217"/>
        <v>1.9329013506253556</v>
      </c>
      <c r="BQ107">
        <f t="shared" si="218"/>
        <v>2.067891881050945</v>
      </c>
    </row>
    <row r="108" spans="1:69" x14ac:dyDescent="0.15">
      <c r="A108" t="s">
        <v>181</v>
      </c>
      <c r="B108">
        <v>338</v>
      </c>
      <c r="C108">
        <v>1650.4942791762012</v>
      </c>
      <c r="D108" s="1">
        <v>56.085000000000001</v>
      </c>
      <c r="E108" s="1">
        <v>7.8E-2</v>
      </c>
      <c r="F108" s="1">
        <v>3.6030000000000002</v>
      </c>
      <c r="G108" s="1">
        <v>0.318</v>
      </c>
      <c r="H108" s="1">
        <v>6.6849999999999996</v>
      </c>
      <c r="I108" s="1">
        <v>33.292000000000002</v>
      </c>
      <c r="J108" s="1">
        <v>0.52100000000000002</v>
      </c>
      <c r="K108" s="1">
        <v>0.14399999999999999</v>
      </c>
      <c r="L108" s="1">
        <v>8.5999999999999993E-2</v>
      </c>
      <c r="M108" s="1">
        <v>2.5999999999999999E-2</v>
      </c>
      <c r="O108">
        <f t="shared" si="176"/>
        <v>100.83800000000001</v>
      </c>
      <c r="V108" s="39">
        <v>12</v>
      </c>
      <c r="W108" s="39">
        <v>4</v>
      </c>
      <c r="X108" s="15">
        <v>0</v>
      </c>
      <c r="Z108" s="14">
        <f t="shared" si="177"/>
        <v>1.9226342260923546</v>
      </c>
      <c r="AA108" s="14">
        <f t="shared" si="178"/>
        <v>2.0114652673706829E-3</v>
      </c>
      <c r="AB108" s="14">
        <f t="shared" si="179"/>
        <v>0.14556075515106692</v>
      </c>
      <c r="AC108" s="14">
        <f t="shared" si="180"/>
        <v>8.6183071834916563E-3</v>
      </c>
      <c r="AD108" s="14">
        <f t="shared" si="181"/>
        <v>0</v>
      </c>
      <c r="AE108" s="14">
        <f t="shared" si="182"/>
        <v>0.19164203611349936</v>
      </c>
      <c r="AF108" s="14">
        <f t="shared" si="183"/>
        <v>1.7012466954931584</v>
      </c>
      <c r="AG108" s="14">
        <f t="shared" si="184"/>
        <v>1.9135055346084815E-2</v>
      </c>
      <c r="AH108" s="14">
        <f t="shared" si="185"/>
        <v>4.1808741456463424E-3</v>
      </c>
      <c r="AI108" s="14">
        <f t="shared" si="186"/>
        <v>2.3713714131662978E-3</v>
      </c>
      <c r="AJ108" s="14">
        <f t="shared" si="187"/>
        <v>1.7279825343122356E-3</v>
      </c>
      <c r="AK108" s="14">
        <f t="shared" si="188"/>
        <v>0</v>
      </c>
      <c r="AL108" s="14">
        <f t="shared" si="189"/>
        <v>3.9991287687401513</v>
      </c>
      <c r="AM108" s="14">
        <f t="shared" si="190"/>
        <v>0.89875684031842895</v>
      </c>
      <c r="AN108" s="11">
        <f t="shared" si="191"/>
        <v>0</v>
      </c>
      <c r="AP108">
        <f t="shared" si="192"/>
        <v>56.085000000000001</v>
      </c>
      <c r="AQ108">
        <f t="shared" si="193"/>
        <v>7.8E-2</v>
      </c>
      <c r="AR108">
        <f t="shared" si="194"/>
        <v>3.6030000000000002</v>
      </c>
      <c r="AS108">
        <f t="shared" si="195"/>
        <v>0.318</v>
      </c>
      <c r="AT108">
        <f t="shared" si="196"/>
        <v>0</v>
      </c>
      <c r="AU108">
        <f t="shared" si="197"/>
        <v>6.6849999999999996</v>
      </c>
      <c r="AV108">
        <f t="shared" si="198"/>
        <v>33.292000000000002</v>
      </c>
      <c r="AW108">
        <f t="shared" si="199"/>
        <v>0.52100000000000002</v>
      </c>
      <c r="AX108">
        <f t="shared" si="200"/>
        <v>0.14399999999999999</v>
      </c>
      <c r="AY108">
        <f t="shared" si="201"/>
        <v>8.5999999999999993E-2</v>
      </c>
      <c r="AZ108">
        <f t="shared" si="202"/>
        <v>2.5999999999999999E-2</v>
      </c>
      <c r="BA108">
        <f t="shared" si="203"/>
        <v>0</v>
      </c>
      <c r="BB108">
        <f t="shared" si="204"/>
        <v>100.83800000000001</v>
      </c>
      <c r="BD108">
        <f t="shared" si="205"/>
        <v>0.93350532623169113</v>
      </c>
      <c r="BE108">
        <f t="shared" si="206"/>
        <v>9.7663586507399898E-4</v>
      </c>
      <c r="BF108">
        <f t="shared" si="207"/>
        <v>7.0674774421341707E-2</v>
      </c>
      <c r="BG108">
        <f t="shared" si="208"/>
        <v>4.1844858214356209E-3</v>
      </c>
      <c r="BH108">
        <f t="shared" si="209"/>
        <v>9.3048828016257454E-2</v>
      </c>
      <c r="BI108">
        <f t="shared" si="210"/>
        <v>0</v>
      </c>
      <c r="BJ108">
        <f t="shared" si="211"/>
        <v>0.8260140332072925</v>
      </c>
      <c r="BK108">
        <f t="shared" si="212"/>
        <v>9.2907303120330128E-3</v>
      </c>
      <c r="BL108">
        <f t="shared" si="213"/>
        <v>2.0299588087525056E-3</v>
      </c>
      <c r="BM108">
        <f t="shared" si="214"/>
        <v>1.1513827303300985E-3</v>
      </c>
      <c r="BN108">
        <f t="shared" si="215"/>
        <v>8.3899520643315696E-4</v>
      </c>
      <c r="BO108">
        <f t="shared" si="216"/>
        <v>0</v>
      </c>
      <c r="BP108">
        <f t="shared" si="217"/>
        <v>1.9417151506206412</v>
      </c>
      <c r="BQ108">
        <f t="shared" si="218"/>
        <v>2.0595857056900893</v>
      </c>
    </row>
    <row r="109" spans="1:69" s="27" customFormat="1" x14ac:dyDescent="0.15">
      <c r="A109" s="27" t="s">
        <v>182</v>
      </c>
      <c r="B109" s="27">
        <v>339</v>
      </c>
      <c r="C109" s="27">
        <v>1666.3644164759723</v>
      </c>
      <c r="D109" s="28">
        <v>56.228000000000002</v>
      </c>
      <c r="E109" s="28">
        <v>7.1999999999999995E-2</v>
      </c>
      <c r="F109" s="28">
        <v>3.5760000000000001</v>
      </c>
      <c r="G109" s="28">
        <v>0.29399999999999998</v>
      </c>
      <c r="H109" s="28">
        <v>6.7510000000000003</v>
      </c>
      <c r="I109" s="28">
        <v>33.076999999999998</v>
      </c>
      <c r="J109" s="28">
        <v>0.50900000000000001</v>
      </c>
      <c r="K109" s="28">
        <v>0.18</v>
      </c>
      <c r="L109" s="28">
        <v>6.0999999999999999E-2</v>
      </c>
      <c r="M109" s="28">
        <v>2.3E-2</v>
      </c>
      <c r="N109" s="28"/>
      <c r="O109" s="27">
        <f t="shared" si="176"/>
        <v>100.77100000000002</v>
      </c>
      <c r="Q109" s="28"/>
      <c r="R109" s="28"/>
      <c r="S109" s="28"/>
      <c r="U109" s="28"/>
      <c r="V109" s="29">
        <v>12</v>
      </c>
      <c r="W109" s="29">
        <v>4</v>
      </c>
      <c r="X109" s="15">
        <v>0</v>
      </c>
      <c r="Z109" s="30">
        <f t="shared" si="177"/>
        <v>1.9283064671701391</v>
      </c>
      <c r="AA109" s="30">
        <f t="shared" si="178"/>
        <v>1.8574789818692867E-3</v>
      </c>
      <c r="AB109" s="30">
        <f t="shared" si="179"/>
        <v>0.14452767777252454</v>
      </c>
      <c r="AC109" s="30">
        <f t="shared" si="180"/>
        <v>7.9710522643295055E-3</v>
      </c>
      <c r="AD109" s="30">
        <f t="shared" si="181"/>
        <v>0</v>
      </c>
      <c r="AE109" s="30">
        <f t="shared" si="182"/>
        <v>0.19361141073535104</v>
      </c>
      <c r="AF109" s="30">
        <f t="shared" si="183"/>
        <v>1.6909353311360515</v>
      </c>
      <c r="AG109" s="30">
        <f t="shared" si="184"/>
        <v>1.870179354543898E-2</v>
      </c>
      <c r="AH109" s="30">
        <f t="shared" si="185"/>
        <v>5.2281806341215094E-3</v>
      </c>
      <c r="AI109" s="30">
        <f t="shared" si="186"/>
        <v>1.6826912660785093E-3</v>
      </c>
      <c r="AJ109" s="30">
        <f t="shared" si="187"/>
        <v>1.5292106473230615E-3</v>
      </c>
      <c r="AK109" s="30">
        <f t="shared" si="188"/>
        <v>0</v>
      </c>
      <c r="AL109" s="30">
        <f t="shared" si="189"/>
        <v>3.9943512941532271</v>
      </c>
      <c r="AM109" s="30">
        <f t="shared" si="190"/>
        <v>0.89726367277943453</v>
      </c>
      <c r="AN109" s="31">
        <f t="shared" si="191"/>
        <v>0</v>
      </c>
      <c r="AP109" s="27">
        <f t="shared" si="192"/>
        <v>56.228000000000002</v>
      </c>
      <c r="AQ109" s="27">
        <f t="shared" si="193"/>
        <v>7.1999999999999995E-2</v>
      </c>
      <c r="AR109" s="27">
        <f t="shared" si="194"/>
        <v>3.5760000000000001</v>
      </c>
      <c r="AS109" s="27">
        <f t="shared" si="195"/>
        <v>0.29399999999999998</v>
      </c>
      <c r="AT109" s="27">
        <f t="shared" si="196"/>
        <v>0</v>
      </c>
      <c r="AU109" s="27">
        <f t="shared" si="197"/>
        <v>6.7510000000000003</v>
      </c>
      <c r="AV109" s="27">
        <f t="shared" si="198"/>
        <v>33.076999999999998</v>
      </c>
      <c r="AW109" s="27">
        <f t="shared" si="199"/>
        <v>0.50900000000000001</v>
      </c>
      <c r="AX109" s="27">
        <f t="shared" si="200"/>
        <v>0.18</v>
      </c>
      <c r="AY109" s="27">
        <f t="shared" si="201"/>
        <v>6.0999999999999999E-2</v>
      </c>
      <c r="AZ109" s="27">
        <f t="shared" si="202"/>
        <v>2.3E-2</v>
      </c>
      <c r="BA109" s="27">
        <f t="shared" si="203"/>
        <v>0</v>
      </c>
      <c r="BB109" s="27">
        <f t="shared" si="204"/>
        <v>100.77100000000002</v>
      </c>
      <c r="BD109" s="27">
        <f t="shared" si="205"/>
        <v>0.93588548601864185</v>
      </c>
      <c r="BE109" s="27">
        <f t="shared" si="206"/>
        <v>9.0151002929907587E-4</v>
      </c>
      <c r="BF109" s="27">
        <f t="shared" si="207"/>
        <v>7.0145154962730494E-2</v>
      </c>
      <c r="BG109" s="27">
        <f t="shared" si="208"/>
        <v>3.8686755707612337E-3</v>
      </c>
      <c r="BH109" s="27">
        <f t="shared" si="209"/>
        <v>9.3967485106619911E-2</v>
      </c>
      <c r="BI109" s="27">
        <f t="shared" si="210"/>
        <v>0</v>
      </c>
      <c r="BJ109" s="27">
        <f t="shared" si="211"/>
        <v>0.82067962803068639</v>
      </c>
      <c r="BK109" s="27">
        <f t="shared" si="212"/>
        <v>9.076740362427645E-3</v>
      </c>
      <c r="BL109" s="27">
        <f t="shared" si="213"/>
        <v>2.5374485109406321E-3</v>
      </c>
      <c r="BM109" s="27">
        <f t="shared" si="214"/>
        <v>8.1667844825739555E-4</v>
      </c>
      <c r="BN109" s="27">
        <f t="shared" si="215"/>
        <v>7.4218806722933122E-4</v>
      </c>
      <c r="BO109" s="27">
        <f t="shared" si="216"/>
        <v>0</v>
      </c>
      <c r="BP109" s="27">
        <f t="shared" si="217"/>
        <v>1.9386209951075941</v>
      </c>
      <c r="BQ109" s="27">
        <f t="shared" si="218"/>
        <v>2.0604085606385065</v>
      </c>
    </row>
    <row r="110" spans="1:69" s="27" customFormat="1" x14ac:dyDescent="0.15">
      <c r="A110" s="27" t="s">
        <v>183</v>
      </c>
      <c r="B110" s="27">
        <v>340</v>
      </c>
      <c r="C110" s="27">
        <v>1682.2345537757435</v>
      </c>
      <c r="D110" s="28">
        <v>56.081000000000003</v>
      </c>
      <c r="E110" s="28">
        <v>5.5E-2</v>
      </c>
      <c r="F110" s="28">
        <v>3.5550000000000002</v>
      </c>
      <c r="G110" s="28">
        <v>0.30299999999999999</v>
      </c>
      <c r="H110" s="28">
        <v>6.6440000000000001</v>
      </c>
      <c r="I110" s="28">
        <v>33.081000000000003</v>
      </c>
      <c r="J110" s="28">
        <v>0.51200000000000001</v>
      </c>
      <c r="K110" s="28">
        <v>0.17199999999999999</v>
      </c>
      <c r="L110" s="28">
        <v>9.1999999999999998E-2</v>
      </c>
      <c r="M110" s="28">
        <v>4.0000000000000001E-3</v>
      </c>
      <c r="N110" s="28"/>
      <c r="O110" s="27">
        <f t="shared" si="176"/>
        <v>100.49900000000001</v>
      </c>
      <c r="Q110" s="28"/>
      <c r="R110" s="28"/>
      <c r="S110" s="28"/>
      <c r="U110" s="28"/>
      <c r="V110" s="29">
        <v>12</v>
      </c>
      <c r="W110" s="29">
        <v>4</v>
      </c>
      <c r="X110" s="15">
        <v>0</v>
      </c>
      <c r="Z110" s="30">
        <f t="shared" si="177"/>
        <v>1.9279660760863153</v>
      </c>
      <c r="AA110" s="30">
        <f t="shared" si="178"/>
        <v>1.4223756814694402E-3</v>
      </c>
      <c r="AB110" s="30">
        <f t="shared" si="179"/>
        <v>0.14403012472146912</v>
      </c>
      <c r="AC110" s="30">
        <f t="shared" si="180"/>
        <v>8.2351435133651632E-3</v>
      </c>
      <c r="AD110" s="30">
        <f t="shared" si="181"/>
        <v>0</v>
      </c>
      <c r="AE110" s="30">
        <f t="shared" si="182"/>
        <v>0.19100849487903776</v>
      </c>
      <c r="AF110" s="30">
        <f t="shared" si="183"/>
        <v>1.6952733379735394</v>
      </c>
      <c r="AG110" s="30">
        <f t="shared" si="184"/>
        <v>1.8858000990914187E-2</v>
      </c>
      <c r="AH110" s="30">
        <f t="shared" si="185"/>
        <v>5.0080279391824826E-3</v>
      </c>
      <c r="AI110" s="30">
        <f t="shared" si="186"/>
        <v>2.5440324705055966E-3</v>
      </c>
      <c r="AJ110" s="30">
        <f t="shared" si="187"/>
        <v>2.6659971800077604E-4</v>
      </c>
      <c r="AK110" s="30">
        <f t="shared" si="188"/>
        <v>0</v>
      </c>
      <c r="AL110" s="30">
        <f t="shared" si="189"/>
        <v>3.9946122139737996</v>
      </c>
      <c r="AM110" s="30">
        <f t="shared" si="190"/>
        <v>0.89873809334728072</v>
      </c>
      <c r="AN110" s="31">
        <f t="shared" si="191"/>
        <v>0</v>
      </c>
      <c r="AP110" s="27">
        <f t="shared" si="192"/>
        <v>56.081000000000003</v>
      </c>
      <c r="AQ110" s="27">
        <f t="shared" si="193"/>
        <v>5.5E-2</v>
      </c>
      <c r="AR110" s="27">
        <f t="shared" si="194"/>
        <v>3.5550000000000002</v>
      </c>
      <c r="AS110" s="27">
        <f t="shared" si="195"/>
        <v>0.30299999999999999</v>
      </c>
      <c r="AT110" s="27">
        <f t="shared" si="196"/>
        <v>0</v>
      </c>
      <c r="AU110" s="27">
        <f t="shared" si="197"/>
        <v>6.6440000000000001</v>
      </c>
      <c r="AV110" s="27">
        <f t="shared" si="198"/>
        <v>33.081000000000003</v>
      </c>
      <c r="AW110" s="27">
        <f t="shared" si="199"/>
        <v>0.51200000000000001</v>
      </c>
      <c r="AX110" s="27">
        <f t="shared" si="200"/>
        <v>0.17199999999999999</v>
      </c>
      <c r="AY110" s="27">
        <f t="shared" si="201"/>
        <v>9.1999999999999998E-2</v>
      </c>
      <c r="AZ110" s="27">
        <f t="shared" si="202"/>
        <v>4.0000000000000001E-3</v>
      </c>
      <c r="BA110" s="27">
        <f t="shared" si="203"/>
        <v>0</v>
      </c>
      <c r="BB110" s="27">
        <f t="shared" si="204"/>
        <v>100.49900000000001</v>
      </c>
      <c r="BD110" s="27">
        <f t="shared" si="205"/>
        <v>0.93343874833555263</v>
      </c>
      <c r="BE110" s="27">
        <f t="shared" si="206"/>
        <v>6.8865349460346084E-4</v>
      </c>
      <c r="BF110" s="27">
        <f t="shared" si="207"/>
        <v>6.9733228717143991E-2</v>
      </c>
      <c r="BG110" s="27">
        <f t="shared" si="208"/>
        <v>3.9871044147641293E-3</v>
      </c>
      <c r="BH110" s="27">
        <f t="shared" si="209"/>
        <v>9.2478147096486843E-2</v>
      </c>
      <c r="BI110" s="27">
        <f t="shared" si="210"/>
        <v>0</v>
      </c>
      <c r="BJ110" s="27">
        <f t="shared" si="211"/>
        <v>0.82077887277815831</v>
      </c>
      <c r="BK110" s="27">
        <f t="shared" si="212"/>
        <v>9.1302378498289878E-3</v>
      </c>
      <c r="BL110" s="27">
        <f t="shared" si="213"/>
        <v>2.4246730215654929E-3</v>
      </c>
      <c r="BM110" s="27">
        <f t="shared" si="214"/>
        <v>1.2317117580275473E-3</v>
      </c>
      <c r="BN110" s="27">
        <f t="shared" si="215"/>
        <v>1.2907618560510108E-4</v>
      </c>
      <c r="BO110" s="27">
        <f t="shared" si="216"/>
        <v>0</v>
      </c>
      <c r="BP110" s="27">
        <f t="shared" si="217"/>
        <v>1.9340204536517367</v>
      </c>
      <c r="BQ110" s="27">
        <f t="shared" si="218"/>
        <v>2.0654446577497874</v>
      </c>
    </row>
    <row r="111" spans="1:69" x14ac:dyDescent="0.15">
      <c r="A111" t="s">
        <v>184</v>
      </c>
      <c r="B111">
        <v>341</v>
      </c>
      <c r="C111">
        <v>1698.1046910755147</v>
      </c>
      <c r="D111" s="1">
        <v>56.192</v>
      </c>
      <c r="E111" s="1">
        <v>9.2999999999999999E-2</v>
      </c>
      <c r="F111" s="1">
        <v>3.5470000000000002</v>
      </c>
      <c r="G111" s="1">
        <v>0.27200000000000002</v>
      </c>
      <c r="H111" s="1">
        <v>6.5750000000000002</v>
      </c>
      <c r="I111" s="1">
        <v>33.027999999999999</v>
      </c>
      <c r="J111" s="1">
        <v>0.502</v>
      </c>
      <c r="K111" s="1">
        <v>0.14199999999999999</v>
      </c>
      <c r="L111" s="1">
        <v>6.9000000000000006E-2</v>
      </c>
      <c r="M111" s="1">
        <v>1.6E-2</v>
      </c>
      <c r="O111">
        <f t="shared" si="176"/>
        <v>100.43599999999999</v>
      </c>
      <c r="V111" s="39">
        <v>12</v>
      </c>
      <c r="W111" s="39">
        <v>4</v>
      </c>
      <c r="X111" s="15">
        <v>0</v>
      </c>
      <c r="Z111" s="14">
        <f t="shared" si="177"/>
        <v>1.9312445961781568</v>
      </c>
      <c r="AA111" s="14">
        <f t="shared" si="178"/>
        <v>2.4044388161900791E-3</v>
      </c>
      <c r="AB111" s="14">
        <f t="shared" si="179"/>
        <v>0.14366602410425328</v>
      </c>
      <c r="AC111" s="14">
        <f t="shared" si="180"/>
        <v>7.3905472918526218E-3</v>
      </c>
      <c r="AD111" s="14">
        <f t="shared" si="181"/>
        <v>0</v>
      </c>
      <c r="AE111" s="14">
        <f t="shared" si="182"/>
        <v>0.18897222154826759</v>
      </c>
      <c r="AF111" s="14">
        <f t="shared" si="183"/>
        <v>1.6920863859871653</v>
      </c>
      <c r="AG111" s="14">
        <f t="shared" si="184"/>
        <v>1.8484536420477003E-2</v>
      </c>
      <c r="AH111" s="14">
        <f t="shared" si="185"/>
        <v>4.1333843748717954E-3</v>
      </c>
      <c r="AI111" s="14">
        <f t="shared" si="186"/>
        <v>1.9074934982541167E-3</v>
      </c>
      <c r="AJ111" s="14">
        <f t="shared" si="187"/>
        <v>1.0661021762232365E-3</v>
      </c>
      <c r="AK111" s="14">
        <f t="shared" si="188"/>
        <v>0</v>
      </c>
      <c r="AL111" s="14">
        <f t="shared" si="189"/>
        <v>3.9913557303957119</v>
      </c>
      <c r="AM111" s="14">
        <f t="shared" si="190"/>
        <v>0.89953942913248219</v>
      </c>
      <c r="AN111" s="11">
        <f t="shared" si="191"/>
        <v>0</v>
      </c>
      <c r="AP111">
        <f t="shared" si="192"/>
        <v>56.192</v>
      </c>
      <c r="AQ111">
        <f t="shared" si="193"/>
        <v>9.2999999999999999E-2</v>
      </c>
      <c r="AR111">
        <f t="shared" si="194"/>
        <v>3.5470000000000002</v>
      </c>
      <c r="AS111">
        <f t="shared" si="195"/>
        <v>0.27200000000000002</v>
      </c>
      <c r="AT111">
        <f t="shared" si="196"/>
        <v>0</v>
      </c>
      <c r="AU111">
        <f t="shared" si="197"/>
        <v>6.5750000000000002</v>
      </c>
      <c r="AV111">
        <f t="shared" si="198"/>
        <v>33.027999999999999</v>
      </c>
      <c r="AW111">
        <f t="shared" si="199"/>
        <v>0.502</v>
      </c>
      <c r="AX111">
        <f t="shared" si="200"/>
        <v>0.14199999999999999</v>
      </c>
      <c r="AY111">
        <f t="shared" si="201"/>
        <v>6.9000000000000006E-2</v>
      </c>
      <c r="AZ111">
        <f t="shared" si="202"/>
        <v>1.6E-2</v>
      </c>
      <c r="BA111">
        <f t="shared" si="203"/>
        <v>0</v>
      </c>
      <c r="BB111">
        <f t="shared" si="204"/>
        <v>100.43599999999999</v>
      </c>
      <c r="BD111">
        <f t="shared" si="205"/>
        <v>0.9352862849533955</v>
      </c>
      <c r="BE111">
        <f t="shared" si="206"/>
        <v>1.1644504545113064E-3</v>
      </c>
      <c r="BF111">
        <f t="shared" si="207"/>
        <v>6.9576304433111025E-2</v>
      </c>
      <c r="BG111">
        <f t="shared" si="208"/>
        <v>3.5791828409763799E-3</v>
      </c>
      <c r="BH111">
        <f t="shared" si="209"/>
        <v>9.1517732865653373E-2</v>
      </c>
      <c r="BI111">
        <f t="shared" si="210"/>
        <v>0</v>
      </c>
      <c r="BJ111">
        <f t="shared" si="211"/>
        <v>0.81946387987415759</v>
      </c>
      <c r="BK111">
        <f t="shared" si="212"/>
        <v>8.9519128918245146E-3</v>
      </c>
      <c r="BL111">
        <f t="shared" si="213"/>
        <v>2.001764936408721E-3</v>
      </c>
      <c r="BM111">
        <f t="shared" si="214"/>
        <v>9.2378381852066061E-4</v>
      </c>
      <c r="BN111">
        <f t="shared" si="215"/>
        <v>5.1630474242040432E-4</v>
      </c>
      <c r="BO111">
        <f t="shared" si="216"/>
        <v>0</v>
      </c>
      <c r="BP111">
        <f t="shared" si="217"/>
        <v>1.9329816018109796</v>
      </c>
      <c r="BQ111">
        <f t="shared" si="218"/>
        <v>2.0648700053100737</v>
      </c>
    </row>
    <row r="112" spans="1:69" x14ac:dyDescent="0.15">
      <c r="A112" t="s">
        <v>185</v>
      </c>
      <c r="B112">
        <v>342</v>
      </c>
      <c r="C112">
        <v>1713.9748283752858</v>
      </c>
      <c r="D112" s="1">
        <v>56.222999999999999</v>
      </c>
      <c r="E112" s="1">
        <v>2.1000000000000001E-2</v>
      </c>
      <c r="F112" s="1">
        <v>3.4449999999999998</v>
      </c>
      <c r="G112" s="1">
        <v>0.23699999999999999</v>
      </c>
      <c r="H112" s="1">
        <v>6.6159999999999997</v>
      </c>
      <c r="I112" s="1">
        <v>33.100999999999999</v>
      </c>
      <c r="J112" s="1">
        <v>0.5</v>
      </c>
      <c r="K112" s="1">
        <v>0.106</v>
      </c>
      <c r="L112" s="1">
        <v>9.9000000000000005E-2</v>
      </c>
      <c r="M112" s="1">
        <v>2.4E-2</v>
      </c>
      <c r="O112">
        <f t="shared" si="176"/>
        <v>100.372</v>
      </c>
      <c r="V112" s="39">
        <v>12</v>
      </c>
      <c r="W112" s="39">
        <v>4</v>
      </c>
      <c r="X112" s="15">
        <v>0</v>
      </c>
      <c r="Z112" s="14">
        <f t="shared" si="177"/>
        <v>1.9337032690071707</v>
      </c>
      <c r="AA112" s="14">
        <f t="shared" si="178"/>
        <v>5.4332926894695233E-4</v>
      </c>
      <c r="AB112" s="14">
        <f t="shared" si="179"/>
        <v>0.13963527193797384</v>
      </c>
      <c r="AC112" s="14">
        <f t="shared" si="180"/>
        <v>6.4442008329564267E-3</v>
      </c>
      <c r="AD112" s="14">
        <f t="shared" si="181"/>
        <v>0</v>
      </c>
      <c r="AE112" s="14">
        <f t="shared" si="182"/>
        <v>0.19028770680709897</v>
      </c>
      <c r="AF112" s="14">
        <f t="shared" si="183"/>
        <v>1.6970490461249841</v>
      </c>
      <c r="AG112" s="14">
        <f t="shared" si="184"/>
        <v>1.8424167563691005E-2</v>
      </c>
      <c r="AH112" s="14">
        <f t="shared" si="185"/>
        <v>3.0877088221003125E-3</v>
      </c>
      <c r="AI112" s="14">
        <f t="shared" si="186"/>
        <v>2.7388118265609662E-3</v>
      </c>
      <c r="AJ112" s="14">
        <f t="shared" si="187"/>
        <v>1.6003062938688504E-3</v>
      </c>
      <c r="AK112" s="14">
        <f t="shared" si="188"/>
        <v>0</v>
      </c>
      <c r="AL112" s="14">
        <f t="shared" si="189"/>
        <v>3.9935138184853525</v>
      </c>
      <c r="AM112" s="14">
        <f t="shared" si="190"/>
        <v>0.89917660083105133</v>
      </c>
      <c r="AN112" s="11">
        <f t="shared" si="191"/>
        <v>0</v>
      </c>
      <c r="AP112">
        <f t="shared" si="192"/>
        <v>56.222999999999999</v>
      </c>
      <c r="AQ112">
        <f t="shared" si="193"/>
        <v>2.1000000000000001E-2</v>
      </c>
      <c r="AR112">
        <f t="shared" si="194"/>
        <v>3.4449999999999998</v>
      </c>
      <c r="AS112">
        <f t="shared" si="195"/>
        <v>0.23699999999999999</v>
      </c>
      <c r="AT112">
        <f t="shared" si="196"/>
        <v>0</v>
      </c>
      <c r="AU112">
        <f t="shared" si="197"/>
        <v>6.6160000000000005</v>
      </c>
      <c r="AV112">
        <f t="shared" si="198"/>
        <v>33.100999999999999</v>
      </c>
      <c r="AW112">
        <f t="shared" si="199"/>
        <v>0.5</v>
      </c>
      <c r="AX112">
        <f t="shared" si="200"/>
        <v>0.106</v>
      </c>
      <c r="AY112">
        <f t="shared" si="201"/>
        <v>9.9000000000000005E-2</v>
      </c>
      <c r="AZ112">
        <f t="shared" si="202"/>
        <v>2.4E-2</v>
      </c>
      <c r="BA112">
        <f t="shared" si="203"/>
        <v>0</v>
      </c>
      <c r="BB112">
        <f t="shared" si="204"/>
        <v>100.372</v>
      </c>
      <c r="BD112">
        <f t="shared" si="205"/>
        <v>0.93580226364846875</v>
      </c>
      <c r="BE112">
        <f t="shared" si="206"/>
        <v>2.6294042521223052E-4</v>
      </c>
      <c r="BF112">
        <f t="shared" si="207"/>
        <v>6.7575519811690854E-2</v>
      </c>
      <c r="BG112">
        <f t="shared" si="208"/>
        <v>3.1186262254095662E-3</v>
      </c>
      <c r="BH112">
        <f t="shared" si="209"/>
        <v>9.2088413785423984E-2</v>
      </c>
      <c r="BI112">
        <f t="shared" si="210"/>
        <v>0</v>
      </c>
      <c r="BJ112">
        <f t="shared" si="211"/>
        <v>0.82127509651551689</v>
      </c>
      <c r="BK112">
        <f t="shared" si="212"/>
        <v>8.91624790022362E-3</v>
      </c>
      <c r="BL112">
        <f t="shared" si="213"/>
        <v>1.4942752342205945E-3</v>
      </c>
      <c r="BM112">
        <f t="shared" si="214"/>
        <v>1.3254289570079044E-3</v>
      </c>
      <c r="BN112">
        <f t="shared" si="215"/>
        <v>7.7445711363060654E-4</v>
      </c>
      <c r="BO112">
        <f t="shared" si="216"/>
        <v>0</v>
      </c>
      <c r="BP112">
        <f t="shared" si="217"/>
        <v>1.9326332696168051</v>
      </c>
      <c r="BQ112">
        <f t="shared" si="218"/>
        <v>2.0663588282722518</v>
      </c>
    </row>
    <row r="113" spans="1:69" x14ac:dyDescent="0.15">
      <c r="A113" t="s">
        <v>186</v>
      </c>
      <c r="B113">
        <v>343</v>
      </c>
      <c r="C113">
        <v>1729.844965675057</v>
      </c>
      <c r="D113" s="1">
        <v>56.38</v>
      </c>
      <c r="E113" s="1">
        <v>0.04</v>
      </c>
      <c r="F113" s="1">
        <v>3.4049999999999998</v>
      </c>
      <c r="G113" s="1">
        <v>0.21099999999999999</v>
      </c>
      <c r="H113" s="1">
        <v>6.6040000000000001</v>
      </c>
      <c r="I113" s="1">
        <v>33.368000000000002</v>
      </c>
      <c r="J113" s="1">
        <v>0.49299999999999999</v>
      </c>
      <c r="K113" s="1">
        <v>0.12</v>
      </c>
      <c r="L113" s="1">
        <v>9.1999999999999998E-2</v>
      </c>
      <c r="M113" s="1">
        <v>1.2E-2</v>
      </c>
      <c r="O113">
        <f t="shared" si="176"/>
        <v>100.72500000000001</v>
      </c>
      <c r="V113" s="39">
        <v>12</v>
      </c>
      <c r="W113" s="39">
        <v>4</v>
      </c>
      <c r="X113" s="15">
        <v>0</v>
      </c>
      <c r="Z113" s="14">
        <f t="shared" si="177"/>
        <v>1.9322788493471328</v>
      </c>
      <c r="AA113" s="14">
        <f t="shared" si="178"/>
        <v>1.0312707739772004E-3</v>
      </c>
      <c r="AB113" s="14">
        <f t="shared" si="179"/>
        <v>0.13752825662776916</v>
      </c>
      <c r="AC113" s="14">
        <f t="shared" si="180"/>
        <v>5.7170512911611654E-3</v>
      </c>
      <c r="AD113" s="14">
        <f t="shared" si="181"/>
        <v>0</v>
      </c>
      <c r="AE113" s="14">
        <f t="shared" si="182"/>
        <v>0.18927411011148959</v>
      </c>
      <c r="AF113" s="14">
        <f t="shared" si="183"/>
        <v>1.7047173022664799</v>
      </c>
      <c r="AG113" s="14">
        <f t="shared" si="184"/>
        <v>1.8102297679542162E-2</v>
      </c>
      <c r="AH113" s="14">
        <f t="shared" si="185"/>
        <v>3.4832178075794896E-3</v>
      </c>
      <c r="AI113" s="14">
        <f t="shared" si="186"/>
        <v>2.536201411103414E-3</v>
      </c>
      <c r="AJ113" s="14">
        <f t="shared" si="187"/>
        <v>7.9733720638278278E-4</v>
      </c>
      <c r="AK113" s="14">
        <f t="shared" si="188"/>
        <v>0</v>
      </c>
      <c r="AL113" s="14">
        <f t="shared" si="189"/>
        <v>3.995465894522618</v>
      </c>
      <c r="AM113" s="14">
        <f t="shared" si="190"/>
        <v>0.90006601462155011</v>
      </c>
      <c r="AN113" s="11">
        <f t="shared" si="191"/>
        <v>0</v>
      </c>
      <c r="AP113">
        <f t="shared" si="192"/>
        <v>56.38</v>
      </c>
      <c r="AQ113">
        <f t="shared" si="193"/>
        <v>0.04</v>
      </c>
      <c r="AR113">
        <f t="shared" si="194"/>
        <v>3.4049999999999998</v>
      </c>
      <c r="AS113">
        <f t="shared" si="195"/>
        <v>0.21099999999999999</v>
      </c>
      <c r="AT113">
        <f t="shared" si="196"/>
        <v>0</v>
      </c>
      <c r="AU113">
        <f t="shared" si="197"/>
        <v>6.6040000000000001</v>
      </c>
      <c r="AV113">
        <f t="shared" si="198"/>
        <v>33.368000000000002</v>
      </c>
      <c r="AW113">
        <f t="shared" si="199"/>
        <v>0.49299999999999999</v>
      </c>
      <c r="AX113">
        <f t="shared" si="200"/>
        <v>0.12</v>
      </c>
      <c r="AY113">
        <f t="shared" si="201"/>
        <v>9.1999999999999998E-2</v>
      </c>
      <c r="AZ113">
        <f t="shared" si="202"/>
        <v>1.2E-2</v>
      </c>
      <c r="BA113">
        <f t="shared" si="203"/>
        <v>0</v>
      </c>
      <c r="BB113">
        <f t="shared" si="204"/>
        <v>100.72500000000001</v>
      </c>
      <c r="BD113">
        <f t="shared" si="205"/>
        <v>0.93841544607190419</v>
      </c>
      <c r="BE113">
        <f t="shared" si="206"/>
        <v>5.0083890516615327E-4</v>
      </c>
      <c r="BF113">
        <f t="shared" si="207"/>
        <v>6.6790898391526091E-2</v>
      </c>
      <c r="BG113">
        <f t="shared" si="208"/>
        <v>2.7764984538456473E-3</v>
      </c>
      <c r="BH113">
        <f t="shared" si="209"/>
        <v>9.1921385223539903E-2</v>
      </c>
      <c r="BI113">
        <f t="shared" si="210"/>
        <v>0</v>
      </c>
      <c r="BJ113">
        <f t="shared" si="211"/>
        <v>0.82789968340925557</v>
      </c>
      <c r="BK113">
        <f t="shared" si="212"/>
        <v>8.7914204296204897E-3</v>
      </c>
      <c r="BL113">
        <f t="shared" si="213"/>
        <v>1.6916323406270882E-3</v>
      </c>
      <c r="BM113">
        <f t="shared" si="214"/>
        <v>1.2317117580275473E-3</v>
      </c>
      <c r="BN113">
        <f t="shared" si="215"/>
        <v>3.8722855681530327E-4</v>
      </c>
      <c r="BO113">
        <f t="shared" si="216"/>
        <v>0</v>
      </c>
      <c r="BP113">
        <f t="shared" si="217"/>
        <v>1.940406743540328</v>
      </c>
      <c r="BQ113">
        <f t="shared" si="218"/>
        <v>2.0590867908615773</v>
      </c>
    </row>
    <row r="114" spans="1:69" x14ac:dyDescent="0.15">
      <c r="A114" t="s">
        <v>187</v>
      </c>
      <c r="B114">
        <v>344</v>
      </c>
      <c r="C114">
        <v>1745.7151029748281</v>
      </c>
      <c r="D114" s="1">
        <v>56.85</v>
      </c>
      <c r="E114" s="1">
        <v>5.8999999999999997E-2</v>
      </c>
      <c r="F114" s="1">
        <v>3.375</v>
      </c>
      <c r="G114" s="1">
        <v>0.16800000000000001</v>
      </c>
      <c r="H114" s="1">
        <v>6.5140000000000002</v>
      </c>
      <c r="I114" s="1">
        <v>33.195</v>
      </c>
      <c r="J114" s="1">
        <v>0.497</v>
      </c>
      <c r="K114" s="1">
        <v>0.14399999999999999</v>
      </c>
      <c r="L114" s="1">
        <v>7.2999999999999995E-2</v>
      </c>
      <c r="M114" s="1">
        <v>2.8000000000000001E-2</v>
      </c>
      <c r="O114">
        <f t="shared" si="176"/>
        <v>100.90300000000001</v>
      </c>
      <c r="V114" s="39">
        <v>12</v>
      </c>
      <c r="W114" s="39">
        <v>4</v>
      </c>
      <c r="X114" s="15">
        <v>0</v>
      </c>
      <c r="Z114" s="14">
        <f t="shared" si="177"/>
        <v>1.9422157688225528</v>
      </c>
      <c r="AA114" s="14">
        <f t="shared" si="178"/>
        <v>1.5163065417028842E-3</v>
      </c>
      <c r="AB114" s="14">
        <f t="shared" si="179"/>
        <v>0.13588479916560622</v>
      </c>
      <c r="AC114" s="14">
        <f t="shared" si="180"/>
        <v>4.5375475923638926E-3</v>
      </c>
      <c r="AD114" s="14">
        <f t="shared" si="181"/>
        <v>0</v>
      </c>
      <c r="AE114" s="14">
        <f t="shared" si="182"/>
        <v>0.18610334571970713</v>
      </c>
      <c r="AF114" s="14">
        <f t="shared" si="183"/>
        <v>1.6905076619168948</v>
      </c>
      <c r="AG114" s="14">
        <f t="shared" si="184"/>
        <v>1.819137179074538E-2</v>
      </c>
      <c r="AH114" s="14">
        <f t="shared" si="185"/>
        <v>4.1666225144386141E-3</v>
      </c>
      <c r="AI114" s="14">
        <f t="shared" si="186"/>
        <v>2.0060467546151304E-3</v>
      </c>
      <c r="AJ114" s="14">
        <f t="shared" si="187"/>
        <v>1.8545608762643095E-3</v>
      </c>
      <c r="AK114" s="14">
        <f t="shared" si="188"/>
        <v>0</v>
      </c>
      <c r="AL114" s="14">
        <f t="shared" si="189"/>
        <v>3.9869840316948917</v>
      </c>
      <c r="AM114" s="14">
        <f t="shared" si="190"/>
        <v>0.90083008947385146</v>
      </c>
      <c r="AN114" s="11">
        <f t="shared" si="191"/>
        <v>0</v>
      </c>
      <c r="AP114">
        <f t="shared" si="192"/>
        <v>56.85</v>
      </c>
      <c r="AQ114">
        <f t="shared" si="193"/>
        <v>5.8999999999999997E-2</v>
      </c>
      <c r="AR114">
        <f t="shared" si="194"/>
        <v>3.375</v>
      </c>
      <c r="AS114">
        <f t="shared" si="195"/>
        <v>0.16800000000000001</v>
      </c>
      <c r="AT114">
        <f t="shared" si="196"/>
        <v>0</v>
      </c>
      <c r="AU114">
        <f t="shared" si="197"/>
        <v>6.5140000000000002</v>
      </c>
      <c r="AV114">
        <f t="shared" si="198"/>
        <v>33.195</v>
      </c>
      <c r="AW114">
        <f t="shared" si="199"/>
        <v>0.497</v>
      </c>
      <c r="AX114">
        <f t="shared" si="200"/>
        <v>0.14399999999999999</v>
      </c>
      <c r="AY114">
        <f t="shared" si="201"/>
        <v>7.2999999999999995E-2</v>
      </c>
      <c r="AZ114">
        <f t="shared" si="202"/>
        <v>2.8000000000000001E-2</v>
      </c>
      <c r="BA114">
        <f t="shared" si="203"/>
        <v>0</v>
      </c>
      <c r="BB114">
        <f t="shared" si="204"/>
        <v>100.90300000000001</v>
      </c>
      <c r="BD114">
        <f t="shared" si="205"/>
        <v>0.94623834886817582</v>
      </c>
      <c r="BE114">
        <f t="shared" si="206"/>
        <v>7.3873738512007607E-4</v>
      </c>
      <c r="BF114">
        <f t="shared" si="207"/>
        <v>6.6202432326402522E-2</v>
      </c>
      <c r="BG114">
        <f t="shared" si="208"/>
        <v>2.2106717547207052E-3</v>
      </c>
      <c r="BH114">
        <f t="shared" si="209"/>
        <v>9.0668671009409285E-2</v>
      </c>
      <c r="BI114">
        <f t="shared" si="210"/>
        <v>0</v>
      </c>
      <c r="BJ114">
        <f t="shared" si="211"/>
        <v>0.82360734808110281</v>
      </c>
      <c r="BK114">
        <f t="shared" si="212"/>
        <v>8.8627504128222789E-3</v>
      </c>
      <c r="BL114">
        <f t="shared" si="213"/>
        <v>2.0299588087525056E-3</v>
      </c>
      <c r="BM114">
        <f t="shared" si="214"/>
        <v>9.7733650365229292E-4</v>
      </c>
      <c r="BN114">
        <f t="shared" si="215"/>
        <v>9.0353329923570759E-4</v>
      </c>
      <c r="BO114">
        <f t="shared" si="216"/>
        <v>0</v>
      </c>
      <c r="BP114">
        <f t="shared" si="217"/>
        <v>1.942439788449394</v>
      </c>
      <c r="BQ114">
        <f t="shared" si="218"/>
        <v>2.0525650552481789</v>
      </c>
    </row>
    <row r="115" spans="1:69" x14ac:dyDescent="0.15">
      <c r="A115" t="s">
        <v>188</v>
      </c>
      <c r="B115">
        <v>345</v>
      </c>
      <c r="C115">
        <v>1761.5852402745993</v>
      </c>
      <c r="D115" s="1">
        <v>56.639000000000003</v>
      </c>
      <c r="E115" s="1">
        <v>3.5999999999999997E-2</v>
      </c>
      <c r="F115" s="1">
        <v>3.3929999999999998</v>
      </c>
      <c r="G115" s="1">
        <v>0.154</v>
      </c>
      <c r="H115" s="1">
        <v>6.6440000000000001</v>
      </c>
      <c r="I115" s="1">
        <v>33.024000000000001</v>
      </c>
      <c r="J115" s="1">
        <v>0.51800000000000002</v>
      </c>
      <c r="K115" s="1">
        <v>0.20599999999999999</v>
      </c>
      <c r="L115" s="1">
        <v>9.0999999999999998E-2</v>
      </c>
      <c r="M115" s="1">
        <v>3.2000000000000001E-2</v>
      </c>
      <c r="O115">
        <f t="shared" si="176"/>
        <v>100.73700000000001</v>
      </c>
      <c r="V115" s="39">
        <v>12</v>
      </c>
      <c r="W115" s="39">
        <v>4</v>
      </c>
      <c r="X115" s="15">
        <v>0</v>
      </c>
      <c r="Z115" s="14">
        <f t="shared" si="177"/>
        <v>1.9404677100936925</v>
      </c>
      <c r="AA115" s="14">
        <f t="shared" si="178"/>
        <v>9.2781488213954121E-4</v>
      </c>
      <c r="AB115" s="14">
        <f t="shared" si="179"/>
        <v>0.13699502497603294</v>
      </c>
      <c r="AC115" s="14">
        <f t="shared" si="180"/>
        <v>4.1711563480241092E-3</v>
      </c>
      <c r="AD115" s="14">
        <f t="shared" si="181"/>
        <v>0</v>
      </c>
      <c r="AE115" s="14">
        <f t="shared" si="182"/>
        <v>0.19035307064863521</v>
      </c>
      <c r="AF115" s="14">
        <f t="shared" si="183"/>
        <v>1.6865451912064571</v>
      </c>
      <c r="AG115" s="14">
        <f t="shared" si="184"/>
        <v>1.9013525764421398E-2</v>
      </c>
      <c r="AH115" s="14">
        <f t="shared" si="185"/>
        <v>5.9774055308127148E-3</v>
      </c>
      <c r="AI115" s="14">
        <f t="shared" si="186"/>
        <v>2.5077452680635627E-3</v>
      </c>
      <c r="AJ115" s="14">
        <f t="shared" si="187"/>
        <v>2.1254792877205084E-3</v>
      </c>
      <c r="AK115" s="14">
        <f t="shared" si="188"/>
        <v>0</v>
      </c>
      <c r="AL115" s="14">
        <f t="shared" si="189"/>
        <v>3.9890841240059998</v>
      </c>
      <c r="AM115" s="14">
        <f t="shared" si="190"/>
        <v>0.89858103951756363</v>
      </c>
      <c r="AN115" s="11">
        <f t="shared" si="191"/>
        <v>0</v>
      </c>
      <c r="AP115">
        <f t="shared" si="192"/>
        <v>56.639000000000003</v>
      </c>
      <c r="AQ115">
        <f t="shared" si="193"/>
        <v>3.5999999999999997E-2</v>
      </c>
      <c r="AR115">
        <f t="shared" si="194"/>
        <v>3.3929999999999998</v>
      </c>
      <c r="AS115">
        <f t="shared" si="195"/>
        <v>0.154</v>
      </c>
      <c r="AT115">
        <f t="shared" si="196"/>
        <v>0</v>
      </c>
      <c r="AU115">
        <f t="shared" si="197"/>
        <v>6.6440000000000001</v>
      </c>
      <c r="AV115">
        <f t="shared" si="198"/>
        <v>33.024000000000001</v>
      </c>
      <c r="AW115">
        <f t="shared" si="199"/>
        <v>0.51800000000000002</v>
      </c>
      <c r="AX115">
        <f t="shared" si="200"/>
        <v>0.20599999999999999</v>
      </c>
      <c r="AY115">
        <f t="shared" si="201"/>
        <v>9.0999999999999998E-2</v>
      </c>
      <c r="AZ115">
        <f t="shared" si="202"/>
        <v>3.2000000000000001E-2</v>
      </c>
      <c r="BA115">
        <f t="shared" si="203"/>
        <v>0</v>
      </c>
      <c r="BB115">
        <f t="shared" si="204"/>
        <v>100.73700000000001</v>
      </c>
      <c r="BD115">
        <f t="shared" si="205"/>
        <v>0.94272636484687089</v>
      </c>
      <c r="BE115">
        <f t="shared" si="206"/>
        <v>4.5075501464953793E-4</v>
      </c>
      <c r="BF115">
        <f t="shared" si="207"/>
        <v>6.6555511965476655E-2</v>
      </c>
      <c r="BG115">
        <f t="shared" si="208"/>
        <v>2.0264491084939799E-3</v>
      </c>
      <c r="BH115">
        <f t="shared" si="209"/>
        <v>9.2478147096486843E-2</v>
      </c>
      <c r="BI115">
        <f t="shared" si="210"/>
        <v>0</v>
      </c>
      <c r="BJ115">
        <f t="shared" si="211"/>
        <v>0.81936463512668589</v>
      </c>
      <c r="BK115">
        <f t="shared" si="212"/>
        <v>9.23723282463167E-3</v>
      </c>
      <c r="BL115">
        <f t="shared" si="213"/>
        <v>2.9039688514098344E-3</v>
      </c>
      <c r="BM115">
        <f t="shared" si="214"/>
        <v>1.2183235867446393E-3</v>
      </c>
      <c r="BN115">
        <f t="shared" si="215"/>
        <v>1.0326094848408086E-3</v>
      </c>
      <c r="BO115">
        <f t="shared" si="216"/>
        <v>0</v>
      </c>
      <c r="BP115">
        <f t="shared" si="217"/>
        <v>1.9379939979062908</v>
      </c>
      <c r="BQ115">
        <f t="shared" si="218"/>
        <v>2.0583573160265725</v>
      </c>
    </row>
    <row r="116" spans="1:69" s="3" customFormat="1" x14ac:dyDescent="0.15">
      <c r="A116" s="3" t="s">
        <v>189</v>
      </c>
      <c r="B116" s="3">
        <v>346</v>
      </c>
      <c r="C116" s="3">
        <v>1777.4553775743707</v>
      </c>
      <c r="D116" s="4">
        <v>56.459000000000003</v>
      </c>
      <c r="E116" s="4">
        <v>2.1000000000000001E-2</v>
      </c>
      <c r="F116" s="4">
        <v>3.4830000000000001</v>
      </c>
      <c r="G116" s="4">
        <v>0.14399999999999999</v>
      </c>
      <c r="H116" s="4">
        <v>6.6070000000000002</v>
      </c>
      <c r="I116" s="4">
        <v>32.817999999999998</v>
      </c>
      <c r="J116" s="4">
        <v>0.54500000000000004</v>
      </c>
      <c r="K116" s="4">
        <v>0.16600000000000001</v>
      </c>
      <c r="L116" s="4">
        <v>8.2000000000000003E-2</v>
      </c>
      <c r="M116" s="4">
        <v>1.4E-2</v>
      </c>
      <c r="N116" s="4"/>
      <c r="O116" s="3">
        <f t="shared" si="176"/>
        <v>100.33899999999998</v>
      </c>
      <c r="Q116" s="4"/>
      <c r="R116" s="4"/>
      <c r="S116" s="4"/>
      <c r="U116" s="4"/>
      <c r="V116" s="32">
        <v>12</v>
      </c>
      <c r="W116" s="32">
        <v>4</v>
      </c>
      <c r="X116" s="33">
        <v>0</v>
      </c>
      <c r="Z116" s="34">
        <f t="shared" si="177"/>
        <v>1.9409837942140233</v>
      </c>
      <c r="AA116" s="34">
        <f t="shared" si="178"/>
        <v>5.4309526026276561E-4</v>
      </c>
      <c r="AB116" s="34">
        <f t="shared" si="179"/>
        <v>0.14111471241154949</v>
      </c>
      <c r="AC116" s="34">
        <f t="shared" si="180"/>
        <v>3.9137774302726858E-3</v>
      </c>
      <c r="AD116" s="34">
        <f t="shared" si="181"/>
        <v>0</v>
      </c>
      <c r="AE116" s="34">
        <f t="shared" si="182"/>
        <v>0.18994700680373405</v>
      </c>
      <c r="AF116" s="34">
        <f t="shared" si="183"/>
        <v>1.6818153115157937</v>
      </c>
      <c r="AG116" s="34">
        <f t="shared" si="184"/>
        <v>2.0073693298904381E-2</v>
      </c>
      <c r="AH116" s="34">
        <f t="shared" si="185"/>
        <v>4.8333859251894675E-3</v>
      </c>
      <c r="AI116" s="34">
        <f t="shared" si="186"/>
        <v>2.2675337717283483E-3</v>
      </c>
      <c r="AJ116" s="34">
        <f t="shared" si="187"/>
        <v>9.3310994668929868E-4</v>
      </c>
      <c r="AK116" s="34">
        <f t="shared" si="188"/>
        <v>0</v>
      </c>
      <c r="AL116" s="34">
        <f t="shared" si="189"/>
        <v>3.9864254205781484</v>
      </c>
      <c r="AM116" s="34">
        <f t="shared" si="190"/>
        <v>0.89851969721547287</v>
      </c>
      <c r="AN116" s="35">
        <f t="shared" si="191"/>
        <v>0</v>
      </c>
      <c r="AP116" s="3">
        <f t="shared" si="192"/>
        <v>56.459000000000003</v>
      </c>
      <c r="AQ116" s="3">
        <f t="shared" si="193"/>
        <v>2.1000000000000001E-2</v>
      </c>
      <c r="AR116" s="3">
        <f t="shared" si="194"/>
        <v>3.4830000000000001</v>
      </c>
      <c r="AS116" s="3">
        <f t="shared" si="195"/>
        <v>0.14399999999999999</v>
      </c>
      <c r="AT116" s="3">
        <f t="shared" si="196"/>
        <v>0</v>
      </c>
      <c r="AU116" s="3">
        <f t="shared" si="197"/>
        <v>6.6069999999999993</v>
      </c>
      <c r="AV116" s="3">
        <f t="shared" si="198"/>
        <v>32.817999999999998</v>
      </c>
      <c r="AW116" s="3">
        <f t="shared" si="199"/>
        <v>0.54500000000000004</v>
      </c>
      <c r="AX116" s="3">
        <f t="shared" si="200"/>
        <v>0.16600000000000001</v>
      </c>
      <c r="AY116" s="3">
        <f t="shared" si="201"/>
        <v>8.2000000000000003E-2</v>
      </c>
      <c r="AZ116" s="3">
        <f t="shared" si="202"/>
        <v>1.4E-2</v>
      </c>
      <c r="BA116" s="3">
        <f t="shared" si="203"/>
        <v>0</v>
      </c>
      <c r="BB116" s="3">
        <f t="shared" si="204"/>
        <v>100.33899999999998</v>
      </c>
      <c r="BD116" s="3">
        <f t="shared" si="205"/>
        <v>0.93973035952063921</v>
      </c>
      <c r="BE116" s="3">
        <f t="shared" si="206"/>
        <v>2.6294042521223052E-4</v>
      </c>
      <c r="BF116" s="3">
        <f t="shared" si="207"/>
        <v>6.8320910160847403E-2</v>
      </c>
      <c r="BG116" s="3">
        <f t="shared" si="208"/>
        <v>1.8948615040463186E-3</v>
      </c>
      <c r="BH116" s="3">
        <f t="shared" si="209"/>
        <v>9.1963142364010916E-2</v>
      </c>
      <c r="BI116" s="3">
        <f t="shared" si="210"/>
        <v>0</v>
      </c>
      <c r="BJ116" s="3">
        <f t="shared" si="211"/>
        <v>0.81425353063189121</v>
      </c>
      <c r="BK116" s="3">
        <f t="shared" si="212"/>
        <v>9.7187102112437466E-3</v>
      </c>
      <c r="BL116" s="3">
        <f t="shared" si="213"/>
        <v>2.3400914045341387E-3</v>
      </c>
      <c r="BM116" s="3">
        <f t="shared" si="214"/>
        <v>1.0978300451984662E-3</v>
      </c>
      <c r="BN116" s="3">
        <f t="shared" si="215"/>
        <v>4.517666496178538E-4</v>
      </c>
      <c r="BO116" s="3">
        <f t="shared" si="216"/>
        <v>0</v>
      </c>
      <c r="BP116" s="3">
        <f t="shared" si="217"/>
        <v>1.9300341429172414</v>
      </c>
      <c r="BQ116" s="3">
        <f t="shared" si="218"/>
        <v>2.0654688598164777</v>
      </c>
    </row>
    <row r="117" spans="1:69" x14ac:dyDescent="0.15">
      <c r="A117" t="s">
        <v>190</v>
      </c>
      <c r="B117">
        <v>347</v>
      </c>
      <c r="C117">
        <v>1793.3255148741418</v>
      </c>
      <c r="D117" s="1">
        <v>40.999000000000002</v>
      </c>
      <c r="E117" s="1">
        <v>0</v>
      </c>
      <c r="F117" s="1">
        <v>1.0999999999999999E-2</v>
      </c>
      <c r="G117" s="1">
        <v>7.0000000000000001E-3</v>
      </c>
      <c r="H117" s="1">
        <v>10.036</v>
      </c>
      <c r="I117" s="1">
        <v>49.186999999999998</v>
      </c>
      <c r="J117" s="1">
        <v>7.1999999999999995E-2</v>
      </c>
      <c r="K117" s="1">
        <v>0.23599999999999999</v>
      </c>
      <c r="L117" s="1">
        <v>0.34499999999999997</v>
      </c>
      <c r="M117" s="1">
        <v>0.01</v>
      </c>
      <c r="O117">
        <f t="shared" si="176"/>
        <v>100.90300000000002</v>
      </c>
      <c r="V117" s="39">
        <v>12</v>
      </c>
      <c r="W117" s="39">
        <v>4</v>
      </c>
      <c r="X117" s="15">
        <v>0</v>
      </c>
      <c r="Z117" s="14">
        <f t="shared" si="177"/>
        <v>1.4971923946542569</v>
      </c>
      <c r="AA117" s="14">
        <f t="shared" si="178"/>
        <v>0</v>
      </c>
      <c r="AB117" s="14">
        <f t="shared" si="179"/>
        <v>4.7339877122949339E-4</v>
      </c>
      <c r="AC117" s="14">
        <f t="shared" si="180"/>
        <v>2.0209114894036926E-4</v>
      </c>
      <c r="AD117" s="14">
        <f t="shared" si="181"/>
        <v>0</v>
      </c>
      <c r="AE117" s="14">
        <f t="shared" si="182"/>
        <v>0.30648161024347931</v>
      </c>
      <c r="AF117" s="14">
        <f t="shared" si="183"/>
        <v>2.677516445478342</v>
      </c>
      <c r="AG117" s="14">
        <f t="shared" si="184"/>
        <v>2.8169484477527798E-3</v>
      </c>
      <c r="AH117" s="14">
        <f t="shared" si="185"/>
        <v>7.2991284868040877E-3</v>
      </c>
      <c r="AI117" s="14">
        <f t="shared" si="186"/>
        <v>1.0133853632066583E-2</v>
      </c>
      <c r="AJ117" s="14">
        <f t="shared" si="187"/>
        <v>7.0797904557488183E-4</v>
      </c>
      <c r="AK117" s="14">
        <f t="shared" si="188"/>
        <v>0</v>
      </c>
      <c r="AL117" s="14">
        <f t="shared" si="189"/>
        <v>4.5028238499084461</v>
      </c>
      <c r="AM117" s="14">
        <f t="shared" si="190"/>
        <v>0.89729161865377205</v>
      </c>
      <c r="AN117" s="11">
        <f t="shared" si="191"/>
        <v>0</v>
      </c>
      <c r="AP117">
        <f t="shared" si="192"/>
        <v>40.999000000000002</v>
      </c>
      <c r="AQ117">
        <f t="shared" si="193"/>
        <v>0</v>
      </c>
      <c r="AR117">
        <f t="shared" si="194"/>
        <v>1.0999999999999999E-2</v>
      </c>
      <c r="AS117">
        <f t="shared" si="195"/>
        <v>7.0000000000000001E-3</v>
      </c>
      <c r="AT117">
        <f t="shared" si="196"/>
        <v>0</v>
      </c>
      <c r="AU117">
        <f t="shared" si="197"/>
        <v>10.036</v>
      </c>
      <c r="AV117">
        <f t="shared" si="198"/>
        <v>49.186999999999998</v>
      </c>
      <c r="AW117">
        <f t="shared" si="199"/>
        <v>7.1999999999999995E-2</v>
      </c>
      <c r="AX117">
        <f t="shared" si="200"/>
        <v>0.23599999999999999</v>
      </c>
      <c r="AY117">
        <f t="shared" si="201"/>
        <v>0.34499999999999997</v>
      </c>
      <c r="AZ117">
        <f t="shared" si="202"/>
        <v>0.01</v>
      </c>
      <c r="BA117">
        <f t="shared" si="203"/>
        <v>0</v>
      </c>
      <c r="BB117">
        <f t="shared" si="204"/>
        <v>100.90300000000002</v>
      </c>
      <c r="BD117">
        <f t="shared" si="205"/>
        <v>0.68240679094540624</v>
      </c>
      <c r="BE117">
        <f t="shared" si="206"/>
        <v>0</v>
      </c>
      <c r="BF117">
        <f t="shared" si="207"/>
        <v>2.1577089054531189E-4</v>
      </c>
      <c r="BG117">
        <f t="shared" si="208"/>
        <v>9.2111323113362712E-5</v>
      </c>
      <c r="BH117">
        <f t="shared" si="209"/>
        <v>0.13969155392238741</v>
      </c>
      <c r="BI117">
        <f t="shared" si="210"/>
        <v>0</v>
      </c>
      <c r="BJ117">
        <f t="shared" si="211"/>
        <v>1.2203878484731194</v>
      </c>
      <c r="BK117">
        <f t="shared" si="212"/>
        <v>1.2839396976322011E-3</v>
      </c>
      <c r="BL117">
        <f t="shared" si="213"/>
        <v>3.3268769365666067E-3</v>
      </c>
      <c r="BM117">
        <f t="shared" si="214"/>
        <v>4.6189190926033026E-3</v>
      </c>
      <c r="BN117">
        <f t="shared" si="215"/>
        <v>3.2269046401275274E-4</v>
      </c>
      <c r="BO117">
        <f t="shared" si="216"/>
        <v>0</v>
      </c>
      <c r="BP117">
        <f t="shared" si="217"/>
        <v>2.0523465017453861</v>
      </c>
      <c r="BQ117">
        <f t="shared" si="218"/>
        <v>2.1939881233890519</v>
      </c>
    </row>
    <row r="118" spans="1:69" x14ac:dyDescent="0.15">
      <c r="A118" t="s">
        <v>191</v>
      </c>
      <c r="B118">
        <v>348</v>
      </c>
      <c r="C118">
        <v>1809.195652173913</v>
      </c>
      <c r="D118" s="1">
        <v>41.046999999999997</v>
      </c>
      <c r="E118" s="1">
        <v>0.02</v>
      </c>
      <c r="F118" s="1">
        <v>1.4E-2</v>
      </c>
      <c r="G118" s="1">
        <v>5.0000000000000001E-3</v>
      </c>
      <c r="H118" s="1">
        <v>10.179</v>
      </c>
      <c r="I118" s="1">
        <v>49.305</v>
      </c>
      <c r="J118" s="1">
        <v>8.3000000000000004E-2</v>
      </c>
      <c r="K118" s="1">
        <v>0.107</v>
      </c>
      <c r="L118" s="1">
        <v>0.38300000000000001</v>
      </c>
      <c r="M118" s="1">
        <v>4.0000000000000001E-3</v>
      </c>
      <c r="O118">
        <f t="shared" si="176"/>
        <v>101.14700000000001</v>
      </c>
      <c r="V118" s="39">
        <v>12</v>
      </c>
      <c r="W118" s="39">
        <v>4</v>
      </c>
      <c r="X118" s="15">
        <v>0</v>
      </c>
      <c r="Z118" s="14">
        <f t="shared" si="177"/>
        <v>1.4957427801911742</v>
      </c>
      <c r="AA118" s="14">
        <f t="shared" si="178"/>
        <v>5.4824348528007948E-4</v>
      </c>
      <c r="AB118" s="14">
        <f t="shared" si="179"/>
        <v>6.0122028122332649E-4</v>
      </c>
      <c r="AC118" s="14">
        <f t="shared" si="180"/>
        <v>1.440424179070295E-4</v>
      </c>
      <c r="AD118" s="14">
        <f t="shared" si="181"/>
        <v>0</v>
      </c>
      <c r="AE118" s="14">
        <f t="shared" si="182"/>
        <v>0.31018445416093282</v>
      </c>
      <c r="AF118" s="14">
        <f t="shared" si="183"/>
        <v>2.6782056424399738</v>
      </c>
      <c r="AG118" s="14">
        <f t="shared" si="184"/>
        <v>3.2403777441682778E-3</v>
      </c>
      <c r="AH118" s="14">
        <f t="shared" si="185"/>
        <v>3.3022802632359906E-3</v>
      </c>
      <c r="AI118" s="14">
        <f t="shared" si="186"/>
        <v>1.1226010697704526E-2</v>
      </c>
      <c r="AJ118" s="14">
        <f t="shared" si="187"/>
        <v>2.8258658475951542E-4</v>
      </c>
      <c r="AK118" s="14">
        <f t="shared" si="188"/>
        <v>0</v>
      </c>
      <c r="AL118" s="14">
        <f t="shared" si="189"/>
        <v>4.5034776382663608</v>
      </c>
      <c r="AM118" s="14">
        <f t="shared" si="190"/>
        <v>0.89620349280579303</v>
      </c>
      <c r="AN118" s="11">
        <f t="shared" si="191"/>
        <v>0</v>
      </c>
      <c r="AP118">
        <f t="shared" si="192"/>
        <v>41.046999999999997</v>
      </c>
      <c r="AQ118">
        <f t="shared" si="193"/>
        <v>0.02</v>
      </c>
      <c r="AR118">
        <f t="shared" si="194"/>
        <v>1.4E-2</v>
      </c>
      <c r="AS118">
        <f t="shared" si="195"/>
        <v>5.0000000000000001E-3</v>
      </c>
      <c r="AT118">
        <f t="shared" si="196"/>
        <v>0</v>
      </c>
      <c r="AU118">
        <f t="shared" si="197"/>
        <v>10.179</v>
      </c>
      <c r="AV118">
        <f t="shared" si="198"/>
        <v>49.305</v>
      </c>
      <c r="AW118">
        <f t="shared" si="199"/>
        <v>8.3000000000000004E-2</v>
      </c>
      <c r="AX118">
        <f t="shared" si="200"/>
        <v>0.107</v>
      </c>
      <c r="AY118">
        <f t="shared" si="201"/>
        <v>0.38300000000000001</v>
      </c>
      <c r="AZ118">
        <f t="shared" si="202"/>
        <v>4.0000000000000001E-3</v>
      </c>
      <c r="BA118">
        <f t="shared" si="203"/>
        <v>0</v>
      </c>
      <c r="BB118">
        <f t="shared" si="204"/>
        <v>101.14700000000001</v>
      </c>
      <c r="BD118">
        <f t="shared" si="205"/>
        <v>0.6832057256990679</v>
      </c>
      <c r="BE118">
        <f t="shared" si="206"/>
        <v>2.5041945258307664E-4</v>
      </c>
      <c r="BF118">
        <f t="shared" si="207"/>
        <v>2.7461749705766971E-4</v>
      </c>
      <c r="BG118">
        <f t="shared" si="208"/>
        <v>6.5793802223830508E-5</v>
      </c>
      <c r="BH118">
        <f t="shared" si="209"/>
        <v>0.14168197761817272</v>
      </c>
      <c r="BI118">
        <f t="shared" si="210"/>
        <v>0</v>
      </c>
      <c r="BJ118">
        <f t="shared" si="211"/>
        <v>1.223315568523536</v>
      </c>
      <c r="BK118">
        <f t="shared" si="212"/>
        <v>1.480097151437121E-3</v>
      </c>
      <c r="BL118">
        <f t="shared" si="213"/>
        <v>1.508372170392487E-3</v>
      </c>
      <c r="BM118">
        <f t="shared" si="214"/>
        <v>5.1276696013538119E-3</v>
      </c>
      <c r="BN118">
        <f t="shared" si="215"/>
        <v>1.2907618560510108E-4</v>
      </c>
      <c r="BO118">
        <f t="shared" si="216"/>
        <v>0</v>
      </c>
      <c r="BP118">
        <f t="shared" si="217"/>
        <v>2.0570393177014297</v>
      </c>
      <c r="BQ118">
        <f t="shared" si="218"/>
        <v>2.1893007097689416</v>
      </c>
    </row>
    <row r="119" spans="1:69" x14ac:dyDescent="0.15">
      <c r="A119" t="s">
        <v>191</v>
      </c>
      <c r="B119">
        <v>349</v>
      </c>
      <c r="C119">
        <v>1825.0657894736842</v>
      </c>
      <c r="D119" s="1">
        <v>41.256999999999998</v>
      </c>
      <c r="E119" s="1">
        <v>0</v>
      </c>
      <c r="F119" s="1">
        <v>0</v>
      </c>
      <c r="G119" s="1">
        <v>1.4E-2</v>
      </c>
      <c r="H119" s="1">
        <v>10.206</v>
      </c>
      <c r="I119" s="1">
        <v>49.216999999999999</v>
      </c>
      <c r="J119" s="1">
        <v>5.2999999999999999E-2</v>
      </c>
      <c r="K119" s="1">
        <v>0.17699999999999999</v>
      </c>
      <c r="L119" s="1">
        <v>0.372</v>
      </c>
      <c r="M119" s="1">
        <v>6.0000000000000001E-3</v>
      </c>
      <c r="O119">
        <f t="shared" si="176"/>
        <v>101.30200000000001</v>
      </c>
      <c r="V119" s="39">
        <v>12</v>
      </c>
      <c r="W119" s="39">
        <v>4</v>
      </c>
      <c r="X119" s="15">
        <v>0</v>
      </c>
      <c r="Z119" s="14">
        <f t="shared" si="177"/>
        <v>1.500774936801083</v>
      </c>
      <c r="AA119" s="14">
        <f t="shared" si="178"/>
        <v>0</v>
      </c>
      <c r="AB119" s="14">
        <f t="shared" si="179"/>
        <v>0</v>
      </c>
      <c r="AC119" s="14">
        <f t="shared" si="180"/>
        <v>4.0261584587620008E-4</v>
      </c>
      <c r="AD119" s="14">
        <f t="shared" si="181"/>
        <v>0</v>
      </c>
      <c r="AE119" s="14">
        <f t="shared" si="182"/>
        <v>0.3104651855432155</v>
      </c>
      <c r="AF119" s="14">
        <f t="shared" si="183"/>
        <v>2.6687661766328366</v>
      </c>
      <c r="AG119" s="14">
        <f t="shared" si="184"/>
        <v>2.0655506419828113E-3</v>
      </c>
      <c r="AH119" s="14">
        <f t="shared" si="185"/>
        <v>5.4531299464669284E-3</v>
      </c>
      <c r="AI119" s="14">
        <f t="shared" si="186"/>
        <v>1.0884589305546566E-2</v>
      </c>
      <c r="AJ119" s="14">
        <f t="shared" si="187"/>
        <v>4.2314111794306718E-4</v>
      </c>
      <c r="AK119" s="14">
        <f t="shared" si="188"/>
        <v>0</v>
      </c>
      <c r="AL119" s="14">
        <f t="shared" si="189"/>
        <v>4.4992353258349498</v>
      </c>
      <c r="AM119" s="14">
        <f t="shared" si="190"/>
        <v>0.89579017276575335</v>
      </c>
      <c r="AN119" s="11">
        <f t="shared" si="191"/>
        <v>0</v>
      </c>
      <c r="AP119">
        <f t="shared" si="192"/>
        <v>41.256999999999998</v>
      </c>
      <c r="AQ119">
        <f t="shared" si="193"/>
        <v>0</v>
      </c>
      <c r="AR119">
        <f t="shared" si="194"/>
        <v>0</v>
      </c>
      <c r="AS119">
        <f t="shared" si="195"/>
        <v>1.4E-2</v>
      </c>
      <c r="AT119">
        <f t="shared" si="196"/>
        <v>0</v>
      </c>
      <c r="AU119">
        <f t="shared" si="197"/>
        <v>10.206000000000001</v>
      </c>
      <c r="AV119">
        <f t="shared" si="198"/>
        <v>49.216999999999999</v>
      </c>
      <c r="AW119">
        <f t="shared" si="199"/>
        <v>5.2999999999999999E-2</v>
      </c>
      <c r="AX119">
        <f t="shared" si="200"/>
        <v>0.17699999999999999</v>
      </c>
      <c r="AY119">
        <f t="shared" si="201"/>
        <v>0.372</v>
      </c>
      <c r="AZ119">
        <f t="shared" si="202"/>
        <v>6.0000000000000001E-3</v>
      </c>
      <c r="BA119">
        <f t="shared" si="203"/>
        <v>0</v>
      </c>
      <c r="BB119">
        <f t="shared" si="204"/>
        <v>101.30200000000001</v>
      </c>
      <c r="BD119">
        <f t="shared" si="205"/>
        <v>0.68670106524633823</v>
      </c>
      <c r="BE119">
        <f t="shared" si="206"/>
        <v>0</v>
      </c>
      <c r="BF119">
        <f t="shared" si="207"/>
        <v>0</v>
      </c>
      <c r="BG119">
        <f t="shared" si="208"/>
        <v>1.8422264622672542E-4</v>
      </c>
      <c r="BH119">
        <f t="shared" si="209"/>
        <v>0.14205779188241191</v>
      </c>
      <c r="BI119">
        <f t="shared" si="210"/>
        <v>0</v>
      </c>
      <c r="BJ119">
        <f t="shared" si="211"/>
        <v>1.2211321840791576</v>
      </c>
      <c r="BK119">
        <f t="shared" si="212"/>
        <v>9.4512227742370365E-4</v>
      </c>
      <c r="BL119">
        <f t="shared" si="213"/>
        <v>2.495157702424955E-3</v>
      </c>
      <c r="BM119">
        <f t="shared" si="214"/>
        <v>4.9803997172418223E-3</v>
      </c>
      <c r="BN119">
        <f t="shared" si="215"/>
        <v>1.9361427840765164E-4</v>
      </c>
      <c r="BO119">
        <f t="shared" si="216"/>
        <v>0</v>
      </c>
      <c r="BP119">
        <f t="shared" si="217"/>
        <v>2.0586895578296325</v>
      </c>
      <c r="BQ119">
        <f t="shared" si="218"/>
        <v>2.1854850862401305</v>
      </c>
    </row>
    <row r="120" spans="1:69" x14ac:dyDescent="0.15">
      <c r="O120">
        <f t="shared" si="176"/>
        <v>0</v>
      </c>
      <c r="V120" s="39">
        <v>12</v>
      </c>
      <c r="W120" s="39">
        <v>4</v>
      </c>
      <c r="X120" s="15">
        <v>0</v>
      </c>
      <c r="Z120" s="14" t="str">
        <f t="shared" si="177"/>
        <v>NA</v>
      </c>
      <c r="AA120" s="14" t="str">
        <f t="shared" si="178"/>
        <v>NA</v>
      </c>
      <c r="AB120" s="14" t="str">
        <f t="shared" si="179"/>
        <v>NA</v>
      </c>
      <c r="AC120" s="14" t="str">
        <f t="shared" si="180"/>
        <v>NA</v>
      </c>
      <c r="AD120" s="14" t="str">
        <f t="shared" si="181"/>
        <v>NA</v>
      </c>
      <c r="AE120" s="14" t="str">
        <f t="shared" si="182"/>
        <v>NA</v>
      </c>
      <c r="AF120" s="14" t="str">
        <f t="shared" si="183"/>
        <v>NA</v>
      </c>
      <c r="AG120" s="14" t="str">
        <f t="shared" si="184"/>
        <v>NA</v>
      </c>
      <c r="AH120" s="14" t="str">
        <f t="shared" si="185"/>
        <v>NA</v>
      </c>
      <c r="AI120" s="14" t="str">
        <f t="shared" si="186"/>
        <v>NA</v>
      </c>
      <c r="AJ120" s="14" t="str">
        <f t="shared" si="187"/>
        <v>NA</v>
      </c>
      <c r="AK120" s="14" t="str">
        <f t="shared" si="188"/>
        <v>NA</v>
      </c>
      <c r="AL120" s="14">
        <f t="shared" si="189"/>
        <v>0</v>
      </c>
      <c r="AM120" s="14" t="str">
        <f t="shared" si="190"/>
        <v>NA</v>
      </c>
      <c r="AN120" s="11" t="str">
        <f t="shared" si="191"/>
        <v>NA</v>
      </c>
      <c r="AP120">
        <f t="shared" si="192"/>
        <v>0</v>
      </c>
      <c r="AQ120">
        <f t="shared" si="193"/>
        <v>0</v>
      </c>
      <c r="AR120">
        <f t="shared" si="194"/>
        <v>0</v>
      </c>
      <c r="AS120">
        <f t="shared" si="195"/>
        <v>0</v>
      </c>
      <c r="AT120">
        <f t="shared" si="196"/>
        <v>0</v>
      </c>
      <c r="AU120">
        <f t="shared" si="197"/>
        <v>0</v>
      </c>
      <c r="AV120">
        <f t="shared" si="198"/>
        <v>0</v>
      </c>
      <c r="AW120">
        <f t="shared" si="199"/>
        <v>0</v>
      </c>
      <c r="AX120">
        <f t="shared" si="200"/>
        <v>0</v>
      </c>
      <c r="AY120">
        <f t="shared" si="201"/>
        <v>0</v>
      </c>
      <c r="AZ120">
        <f t="shared" si="202"/>
        <v>0</v>
      </c>
      <c r="BA120">
        <f t="shared" si="203"/>
        <v>0</v>
      </c>
      <c r="BB120">
        <f t="shared" si="204"/>
        <v>0</v>
      </c>
      <c r="BD120">
        <f t="shared" si="205"/>
        <v>0</v>
      </c>
      <c r="BE120">
        <f t="shared" si="206"/>
        <v>0</v>
      </c>
      <c r="BF120">
        <f t="shared" si="207"/>
        <v>0</v>
      </c>
      <c r="BG120">
        <f t="shared" si="208"/>
        <v>0</v>
      </c>
      <c r="BH120">
        <f t="shared" si="209"/>
        <v>0</v>
      </c>
      <c r="BI120">
        <f t="shared" si="210"/>
        <v>0</v>
      </c>
      <c r="BJ120">
        <f t="shared" si="211"/>
        <v>0</v>
      </c>
      <c r="BK120">
        <f t="shared" si="212"/>
        <v>0</v>
      </c>
      <c r="BL120">
        <f t="shared" si="213"/>
        <v>0</v>
      </c>
      <c r="BM120">
        <f t="shared" si="214"/>
        <v>0</v>
      </c>
      <c r="BN120">
        <f t="shared" si="215"/>
        <v>0</v>
      </c>
      <c r="BO120">
        <f t="shared" si="216"/>
        <v>0</v>
      </c>
      <c r="BP120">
        <f t="shared" si="217"/>
        <v>0</v>
      </c>
      <c r="BQ120" t="str">
        <f t="shared" si="218"/>
        <v>NA</v>
      </c>
    </row>
    <row r="121" spans="1:69" x14ac:dyDescent="0.15">
      <c r="O121">
        <f t="shared" si="176"/>
        <v>0</v>
      </c>
      <c r="V121" s="39">
        <v>12</v>
      </c>
      <c r="W121" s="39">
        <v>4</v>
      </c>
      <c r="X121" s="15">
        <v>0</v>
      </c>
      <c r="Z121" s="14" t="str">
        <f t="shared" si="177"/>
        <v>NA</v>
      </c>
      <c r="AA121" s="14" t="str">
        <f t="shared" si="178"/>
        <v>NA</v>
      </c>
      <c r="AB121" s="14" t="str">
        <f t="shared" si="179"/>
        <v>NA</v>
      </c>
      <c r="AC121" s="14" t="str">
        <f t="shared" si="180"/>
        <v>NA</v>
      </c>
      <c r="AD121" s="14" t="str">
        <f t="shared" si="181"/>
        <v>NA</v>
      </c>
      <c r="AE121" s="14" t="str">
        <f t="shared" si="182"/>
        <v>NA</v>
      </c>
      <c r="AF121" s="14" t="str">
        <f t="shared" si="183"/>
        <v>NA</v>
      </c>
      <c r="AG121" s="14" t="str">
        <f t="shared" si="184"/>
        <v>NA</v>
      </c>
      <c r="AH121" s="14" t="str">
        <f t="shared" si="185"/>
        <v>NA</v>
      </c>
      <c r="AI121" s="14" t="str">
        <f t="shared" si="186"/>
        <v>NA</v>
      </c>
      <c r="AJ121" s="14" t="str">
        <f t="shared" si="187"/>
        <v>NA</v>
      </c>
      <c r="AK121" s="14" t="str">
        <f t="shared" si="188"/>
        <v>NA</v>
      </c>
      <c r="AL121" s="14">
        <f t="shared" si="189"/>
        <v>0</v>
      </c>
      <c r="AM121" s="14" t="str">
        <f t="shared" si="190"/>
        <v>NA</v>
      </c>
      <c r="AN121" s="11" t="str">
        <f t="shared" si="191"/>
        <v>NA</v>
      </c>
      <c r="AP121">
        <f t="shared" si="192"/>
        <v>0</v>
      </c>
      <c r="AQ121">
        <f t="shared" si="193"/>
        <v>0</v>
      </c>
      <c r="AR121">
        <f t="shared" si="194"/>
        <v>0</v>
      </c>
      <c r="AS121">
        <f t="shared" si="195"/>
        <v>0</v>
      </c>
      <c r="AT121">
        <f t="shared" si="196"/>
        <v>0</v>
      </c>
      <c r="AU121">
        <f t="shared" si="197"/>
        <v>0</v>
      </c>
      <c r="AV121">
        <f t="shared" si="198"/>
        <v>0</v>
      </c>
      <c r="AW121">
        <f t="shared" si="199"/>
        <v>0</v>
      </c>
      <c r="AX121">
        <f t="shared" si="200"/>
        <v>0</v>
      </c>
      <c r="AY121">
        <f t="shared" si="201"/>
        <v>0</v>
      </c>
      <c r="AZ121">
        <f t="shared" si="202"/>
        <v>0</v>
      </c>
      <c r="BA121">
        <f t="shared" si="203"/>
        <v>0</v>
      </c>
      <c r="BB121">
        <f t="shared" si="204"/>
        <v>0</v>
      </c>
      <c r="BD121">
        <f t="shared" si="205"/>
        <v>0</v>
      </c>
      <c r="BE121">
        <f t="shared" si="206"/>
        <v>0</v>
      </c>
      <c r="BF121">
        <f t="shared" si="207"/>
        <v>0</v>
      </c>
      <c r="BG121">
        <f t="shared" si="208"/>
        <v>0</v>
      </c>
      <c r="BH121">
        <f t="shared" si="209"/>
        <v>0</v>
      </c>
      <c r="BI121">
        <f t="shared" si="210"/>
        <v>0</v>
      </c>
      <c r="BJ121">
        <f t="shared" si="211"/>
        <v>0</v>
      </c>
      <c r="BK121">
        <f t="shared" si="212"/>
        <v>0</v>
      </c>
      <c r="BL121">
        <f t="shared" si="213"/>
        <v>0</v>
      </c>
      <c r="BM121">
        <f t="shared" si="214"/>
        <v>0</v>
      </c>
      <c r="BN121">
        <f t="shared" si="215"/>
        <v>0</v>
      </c>
      <c r="BO121">
        <f t="shared" si="216"/>
        <v>0</v>
      </c>
      <c r="BP121">
        <f t="shared" si="217"/>
        <v>0</v>
      </c>
      <c r="BQ121" t="str">
        <f t="shared" si="218"/>
        <v>NA</v>
      </c>
    </row>
    <row r="122" spans="1:69" x14ac:dyDescent="0.15">
      <c r="O122">
        <f t="shared" si="176"/>
        <v>0</v>
      </c>
      <c r="V122" s="39">
        <v>12</v>
      </c>
      <c r="W122" s="39">
        <v>4</v>
      </c>
      <c r="X122" s="15">
        <v>0</v>
      </c>
      <c r="Z122" s="14" t="str">
        <f t="shared" si="177"/>
        <v>NA</v>
      </c>
      <c r="AA122" s="14" t="str">
        <f t="shared" si="178"/>
        <v>NA</v>
      </c>
      <c r="AB122" s="14" t="str">
        <f t="shared" si="179"/>
        <v>NA</v>
      </c>
      <c r="AC122" s="14" t="str">
        <f t="shared" si="180"/>
        <v>NA</v>
      </c>
      <c r="AD122" s="14" t="str">
        <f t="shared" si="181"/>
        <v>NA</v>
      </c>
      <c r="AE122" s="14" t="str">
        <f t="shared" si="182"/>
        <v>NA</v>
      </c>
      <c r="AF122" s="14" t="str">
        <f t="shared" si="183"/>
        <v>NA</v>
      </c>
      <c r="AG122" s="14" t="str">
        <f t="shared" si="184"/>
        <v>NA</v>
      </c>
      <c r="AH122" s="14" t="str">
        <f t="shared" si="185"/>
        <v>NA</v>
      </c>
      <c r="AI122" s="14" t="str">
        <f t="shared" si="186"/>
        <v>NA</v>
      </c>
      <c r="AJ122" s="14" t="str">
        <f t="shared" si="187"/>
        <v>NA</v>
      </c>
      <c r="AK122" s="14" t="str">
        <f t="shared" si="188"/>
        <v>NA</v>
      </c>
      <c r="AL122" s="14">
        <f t="shared" si="189"/>
        <v>0</v>
      </c>
      <c r="AM122" s="14" t="str">
        <f t="shared" si="190"/>
        <v>NA</v>
      </c>
      <c r="AN122" s="11" t="str">
        <f t="shared" si="191"/>
        <v>NA</v>
      </c>
      <c r="AP122">
        <f t="shared" si="192"/>
        <v>0</v>
      </c>
      <c r="AQ122">
        <f t="shared" si="193"/>
        <v>0</v>
      </c>
      <c r="AR122">
        <f t="shared" si="194"/>
        <v>0</v>
      </c>
      <c r="AS122">
        <f t="shared" si="195"/>
        <v>0</v>
      </c>
      <c r="AT122">
        <f t="shared" si="196"/>
        <v>0</v>
      </c>
      <c r="AU122">
        <f t="shared" si="197"/>
        <v>0</v>
      </c>
      <c r="AV122">
        <f t="shared" si="198"/>
        <v>0</v>
      </c>
      <c r="AW122">
        <f t="shared" si="199"/>
        <v>0</v>
      </c>
      <c r="AX122">
        <f t="shared" si="200"/>
        <v>0</v>
      </c>
      <c r="AY122">
        <f t="shared" si="201"/>
        <v>0</v>
      </c>
      <c r="AZ122">
        <f t="shared" si="202"/>
        <v>0</v>
      </c>
      <c r="BA122">
        <f t="shared" si="203"/>
        <v>0</v>
      </c>
      <c r="BB122">
        <f t="shared" si="204"/>
        <v>0</v>
      </c>
      <c r="BD122">
        <f t="shared" si="205"/>
        <v>0</v>
      </c>
      <c r="BE122">
        <f t="shared" si="206"/>
        <v>0</v>
      </c>
      <c r="BF122">
        <f t="shared" si="207"/>
        <v>0</v>
      </c>
      <c r="BG122">
        <f t="shared" si="208"/>
        <v>0</v>
      </c>
      <c r="BH122">
        <f t="shared" si="209"/>
        <v>0</v>
      </c>
      <c r="BI122">
        <f t="shared" si="210"/>
        <v>0</v>
      </c>
      <c r="BJ122">
        <f t="shared" si="211"/>
        <v>0</v>
      </c>
      <c r="BK122">
        <f t="shared" si="212"/>
        <v>0</v>
      </c>
      <c r="BL122">
        <f t="shared" si="213"/>
        <v>0</v>
      </c>
      <c r="BM122">
        <f t="shared" si="214"/>
        <v>0</v>
      </c>
      <c r="BN122">
        <f t="shared" si="215"/>
        <v>0</v>
      </c>
      <c r="BO122">
        <f t="shared" si="216"/>
        <v>0</v>
      </c>
      <c r="BP122">
        <f t="shared" si="217"/>
        <v>0</v>
      </c>
      <c r="BQ122" t="str">
        <f t="shared" si="218"/>
        <v>NA</v>
      </c>
    </row>
    <row r="123" spans="1:69" x14ac:dyDescent="0.15">
      <c r="O123">
        <f t="shared" si="176"/>
        <v>0</v>
      </c>
      <c r="V123" s="39">
        <v>12</v>
      </c>
      <c r="W123" s="39">
        <v>4</v>
      </c>
      <c r="X123" s="15">
        <v>0</v>
      </c>
      <c r="Z123" s="14" t="str">
        <f t="shared" si="177"/>
        <v>NA</v>
      </c>
      <c r="AA123" s="14" t="str">
        <f t="shared" si="178"/>
        <v>NA</v>
      </c>
      <c r="AB123" s="14" t="str">
        <f t="shared" si="179"/>
        <v>NA</v>
      </c>
      <c r="AC123" s="14" t="str">
        <f t="shared" si="180"/>
        <v>NA</v>
      </c>
      <c r="AD123" s="14" t="str">
        <f t="shared" si="181"/>
        <v>NA</v>
      </c>
      <c r="AE123" s="14" t="str">
        <f t="shared" si="182"/>
        <v>NA</v>
      </c>
      <c r="AF123" s="14" t="str">
        <f t="shared" si="183"/>
        <v>NA</v>
      </c>
      <c r="AG123" s="14" t="str">
        <f t="shared" si="184"/>
        <v>NA</v>
      </c>
      <c r="AH123" s="14" t="str">
        <f t="shared" si="185"/>
        <v>NA</v>
      </c>
      <c r="AI123" s="14" t="str">
        <f t="shared" si="186"/>
        <v>NA</v>
      </c>
      <c r="AJ123" s="14" t="str">
        <f t="shared" si="187"/>
        <v>NA</v>
      </c>
      <c r="AK123" s="14" t="str">
        <f t="shared" si="188"/>
        <v>NA</v>
      </c>
      <c r="AL123" s="14">
        <f t="shared" si="189"/>
        <v>0</v>
      </c>
      <c r="AM123" s="14" t="str">
        <f t="shared" si="190"/>
        <v>NA</v>
      </c>
      <c r="AN123" s="11" t="str">
        <f t="shared" si="191"/>
        <v>NA</v>
      </c>
      <c r="AP123">
        <f t="shared" si="192"/>
        <v>0</v>
      </c>
      <c r="AQ123">
        <f t="shared" si="193"/>
        <v>0</v>
      </c>
      <c r="AR123">
        <f t="shared" si="194"/>
        <v>0</v>
      </c>
      <c r="AS123">
        <f t="shared" si="195"/>
        <v>0</v>
      </c>
      <c r="AT123">
        <f t="shared" si="196"/>
        <v>0</v>
      </c>
      <c r="AU123">
        <f t="shared" si="197"/>
        <v>0</v>
      </c>
      <c r="AV123">
        <f t="shared" si="198"/>
        <v>0</v>
      </c>
      <c r="AW123">
        <f t="shared" si="199"/>
        <v>0</v>
      </c>
      <c r="AX123">
        <f t="shared" si="200"/>
        <v>0</v>
      </c>
      <c r="AY123">
        <f t="shared" si="201"/>
        <v>0</v>
      </c>
      <c r="AZ123">
        <f t="shared" si="202"/>
        <v>0</v>
      </c>
      <c r="BA123">
        <f t="shared" si="203"/>
        <v>0</v>
      </c>
      <c r="BB123">
        <f t="shared" si="204"/>
        <v>0</v>
      </c>
      <c r="BD123">
        <f t="shared" si="205"/>
        <v>0</v>
      </c>
      <c r="BE123">
        <f t="shared" si="206"/>
        <v>0</v>
      </c>
      <c r="BF123">
        <f t="shared" si="207"/>
        <v>0</v>
      </c>
      <c r="BG123">
        <f t="shared" si="208"/>
        <v>0</v>
      </c>
      <c r="BH123">
        <f t="shared" si="209"/>
        <v>0</v>
      </c>
      <c r="BI123">
        <f t="shared" si="210"/>
        <v>0</v>
      </c>
      <c r="BJ123">
        <f t="shared" si="211"/>
        <v>0</v>
      </c>
      <c r="BK123">
        <f t="shared" si="212"/>
        <v>0</v>
      </c>
      <c r="BL123">
        <f t="shared" si="213"/>
        <v>0</v>
      </c>
      <c r="BM123">
        <f t="shared" si="214"/>
        <v>0</v>
      </c>
      <c r="BN123">
        <f t="shared" si="215"/>
        <v>0</v>
      </c>
      <c r="BO123">
        <f t="shared" si="216"/>
        <v>0</v>
      </c>
      <c r="BP123">
        <f t="shared" si="217"/>
        <v>0</v>
      </c>
      <c r="BQ123" t="str">
        <f t="shared" si="218"/>
        <v>NA</v>
      </c>
    </row>
    <row r="124" spans="1:69" x14ac:dyDescent="0.15">
      <c r="O124">
        <f t="shared" si="176"/>
        <v>0</v>
      </c>
      <c r="V124" s="39">
        <v>12</v>
      </c>
      <c r="W124" s="39">
        <v>4</v>
      </c>
      <c r="X124" s="15">
        <v>0</v>
      </c>
      <c r="Z124" s="14" t="str">
        <f t="shared" si="177"/>
        <v>NA</v>
      </c>
      <c r="AA124" s="14" t="str">
        <f t="shared" si="178"/>
        <v>NA</v>
      </c>
      <c r="AB124" s="14" t="str">
        <f t="shared" si="179"/>
        <v>NA</v>
      </c>
      <c r="AC124" s="14" t="str">
        <f t="shared" si="180"/>
        <v>NA</v>
      </c>
      <c r="AD124" s="14" t="str">
        <f t="shared" si="181"/>
        <v>NA</v>
      </c>
      <c r="AE124" s="14" t="str">
        <f t="shared" si="182"/>
        <v>NA</v>
      </c>
      <c r="AF124" s="14" t="str">
        <f t="shared" si="183"/>
        <v>NA</v>
      </c>
      <c r="AG124" s="14" t="str">
        <f t="shared" si="184"/>
        <v>NA</v>
      </c>
      <c r="AH124" s="14" t="str">
        <f t="shared" si="185"/>
        <v>NA</v>
      </c>
      <c r="AI124" s="14" t="str">
        <f t="shared" si="186"/>
        <v>NA</v>
      </c>
      <c r="AJ124" s="14" t="str">
        <f t="shared" si="187"/>
        <v>NA</v>
      </c>
      <c r="AK124" s="14" t="str">
        <f t="shared" si="188"/>
        <v>NA</v>
      </c>
      <c r="AL124" s="14">
        <f t="shared" si="189"/>
        <v>0</v>
      </c>
      <c r="AM124" s="14" t="str">
        <f t="shared" si="190"/>
        <v>NA</v>
      </c>
      <c r="AN124" s="11" t="str">
        <f t="shared" si="191"/>
        <v>NA</v>
      </c>
      <c r="AP124">
        <f t="shared" si="192"/>
        <v>0</v>
      </c>
      <c r="AQ124">
        <f t="shared" si="193"/>
        <v>0</v>
      </c>
      <c r="AR124">
        <f t="shared" si="194"/>
        <v>0</v>
      </c>
      <c r="AS124">
        <f t="shared" si="195"/>
        <v>0</v>
      </c>
      <c r="AT124">
        <f t="shared" si="196"/>
        <v>0</v>
      </c>
      <c r="AU124">
        <f t="shared" si="197"/>
        <v>0</v>
      </c>
      <c r="AV124">
        <f t="shared" si="198"/>
        <v>0</v>
      </c>
      <c r="AW124">
        <f t="shared" si="199"/>
        <v>0</v>
      </c>
      <c r="AX124">
        <f t="shared" si="200"/>
        <v>0</v>
      </c>
      <c r="AY124">
        <f t="shared" si="201"/>
        <v>0</v>
      </c>
      <c r="AZ124">
        <f t="shared" si="202"/>
        <v>0</v>
      </c>
      <c r="BA124">
        <f t="shared" si="203"/>
        <v>0</v>
      </c>
      <c r="BB124">
        <f t="shared" si="204"/>
        <v>0</v>
      </c>
      <c r="BD124">
        <f t="shared" si="205"/>
        <v>0</v>
      </c>
      <c r="BE124">
        <f t="shared" si="206"/>
        <v>0</v>
      </c>
      <c r="BF124">
        <f t="shared" si="207"/>
        <v>0</v>
      </c>
      <c r="BG124">
        <f t="shared" si="208"/>
        <v>0</v>
      </c>
      <c r="BH124">
        <f t="shared" si="209"/>
        <v>0</v>
      </c>
      <c r="BI124">
        <f t="shared" si="210"/>
        <v>0</v>
      </c>
      <c r="BJ124">
        <f t="shared" si="211"/>
        <v>0</v>
      </c>
      <c r="BK124">
        <f t="shared" si="212"/>
        <v>0</v>
      </c>
      <c r="BL124">
        <f t="shared" si="213"/>
        <v>0</v>
      </c>
      <c r="BM124">
        <f t="shared" si="214"/>
        <v>0</v>
      </c>
      <c r="BN124">
        <f t="shared" si="215"/>
        <v>0</v>
      </c>
      <c r="BO124">
        <f t="shared" si="216"/>
        <v>0</v>
      </c>
      <c r="BP124">
        <f t="shared" si="217"/>
        <v>0</v>
      </c>
      <c r="BQ124" t="str">
        <f t="shared" si="218"/>
        <v>NA</v>
      </c>
    </row>
    <row r="125" spans="1:69" x14ac:dyDescent="0.15">
      <c r="O125">
        <f t="shared" si="176"/>
        <v>0</v>
      </c>
      <c r="V125" s="39">
        <v>12</v>
      </c>
      <c r="W125" s="39">
        <v>4</v>
      </c>
      <c r="X125" s="15">
        <v>0</v>
      </c>
      <c r="Z125" s="14" t="str">
        <f t="shared" si="177"/>
        <v>NA</v>
      </c>
      <c r="AA125" s="14" t="str">
        <f t="shared" si="178"/>
        <v>NA</v>
      </c>
      <c r="AB125" s="14" t="str">
        <f t="shared" si="179"/>
        <v>NA</v>
      </c>
      <c r="AC125" s="14" t="str">
        <f t="shared" si="180"/>
        <v>NA</v>
      </c>
      <c r="AD125" s="14" t="str">
        <f t="shared" si="181"/>
        <v>NA</v>
      </c>
      <c r="AE125" s="14" t="str">
        <f t="shared" si="182"/>
        <v>NA</v>
      </c>
      <c r="AF125" s="14" t="str">
        <f t="shared" si="183"/>
        <v>NA</v>
      </c>
      <c r="AG125" s="14" t="str">
        <f t="shared" si="184"/>
        <v>NA</v>
      </c>
      <c r="AH125" s="14" t="str">
        <f t="shared" si="185"/>
        <v>NA</v>
      </c>
      <c r="AI125" s="14" t="str">
        <f t="shared" si="186"/>
        <v>NA</v>
      </c>
      <c r="AJ125" s="14" t="str">
        <f t="shared" si="187"/>
        <v>NA</v>
      </c>
      <c r="AK125" s="14" t="str">
        <f t="shared" si="188"/>
        <v>NA</v>
      </c>
      <c r="AL125" s="14">
        <f t="shared" si="189"/>
        <v>0</v>
      </c>
      <c r="AM125" s="14" t="str">
        <f t="shared" si="190"/>
        <v>NA</v>
      </c>
      <c r="AN125" s="11" t="str">
        <f t="shared" si="191"/>
        <v>NA</v>
      </c>
      <c r="AP125">
        <f t="shared" si="192"/>
        <v>0</v>
      </c>
      <c r="AQ125">
        <f t="shared" si="193"/>
        <v>0</v>
      </c>
      <c r="AR125">
        <f t="shared" si="194"/>
        <v>0</v>
      </c>
      <c r="AS125">
        <f t="shared" si="195"/>
        <v>0</v>
      </c>
      <c r="AT125">
        <f t="shared" si="196"/>
        <v>0</v>
      </c>
      <c r="AU125">
        <f t="shared" si="197"/>
        <v>0</v>
      </c>
      <c r="AV125">
        <f t="shared" si="198"/>
        <v>0</v>
      </c>
      <c r="AW125">
        <f t="shared" si="199"/>
        <v>0</v>
      </c>
      <c r="AX125">
        <f t="shared" si="200"/>
        <v>0</v>
      </c>
      <c r="AY125">
        <f t="shared" si="201"/>
        <v>0</v>
      </c>
      <c r="AZ125">
        <f t="shared" si="202"/>
        <v>0</v>
      </c>
      <c r="BA125">
        <f t="shared" si="203"/>
        <v>0</v>
      </c>
      <c r="BB125">
        <f t="shared" si="204"/>
        <v>0</v>
      </c>
      <c r="BD125">
        <f t="shared" si="205"/>
        <v>0</v>
      </c>
      <c r="BE125">
        <f t="shared" si="206"/>
        <v>0</v>
      </c>
      <c r="BF125">
        <f t="shared" si="207"/>
        <v>0</v>
      </c>
      <c r="BG125">
        <f t="shared" si="208"/>
        <v>0</v>
      </c>
      <c r="BH125">
        <f t="shared" si="209"/>
        <v>0</v>
      </c>
      <c r="BI125">
        <f t="shared" si="210"/>
        <v>0</v>
      </c>
      <c r="BJ125">
        <f t="shared" si="211"/>
        <v>0</v>
      </c>
      <c r="BK125">
        <f t="shared" si="212"/>
        <v>0</v>
      </c>
      <c r="BL125">
        <f t="shared" si="213"/>
        <v>0</v>
      </c>
      <c r="BM125">
        <f t="shared" si="214"/>
        <v>0</v>
      </c>
      <c r="BN125">
        <f t="shared" si="215"/>
        <v>0</v>
      </c>
      <c r="BO125">
        <f t="shared" si="216"/>
        <v>0</v>
      </c>
      <c r="BP125">
        <f t="shared" si="217"/>
        <v>0</v>
      </c>
      <c r="BQ125" t="str">
        <f t="shared" si="218"/>
        <v>NA</v>
      </c>
    </row>
    <row r="126" spans="1:69" x14ac:dyDescent="0.15">
      <c r="O126">
        <f t="shared" si="176"/>
        <v>0</v>
      </c>
      <c r="V126" s="39">
        <v>12</v>
      </c>
      <c r="W126" s="39">
        <v>4</v>
      </c>
      <c r="X126" s="15">
        <v>0</v>
      </c>
      <c r="Z126" s="14" t="str">
        <f t="shared" si="177"/>
        <v>NA</v>
      </c>
      <c r="AA126" s="14" t="str">
        <f t="shared" si="178"/>
        <v>NA</v>
      </c>
      <c r="AB126" s="14" t="str">
        <f t="shared" si="179"/>
        <v>NA</v>
      </c>
      <c r="AC126" s="14" t="str">
        <f t="shared" si="180"/>
        <v>NA</v>
      </c>
      <c r="AD126" s="14" t="str">
        <f t="shared" si="181"/>
        <v>NA</v>
      </c>
      <c r="AE126" s="14" t="str">
        <f t="shared" si="182"/>
        <v>NA</v>
      </c>
      <c r="AF126" s="14" t="str">
        <f t="shared" si="183"/>
        <v>NA</v>
      </c>
      <c r="AG126" s="14" t="str">
        <f t="shared" si="184"/>
        <v>NA</v>
      </c>
      <c r="AH126" s="14" t="str">
        <f t="shared" si="185"/>
        <v>NA</v>
      </c>
      <c r="AI126" s="14" t="str">
        <f t="shared" si="186"/>
        <v>NA</v>
      </c>
      <c r="AJ126" s="14" t="str">
        <f t="shared" si="187"/>
        <v>NA</v>
      </c>
      <c r="AK126" s="14" t="str">
        <f t="shared" si="188"/>
        <v>NA</v>
      </c>
      <c r="AL126" s="14">
        <f t="shared" si="189"/>
        <v>0</v>
      </c>
      <c r="AM126" s="14" t="str">
        <f t="shared" si="190"/>
        <v>NA</v>
      </c>
      <c r="AN126" s="11" t="str">
        <f t="shared" si="191"/>
        <v>NA</v>
      </c>
      <c r="AP126">
        <f t="shared" si="192"/>
        <v>0</v>
      </c>
      <c r="AQ126">
        <f t="shared" si="193"/>
        <v>0</v>
      </c>
      <c r="AR126">
        <f t="shared" si="194"/>
        <v>0</v>
      </c>
      <c r="AS126">
        <f t="shared" si="195"/>
        <v>0</v>
      </c>
      <c r="AT126">
        <f t="shared" si="196"/>
        <v>0</v>
      </c>
      <c r="AU126">
        <f t="shared" si="197"/>
        <v>0</v>
      </c>
      <c r="AV126">
        <f t="shared" si="198"/>
        <v>0</v>
      </c>
      <c r="AW126">
        <f t="shared" si="199"/>
        <v>0</v>
      </c>
      <c r="AX126">
        <f t="shared" si="200"/>
        <v>0</v>
      </c>
      <c r="AY126">
        <f t="shared" si="201"/>
        <v>0</v>
      </c>
      <c r="AZ126">
        <f t="shared" si="202"/>
        <v>0</v>
      </c>
      <c r="BA126">
        <f t="shared" si="203"/>
        <v>0</v>
      </c>
      <c r="BB126">
        <f t="shared" si="204"/>
        <v>0</v>
      </c>
      <c r="BD126">
        <f t="shared" si="205"/>
        <v>0</v>
      </c>
      <c r="BE126">
        <f t="shared" si="206"/>
        <v>0</v>
      </c>
      <c r="BF126">
        <f t="shared" si="207"/>
        <v>0</v>
      </c>
      <c r="BG126">
        <f t="shared" si="208"/>
        <v>0</v>
      </c>
      <c r="BH126">
        <f t="shared" si="209"/>
        <v>0</v>
      </c>
      <c r="BI126">
        <f t="shared" si="210"/>
        <v>0</v>
      </c>
      <c r="BJ126">
        <f t="shared" si="211"/>
        <v>0</v>
      </c>
      <c r="BK126">
        <f t="shared" si="212"/>
        <v>0</v>
      </c>
      <c r="BL126">
        <f t="shared" si="213"/>
        <v>0</v>
      </c>
      <c r="BM126">
        <f t="shared" si="214"/>
        <v>0</v>
      </c>
      <c r="BN126">
        <f t="shared" si="215"/>
        <v>0</v>
      </c>
      <c r="BO126">
        <f t="shared" si="216"/>
        <v>0</v>
      </c>
      <c r="BP126">
        <f t="shared" si="217"/>
        <v>0</v>
      </c>
      <c r="BQ126" t="str">
        <f t="shared" si="218"/>
        <v>NA</v>
      </c>
    </row>
    <row r="127" spans="1:69" x14ac:dyDescent="0.15">
      <c r="O127">
        <f t="shared" si="176"/>
        <v>0</v>
      </c>
      <c r="V127" s="39">
        <v>12</v>
      </c>
      <c r="W127" s="39">
        <v>4</v>
      </c>
      <c r="X127" s="15">
        <v>0</v>
      </c>
      <c r="Z127" s="14" t="str">
        <f t="shared" si="177"/>
        <v>NA</v>
      </c>
      <c r="AA127" s="14" t="str">
        <f t="shared" si="178"/>
        <v>NA</v>
      </c>
      <c r="AB127" s="14" t="str">
        <f t="shared" si="179"/>
        <v>NA</v>
      </c>
      <c r="AC127" s="14" t="str">
        <f t="shared" si="180"/>
        <v>NA</v>
      </c>
      <c r="AD127" s="14" t="str">
        <f t="shared" si="181"/>
        <v>NA</v>
      </c>
      <c r="AE127" s="14" t="str">
        <f t="shared" si="182"/>
        <v>NA</v>
      </c>
      <c r="AF127" s="14" t="str">
        <f t="shared" si="183"/>
        <v>NA</v>
      </c>
      <c r="AG127" s="14" t="str">
        <f t="shared" si="184"/>
        <v>NA</v>
      </c>
      <c r="AH127" s="14" t="str">
        <f t="shared" si="185"/>
        <v>NA</v>
      </c>
      <c r="AI127" s="14" t="str">
        <f t="shared" si="186"/>
        <v>NA</v>
      </c>
      <c r="AJ127" s="14" t="str">
        <f t="shared" si="187"/>
        <v>NA</v>
      </c>
      <c r="AK127" s="14" t="str">
        <f t="shared" si="188"/>
        <v>NA</v>
      </c>
      <c r="AL127" s="14">
        <f t="shared" si="189"/>
        <v>0</v>
      </c>
      <c r="AM127" s="14" t="str">
        <f t="shared" si="190"/>
        <v>NA</v>
      </c>
      <c r="AN127" s="11" t="str">
        <f t="shared" si="191"/>
        <v>NA</v>
      </c>
      <c r="AP127">
        <f t="shared" si="192"/>
        <v>0</v>
      </c>
      <c r="AQ127">
        <f t="shared" si="193"/>
        <v>0</v>
      </c>
      <c r="AR127">
        <f t="shared" si="194"/>
        <v>0</v>
      </c>
      <c r="AS127">
        <f t="shared" si="195"/>
        <v>0</v>
      </c>
      <c r="AT127">
        <f t="shared" si="196"/>
        <v>0</v>
      </c>
      <c r="AU127">
        <f t="shared" si="197"/>
        <v>0</v>
      </c>
      <c r="AV127">
        <f t="shared" si="198"/>
        <v>0</v>
      </c>
      <c r="AW127">
        <f t="shared" si="199"/>
        <v>0</v>
      </c>
      <c r="AX127">
        <f t="shared" si="200"/>
        <v>0</v>
      </c>
      <c r="AY127">
        <f t="shared" si="201"/>
        <v>0</v>
      </c>
      <c r="AZ127">
        <f t="shared" si="202"/>
        <v>0</v>
      </c>
      <c r="BA127">
        <f t="shared" si="203"/>
        <v>0</v>
      </c>
      <c r="BB127">
        <f t="shared" si="204"/>
        <v>0</v>
      </c>
      <c r="BD127">
        <f t="shared" si="205"/>
        <v>0</v>
      </c>
      <c r="BE127">
        <f t="shared" si="206"/>
        <v>0</v>
      </c>
      <c r="BF127">
        <f t="shared" si="207"/>
        <v>0</v>
      </c>
      <c r="BG127">
        <f t="shared" si="208"/>
        <v>0</v>
      </c>
      <c r="BH127">
        <f t="shared" si="209"/>
        <v>0</v>
      </c>
      <c r="BI127">
        <f t="shared" si="210"/>
        <v>0</v>
      </c>
      <c r="BJ127">
        <f t="shared" si="211"/>
        <v>0</v>
      </c>
      <c r="BK127">
        <f t="shared" si="212"/>
        <v>0</v>
      </c>
      <c r="BL127">
        <f t="shared" si="213"/>
        <v>0</v>
      </c>
      <c r="BM127">
        <f t="shared" si="214"/>
        <v>0</v>
      </c>
      <c r="BN127">
        <f t="shared" si="215"/>
        <v>0</v>
      </c>
      <c r="BO127">
        <f t="shared" si="216"/>
        <v>0</v>
      </c>
      <c r="BP127">
        <f t="shared" si="217"/>
        <v>0</v>
      </c>
      <c r="BQ127" t="str">
        <f t="shared" si="218"/>
        <v>NA</v>
      </c>
    </row>
    <row r="128" spans="1:69" x14ac:dyDescent="0.15">
      <c r="O128">
        <f t="shared" si="176"/>
        <v>0</v>
      </c>
      <c r="V128" s="39">
        <v>12</v>
      </c>
      <c r="W128" s="39">
        <v>4</v>
      </c>
      <c r="X128" s="15">
        <v>0</v>
      </c>
      <c r="Z128" s="14" t="str">
        <f t="shared" si="177"/>
        <v>NA</v>
      </c>
      <c r="AA128" s="14" t="str">
        <f t="shared" si="178"/>
        <v>NA</v>
      </c>
      <c r="AB128" s="14" t="str">
        <f t="shared" si="179"/>
        <v>NA</v>
      </c>
      <c r="AC128" s="14" t="str">
        <f t="shared" si="180"/>
        <v>NA</v>
      </c>
      <c r="AD128" s="14" t="str">
        <f t="shared" si="181"/>
        <v>NA</v>
      </c>
      <c r="AE128" s="14" t="str">
        <f t="shared" si="182"/>
        <v>NA</v>
      </c>
      <c r="AF128" s="14" t="str">
        <f t="shared" si="183"/>
        <v>NA</v>
      </c>
      <c r="AG128" s="14" t="str">
        <f t="shared" si="184"/>
        <v>NA</v>
      </c>
      <c r="AH128" s="14" t="str">
        <f t="shared" si="185"/>
        <v>NA</v>
      </c>
      <c r="AI128" s="14" t="str">
        <f t="shared" si="186"/>
        <v>NA</v>
      </c>
      <c r="AJ128" s="14" t="str">
        <f t="shared" si="187"/>
        <v>NA</v>
      </c>
      <c r="AK128" s="14" t="str">
        <f t="shared" si="188"/>
        <v>NA</v>
      </c>
      <c r="AL128" s="14">
        <f t="shared" si="189"/>
        <v>0</v>
      </c>
      <c r="AM128" s="14" t="str">
        <f t="shared" si="190"/>
        <v>NA</v>
      </c>
      <c r="AN128" s="11" t="str">
        <f t="shared" si="191"/>
        <v>NA</v>
      </c>
      <c r="AP128">
        <f t="shared" si="192"/>
        <v>0</v>
      </c>
      <c r="AQ128">
        <f t="shared" si="193"/>
        <v>0</v>
      </c>
      <c r="AR128">
        <f t="shared" si="194"/>
        <v>0</v>
      </c>
      <c r="AS128">
        <f t="shared" si="195"/>
        <v>0</v>
      </c>
      <c r="AT128">
        <f t="shared" si="196"/>
        <v>0</v>
      </c>
      <c r="AU128">
        <f t="shared" si="197"/>
        <v>0</v>
      </c>
      <c r="AV128">
        <f t="shared" si="198"/>
        <v>0</v>
      </c>
      <c r="AW128">
        <f t="shared" si="199"/>
        <v>0</v>
      </c>
      <c r="AX128">
        <f t="shared" si="200"/>
        <v>0</v>
      </c>
      <c r="AY128">
        <f t="shared" si="201"/>
        <v>0</v>
      </c>
      <c r="AZ128">
        <f t="shared" si="202"/>
        <v>0</v>
      </c>
      <c r="BA128">
        <f t="shared" si="203"/>
        <v>0</v>
      </c>
      <c r="BB128">
        <f t="shared" si="204"/>
        <v>0</v>
      </c>
      <c r="BD128">
        <f t="shared" si="205"/>
        <v>0</v>
      </c>
      <c r="BE128">
        <f t="shared" si="206"/>
        <v>0</v>
      </c>
      <c r="BF128">
        <f t="shared" si="207"/>
        <v>0</v>
      </c>
      <c r="BG128">
        <f t="shared" si="208"/>
        <v>0</v>
      </c>
      <c r="BH128">
        <f t="shared" si="209"/>
        <v>0</v>
      </c>
      <c r="BI128">
        <f t="shared" si="210"/>
        <v>0</v>
      </c>
      <c r="BJ128">
        <f t="shared" si="211"/>
        <v>0</v>
      </c>
      <c r="BK128">
        <f t="shared" si="212"/>
        <v>0</v>
      </c>
      <c r="BL128">
        <f t="shared" si="213"/>
        <v>0</v>
      </c>
      <c r="BM128">
        <f t="shared" si="214"/>
        <v>0</v>
      </c>
      <c r="BN128">
        <f t="shared" si="215"/>
        <v>0</v>
      </c>
      <c r="BO128">
        <f t="shared" si="216"/>
        <v>0</v>
      </c>
      <c r="BP128">
        <f t="shared" si="217"/>
        <v>0</v>
      </c>
      <c r="BQ128" t="str">
        <f t="shared" si="218"/>
        <v>NA</v>
      </c>
    </row>
    <row r="129" spans="15:69" x14ac:dyDescent="0.15">
      <c r="O129">
        <f t="shared" si="176"/>
        <v>0</v>
      </c>
      <c r="V129" s="39">
        <v>12</v>
      </c>
      <c r="W129" s="39">
        <v>4</v>
      </c>
      <c r="X129" s="15">
        <v>0</v>
      </c>
      <c r="Z129" s="14" t="str">
        <f t="shared" si="177"/>
        <v>NA</v>
      </c>
      <c r="AA129" s="14" t="str">
        <f t="shared" si="178"/>
        <v>NA</v>
      </c>
      <c r="AB129" s="14" t="str">
        <f t="shared" si="179"/>
        <v>NA</v>
      </c>
      <c r="AC129" s="14" t="str">
        <f t="shared" si="180"/>
        <v>NA</v>
      </c>
      <c r="AD129" s="14" t="str">
        <f t="shared" si="181"/>
        <v>NA</v>
      </c>
      <c r="AE129" s="14" t="str">
        <f t="shared" si="182"/>
        <v>NA</v>
      </c>
      <c r="AF129" s="14" t="str">
        <f t="shared" si="183"/>
        <v>NA</v>
      </c>
      <c r="AG129" s="14" t="str">
        <f t="shared" si="184"/>
        <v>NA</v>
      </c>
      <c r="AH129" s="14" t="str">
        <f t="shared" si="185"/>
        <v>NA</v>
      </c>
      <c r="AI129" s="14" t="str">
        <f t="shared" si="186"/>
        <v>NA</v>
      </c>
      <c r="AJ129" s="14" t="str">
        <f t="shared" si="187"/>
        <v>NA</v>
      </c>
      <c r="AK129" s="14" t="str">
        <f t="shared" si="188"/>
        <v>NA</v>
      </c>
      <c r="AL129" s="14">
        <f t="shared" si="189"/>
        <v>0</v>
      </c>
      <c r="AM129" s="14" t="str">
        <f t="shared" si="190"/>
        <v>NA</v>
      </c>
      <c r="AN129" s="11" t="str">
        <f t="shared" si="191"/>
        <v>NA</v>
      </c>
      <c r="AP129">
        <f t="shared" si="192"/>
        <v>0</v>
      </c>
      <c r="AQ129">
        <f t="shared" si="193"/>
        <v>0</v>
      </c>
      <c r="AR129">
        <f t="shared" si="194"/>
        <v>0</v>
      </c>
      <c r="AS129">
        <f t="shared" si="195"/>
        <v>0</v>
      </c>
      <c r="AT129">
        <f t="shared" si="196"/>
        <v>0</v>
      </c>
      <c r="AU129">
        <f t="shared" si="197"/>
        <v>0</v>
      </c>
      <c r="AV129">
        <f t="shared" si="198"/>
        <v>0</v>
      </c>
      <c r="AW129">
        <f t="shared" si="199"/>
        <v>0</v>
      </c>
      <c r="AX129">
        <f t="shared" si="200"/>
        <v>0</v>
      </c>
      <c r="AY129">
        <f t="shared" si="201"/>
        <v>0</v>
      </c>
      <c r="AZ129">
        <f t="shared" si="202"/>
        <v>0</v>
      </c>
      <c r="BA129">
        <f t="shared" si="203"/>
        <v>0</v>
      </c>
      <c r="BB129">
        <f t="shared" si="204"/>
        <v>0</v>
      </c>
      <c r="BD129">
        <f t="shared" si="205"/>
        <v>0</v>
      </c>
      <c r="BE129">
        <f t="shared" si="206"/>
        <v>0</v>
      </c>
      <c r="BF129">
        <f t="shared" si="207"/>
        <v>0</v>
      </c>
      <c r="BG129">
        <f t="shared" si="208"/>
        <v>0</v>
      </c>
      <c r="BH129">
        <f t="shared" si="209"/>
        <v>0</v>
      </c>
      <c r="BI129">
        <f t="shared" si="210"/>
        <v>0</v>
      </c>
      <c r="BJ129">
        <f t="shared" si="211"/>
        <v>0</v>
      </c>
      <c r="BK129">
        <f t="shared" si="212"/>
        <v>0</v>
      </c>
      <c r="BL129">
        <f t="shared" si="213"/>
        <v>0</v>
      </c>
      <c r="BM129">
        <f t="shared" si="214"/>
        <v>0</v>
      </c>
      <c r="BN129">
        <f t="shared" si="215"/>
        <v>0</v>
      </c>
      <c r="BO129">
        <f t="shared" si="216"/>
        <v>0</v>
      </c>
      <c r="BP129">
        <f t="shared" si="217"/>
        <v>0</v>
      </c>
      <c r="BQ129" t="str">
        <f t="shared" si="218"/>
        <v>NA</v>
      </c>
    </row>
    <row r="130" spans="15:69" x14ac:dyDescent="0.15">
      <c r="O130">
        <f t="shared" si="176"/>
        <v>0</v>
      </c>
      <c r="V130" s="39">
        <v>12</v>
      </c>
      <c r="W130" s="39">
        <v>4</v>
      </c>
      <c r="X130" s="15">
        <v>0</v>
      </c>
      <c r="Z130" s="14" t="str">
        <f t="shared" si="177"/>
        <v>NA</v>
      </c>
      <c r="AA130" s="14" t="str">
        <f t="shared" si="178"/>
        <v>NA</v>
      </c>
      <c r="AB130" s="14" t="str">
        <f t="shared" si="179"/>
        <v>NA</v>
      </c>
      <c r="AC130" s="14" t="str">
        <f t="shared" si="180"/>
        <v>NA</v>
      </c>
      <c r="AD130" s="14" t="str">
        <f t="shared" si="181"/>
        <v>NA</v>
      </c>
      <c r="AE130" s="14" t="str">
        <f t="shared" si="182"/>
        <v>NA</v>
      </c>
      <c r="AF130" s="14" t="str">
        <f t="shared" si="183"/>
        <v>NA</v>
      </c>
      <c r="AG130" s="14" t="str">
        <f t="shared" si="184"/>
        <v>NA</v>
      </c>
      <c r="AH130" s="14" t="str">
        <f t="shared" si="185"/>
        <v>NA</v>
      </c>
      <c r="AI130" s="14" t="str">
        <f t="shared" si="186"/>
        <v>NA</v>
      </c>
      <c r="AJ130" s="14" t="str">
        <f t="shared" si="187"/>
        <v>NA</v>
      </c>
      <c r="AK130" s="14" t="str">
        <f t="shared" si="188"/>
        <v>NA</v>
      </c>
      <c r="AL130" s="14">
        <f t="shared" si="189"/>
        <v>0</v>
      </c>
      <c r="AM130" s="14" t="str">
        <f t="shared" si="190"/>
        <v>NA</v>
      </c>
      <c r="AN130" s="11" t="str">
        <f t="shared" si="191"/>
        <v>NA</v>
      </c>
      <c r="AP130">
        <f t="shared" si="192"/>
        <v>0</v>
      </c>
      <c r="AQ130">
        <f t="shared" si="193"/>
        <v>0</v>
      </c>
      <c r="AR130">
        <f t="shared" si="194"/>
        <v>0</v>
      </c>
      <c r="AS130">
        <f t="shared" si="195"/>
        <v>0</v>
      </c>
      <c r="AT130">
        <f t="shared" si="196"/>
        <v>0</v>
      </c>
      <c r="AU130">
        <f t="shared" si="197"/>
        <v>0</v>
      </c>
      <c r="AV130">
        <f t="shared" si="198"/>
        <v>0</v>
      </c>
      <c r="AW130">
        <f t="shared" si="199"/>
        <v>0</v>
      </c>
      <c r="AX130">
        <f t="shared" si="200"/>
        <v>0</v>
      </c>
      <c r="AY130">
        <f t="shared" si="201"/>
        <v>0</v>
      </c>
      <c r="AZ130">
        <f t="shared" si="202"/>
        <v>0</v>
      </c>
      <c r="BA130">
        <f t="shared" si="203"/>
        <v>0</v>
      </c>
      <c r="BB130">
        <f t="shared" si="204"/>
        <v>0</v>
      </c>
      <c r="BD130">
        <f t="shared" si="205"/>
        <v>0</v>
      </c>
      <c r="BE130">
        <f t="shared" si="206"/>
        <v>0</v>
      </c>
      <c r="BF130">
        <f t="shared" si="207"/>
        <v>0</v>
      </c>
      <c r="BG130">
        <f t="shared" si="208"/>
        <v>0</v>
      </c>
      <c r="BH130">
        <f t="shared" si="209"/>
        <v>0</v>
      </c>
      <c r="BI130">
        <f t="shared" si="210"/>
        <v>0</v>
      </c>
      <c r="BJ130">
        <f t="shared" si="211"/>
        <v>0</v>
      </c>
      <c r="BK130">
        <f t="shared" si="212"/>
        <v>0</v>
      </c>
      <c r="BL130">
        <f t="shared" si="213"/>
        <v>0</v>
      </c>
      <c r="BM130">
        <f t="shared" si="214"/>
        <v>0</v>
      </c>
      <c r="BN130">
        <f t="shared" si="215"/>
        <v>0</v>
      </c>
      <c r="BO130">
        <f t="shared" si="216"/>
        <v>0</v>
      </c>
      <c r="BP130">
        <f t="shared" si="217"/>
        <v>0</v>
      </c>
      <c r="BQ130" t="str">
        <f t="shared" si="218"/>
        <v>NA</v>
      </c>
    </row>
    <row r="131" spans="15:69" x14ac:dyDescent="0.15">
      <c r="O131">
        <f t="shared" si="176"/>
        <v>0</v>
      </c>
      <c r="V131" s="39">
        <v>12</v>
      </c>
      <c r="W131" s="39">
        <v>4</v>
      </c>
      <c r="X131" s="15">
        <v>0</v>
      </c>
      <c r="Z131" s="14" t="str">
        <f t="shared" si="177"/>
        <v>NA</v>
      </c>
      <c r="AA131" s="14" t="str">
        <f t="shared" si="178"/>
        <v>NA</v>
      </c>
      <c r="AB131" s="14" t="str">
        <f t="shared" si="179"/>
        <v>NA</v>
      </c>
      <c r="AC131" s="14" t="str">
        <f t="shared" si="180"/>
        <v>NA</v>
      </c>
      <c r="AD131" s="14" t="str">
        <f t="shared" si="181"/>
        <v>NA</v>
      </c>
      <c r="AE131" s="14" t="str">
        <f t="shared" si="182"/>
        <v>NA</v>
      </c>
      <c r="AF131" s="14" t="str">
        <f t="shared" si="183"/>
        <v>NA</v>
      </c>
      <c r="AG131" s="14" t="str">
        <f t="shared" si="184"/>
        <v>NA</v>
      </c>
      <c r="AH131" s="14" t="str">
        <f t="shared" si="185"/>
        <v>NA</v>
      </c>
      <c r="AI131" s="14" t="str">
        <f t="shared" si="186"/>
        <v>NA</v>
      </c>
      <c r="AJ131" s="14" t="str">
        <f t="shared" si="187"/>
        <v>NA</v>
      </c>
      <c r="AK131" s="14" t="str">
        <f t="shared" si="188"/>
        <v>NA</v>
      </c>
      <c r="AL131" s="14">
        <f t="shared" si="189"/>
        <v>0</v>
      </c>
      <c r="AM131" s="14" t="str">
        <f t="shared" si="190"/>
        <v>NA</v>
      </c>
      <c r="AN131" s="11" t="str">
        <f t="shared" si="191"/>
        <v>NA</v>
      </c>
      <c r="AP131">
        <f t="shared" si="192"/>
        <v>0</v>
      </c>
      <c r="AQ131">
        <f t="shared" si="193"/>
        <v>0</v>
      </c>
      <c r="AR131">
        <f t="shared" si="194"/>
        <v>0</v>
      </c>
      <c r="AS131">
        <f t="shared" si="195"/>
        <v>0</v>
      </c>
      <c r="AT131">
        <f t="shared" si="196"/>
        <v>0</v>
      </c>
      <c r="AU131">
        <f t="shared" si="197"/>
        <v>0</v>
      </c>
      <c r="AV131">
        <f t="shared" si="198"/>
        <v>0</v>
      </c>
      <c r="AW131">
        <f t="shared" si="199"/>
        <v>0</v>
      </c>
      <c r="AX131">
        <f t="shared" si="200"/>
        <v>0</v>
      </c>
      <c r="AY131">
        <f t="shared" si="201"/>
        <v>0</v>
      </c>
      <c r="AZ131">
        <f t="shared" si="202"/>
        <v>0</v>
      </c>
      <c r="BA131">
        <f t="shared" si="203"/>
        <v>0</v>
      </c>
      <c r="BB131">
        <f t="shared" si="204"/>
        <v>0</v>
      </c>
      <c r="BD131">
        <f t="shared" si="205"/>
        <v>0</v>
      </c>
      <c r="BE131">
        <f t="shared" si="206"/>
        <v>0</v>
      </c>
      <c r="BF131">
        <f t="shared" si="207"/>
        <v>0</v>
      </c>
      <c r="BG131">
        <f t="shared" si="208"/>
        <v>0</v>
      </c>
      <c r="BH131">
        <f t="shared" si="209"/>
        <v>0</v>
      </c>
      <c r="BI131">
        <f t="shared" si="210"/>
        <v>0</v>
      </c>
      <c r="BJ131">
        <f t="shared" si="211"/>
        <v>0</v>
      </c>
      <c r="BK131">
        <f t="shared" si="212"/>
        <v>0</v>
      </c>
      <c r="BL131">
        <f t="shared" si="213"/>
        <v>0</v>
      </c>
      <c r="BM131">
        <f t="shared" si="214"/>
        <v>0</v>
      </c>
      <c r="BN131">
        <f t="shared" si="215"/>
        <v>0</v>
      </c>
      <c r="BO131">
        <f t="shared" si="216"/>
        <v>0</v>
      </c>
      <c r="BP131">
        <f t="shared" si="217"/>
        <v>0</v>
      </c>
      <c r="BQ131" t="str">
        <f t="shared" si="218"/>
        <v>NA</v>
      </c>
    </row>
    <row r="132" spans="15:69" x14ac:dyDescent="0.15">
      <c r="O132">
        <f t="shared" si="176"/>
        <v>0</v>
      </c>
      <c r="V132" s="39">
        <v>12</v>
      </c>
      <c r="W132" s="39">
        <v>4</v>
      </c>
      <c r="X132" s="15">
        <v>0</v>
      </c>
      <c r="Z132" s="14" t="str">
        <f t="shared" si="177"/>
        <v>NA</v>
      </c>
      <c r="AA132" s="14" t="str">
        <f t="shared" si="178"/>
        <v>NA</v>
      </c>
      <c r="AB132" s="14" t="str">
        <f t="shared" si="179"/>
        <v>NA</v>
      </c>
      <c r="AC132" s="14" t="str">
        <f t="shared" si="180"/>
        <v>NA</v>
      </c>
      <c r="AD132" s="14" t="str">
        <f t="shared" si="181"/>
        <v>NA</v>
      </c>
      <c r="AE132" s="14" t="str">
        <f t="shared" si="182"/>
        <v>NA</v>
      </c>
      <c r="AF132" s="14" t="str">
        <f t="shared" si="183"/>
        <v>NA</v>
      </c>
      <c r="AG132" s="14" t="str">
        <f t="shared" si="184"/>
        <v>NA</v>
      </c>
      <c r="AH132" s="14" t="str">
        <f t="shared" si="185"/>
        <v>NA</v>
      </c>
      <c r="AI132" s="14" t="str">
        <f t="shared" si="186"/>
        <v>NA</v>
      </c>
      <c r="AJ132" s="14" t="str">
        <f t="shared" si="187"/>
        <v>NA</v>
      </c>
      <c r="AK132" s="14" t="str">
        <f t="shared" si="188"/>
        <v>NA</v>
      </c>
      <c r="AL132" s="14">
        <f t="shared" si="189"/>
        <v>0</v>
      </c>
      <c r="AM132" s="14" t="str">
        <f t="shared" si="190"/>
        <v>NA</v>
      </c>
      <c r="AN132" s="11" t="str">
        <f t="shared" si="191"/>
        <v>NA</v>
      </c>
      <c r="AP132">
        <f t="shared" si="192"/>
        <v>0</v>
      </c>
      <c r="AQ132">
        <f t="shared" si="193"/>
        <v>0</v>
      </c>
      <c r="AR132">
        <f t="shared" si="194"/>
        <v>0</v>
      </c>
      <c r="AS132">
        <f t="shared" si="195"/>
        <v>0</v>
      </c>
      <c r="AT132">
        <f t="shared" si="196"/>
        <v>0</v>
      </c>
      <c r="AU132">
        <f t="shared" si="197"/>
        <v>0</v>
      </c>
      <c r="AV132">
        <f t="shared" si="198"/>
        <v>0</v>
      </c>
      <c r="AW132">
        <f t="shared" si="199"/>
        <v>0</v>
      </c>
      <c r="AX132">
        <f t="shared" si="200"/>
        <v>0</v>
      </c>
      <c r="AY132">
        <f t="shared" si="201"/>
        <v>0</v>
      </c>
      <c r="AZ132">
        <f t="shared" si="202"/>
        <v>0</v>
      </c>
      <c r="BA132">
        <f t="shared" si="203"/>
        <v>0</v>
      </c>
      <c r="BB132">
        <f t="shared" si="204"/>
        <v>0</v>
      </c>
      <c r="BD132">
        <f t="shared" si="205"/>
        <v>0</v>
      </c>
      <c r="BE132">
        <f t="shared" si="206"/>
        <v>0</v>
      </c>
      <c r="BF132">
        <f t="shared" si="207"/>
        <v>0</v>
      </c>
      <c r="BG132">
        <f t="shared" si="208"/>
        <v>0</v>
      </c>
      <c r="BH132">
        <f t="shared" si="209"/>
        <v>0</v>
      </c>
      <c r="BI132">
        <f t="shared" si="210"/>
        <v>0</v>
      </c>
      <c r="BJ132">
        <f t="shared" si="211"/>
        <v>0</v>
      </c>
      <c r="BK132">
        <f t="shared" si="212"/>
        <v>0</v>
      </c>
      <c r="BL132">
        <f t="shared" si="213"/>
        <v>0</v>
      </c>
      <c r="BM132">
        <f t="shared" si="214"/>
        <v>0</v>
      </c>
      <c r="BN132">
        <f t="shared" si="215"/>
        <v>0</v>
      </c>
      <c r="BO132">
        <f t="shared" si="216"/>
        <v>0</v>
      </c>
      <c r="BP132">
        <f t="shared" si="217"/>
        <v>0</v>
      </c>
      <c r="BQ132" t="str">
        <f t="shared" si="218"/>
        <v>NA</v>
      </c>
    </row>
    <row r="133" spans="15:69" x14ac:dyDescent="0.15">
      <c r="O133">
        <f t="shared" si="176"/>
        <v>0</v>
      </c>
      <c r="V133" s="39">
        <v>12</v>
      </c>
      <c r="W133" s="39">
        <v>4</v>
      </c>
      <c r="X133" s="15">
        <v>0</v>
      </c>
      <c r="Z133" s="14" t="str">
        <f t="shared" si="177"/>
        <v>NA</v>
      </c>
      <c r="AA133" s="14" t="str">
        <f t="shared" si="178"/>
        <v>NA</v>
      </c>
      <c r="AB133" s="14" t="str">
        <f t="shared" si="179"/>
        <v>NA</v>
      </c>
      <c r="AC133" s="14" t="str">
        <f t="shared" si="180"/>
        <v>NA</v>
      </c>
      <c r="AD133" s="14" t="str">
        <f t="shared" si="181"/>
        <v>NA</v>
      </c>
      <c r="AE133" s="14" t="str">
        <f t="shared" si="182"/>
        <v>NA</v>
      </c>
      <c r="AF133" s="14" t="str">
        <f t="shared" si="183"/>
        <v>NA</v>
      </c>
      <c r="AG133" s="14" t="str">
        <f t="shared" si="184"/>
        <v>NA</v>
      </c>
      <c r="AH133" s="14" t="str">
        <f t="shared" si="185"/>
        <v>NA</v>
      </c>
      <c r="AI133" s="14" t="str">
        <f t="shared" si="186"/>
        <v>NA</v>
      </c>
      <c r="AJ133" s="14" t="str">
        <f t="shared" si="187"/>
        <v>NA</v>
      </c>
      <c r="AK133" s="14" t="str">
        <f t="shared" si="188"/>
        <v>NA</v>
      </c>
      <c r="AL133" s="14">
        <f t="shared" si="189"/>
        <v>0</v>
      </c>
      <c r="AM133" s="14" t="str">
        <f t="shared" si="190"/>
        <v>NA</v>
      </c>
      <c r="AN133" s="11" t="str">
        <f t="shared" si="191"/>
        <v>NA</v>
      </c>
      <c r="AP133">
        <f t="shared" si="192"/>
        <v>0</v>
      </c>
      <c r="AQ133">
        <f t="shared" si="193"/>
        <v>0</v>
      </c>
      <c r="AR133">
        <f t="shared" si="194"/>
        <v>0</v>
      </c>
      <c r="AS133">
        <f t="shared" si="195"/>
        <v>0</v>
      </c>
      <c r="AT133">
        <f t="shared" si="196"/>
        <v>0</v>
      </c>
      <c r="AU133">
        <f t="shared" si="197"/>
        <v>0</v>
      </c>
      <c r="AV133">
        <f t="shared" si="198"/>
        <v>0</v>
      </c>
      <c r="AW133">
        <f t="shared" si="199"/>
        <v>0</v>
      </c>
      <c r="AX133">
        <f t="shared" si="200"/>
        <v>0</v>
      </c>
      <c r="AY133">
        <f t="shared" si="201"/>
        <v>0</v>
      </c>
      <c r="AZ133">
        <f t="shared" si="202"/>
        <v>0</v>
      </c>
      <c r="BA133">
        <f t="shared" si="203"/>
        <v>0</v>
      </c>
      <c r="BB133">
        <f t="shared" si="204"/>
        <v>0</v>
      </c>
      <c r="BD133">
        <f t="shared" si="205"/>
        <v>0</v>
      </c>
      <c r="BE133">
        <f t="shared" si="206"/>
        <v>0</v>
      </c>
      <c r="BF133">
        <f t="shared" si="207"/>
        <v>0</v>
      </c>
      <c r="BG133">
        <f t="shared" si="208"/>
        <v>0</v>
      </c>
      <c r="BH133">
        <f t="shared" si="209"/>
        <v>0</v>
      </c>
      <c r="BI133">
        <f t="shared" si="210"/>
        <v>0</v>
      </c>
      <c r="BJ133">
        <f t="shared" si="211"/>
        <v>0</v>
      </c>
      <c r="BK133">
        <f t="shared" si="212"/>
        <v>0</v>
      </c>
      <c r="BL133">
        <f t="shared" si="213"/>
        <v>0</v>
      </c>
      <c r="BM133">
        <f t="shared" si="214"/>
        <v>0</v>
      </c>
      <c r="BN133">
        <f t="shared" si="215"/>
        <v>0</v>
      </c>
      <c r="BO133">
        <f t="shared" si="216"/>
        <v>0</v>
      </c>
      <c r="BP133">
        <f t="shared" si="217"/>
        <v>0</v>
      </c>
      <c r="BQ133" t="str">
        <f t="shared" si="218"/>
        <v>NA</v>
      </c>
    </row>
    <row r="134" spans="15:69" x14ac:dyDescent="0.15">
      <c r="O134">
        <f t="shared" si="176"/>
        <v>0</v>
      </c>
      <c r="V134" s="39">
        <v>12</v>
      </c>
      <c r="W134" s="39">
        <v>4</v>
      </c>
      <c r="X134" s="15">
        <v>0</v>
      </c>
      <c r="Z134" s="14" t="str">
        <f t="shared" si="177"/>
        <v>NA</v>
      </c>
      <c r="AA134" s="14" t="str">
        <f t="shared" si="178"/>
        <v>NA</v>
      </c>
      <c r="AB134" s="14" t="str">
        <f t="shared" si="179"/>
        <v>NA</v>
      </c>
      <c r="AC134" s="14" t="str">
        <f t="shared" si="180"/>
        <v>NA</v>
      </c>
      <c r="AD134" s="14" t="str">
        <f t="shared" si="181"/>
        <v>NA</v>
      </c>
      <c r="AE134" s="14" t="str">
        <f t="shared" si="182"/>
        <v>NA</v>
      </c>
      <c r="AF134" s="14" t="str">
        <f t="shared" si="183"/>
        <v>NA</v>
      </c>
      <c r="AG134" s="14" t="str">
        <f t="shared" si="184"/>
        <v>NA</v>
      </c>
      <c r="AH134" s="14" t="str">
        <f t="shared" si="185"/>
        <v>NA</v>
      </c>
      <c r="AI134" s="14" t="str">
        <f t="shared" si="186"/>
        <v>NA</v>
      </c>
      <c r="AJ134" s="14" t="str">
        <f t="shared" si="187"/>
        <v>NA</v>
      </c>
      <c r="AK134" s="14" t="str">
        <f t="shared" si="188"/>
        <v>NA</v>
      </c>
      <c r="AL134" s="14">
        <f t="shared" si="189"/>
        <v>0</v>
      </c>
      <c r="AM134" s="14" t="str">
        <f t="shared" si="190"/>
        <v>NA</v>
      </c>
      <c r="AN134" s="11" t="str">
        <f t="shared" si="191"/>
        <v>NA</v>
      </c>
      <c r="AP134">
        <f t="shared" si="192"/>
        <v>0</v>
      </c>
      <c r="AQ134">
        <f t="shared" si="193"/>
        <v>0</v>
      </c>
      <c r="AR134">
        <f t="shared" si="194"/>
        <v>0</v>
      </c>
      <c r="AS134">
        <f t="shared" si="195"/>
        <v>0</v>
      </c>
      <c r="AT134">
        <f t="shared" si="196"/>
        <v>0</v>
      </c>
      <c r="AU134">
        <f t="shared" si="197"/>
        <v>0</v>
      </c>
      <c r="AV134">
        <f t="shared" si="198"/>
        <v>0</v>
      </c>
      <c r="AW134">
        <f t="shared" si="199"/>
        <v>0</v>
      </c>
      <c r="AX134">
        <f t="shared" si="200"/>
        <v>0</v>
      </c>
      <c r="AY134">
        <f t="shared" si="201"/>
        <v>0</v>
      </c>
      <c r="AZ134">
        <f t="shared" si="202"/>
        <v>0</v>
      </c>
      <c r="BA134">
        <f t="shared" si="203"/>
        <v>0</v>
      </c>
      <c r="BB134">
        <f t="shared" si="204"/>
        <v>0</v>
      </c>
      <c r="BD134">
        <f t="shared" si="205"/>
        <v>0</v>
      </c>
      <c r="BE134">
        <f t="shared" si="206"/>
        <v>0</v>
      </c>
      <c r="BF134">
        <f t="shared" si="207"/>
        <v>0</v>
      </c>
      <c r="BG134">
        <f t="shared" si="208"/>
        <v>0</v>
      </c>
      <c r="BH134">
        <f t="shared" si="209"/>
        <v>0</v>
      </c>
      <c r="BI134">
        <f t="shared" si="210"/>
        <v>0</v>
      </c>
      <c r="BJ134">
        <f t="shared" si="211"/>
        <v>0</v>
      </c>
      <c r="BK134">
        <f t="shared" si="212"/>
        <v>0</v>
      </c>
      <c r="BL134">
        <f t="shared" si="213"/>
        <v>0</v>
      </c>
      <c r="BM134">
        <f t="shared" si="214"/>
        <v>0</v>
      </c>
      <c r="BN134">
        <f t="shared" si="215"/>
        <v>0</v>
      </c>
      <c r="BO134">
        <f t="shared" si="216"/>
        <v>0</v>
      </c>
      <c r="BP134">
        <f t="shared" si="217"/>
        <v>0</v>
      </c>
      <c r="BQ134" t="str">
        <f t="shared" si="218"/>
        <v>NA</v>
      </c>
    </row>
    <row r="135" spans="15:69" x14ac:dyDescent="0.15">
      <c r="O135">
        <f t="shared" si="176"/>
        <v>0</v>
      </c>
      <c r="V135" s="39">
        <v>12</v>
      </c>
      <c r="W135" s="39">
        <v>4</v>
      </c>
      <c r="X135" s="15">
        <v>0</v>
      </c>
      <c r="Z135" s="14" t="str">
        <f t="shared" si="177"/>
        <v>NA</v>
      </c>
      <c r="AA135" s="14" t="str">
        <f t="shared" si="178"/>
        <v>NA</v>
      </c>
      <c r="AB135" s="14" t="str">
        <f t="shared" si="179"/>
        <v>NA</v>
      </c>
      <c r="AC135" s="14" t="str">
        <f t="shared" si="180"/>
        <v>NA</v>
      </c>
      <c r="AD135" s="14" t="str">
        <f t="shared" si="181"/>
        <v>NA</v>
      </c>
      <c r="AE135" s="14" t="str">
        <f t="shared" si="182"/>
        <v>NA</v>
      </c>
      <c r="AF135" s="14" t="str">
        <f t="shared" si="183"/>
        <v>NA</v>
      </c>
      <c r="AG135" s="14" t="str">
        <f t="shared" si="184"/>
        <v>NA</v>
      </c>
      <c r="AH135" s="14" t="str">
        <f t="shared" si="185"/>
        <v>NA</v>
      </c>
      <c r="AI135" s="14" t="str">
        <f t="shared" si="186"/>
        <v>NA</v>
      </c>
      <c r="AJ135" s="14" t="str">
        <f t="shared" si="187"/>
        <v>NA</v>
      </c>
      <c r="AK135" s="14" t="str">
        <f t="shared" si="188"/>
        <v>NA</v>
      </c>
      <c r="AL135" s="14">
        <f t="shared" si="189"/>
        <v>0</v>
      </c>
      <c r="AM135" s="14" t="str">
        <f t="shared" si="190"/>
        <v>NA</v>
      </c>
      <c r="AN135" s="11" t="str">
        <f t="shared" si="191"/>
        <v>NA</v>
      </c>
      <c r="AP135">
        <f t="shared" si="192"/>
        <v>0</v>
      </c>
      <c r="AQ135">
        <f t="shared" si="193"/>
        <v>0</v>
      </c>
      <c r="AR135">
        <f t="shared" si="194"/>
        <v>0</v>
      </c>
      <c r="AS135">
        <f t="shared" si="195"/>
        <v>0</v>
      </c>
      <c r="AT135">
        <f t="shared" si="196"/>
        <v>0</v>
      </c>
      <c r="AU135">
        <f t="shared" si="197"/>
        <v>0</v>
      </c>
      <c r="AV135">
        <f t="shared" si="198"/>
        <v>0</v>
      </c>
      <c r="AW135">
        <f t="shared" si="199"/>
        <v>0</v>
      </c>
      <c r="AX135">
        <f t="shared" si="200"/>
        <v>0</v>
      </c>
      <c r="AY135">
        <f t="shared" si="201"/>
        <v>0</v>
      </c>
      <c r="AZ135">
        <f t="shared" si="202"/>
        <v>0</v>
      </c>
      <c r="BA135">
        <f t="shared" si="203"/>
        <v>0</v>
      </c>
      <c r="BB135">
        <f t="shared" si="204"/>
        <v>0</v>
      </c>
      <c r="BD135">
        <f t="shared" si="205"/>
        <v>0</v>
      </c>
      <c r="BE135">
        <f t="shared" si="206"/>
        <v>0</v>
      </c>
      <c r="BF135">
        <f t="shared" si="207"/>
        <v>0</v>
      </c>
      <c r="BG135">
        <f t="shared" si="208"/>
        <v>0</v>
      </c>
      <c r="BH135">
        <f t="shared" si="209"/>
        <v>0</v>
      </c>
      <c r="BI135">
        <f t="shared" si="210"/>
        <v>0</v>
      </c>
      <c r="BJ135">
        <f t="shared" si="211"/>
        <v>0</v>
      </c>
      <c r="BK135">
        <f t="shared" si="212"/>
        <v>0</v>
      </c>
      <c r="BL135">
        <f t="shared" si="213"/>
        <v>0</v>
      </c>
      <c r="BM135">
        <f t="shared" si="214"/>
        <v>0</v>
      </c>
      <c r="BN135">
        <f t="shared" si="215"/>
        <v>0</v>
      </c>
      <c r="BO135">
        <f t="shared" si="216"/>
        <v>0</v>
      </c>
      <c r="BP135">
        <f t="shared" si="217"/>
        <v>0</v>
      </c>
      <c r="BQ135" t="str">
        <f t="shared" si="218"/>
        <v>NA</v>
      </c>
    </row>
    <row r="136" spans="15:69" x14ac:dyDescent="0.15">
      <c r="O136">
        <f t="shared" ref="O136:O143" si="219">SUM(D136:N136)</f>
        <v>0</v>
      </c>
      <c r="V136" s="39">
        <v>12</v>
      </c>
      <c r="W136" s="39">
        <v>4</v>
      </c>
      <c r="X136" s="15">
        <v>0</v>
      </c>
      <c r="Z136" s="14" t="str">
        <f t="shared" ref="Z136:Z143" si="220">IFERROR(BD136*$BQ136,"NA")</f>
        <v>NA</v>
      </c>
      <c r="AA136" s="14" t="str">
        <f t="shared" ref="AA136:AA143" si="221">IFERROR(BE136*$BQ136,"NA")</f>
        <v>NA</v>
      </c>
      <c r="AB136" s="14" t="str">
        <f t="shared" ref="AB136:AB143" si="222">IFERROR(BF136*$BQ136,"NA")</f>
        <v>NA</v>
      </c>
      <c r="AC136" s="14" t="str">
        <f t="shared" ref="AC136:AC143" si="223">IFERROR(BG136*$BQ136,"NA")</f>
        <v>NA</v>
      </c>
      <c r="AD136" s="14" t="str">
        <f t="shared" ref="AD136:AD143" si="224">IFERROR(IF(OR($X136="spinel", $X136="Spinel", $X136="SPINEL"),((BH136+BI136)*BQ136-AE136),BI136*$BQ136),"NA")</f>
        <v>NA</v>
      </c>
      <c r="AE136" s="14" t="str">
        <f t="shared" ref="AE136:AE143" si="225">IFERROR(IF(OR($X136="spinel", $X136="Spinel", $X136="SPINEL"),(1-AF136-AG136-AH136-AI136),BH136*$BQ136),"NA")</f>
        <v>NA</v>
      </c>
      <c r="AF136" s="14" t="str">
        <f t="shared" ref="AF136:AF143" si="226">IFERROR(BJ136*$BQ136,"NA")</f>
        <v>NA</v>
      </c>
      <c r="AG136" s="14" t="str">
        <f t="shared" ref="AG136:AG143" si="227">IFERROR(BK136*$BQ136,"NA")</f>
        <v>NA</v>
      </c>
      <c r="AH136" s="14" t="str">
        <f t="shared" ref="AH136:AH143" si="228">IFERROR(BL136*$BQ136,"NA")</f>
        <v>NA</v>
      </c>
      <c r="AI136" s="14" t="str">
        <f t="shared" ref="AI136:AI143" si="229">IFERROR(BM136*$BQ136,"NA")</f>
        <v>NA</v>
      </c>
      <c r="AJ136" s="14" t="str">
        <f t="shared" ref="AJ136:AJ143" si="230">IFERROR(BN136*$BQ136,"NA")</f>
        <v>NA</v>
      </c>
      <c r="AK136" s="14" t="str">
        <f t="shared" ref="AK136:AK143" si="231">IFERROR(BO136*$BQ136,"NA")</f>
        <v>NA</v>
      </c>
      <c r="AL136" s="14">
        <f t="shared" ref="AL136:AL143" si="232">IFERROR(SUM(Z136:AK136),"NA")</f>
        <v>0</v>
      </c>
      <c r="AM136" s="14" t="str">
        <f t="shared" ref="AM136:AM143" si="233">IFERROR(AF136/(AF136+AE136),"NA")</f>
        <v>NA</v>
      </c>
      <c r="AN136" s="11" t="str">
        <f t="shared" ref="AN136:AN143" si="234">IFERROR(AD136/(AD136+AE136),"NA")</f>
        <v>NA</v>
      </c>
      <c r="AP136">
        <f t="shared" ref="AP136:AP143" si="235">D136</f>
        <v>0</v>
      </c>
      <c r="AQ136">
        <f t="shared" ref="AQ136:AQ143" si="236">E136</f>
        <v>0</v>
      </c>
      <c r="AR136">
        <f t="shared" ref="AR136:AR143" si="237">F136</f>
        <v>0</v>
      </c>
      <c r="AS136">
        <f t="shared" ref="AS136:AS143" si="238">G136</f>
        <v>0</v>
      </c>
      <c r="AT136">
        <f t="shared" ref="AT136:AT143" si="239">BI136*AT$1/2</f>
        <v>0</v>
      </c>
      <c r="AU136">
        <f t="shared" ref="AU136:AU143" si="240">BH136*AU$1</f>
        <v>0</v>
      </c>
      <c r="AV136">
        <f t="shared" ref="AV136:AV143" si="241">I136</f>
        <v>0</v>
      </c>
      <c r="AW136">
        <f t="shared" ref="AW136:AW143" si="242">J136</f>
        <v>0</v>
      </c>
      <c r="AX136">
        <f t="shared" ref="AX136:AX143" si="243">K136</f>
        <v>0</v>
      </c>
      <c r="AY136">
        <f t="shared" ref="AY136:AY143" si="244">L136</f>
        <v>0</v>
      </c>
      <c r="AZ136">
        <f t="shared" ref="AZ136:AZ143" si="245">M136</f>
        <v>0</v>
      </c>
      <c r="BA136">
        <f t="shared" ref="BA136:BA143" si="246">N136</f>
        <v>0</v>
      </c>
      <c r="BB136">
        <f t="shared" ref="BB136:BB143" si="247">SUM(AP136:BA136)</f>
        <v>0</v>
      </c>
      <c r="BD136">
        <f t="shared" ref="BD136:BD143" si="248">D136/AP$1</f>
        <v>0</v>
      </c>
      <c r="BE136">
        <f t="shared" ref="BE136:BE143" si="249">E136/AQ$1</f>
        <v>0</v>
      </c>
      <c r="BF136">
        <f t="shared" ref="BF136:BF143" si="250">F136/AR$1*2</f>
        <v>0</v>
      </c>
      <c r="BG136">
        <f t="shared" ref="BG136:BG143" si="251">G136/AS$1*2</f>
        <v>0</v>
      </c>
      <c r="BH136">
        <f t="shared" ref="BH136:BH143" si="252">IF(OR($X136="spinel", $X136="Spinel", $X136="SPINEL"),H136/AU$1,H136/AU$1*(1-$X136))</f>
        <v>0</v>
      </c>
      <c r="BI136">
        <f t="shared" ref="BI136:BI143" si="253">IF(OR($X136="spinel", $X136="Spinel", $X136="SPINEL"),0,H136/AU$1*$X136)</f>
        <v>0</v>
      </c>
      <c r="BJ136">
        <f t="shared" ref="BJ136:BJ143" si="254">I136/AV$1</f>
        <v>0</v>
      </c>
      <c r="BK136">
        <f t="shared" ref="BK136:BK143" si="255">J136/AW$1</f>
        <v>0</v>
      </c>
      <c r="BL136">
        <f t="shared" ref="BL136:BL143" si="256">K136/AX$1</f>
        <v>0</v>
      </c>
      <c r="BM136">
        <f t="shared" ref="BM136:BM143" si="257">L136/AY$1</f>
        <v>0</v>
      </c>
      <c r="BN136">
        <f t="shared" ref="BN136:BN143" si="258">M136/AZ$1*2</f>
        <v>0</v>
      </c>
      <c r="BO136">
        <f t="shared" ref="BO136:BO143" si="259">N136/BA$1*2</f>
        <v>0</v>
      </c>
      <c r="BP136">
        <f t="shared" ref="BP136:BP143" si="260">SUM(BD136:BO136)</f>
        <v>0</v>
      </c>
      <c r="BQ136" t="str">
        <f t="shared" ref="BQ136:BQ143" si="261">IFERROR(IF(OR($U136="Total",$U136="total", $U136="TOTAL"),$W136/$BP136,V136/(BD136*4+BE136*4+BF136*3+BG136*3+BH136*2+BI136*3+BJ136*2+BK136*2+BL136*2+BM136*2+BN136+BO136)),"NA")</f>
        <v>NA</v>
      </c>
    </row>
    <row r="137" spans="15:69" x14ac:dyDescent="0.15">
      <c r="O137">
        <f t="shared" si="219"/>
        <v>0</v>
      </c>
      <c r="V137" s="39">
        <v>12</v>
      </c>
      <c r="W137" s="39">
        <v>4</v>
      </c>
      <c r="X137" s="15">
        <v>0</v>
      </c>
      <c r="Z137" s="14" t="str">
        <f t="shared" si="220"/>
        <v>NA</v>
      </c>
      <c r="AA137" s="14" t="str">
        <f t="shared" si="221"/>
        <v>NA</v>
      </c>
      <c r="AB137" s="14" t="str">
        <f t="shared" si="222"/>
        <v>NA</v>
      </c>
      <c r="AC137" s="14" t="str">
        <f t="shared" si="223"/>
        <v>NA</v>
      </c>
      <c r="AD137" s="14" t="str">
        <f t="shared" si="224"/>
        <v>NA</v>
      </c>
      <c r="AE137" s="14" t="str">
        <f t="shared" si="225"/>
        <v>NA</v>
      </c>
      <c r="AF137" s="14" t="str">
        <f t="shared" si="226"/>
        <v>NA</v>
      </c>
      <c r="AG137" s="14" t="str">
        <f t="shared" si="227"/>
        <v>NA</v>
      </c>
      <c r="AH137" s="14" t="str">
        <f t="shared" si="228"/>
        <v>NA</v>
      </c>
      <c r="AI137" s="14" t="str">
        <f t="shared" si="229"/>
        <v>NA</v>
      </c>
      <c r="AJ137" s="14" t="str">
        <f t="shared" si="230"/>
        <v>NA</v>
      </c>
      <c r="AK137" s="14" t="str">
        <f t="shared" si="231"/>
        <v>NA</v>
      </c>
      <c r="AL137" s="14">
        <f t="shared" si="232"/>
        <v>0</v>
      </c>
      <c r="AM137" s="14" t="str">
        <f t="shared" si="233"/>
        <v>NA</v>
      </c>
      <c r="AN137" s="11" t="str">
        <f t="shared" si="234"/>
        <v>NA</v>
      </c>
      <c r="AP137">
        <f t="shared" si="235"/>
        <v>0</v>
      </c>
      <c r="AQ137">
        <f t="shared" si="236"/>
        <v>0</v>
      </c>
      <c r="AR137">
        <f t="shared" si="237"/>
        <v>0</v>
      </c>
      <c r="AS137">
        <f t="shared" si="238"/>
        <v>0</v>
      </c>
      <c r="AT137">
        <f t="shared" si="239"/>
        <v>0</v>
      </c>
      <c r="AU137">
        <f t="shared" si="240"/>
        <v>0</v>
      </c>
      <c r="AV137">
        <f t="shared" si="241"/>
        <v>0</v>
      </c>
      <c r="AW137">
        <f t="shared" si="242"/>
        <v>0</v>
      </c>
      <c r="AX137">
        <f t="shared" si="243"/>
        <v>0</v>
      </c>
      <c r="AY137">
        <f t="shared" si="244"/>
        <v>0</v>
      </c>
      <c r="AZ137">
        <f t="shared" si="245"/>
        <v>0</v>
      </c>
      <c r="BA137">
        <f t="shared" si="246"/>
        <v>0</v>
      </c>
      <c r="BB137">
        <f t="shared" si="247"/>
        <v>0</v>
      </c>
      <c r="BD137">
        <f t="shared" si="248"/>
        <v>0</v>
      </c>
      <c r="BE137">
        <f t="shared" si="249"/>
        <v>0</v>
      </c>
      <c r="BF137">
        <f t="shared" si="250"/>
        <v>0</v>
      </c>
      <c r="BG137">
        <f t="shared" si="251"/>
        <v>0</v>
      </c>
      <c r="BH137">
        <f t="shared" si="252"/>
        <v>0</v>
      </c>
      <c r="BI137">
        <f t="shared" si="253"/>
        <v>0</v>
      </c>
      <c r="BJ137">
        <f t="shared" si="254"/>
        <v>0</v>
      </c>
      <c r="BK137">
        <f t="shared" si="255"/>
        <v>0</v>
      </c>
      <c r="BL137">
        <f t="shared" si="256"/>
        <v>0</v>
      </c>
      <c r="BM137">
        <f t="shared" si="257"/>
        <v>0</v>
      </c>
      <c r="BN137">
        <f t="shared" si="258"/>
        <v>0</v>
      </c>
      <c r="BO137">
        <f t="shared" si="259"/>
        <v>0</v>
      </c>
      <c r="BP137">
        <f t="shared" si="260"/>
        <v>0</v>
      </c>
      <c r="BQ137" t="str">
        <f t="shared" si="261"/>
        <v>NA</v>
      </c>
    </row>
    <row r="138" spans="15:69" x14ac:dyDescent="0.15">
      <c r="O138">
        <f t="shared" si="219"/>
        <v>0</v>
      </c>
      <c r="V138" s="39">
        <v>12</v>
      </c>
      <c r="W138" s="39">
        <v>4</v>
      </c>
      <c r="X138" s="15">
        <v>0</v>
      </c>
      <c r="Z138" s="14" t="str">
        <f t="shared" si="220"/>
        <v>NA</v>
      </c>
      <c r="AA138" s="14" t="str">
        <f t="shared" si="221"/>
        <v>NA</v>
      </c>
      <c r="AB138" s="14" t="str">
        <f t="shared" si="222"/>
        <v>NA</v>
      </c>
      <c r="AC138" s="14" t="str">
        <f t="shared" si="223"/>
        <v>NA</v>
      </c>
      <c r="AD138" s="14" t="str">
        <f t="shared" si="224"/>
        <v>NA</v>
      </c>
      <c r="AE138" s="14" t="str">
        <f t="shared" si="225"/>
        <v>NA</v>
      </c>
      <c r="AF138" s="14" t="str">
        <f t="shared" si="226"/>
        <v>NA</v>
      </c>
      <c r="AG138" s="14" t="str">
        <f t="shared" si="227"/>
        <v>NA</v>
      </c>
      <c r="AH138" s="14" t="str">
        <f t="shared" si="228"/>
        <v>NA</v>
      </c>
      <c r="AI138" s="14" t="str">
        <f t="shared" si="229"/>
        <v>NA</v>
      </c>
      <c r="AJ138" s="14" t="str">
        <f t="shared" si="230"/>
        <v>NA</v>
      </c>
      <c r="AK138" s="14" t="str">
        <f t="shared" si="231"/>
        <v>NA</v>
      </c>
      <c r="AL138" s="14">
        <f t="shared" si="232"/>
        <v>0</v>
      </c>
      <c r="AM138" s="14" t="str">
        <f t="shared" si="233"/>
        <v>NA</v>
      </c>
      <c r="AN138" s="11" t="str">
        <f t="shared" si="234"/>
        <v>NA</v>
      </c>
      <c r="AP138">
        <f t="shared" si="235"/>
        <v>0</v>
      </c>
      <c r="AQ138">
        <f t="shared" si="236"/>
        <v>0</v>
      </c>
      <c r="AR138">
        <f t="shared" si="237"/>
        <v>0</v>
      </c>
      <c r="AS138">
        <f t="shared" si="238"/>
        <v>0</v>
      </c>
      <c r="AT138">
        <f t="shared" si="239"/>
        <v>0</v>
      </c>
      <c r="AU138">
        <f t="shared" si="240"/>
        <v>0</v>
      </c>
      <c r="AV138">
        <f t="shared" si="241"/>
        <v>0</v>
      </c>
      <c r="AW138">
        <f t="shared" si="242"/>
        <v>0</v>
      </c>
      <c r="AX138">
        <f t="shared" si="243"/>
        <v>0</v>
      </c>
      <c r="AY138">
        <f t="shared" si="244"/>
        <v>0</v>
      </c>
      <c r="AZ138">
        <f t="shared" si="245"/>
        <v>0</v>
      </c>
      <c r="BA138">
        <f t="shared" si="246"/>
        <v>0</v>
      </c>
      <c r="BB138">
        <f t="shared" si="247"/>
        <v>0</v>
      </c>
      <c r="BD138">
        <f t="shared" si="248"/>
        <v>0</v>
      </c>
      <c r="BE138">
        <f t="shared" si="249"/>
        <v>0</v>
      </c>
      <c r="BF138">
        <f t="shared" si="250"/>
        <v>0</v>
      </c>
      <c r="BG138">
        <f t="shared" si="251"/>
        <v>0</v>
      </c>
      <c r="BH138">
        <f t="shared" si="252"/>
        <v>0</v>
      </c>
      <c r="BI138">
        <f t="shared" si="253"/>
        <v>0</v>
      </c>
      <c r="BJ138">
        <f t="shared" si="254"/>
        <v>0</v>
      </c>
      <c r="BK138">
        <f t="shared" si="255"/>
        <v>0</v>
      </c>
      <c r="BL138">
        <f t="shared" si="256"/>
        <v>0</v>
      </c>
      <c r="BM138">
        <f t="shared" si="257"/>
        <v>0</v>
      </c>
      <c r="BN138">
        <f t="shared" si="258"/>
        <v>0</v>
      </c>
      <c r="BO138">
        <f t="shared" si="259"/>
        <v>0</v>
      </c>
      <c r="BP138">
        <f t="shared" si="260"/>
        <v>0</v>
      </c>
      <c r="BQ138" t="str">
        <f t="shared" si="261"/>
        <v>NA</v>
      </c>
    </row>
    <row r="139" spans="15:69" x14ac:dyDescent="0.15">
      <c r="O139">
        <f t="shared" si="219"/>
        <v>0</v>
      </c>
      <c r="V139" s="39">
        <v>12</v>
      </c>
      <c r="W139" s="39">
        <v>4</v>
      </c>
      <c r="X139" s="15">
        <v>0</v>
      </c>
      <c r="Z139" s="14" t="str">
        <f t="shared" si="220"/>
        <v>NA</v>
      </c>
      <c r="AA139" s="14" t="str">
        <f t="shared" si="221"/>
        <v>NA</v>
      </c>
      <c r="AB139" s="14" t="str">
        <f t="shared" si="222"/>
        <v>NA</v>
      </c>
      <c r="AC139" s="14" t="str">
        <f t="shared" si="223"/>
        <v>NA</v>
      </c>
      <c r="AD139" s="14" t="str">
        <f t="shared" si="224"/>
        <v>NA</v>
      </c>
      <c r="AE139" s="14" t="str">
        <f t="shared" si="225"/>
        <v>NA</v>
      </c>
      <c r="AF139" s="14" t="str">
        <f t="shared" si="226"/>
        <v>NA</v>
      </c>
      <c r="AG139" s="14" t="str">
        <f t="shared" si="227"/>
        <v>NA</v>
      </c>
      <c r="AH139" s="14" t="str">
        <f t="shared" si="228"/>
        <v>NA</v>
      </c>
      <c r="AI139" s="14" t="str">
        <f t="shared" si="229"/>
        <v>NA</v>
      </c>
      <c r="AJ139" s="14" t="str">
        <f t="shared" si="230"/>
        <v>NA</v>
      </c>
      <c r="AK139" s="14" t="str">
        <f t="shared" si="231"/>
        <v>NA</v>
      </c>
      <c r="AL139" s="14">
        <f t="shared" si="232"/>
        <v>0</v>
      </c>
      <c r="AM139" s="14" t="str">
        <f t="shared" si="233"/>
        <v>NA</v>
      </c>
      <c r="AN139" s="11" t="str">
        <f t="shared" si="234"/>
        <v>NA</v>
      </c>
      <c r="AP139">
        <f t="shared" si="235"/>
        <v>0</v>
      </c>
      <c r="AQ139">
        <f t="shared" si="236"/>
        <v>0</v>
      </c>
      <c r="AR139">
        <f t="shared" si="237"/>
        <v>0</v>
      </c>
      <c r="AS139">
        <f t="shared" si="238"/>
        <v>0</v>
      </c>
      <c r="AT139">
        <f t="shared" si="239"/>
        <v>0</v>
      </c>
      <c r="AU139">
        <f t="shared" si="240"/>
        <v>0</v>
      </c>
      <c r="AV139">
        <f t="shared" si="241"/>
        <v>0</v>
      </c>
      <c r="AW139">
        <f t="shared" si="242"/>
        <v>0</v>
      </c>
      <c r="AX139">
        <f t="shared" si="243"/>
        <v>0</v>
      </c>
      <c r="AY139">
        <f t="shared" si="244"/>
        <v>0</v>
      </c>
      <c r="AZ139">
        <f t="shared" si="245"/>
        <v>0</v>
      </c>
      <c r="BA139">
        <f t="shared" si="246"/>
        <v>0</v>
      </c>
      <c r="BB139">
        <f t="shared" si="247"/>
        <v>0</v>
      </c>
      <c r="BD139">
        <f t="shared" si="248"/>
        <v>0</v>
      </c>
      <c r="BE139">
        <f t="shared" si="249"/>
        <v>0</v>
      </c>
      <c r="BF139">
        <f t="shared" si="250"/>
        <v>0</v>
      </c>
      <c r="BG139">
        <f t="shared" si="251"/>
        <v>0</v>
      </c>
      <c r="BH139">
        <f t="shared" si="252"/>
        <v>0</v>
      </c>
      <c r="BI139">
        <f t="shared" si="253"/>
        <v>0</v>
      </c>
      <c r="BJ139">
        <f t="shared" si="254"/>
        <v>0</v>
      </c>
      <c r="BK139">
        <f t="shared" si="255"/>
        <v>0</v>
      </c>
      <c r="BL139">
        <f t="shared" si="256"/>
        <v>0</v>
      </c>
      <c r="BM139">
        <f t="shared" si="257"/>
        <v>0</v>
      </c>
      <c r="BN139">
        <f t="shared" si="258"/>
        <v>0</v>
      </c>
      <c r="BO139">
        <f t="shared" si="259"/>
        <v>0</v>
      </c>
      <c r="BP139">
        <f t="shared" si="260"/>
        <v>0</v>
      </c>
      <c r="BQ139" t="str">
        <f t="shared" si="261"/>
        <v>NA</v>
      </c>
    </row>
    <row r="140" spans="15:69" x14ac:dyDescent="0.15">
      <c r="O140">
        <f t="shared" si="219"/>
        <v>0</v>
      </c>
      <c r="V140" s="39">
        <v>12</v>
      </c>
      <c r="W140" s="39">
        <v>4</v>
      </c>
      <c r="X140" s="15">
        <v>0</v>
      </c>
      <c r="Z140" s="14" t="str">
        <f t="shared" si="220"/>
        <v>NA</v>
      </c>
      <c r="AA140" s="14" t="str">
        <f t="shared" si="221"/>
        <v>NA</v>
      </c>
      <c r="AB140" s="14" t="str">
        <f t="shared" si="222"/>
        <v>NA</v>
      </c>
      <c r="AC140" s="14" t="str">
        <f t="shared" si="223"/>
        <v>NA</v>
      </c>
      <c r="AD140" s="14" t="str">
        <f t="shared" si="224"/>
        <v>NA</v>
      </c>
      <c r="AE140" s="14" t="str">
        <f t="shared" si="225"/>
        <v>NA</v>
      </c>
      <c r="AF140" s="14" t="str">
        <f t="shared" si="226"/>
        <v>NA</v>
      </c>
      <c r="AG140" s="14" t="str">
        <f t="shared" si="227"/>
        <v>NA</v>
      </c>
      <c r="AH140" s="14" t="str">
        <f t="shared" si="228"/>
        <v>NA</v>
      </c>
      <c r="AI140" s="14" t="str">
        <f t="shared" si="229"/>
        <v>NA</v>
      </c>
      <c r="AJ140" s="14" t="str">
        <f t="shared" si="230"/>
        <v>NA</v>
      </c>
      <c r="AK140" s="14" t="str">
        <f t="shared" si="231"/>
        <v>NA</v>
      </c>
      <c r="AL140" s="14">
        <f t="shared" si="232"/>
        <v>0</v>
      </c>
      <c r="AM140" s="14" t="str">
        <f t="shared" si="233"/>
        <v>NA</v>
      </c>
      <c r="AN140" s="11" t="str">
        <f t="shared" si="234"/>
        <v>NA</v>
      </c>
      <c r="AP140">
        <f t="shared" si="235"/>
        <v>0</v>
      </c>
      <c r="AQ140">
        <f t="shared" si="236"/>
        <v>0</v>
      </c>
      <c r="AR140">
        <f t="shared" si="237"/>
        <v>0</v>
      </c>
      <c r="AS140">
        <f t="shared" si="238"/>
        <v>0</v>
      </c>
      <c r="AT140">
        <f t="shared" si="239"/>
        <v>0</v>
      </c>
      <c r="AU140">
        <f t="shared" si="240"/>
        <v>0</v>
      </c>
      <c r="AV140">
        <f t="shared" si="241"/>
        <v>0</v>
      </c>
      <c r="AW140">
        <f t="shared" si="242"/>
        <v>0</v>
      </c>
      <c r="AX140">
        <f t="shared" si="243"/>
        <v>0</v>
      </c>
      <c r="AY140">
        <f t="shared" si="244"/>
        <v>0</v>
      </c>
      <c r="AZ140">
        <f t="shared" si="245"/>
        <v>0</v>
      </c>
      <c r="BA140">
        <f t="shared" si="246"/>
        <v>0</v>
      </c>
      <c r="BB140">
        <f t="shared" si="247"/>
        <v>0</v>
      </c>
      <c r="BD140">
        <f t="shared" si="248"/>
        <v>0</v>
      </c>
      <c r="BE140">
        <f t="shared" si="249"/>
        <v>0</v>
      </c>
      <c r="BF140">
        <f t="shared" si="250"/>
        <v>0</v>
      </c>
      <c r="BG140">
        <f t="shared" si="251"/>
        <v>0</v>
      </c>
      <c r="BH140">
        <f t="shared" si="252"/>
        <v>0</v>
      </c>
      <c r="BI140">
        <f t="shared" si="253"/>
        <v>0</v>
      </c>
      <c r="BJ140">
        <f t="shared" si="254"/>
        <v>0</v>
      </c>
      <c r="BK140">
        <f t="shared" si="255"/>
        <v>0</v>
      </c>
      <c r="BL140">
        <f t="shared" si="256"/>
        <v>0</v>
      </c>
      <c r="BM140">
        <f t="shared" si="257"/>
        <v>0</v>
      </c>
      <c r="BN140">
        <f t="shared" si="258"/>
        <v>0</v>
      </c>
      <c r="BO140">
        <f t="shared" si="259"/>
        <v>0</v>
      </c>
      <c r="BP140">
        <f t="shared" si="260"/>
        <v>0</v>
      </c>
      <c r="BQ140" t="str">
        <f t="shared" si="261"/>
        <v>NA</v>
      </c>
    </row>
    <row r="141" spans="15:69" x14ac:dyDescent="0.15">
      <c r="O141">
        <f t="shared" si="219"/>
        <v>0</v>
      </c>
      <c r="V141" s="39">
        <v>12</v>
      </c>
      <c r="W141" s="39">
        <v>4</v>
      </c>
      <c r="X141" s="15">
        <v>0</v>
      </c>
      <c r="Z141" s="14" t="str">
        <f t="shared" si="220"/>
        <v>NA</v>
      </c>
      <c r="AA141" s="14" t="str">
        <f t="shared" si="221"/>
        <v>NA</v>
      </c>
      <c r="AB141" s="14" t="str">
        <f t="shared" si="222"/>
        <v>NA</v>
      </c>
      <c r="AC141" s="14" t="str">
        <f t="shared" si="223"/>
        <v>NA</v>
      </c>
      <c r="AD141" s="14" t="str">
        <f t="shared" si="224"/>
        <v>NA</v>
      </c>
      <c r="AE141" s="14" t="str">
        <f t="shared" si="225"/>
        <v>NA</v>
      </c>
      <c r="AF141" s="14" t="str">
        <f t="shared" si="226"/>
        <v>NA</v>
      </c>
      <c r="AG141" s="14" t="str">
        <f t="shared" si="227"/>
        <v>NA</v>
      </c>
      <c r="AH141" s="14" t="str">
        <f t="shared" si="228"/>
        <v>NA</v>
      </c>
      <c r="AI141" s="14" t="str">
        <f t="shared" si="229"/>
        <v>NA</v>
      </c>
      <c r="AJ141" s="14" t="str">
        <f t="shared" si="230"/>
        <v>NA</v>
      </c>
      <c r="AK141" s="14" t="str">
        <f t="shared" si="231"/>
        <v>NA</v>
      </c>
      <c r="AL141" s="14">
        <f t="shared" si="232"/>
        <v>0</v>
      </c>
      <c r="AM141" s="14" t="str">
        <f t="shared" si="233"/>
        <v>NA</v>
      </c>
      <c r="AN141" s="11" t="str">
        <f t="shared" si="234"/>
        <v>NA</v>
      </c>
      <c r="AP141">
        <f t="shared" si="235"/>
        <v>0</v>
      </c>
      <c r="AQ141">
        <f t="shared" si="236"/>
        <v>0</v>
      </c>
      <c r="AR141">
        <f t="shared" si="237"/>
        <v>0</v>
      </c>
      <c r="AS141">
        <f t="shared" si="238"/>
        <v>0</v>
      </c>
      <c r="AT141">
        <f t="shared" si="239"/>
        <v>0</v>
      </c>
      <c r="AU141">
        <f t="shared" si="240"/>
        <v>0</v>
      </c>
      <c r="AV141">
        <f t="shared" si="241"/>
        <v>0</v>
      </c>
      <c r="AW141">
        <f t="shared" si="242"/>
        <v>0</v>
      </c>
      <c r="AX141">
        <f t="shared" si="243"/>
        <v>0</v>
      </c>
      <c r="AY141">
        <f t="shared" si="244"/>
        <v>0</v>
      </c>
      <c r="AZ141">
        <f t="shared" si="245"/>
        <v>0</v>
      </c>
      <c r="BA141">
        <f t="shared" si="246"/>
        <v>0</v>
      </c>
      <c r="BB141">
        <f t="shared" si="247"/>
        <v>0</v>
      </c>
      <c r="BD141">
        <f t="shared" si="248"/>
        <v>0</v>
      </c>
      <c r="BE141">
        <f t="shared" si="249"/>
        <v>0</v>
      </c>
      <c r="BF141">
        <f t="shared" si="250"/>
        <v>0</v>
      </c>
      <c r="BG141">
        <f t="shared" si="251"/>
        <v>0</v>
      </c>
      <c r="BH141">
        <f t="shared" si="252"/>
        <v>0</v>
      </c>
      <c r="BI141">
        <f t="shared" si="253"/>
        <v>0</v>
      </c>
      <c r="BJ141">
        <f t="shared" si="254"/>
        <v>0</v>
      </c>
      <c r="BK141">
        <f t="shared" si="255"/>
        <v>0</v>
      </c>
      <c r="BL141">
        <f t="shared" si="256"/>
        <v>0</v>
      </c>
      <c r="BM141">
        <f t="shared" si="257"/>
        <v>0</v>
      </c>
      <c r="BN141">
        <f t="shared" si="258"/>
        <v>0</v>
      </c>
      <c r="BO141">
        <f t="shared" si="259"/>
        <v>0</v>
      </c>
      <c r="BP141">
        <f t="shared" si="260"/>
        <v>0</v>
      </c>
      <c r="BQ141" t="str">
        <f t="shared" si="261"/>
        <v>NA</v>
      </c>
    </row>
    <row r="142" spans="15:69" x14ac:dyDescent="0.15">
      <c r="O142">
        <f t="shared" si="219"/>
        <v>0</v>
      </c>
      <c r="V142" s="39">
        <v>12</v>
      </c>
      <c r="W142" s="39">
        <v>4</v>
      </c>
      <c r="X142" s="15">
        <v>0</v>
      </c>
      <c r="Z142" s="14" t="str">
        <f t="shared" si="220"/>
        <v>NA</v>
      </c>
      <c r="AA142" s="14" t="str">
        <f t="shared" si="221"/>
        <v>NA</v>
      </c>
      <c r="AB142" s="14" t="str">
        <f t="shared" si="222"/>
        <v>NA</v>
      </c>
      <c r="AC142" s="14" t="str">
        <f t="shared" si="223"/>
        <v>NA</v>
      </c>
      <c r="AD142" s="14" t="str">
        <f t="shared" si="224"/>
        <v>NA</v>
      </c>
      <c r="AE142" s="14" t="str">
        <f t="shared" si="225"/>
        <v>NA</v>
      </c>
      <c r="AF142" s="14" t="str">
        <f t="shared" si="226"/>
        <v>NA</v>
      </c>
      <c r="AG142" s="14" t="str">
        <f t="shared" si="227"/>
        <v>NA</v>
      </c>
      <c r="AH142" s="14" t="str">
        <f t="shared" si="228"/>
        <v>NA</v>
      </c>
      <c r="AI142" s="14" t="str">
        <f t="shared" si="229"/>
        <v>NA</v>
      </c>
      <c r="AJ142" s="14" t="str">
        <f t="shared" si="230"/>
        <v>NA</v>
      </c>
      <c r="AK142" s="14" t="str">
        <f t="shared" si="231"/>
        <v>NA</v>
      </c>
      <c r="AL142" s="14">
        <f t="shared" si="232"/>
        <v>0</v>
      </c>
      <c r="AM142" s="14" t="str">
        <f t="shared" si="233"/>
        <v>NA</v>
      </c>
      <c r="AN142" s="11" t="str">
        <f t="shared" si="234"/>
        <v>NA</v>
      </c>
      <c r="AP142">
        <f t="shared" si="235"/>
        <v>0</v>
      </c>
      <c r="AQ142">
        <f t="shared" si="236"/>
        <v>0</v>
      </c>
      <c r="AR142">
        <f t="shared" si="237"/>
        <v>0</v>
      </c>
      <c r="AS142">
        <f t="shared" si="238"/>
        <v>0</v>
      </c>
      <c r="AT142">
        <f t="shared" si="239"/>
        <v>0</v>
      </c>
      <c r="AU142">
        <f t="shared" si="240"/>
        <v>0</v>
      </c>
      <c r="AV142">
        <f t="shared" si="241"/>
        <v>0</v>
      </c>
      <c r="AW142">
        <f t="shared" si="242"/>
        <v>0</v>
      </c>
      <c r="AX142">
        <f t="shared" si="243"/>
        <v>0</v>
      </c>
      <c r="AY142">
        <f t="shared" si="244"/>
        <v>0</v>
      </c>
      <c r="AZ142">
        <f t="shared" si="245"/>
        <v>0</v>
      </c>
      <c r="BA142">
        <f t="shared" si="246"/>
        <v>0</v>
      </c>
      <c r="BB142">
        <f t="shared" si="247"/>
        <v>0</v>
      </c>
      <c r="BD142">
        <f t="shared" si="248"/>
        <v>0</v>
      </c>
      <c r="BE142">
        <f t="shared" si="249"/>
        <v>0</v>
      </c>
      <c r="BF142">
        <f t="shared" si="250"/>
        <v>0</v>
      </c>
      <c r="BG142">
        <f t="shared" si="251"/>
        <v>0</v>
      </c>
      <c r="BH142">
        <f t="shared" si="252"/>
        <v>0</v>
      </c>
      <c r="BI142">
        <f t="shared" si="253"/>
        <v>0</v>
      </c>
      <c r="BJ142">
        <f t="shared" si="254"/>
        <v>0</v>
      </c>
      <c r="BK142">
        <f t="shared" si="255"/>
        <v>0</v>
      </c>
      <c r="BL142">
        <f t="shared" si="256"/>
        <v>0</v>
      </c>
      <c r="BM142">
        <f t="shared" si="257"/>
        <v>0</v>
      </c>
      <c r="BN142">
        <f t="shared" si="258"/>
        <v>0</v>
      </c>
      <c r="BO142">
        <f t="shared" si="259"/>
        <v>0</v>
      </c>
      <c r="BP142">
        <f t="shared" si="260"/>
        <v>0</v>
      </c>
      <c r="BQ142" t="str">
        <f t="shared" si="261"/>
        <v>NA</v>
      </c>
    </row>
    <row r="143" spans="15:69" x14ac:dyDescent="0.15">
      <c r="O143">
        <f t="shared" si="219"/>
        <v>0</v>
      </c>
      <c r="V143" s="39">
        <v>12</v>
      </c>
      <c r="W143" s="39">
        <v>4</v>
      </c>
      <c r="X143" s="15">
        <v>0</v>
      </c>
      <c r="Z143" s="14" t="str">
        <f t="shared" si="220"/>
        <v>NA</v>
      </c>
      <c r="AA143" s="14" t="str">
        <f t="shared" si="221"/>
        <v>NA</v>
      </c>
      <c r="AB143" s="14" t="str">
        <f t="shared" si="222"/>
        <v>NA</v>
      </c>
      <c r="AC143" s="14" t="str">
        <f t="shared" si="223"/>
        <v>NA</v>
      </c>
      <c r="AD143" s="14" t="str">
        <f t="shared" si="224"/>
        <v>NA</v>
      </c>
      <c r="AE143" s="14" t="str">
        <f t="shared" si="225"/>
        <v>NA</v>
      </c>
      <c r="AF143" s="14" t="str">
        <f t="shared" si="226"/>
        <v>NA</v>
      </c>
      <c r="AG143" s="14" t="str">
        <f t="shared" si="227"/>
        <v>NA</v>
      </c>
      <c r="AH143" s="14" t="str">
        <f t="shared" si="228"/>
        <v>NA</v>
      </c>
      <c r="AI143" s="14" t="str">
        <f t="shared" si="229"/>
        <v>NA</v>
      </c>
      <c r="AJ143" s="14" t="str">
        <f t="shared" si="230"/>
        <v>NA</v>
      </c>
      <c r="AK143" s="14" t="str">
        <f t="shared" si="231"/>
        <v>NA</v>
      </c>
      <c r="AL143" s="14">
        <f t="shared" si="232"/>
        <v>0</v>
      </c>
      <c r="AM143" s="14" t="str">
        <f t="shared" si="233"/>
        <v>NA</v>
      </c>
      <c r="AN143" s="11" t="str">
        <f t="shared" si="234"/>
        <v>NA</v>
      </c>
      <c r="AP143">
        <f t="shared" si="235"/>
        <v>0</v>
      </c>
      <c r="AQ143">
        <f t="shared" si="236"/>
        <v>0</v>
      </c>
      <c r="AR143">
        <f t="shared" si="237"/>
        <v>0</v>
      </c>
      <c r="AS143">
        <f t="shared" si="238"/>
        <v>0</v>
      </c>
      <c r="AT143">
        <f t="shared" si="239"/>
        <v>0</v>
      </c>
      <c r="AU143">
        <f t="shared" si="240"/>
        <v>0</v>
      </c>
      <c r="AV143">
        <f t="shared" si="241"/>
        <v>0</v>
      </c>
      <c r="AW143">
        <f t="shared" si="242"/>
        <v>0</v>
      </c>
      <c r="AX143">
        <f t="shared" si="243"/>
        <v>0</v>
      </c>
      <c r="AY143">
        <f t="shared" si="244"/>
        <v>0</v>
      </c>
      <c r="AZ143">
        <f t="shared" si="245"/>
        <v>0</v>
      </c>
      <c r="BA143">
        <f t="shared" si="246"/>
        <v>0</v>
      </c>
      <c r="BB143">
        <f t="shared" si="247"/>
        <v>0</v>
      </c>
      <c r="BD143">
        <f t="shared" si="248"/>
        <v>0</v>
      </c>
      <c r="BE143">
        <f t="shared" si="249"/>
        <v>0</v>
      </c>
      <c r="BF143">
        <f t="shared" si="250"/>
        <v>0</v>
      </c>
      <c r="BG143">
        <f t="shared" si="251"/>
        <v>0</v>
      </c>
      <c r="BH143">
        <f t="shared" si="252"/>
        <v>0</v>
      </c>
      <c r="BI143">
        <f t="shared" si="253"/>
        <v>0</v>
      </c>
      <c r="BJ143">
        <f t="shared" si="254"/>
        <v>0</v>
      </c>
      <c r="BK143">
        <f t="shared" si="255"/>
        <v>0</v>
      </c>
      <c r="BL143">
        <f t="shared" si="256"/>
        <v>0</v>
      </c>
      <c r="BM143">
        <f t="shared" si="257"/>
        <v>0</v>
      </c>
      <c r="BN143">
        <f t="shared" si="258"/>
        <v>0</v>
      </c>
      <c r="BO143">
        <f t="shared" si="259"/>
        <v>0</v>
      </c>
      <c r="BP143">
        <f t="shared" si="260"/>
        <v>0</v>
      </c>
      <c r="BQ143" t="str">
        <f t="shared" si="261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115"/>
  <sheetViews>
    <sheetView tabSelected="1" workbookViewId="0">
      <selection activeCell="O27" sqref="O27"/>
    </sheetView>
  </sheetViews>
  <sheetFormatPr defaultRowHeight="13.5" x14ac:dyDescent="0.15"/>
  <cols>
    <col min="2" max="2" width="27.375" customWidth="1"/>
    <col min="25" max="25" width="9" style="43"/>
  </cols>
  <sheetData>
    <row r="1" spans="2:28" x14ac:dyDescent="0.15">
      <c r="B1" t="s">
        <v>65</v>
      </c>
      <c r="C1">
        <v>1.2885279999999999</v>
      </c>
    </row>
    <row r="2" spans="2:28" x14ac:dyDescent="0.15">
      <c r="B2" t="s">
        <v>66</v>
      </c>
      <c r="C2">
        <v>1049.586</v>
      </c>
      <c r="E2" t="s">
        <v>76</v>
      </c>
      <c r="F2" t="s">
        <v>75</v>
      </c>
    </row>
    <row r="3" spans="2:28" x14ac:dyDescent="0.15">
      <c r="M3" s="42" t="s">
        <v>193</v>
      </c>
      <c r="N3" s="42"/>
      <c r="O3" s="42" t="s">
        <v>193</v>
      </c>
      <c r="P3" s="42"/>
      <c r="Q3" s="42" t="s">
        <v>193</v>
      </c>
      <c r="R3" s="42"/>
      <c r="S3" s="42" t="s">
        <v>193</v>
      </c>
      <c r="T3" s="42"/>
      <c r="U3" s="42" t="s">
        <v>193</v>
      </c>
      <c r="V3" s="42"/>
      <c r="W3" s="42" t="s">
        <v>193</v>
      </c>
      <c r="X3" s="42"/>
      <c r="Y3" s="44" t="s">
        <v>194</v>
      </c>
      <c r="Z3" s="45"/>
      <c r="AA3" s="42" t="s">
        <v>194</v>
      </c>
      <c r="AB3" s="42"/>
    </row>
    <row r="4" spans="2:28" x14ac:dyDescent="0.15">
      <c r="G4" t="s">
        <v>61</v>
      </c>
      <c r="H4" t="s">
        <v>62</v>
      </c>
      <c r="I4" t="s">
        <v>63</v>
      </c>
      <c r="J4" t="s">
        <v>64</v>
      </c>
      <c r="M4" t="s">
        <v>67</v>
      </c>
      <c r="O4" t="s">
        <v>68</v>
      </c>
      <c r="Q4" t="s">
        <v>69</v>
      </c>
      <c r="S4" t="s">
        <v>70</v>
      </c>
      <c r="U4" t="s">
        <v>71</v>
      </c>
      <c r="W4" t="s">
        <v>72</v>
      </c>
      <c r="Y4" s="43" t="s">
        <v>73</v>
      </c>
      <c r="AA4" t="s">
        <v>74</v>
      </c>
    </row>
    <row r="5" spans="2:28" x14ac:dyDescent="0.15">
      <c r="B5" t="s">
        <v>79</v>
      </c>
      <c r="C5">
        <v>236</v>
      </c>
      <c r="D5">
        <v>31.740274599542332</v>
      </c>
      <c r="E5" s="36">
        <f>D5-D$5</f>
        <v>0</v>
      </c>
      <c r="F5" s="36">
        <f t="shared" ref="F5:F68" si="0">E$115-E5</f>
        <v>1745.7151029748284</v>
      </c>
      <c r="G5">
        <v>1.8062283332836427E-3</v>
      </c>
      <c r="H5">
        <v>0.1312559506580743</v>
      </c>
      <c r="I5">
        <v>8.5691670190455975E-3</v>
      </c>
      <c r="J5">
        <v>2.0212096555403083E-2</v>
      </c>
      <c r="M5">
        <v>0</v>
      </c>
      <c r="N5">
        <v>1.8062283332836427E-3</v>
      </c>
      <c r="O5">
        <v>0</v>
      </c>
      <c r="P5">
        <v>5.4309526026276561E-4</v>
      </c>
      <c r="Q5">
        <v>0</v>
      </c>
      <c r="R5">
        <v>0.1312559506580743</v>
      </c>
      <c r="S5">
        <v>15.870137299771386</v>
      </c>
      <c r="T5">
        <v>0.13699502497603294</v>
      </c>
      <c r="U5">
        <v>0</v>
      </c>
      <c r="V5">
        <v>8.5691670190455975E-3</v>
      </c>
      <c r="W5">
        <v>0</v>
      </c>
      <c r="X5">
        <v>3.9137774302726858E-3</v>
      </c>
      <c r="Y5" s="43">
        <v>0</v>
      </c>
      <c r="Z5">
        <v>2.0212096555403083E-2</v>
      </c>
      <c r="AA5">
        <v>0</v>
      </c>
      <c r="AB5">
        <v>2.0073693298904381E-2</v>
      </c>
    </row>
    <row r="6" spans="2:28" x14ac:dyDescent="0.15">
      <c r="B6" t="s">
        <v>80</v>
      </c>
      <c r="C6">
        <v>237</v>
      </c>
      <c r="D6">
        <v>47.610411899313497</v>
      </c>
      <c r="E6" s="36">
        <f t="shared" ref="E6:E69" si="1">D6-D$5</f>
        <v>15.870137299771166</v>
      </c>
      <c r="F6" s="36">
        <f t="shared" si="0"/>
        <v>1729.8449656750572</v>
      </c>
      <c r="G6">
        <v>1.5474726881057131E-3</v>
      </c>
      <c r="H6">
        <v>0.13224517947793421</v>
      </c>
      <c r="I6">
        <v>9.5138384655999424E-3</v>
      </c>
      <c r="J6">
        <v>1.950474728354061E-2</v>
      </c>
      <c r="M6">
        <v>15.870137299771166</v>
      </c>
      <c r="N6">
        <v>1.5474726881057131E-3</v>
      </c>
      <c r="O6">
        <v>15.870137299771386</v>
      </c>
      <c r="P6">
        <v>9.2781488213954121E-4</v>
      </c>
      <c r="Q6">
        <v>15.870137299771166</v>
      </c>
      <c r="R6">
        <v>0.13224517947793421</v>
      </c>
      <c r="S6">
        <v>31.740274599542545</v>
      </c>
      <c r="T6">
        <v>0.13588479916560622</v>
      </c>
      <c r="U6">
        <v>15.870137299771166</v>
      </c>
      <c r="V6">
        <v>9.5138384655999424E-3</v>
      </c>
      <c r="W6">
        <v>15.870137299771386</v>
      </c>
      <c r="X6">
        <v>4.1711563480241092E-3</v>
      </c>
      <c r="Y6" s="43">
        <v>15.870137299771166</v>
      </c>
      <c r="Z6">
        <v>1.950474728354061E-2</v>
      </c>
      <c r="AA6">
        <v>15.870137299771386</v>
      </c>
      <c r="AB6">
        <v>1.9013525764421398E-2</v>
      </c>
    </row>
    <row r="7" spans="2:28" x14ac:dyDescent="0.15">
      <c r="B7" t="s">
        <v>81</v>
      </c>
      <c r="C7">
        <v>238</v>
      </c>
      <c r="D7">
        <v>63.480549199084663</v>
      </c>
      <c r="E7" s="36">
        <f t="shared" si="1"/>
        <v>31.740274599542332</v>
      </c>
      <c r="F7" s="36">
        <f t="shared" si="0"/>
        <v>1713.9748283752861</v>
      </c>
      <c r="G7">
        <v>1.3252998008280153E-3</v>
      </c>
      <c r="H7">
        <v>0.13263469384501683</v>
      </c>
      <c r="I7">
        <v>1.0432400084912544E-2</v>
      </c>
      <c r="J7">
        <v>1.9023093383104234E-2</v>
      </c>
      <c r="M7">
        <v>31.740274599542332</v>
      </c>
      <c r="N7">
        <v>1.3252998008280153E-3</v>
      </c>
      <c r="O7">
        <v>31.740274599542545</v>
      </c>
      <c r="P7">
        <v>1.5163065417028842E-3</v>
      </c>
      <c r="Q7">
        <v>31.740274599542332</v>
      </c>
      <c r="R7">
        <v>0.13263469384501683</v>
      </c>
      <c r="S7">
        <v>47.610411899313704</v>
      </c>
      <c r="T7">
        <v>0.13752825662776916</v>
      </c>
      <c r="U7">
        <v>31.740274599542332</v>
      </c>
      <c r="V7">
        <v>1.0432400084912544E-2</v>
      </c>
      <c r="W7">
        <v>31.740274599542545</v>
      </c>
      <c r="X7">
        <v>4.5375475923638926E-3</v>
      </c>
      <c r="Y7" s="43">
        <v>31.740274599542332</v>
      </c>
      <c r="Z7">
        <v>1.9023093383104234E-2</v>
      </c>
      <c r="AA7">
        <v>31.740274599542545</v>
      </c>
      <c r="AB7">
        <v>1.819137179074538E-2</v>
      </c>
    </row>
    <row r="8" spans="2:28" x14ac:dyDescent="0.15">
      <c r="B8" t="s">
        <v>82</v>
      </c>
      <c r="C8">
        <v>239</v>
      </c>
      <c r="D8">
        <v>79.350686498855822</v>
      </c>
      <c r="E8" s="36">
        <f t="shared" si="1"/>
        <v>47.61041189931349</v>
      </c>
      <c r="F8" s="36">
        <f t="shared" si="0"/>
        <v>1698.1046910755149</v>
      </c>
      <c r="G8">
        <v>1.425680777994342E-3</v>
      </c>
      <c r="H8">
        <v>0.13352221131220571</v>
      </c>
      <c r="I8">
        <v>1.0542594054135044E-2</v>
      </c>
      <c r="J8">
        <v>1.886490267795982E-2</v>
      </c>
      <c r="M8">
        <v>47.61041189931349</v>
      </c>
      <c r="N8">
        <v>1.425680777994342E-3</v>
      </c>
      <c r="O8">
        <v>47.610411899313704</v>
      </c>
      <c r="P8">
        <v>1.0312707739772004E-3</v>
      </c>
      <c r="Q8">
        <v>47.61041189931349</v>
      </c>
      <c r="R8">
        <v>0.13352221131220571</v>
      </c>
      <c r="S8">
        <v>63.480549199084862</v>
      </c>
      <c r="T8">
        <v>0.13963527193797384</v>
      </c>
      <c r="U8">
        <v>47.61041189931349</v>
      </c>
      <c r="V8">
        <v>1.0542594054135044E-2</v>
      </c>
      <c r="W8">
        <v>47.610411899313704</v>
      </c>
      <c r="X8">
        <v>5.7170512911611654E-3</v>
      </c>
      <c r="Y8" s="43">
        <v>47.61041189931349</v>
      </c>
      <c r="Z8">
        <v>1.886490267795982E-2</v>
      </c>
      <c r="AA8">
        <v>47.610411899313704</v>
      </c>
      <c r="AB8">
        <v>1.8102297679542162E-2</v>
      </c>
    </row>
    <row r="9" spans="2:28" x14ac:dyDescent="0.15">
      <c r="B9" t="s">
        <v>83</v>
      </c>
      <c r="C9">
        <v>240</v>
      </c>
      <c r="D9">
        <v>95.220823798626995</v>
      </c>
      <c r="E9" s="36">
        <f t="shared" si="1"/>
        <v>63.480549199084663</v>
      </c>
      <c r="F9" s="36">
        <f t="shared" si="0"/>
        <v>1682.2345537757437</v>
      </c>
      <c r="G9">
        <v>4.9127914121116305E-4</v>
      </c>
      <c r="H9">
        <v>0.13638918785103082</v>
      </c>
      <c r="I9">
        <v>1.0054335264459348E-2</v>
      </c>
      <c r="J9">
        <v>1.9370219078007983E-2</v>
      </c>
      <c r="M9">
        <v>63.480549199084663</v>
      </c>
      <c r="N9">
        <v>4.9127914121116305E-4</v>
      </c>
      <c r="O9">
        <v>63.480549199084862</v>
      </c>
      <c r="P9">
        <v>5.4332926894695233E-4</v>
      </c>
      <c r="Q9">
        <v>63.480549199084663</v>
      </c>
      <c r="R9">
        <v>0.13638918785103082</v>
      </c>
      <c r="S9">
        <v>79.350686498856021</v>
      </c>
      <c r="T9">
        <v>0.14366602410425328</v>
      </c>
      <c r="U9">
        <v>63.480549199084663</v>
      </c>
      <c r="V9">
        <v>1.0054335264459348E-2</v>
      </c>
      <c r="W9">
        <v>63.480549199084862</v>
      </c>
      <c r="X9">
        <v>6.4442008329564267E-3</v>
      </c>
      <c r="Y9" s="43">
        <v>79.350686498855836</v>
      </c>
      <c r="Z9">
        <v>1.7900963640638486E-2</v>
      </c>
      <c r="AA9">
        <v>63.480549199084862</v>
      </c>
      <c r="AB9">
        <v>1.8424167563691005E-2</v>
      </c>
    </row>
    <row r="10" spans="2:28" x14ac:dyDescent="0.15">
      <c r="B10" t="s">
        <v>84</v>
      </c>
      <c r="C10">
        <v>241</v>
      </c>
      <c r="D10">
        <v>111.09096109839817</v>
      </c>
      <c r="E10" s="36">
        <f t="shared" si="1"/>
        <v>79.350686498855836</v>
      </c>
      <c r="F10" s="36">
        <f t="shared" si="0"/>
        <v>1666.3644164759726</v>
      </c>
      <c r="G10">
        <v>1.2904565589630863E-3</v>
      </c>
      <c r="H10">
        <v>0.12425047221370036</v>
      </c>
      <c r="I10">
        <v>1.0578276302355912E-2</v>
      </c>
      <c r="J10">
        <v>1.7900963640638486E-2</v>
      </c>
      <c r="M10">
        <v>79.350686498855836</v>
      </c>
      <c r="N10">
        <v>1.2904565589630863E-3</v>
      </c>
      <c r="O10">
        <v>79.350686498856021</v>
      </c>
      <c r="P10">
        <v>2.4044388161900791E-3</v>
      </c>
      <c r="Q10">
        <v>111.09096109839815</v>
      </c>
      <c r="R10">
        <v>0.13773827883402012</v>
      </c>
      <c r="S10">
        <v>95.22082379862718</v>
      </c>
      <c r="T10">
        <v>0.14403012472146912</v>
      </c>
      <c r="U10">
        <v>79.350686498855836</v>
      </c>
      <c r="V10">
        <v>1.0578276302355912E-2</v>
      </c>
      <c r="W10">
        <v>79.350686498856021</v>
      </c>
      <c r="X10">
        <v>7.3905472918526218E-3</v>
      </c>
      <c r="Y10" s="43">
        <v>95.220823798626995</v>
      </c>
      <c r="Z10">
        <v>1.6492352253259672E-2</v>
      </c>
      <c r="AA10">
        <v>79.350686498856021</v>
      </c>
      <c r="AB10">
        <v>1.8484536420477003E-2</v>
      </c>
    </row>
    <row r="11" spans="2:28" x14ac:dyDescent="0.15">
      <c r="B11" t="s">
        <v>85</v>
      </c>
      <c r="C11">
        <v>242</v>
      </c>
      <c r="D11">
        <v>126.96109839816933</v>
      </c>
      <c r="E11" s="36">
        <f t="shared" si="1"/>
        <v>95.220823798626995</v>
      </c>
      <c r="F11" s="36">
        <f t="shared" si="0"/>
        <v>1650.4942791762014</v>
      </c>
      <c r="G11">
        <v>8.8080532555330211E-4</v>
      </c>
      <c r="H11">
        <v>0.12873489884752393</v>
      </c>
      <c r="I11">
        <v>1.1216959331621541E-2</v>
      </c>
      <c r="J11">
        <v>1.6492352253259672E-2</v>
      </c>
      <c r="M11">
        <v>95.220823798626995</v>
      </c>
      <c r="N11">
        <v>8.8080532555330211E-4</v>
      </c>
      <c r="O11">
        <v>95.22082379862718</v>
      </c>
      <c r="P11">
        <v>1.4223756814694402E-3</v>
      </c>
      <c r="Q11">
        <v>126.96109839816931</v>
      </c>
      <c r="R11">
        <v>0.13845889465218644</v>
      </c>
      <c r="S11">
        <v>111.09096109839834</v>
      </c>
      <c r="T11">
        <v>0.14452767777252454</v>
      </c>
      <c r="U11">
        <v>95.220823798626995</v>
      </c>
      <c r="V11">
        <v>1.1216959331621541E-2</v>
      </c>
      <c r="W11">
        <v>95.22082379862718</v>
      </c>
      <c r="X11">
        <v>8.2351435133651632E-3</v>
      </c>
      <c r="Y11" s="43">
        <v>111.09096109839815</v>
      </c>
      <c r="Z11">
        <v>1.6680965667042608E-2</v>
      </c>
    </row>
    <row r="12" spans="2:28" x14ac:dyDescent="0.15">
      <c r="B12" t="s">
        <v>86</v>
      </c>
      <c r="C12">
        <v>243</v>
      </c>
      <c r="D12">
        <v>142.83123569794049</v>
      </c>
      <c r="E12" s="36">
        <f t="shared" si="1"/>
        <v>111.09096109839815</v>
      </c>
      <c r="F12" s="36">
        <f t="shared" si="0"/>
        <v>1634.6241418764303</v>
      </c>
      <c r="G12">
        <v>1.891609774887375E-3</v>
      </c>
      <c r="H12">
        <v>0.13773827883402012</v>
      </c>
      <c r="I12">
        <v>1.1900550206505075E-2</v>
      </c>
      <c r="J12">
        <v>1.6680965667042608E-2</v>
      </c>
      <c r="M12">
        <v>111.09096109839815</v>
      </c>
      <c r="N12">
        <v>1.891609774887375E-3</v>
      </c>
      <c r="O12">
        <v>111.09096109839834</v>
      </c>
      <c r="P12">
        <v>1.8574789818692867E-3</v>
      </c>
      <c r="Q12">
        <v>142.83123569794049</v>
      </c>
      <c r="R12">
        <v>0.1389411509505494</v>
      </c>
      <c r="S12">
        <v>126.9610983981695</v>
      </c>
      <c r="T12">
        <v>0.14556075515106692</v>
      </c>
      <c r="U12">
        <v>111.09096109839815</v>
      </c>
      <c r="V12">
        <v>1.1900550206505075E-2</v>
      </c>
      <c r="W12">
        <v>111.09096109839834</v>
      </c>
      <c r="X12">
        <v>7.9710522643295055E-3</v>
      </c>
      <c r="Y12" s="43">
        <v>126.96109839816931</v>
      </c>
      <c r="Z12">
        <v>1.6213158793065681E-2</v>
      </c>
    </row>
    <row r="13" spans="2:28" x14ac:dyDescent="0.15">
      <c r="B13" t="s">
        <v>87</v>
      </c>
      <c r="C13">
        <v>244</v>
      </c>
      <c r="D13">
        <v>158.70137299771164</v>
      </c>
      <c r="E13" s="36">
        <f t="shared" si="1"/>
        <v>126.96109839816931</v>
      </c>
      <c r="F13" s="36">
        <f t="shared" si="0"/>
        <v>1618.7540045766591</v>
      </c>
      <c r="G13">
        <v>2.2250478078507199E-3</v>
      </c>
      <c r="H13">
        <v>0.13845889465218644</v>
      </c>
      <c r="I13">
        <v>1.1610359973301638E-2</v>
      </c>
      <c r="J13">
        <v>1.6213158793065681E-2</v>
      </c>
      <c r="M13">
        <v>126.96109839816931</v>
      </c>
      <c r="N13">
        <v>2.2250478078507199E-3</v>
      </c>
      <c r="O13">
        <v>126.9610983981695</v>
      </c>
      <c r="P13">
        <v>2.0114652673706829E-3</v>
      </c>
      <c r="Q13">
        <v>158.70137299771164</v>
      </c>
      <c r="R13">
        <v>0.13913711603769613</v>
      </c>
      <c r="S13">
        <v>142.83123569794066</v>
      </c>
      <c r="T13">
        <v>0.14813536974495983</v>
      </c>
      <c r="U13">
        <v>126.96109839816931</v>
      </c>
      <c r="V13">
        <v>1.1610359973301638E-2</v>
      </c>
      <c r="W13">
        <v>126.9610983981695</v>
      </c>
      <c r="X13">
        <v>8.6183071834916563E-3</v>
      </c>
      <c r="Y13" s="43">
        <v>142.83123569794049</v>
      </c>
      <c r="Z13">
        <v>1.7108896661079738E-2</v>
      </c>
    </row>
    <row r="14" spans="2:28" x14ac:dyDescent="0.15">
      <c r="B14" t="s">
        <v>88</v>
      </c>
      <c r="C14">
        <v>245</v>
      </c>
      <c r="D14">
        <v>174.57151029748283</v>
      </c>
      <c r="E14" s="36">
        <f t="shared" si="1"/>
        <v>142.83123569794049</v>
      </c>
      <c r="F14" s="36">
        <f t="shared" si="0"/>
        <v>1602.8838672768879</v>
      </c>
      <c r="G14">
        <v>2.0925700486859756E-3</v>
      </c>
      <c r="H14">
        <v>0.1389411509505494</v>
      </c>
      <c r="I14">
        <v>1.1538804906926218E-2</v>
      </c>
      <c r="J14">
        <v>1.7108896661079738E-2</v>
      </c>
      <c r="M14">
        <v>142.83123569794049</v>
      </c>
      <c r="N14">
        <v>2.0925700486859756E-3</v>
      </c>
      <c r="O14">
        <v>142.83123569794066</v>
      </c>
      <c r="P14">
        <v>2.1490374643431303E-3</v>
      </c>
      <c r="Q14">
        <v>174.5715102974828</v>
      </c>
      <c r="R14">
        <v>0.13989466781031568</v>
      </c>
      <c r="S14">
        <v>158.70137299771181</v>
      </c>
      <c r="T14">
        <v>0.1487497977760748</v>
      </c>
      <c r="U14">
        <v>142.83123569794049</v>
      </c>
      <c r="V14">
        <v>1.1538804906926218E-2</v>
      </c>
      <c r="W14">
        <v>142.83123569794066</v>
      </c>
      <c r="X14">
        <v>8.544220680965808E-3</v>
      </c>
      <c r="Y14" s="43">
        <v>158.70137299771164</v>
      </c>
      <c r="Z14">
        <v>1.6696485785897608E-2</v>
      </c>
    </row>
    <row r="15" spans="2:28" x14ac:dyDescent="0.15">
      <c r="B15" t="s">
        <v>89</v>
      </c>
      <c r="C15">
        <v>246</v>
      </c>
      <c r="D15">
        <v>190.44164759725399</v>
      </c>
      <c r="E15" s="36">
        <f t="shared" si="1"/>
        <v>158.70137299771164</v>
      </c>
      <c r="F15" s="36">
        <f t="shared" si="0"/>
        <v>1587.0137299771168</v>
      </c>
      <c r="G15">
        <v>1.082153582647197E-3</v>
      </c>
      <c r="H15">
        <v>0.13913711603769613</v>
      </c>
      <c r="I15">
        <v>1.1778928420663621E-2</v>
      </c>
      <c r="J15">
        <v>1.6696485785897608E-2</v>
      </c>
      <c r="M15">
        <v>158.70137299771164</v>
      </c>
      <c r="N15">
        <v>1.082153582647197E-3</v>
      </c>
      <c r="O15">
        <v>158.70137299771181</v>
      </c>
      <c r="P15">
        <v>2.7386895403752817E-3</v>
      </c>
      <c r="Q15">
        <v>190.44164759725402</v>
      </c>
      <c r="R15">
        <v>0.13829644263077526</v>
      </c>
      <c r="S15">
        <v>174.57151029748297</v>
      </c>
      <c r="T15">
        <v>0.1463230609586654</v>
      </c>
      <c r="U15">
        <v>158.70137299771164</v>
      </c>
      <c r="V15">
        <v>1.1778928420663621E-2</v>
      </c>
      <c r="W15">
        <v>158.70137299771181</v>
      </c>
      <c r="X15">
        <v>9.2047829144564584E-3</v>
      </c>
      <c r="Y15" s="43">
        <v>174.5715102974828</v>
      </c>
      <c r="Z15">
        <v>1.696938084109333E-2</v>
      </c>
    </row>
    <row r="16" spans="2:28" x14ac:dyDescent="0.15">
      <c r="B16" t="s">
        <v>90</v>
      </c>
      <c r="C16">
        <v>247</v>
      </c>
      <c r="D16">
        <v>206.31178489702515</v>
      </c>
      <c r="E16" s="36">
        <f t="shared" si="1"/>
        <v>174.5715102974828</v>
      </c>
      <c r="F16" s="36">
        <f t="shared" si="0"/>
        <v>1571.1435926773456</v>
      </c>
      <c r="G16">
        <v>2.1193606147298575E-3</v>
      </c>
      <c r="H16">
        <v>0.13989466781031568</v>
      </c>
      <c r="I16">
        <v>1.1598338950976927E-2</v>
      </c>
      <c r="J16">
        <v>1.696938084109333E-2</v>
      </c>
      <c r="M16">
        <v>174.5715102974828</v>
      </c>
      <c r="N16">
        <v>2.1193606147298575E-3</v>
      </c>
      <c r="O16">
        <v>174.57151029748297</v>
      </c>
      <c r="P16">
        <v>2.2428570455137326E-3</v>
      </c>
      <c r="Q16">
        <v>206.31178489702518</v>
      </c>
      <c r="R16">
        <v>0.1367690809216642</v>
      </c>
      <c r="S16">
        <v>190.44164759725413</v>
      </c>
      <c r="T16">
        <v>0.14772119710970341</v>
      </c>
      <c r="U16">
        <v>174.5715102974828</v>
      </c>
      <c r="V16">
        <v>1.1598338950976927E-2</v>
      </c>
      <c r="W16">
        <v>174.57151029748297</v>
      </c>
      <c r="X16">
        <v>8.9678275693889312E-3</v>
      </c>
      <c r="Y16" s="43">
        <v>190.44164759725402</v>
      </c>
      <c r="Z16">
        <v>1.7021850806464286E-2</v>
      </c>
    </row>
    <row r="17" spans="2:26" x14ac:dyDescent="0.15">
      <c r="B17" t="s">
        <v>91</v>
      </c>
      <c r="C17">
        <v>248</v>
      </c>
      <c r="D17">
        <v>222.18192219679634</v>
      </c>
      <c r="E17" s="36">
        <f t="shared" si="1"/>
        <v>190.44164759725402</v>
      </c>
      <c r="F17" s="36">
        <f t="shared" si="0"/>
        <v>1555.2734553775745</v>
      </c>
      <c r="G17">
        <v>1.374066209218344E-3</v>
      </c>
      <c r="H17">
        <v>0.13829644263077526</v>
      </c>
      <c r="I17">
        <v>1.1497969585191779E-2</v>
      </c>
      <c r="J17">
        <v>1.7021850806464286E-2</v>
      </c>
      <c r="M17">
        <v>190.44164759725402</v>
      </c>
      <c r="N17">
        <v>1.374066209218344E-3</v>
      </c>
      <c r="O17">
        <v>190.44164759725413</v>
      </c>
      <c r="P17">
        <v>1.6569932844329586E-3</v>
      </c>
      <c r="Q17">
        <v>222.18192219679634</v>
      </c>
      <c r="R17">
        <v>0.14268526368043971</v>
      </c>
      <c r="S17">
        <v>206.31178489702529</v>
      </c>
      <c r="T17">
        <v>0.14498930356745954</v>
      </c>
      <c r="U17">
        <v>190.44164759725402</v>
      </c>
      <c r="V17">
        <v>1.1497969585191779E-2</v>
      </c>
      <c r="W17">
        <v>190.44164759725413</v>
      </c>
      <c r="X17">
        <v>9.0062849306794448E-3</v>
      </c>
      <c r="Y17" s="43">
        <v>222.18192219679634</v>
      </c>
      <c r="Z17">
        <v>1.69838738957859E-2</v>
      </c>
    </row>
    <row r="18" spans="2:26" x14ac:dyDescent="0.15">
      <c r="B18" t="s">
        <v>92</v>
      </c>
      <c r="C18">
        <v>249</v>
      </c>
      <c r="D18">
        <v>238.05205949656749</v>
      </c>
      <c r="E18" s="36">
        <f t="shared" si="1"/>
        <v>206.31178489702518</v>
      </c>
      <c r="F18" s="36">
        <f t="shared" si="0"/>
        <v>1539.4033180778033</v>
      </c>
      <c r="G18">
        <v>1.6229113832035796E-3</v>
      </c>
      <c r="H18">
        <v>0.1367690809216642</v>
      </c>
      <c r="I18">
        <v>1.1478814246366943E-2</v>
      </c>
      <c r="J18">
        <v>2.0068533952710427E-2</v>
      </c>
      <c r="M18">
        <v>206.31178489702518</v>
      </c>
      <c r="N18">
        <v>1.6229113832035796E-3</v>
      </c>
      <c r="O18">
        <v>206.31178489702529</v>
      </c>
      <c r="P18">
        <v>2.7888786371813596E-3</v>
      </c>
      <c r="Q18">
        <v>238.05205949656749</v>
      </c>
      <c r="R18">
        <v>0.14002705525054399</v>
      </c>
      <c r="S18">
        <v>222.18192219679645</v>
      </c>
      <c r="T18">
        <v>0.14684417821739043</v>
      </c>
      <c r="U18">
        <v>206.31178489702518</v>
      </c>
      <c r="V18">
        <v>1.1478814246366943E-2</v>
      </c>
      <c r="W18">
        <v>206.31178489702529</v>
      </c>
      <c r="X18">
        <v>9.6340995069339221E-3</v>
      </c>
    </row>
    <row r="19" spans="2:26" x14ac:dyDescent="0.15">
      <c r="B19" t="s">
        <v>93</v>
      </c>
      <c r="C19">
        <v>250</v>
      </c>
      <c r="D19">
        <v>253.92219679633865</v>
      </c>
      <c r="E19" s="36">
        <f t="shared" si="1"/>
        <v>222.18192219679634</v>
      </c>
      <c r="F19" s="36">
        <f t="shared" si="0"/>
        <v>1523.5331807780321</v>
      </c>
      <c r="G19">
        <v>1.0935697910853534E-3</v>
      </c>
      <c r="H19">
        <v>0.14268526368043971</v>
      </c>
      <c r="I19">
        <v>1.1520099354143101E-2</v>
      </c>
      <c r="J19">
        <v>1.69838738957859E-2</v>
      </c>
      <c r="M19">
        <v>222.18192219679634</v>
      </c>
      <c r="N19">
        <v>1.0935697910853534E-3</v>
      </c>
      <c r="O19">
        <v>222.18192219679645</v>
      </c>
      <c r="P19">
        <v>2.5549592936930854E-3</v>
      </c>
      <c r="Q19">
        <v>253.92219679633865</v>
      </c>
      <c r="R19">
        <v>0.14249652063418894</v>
      </c>
      <c r="S19">
        <v>238.05205949656761</v>
      </c>
      <c r="T19">
        <v>0.14683893418349209</v>
      </c>
      <c r="U19">
        <v>222.18192219679634</v>
      </c>
      <c r="V19">
        <v>1.1520099354143101E-2</v>
      </c>
      <c r="W19">
        <v>222.18192219679645</v>
      </c>
      <c r="X19">
        <v>9.4656650395769093E-3</v>
      </c>
    </row>
    <row r="20" spans="2:26" x14ac:dyDescent="0.15">
      <c r="B20" t="s">
        <v>94</v>
      </c>
      <c r="C20">
        <v>251</v>
      </c>
      <c r="D20">
        <v>269.79233409610981</v>
      </c>
      <c r="E20" s="36">
        <f t="shared" si="1"/>
        <v>238.05205949656749</v>
      </c>
      <c r="F20" s="36">
        <f t="shared" si="0"/>
        <v>1507.663043478261</v>
      </c>
      <c r="G20">
        <v>2.5111699591715969E-3</v>
      </c>
      <c r="H20">
        <v>0.14002705525054399</v>
      </c>
      <c r="I20">
        <v>1.1875872752370476E-2</v>
      </c>
      <c r="J20">
        <v>1.832922241920798E-2</v>
      </c>
      <c r="M20">
        <v>238.05205949656749</v>
      </c>
      <c r="N20">
        <v>2.5111699591715969E-3</v>
      </c>
      <c r="O20">
        <v>238.05205949656761</v>
      </c>
      <c r="P20">
        <v>2.7347623249382056E-3</v>
      </c>
      <c r="Q20">
        <v>269.79233409610981</v>
      </c>
      <c r="R20">
        <v>0.14619239404039561</v>
      </c>
      <c r="S20">
        <v>253.92219679633877</v>
      </c>
      <c r="T20">
        <v>0.1476235223974077</v>
      </c>
      <c r="U20">
        <v>238.05205949656749</v>
      </c>
      <c r="V20">
        <v>1.1875872752370476E-2</v>
      </c>
      <c r="W20">
        <v>238.05205949656761</v>
      </c>
      <c r="X20">
        <v>9.3542663688167896E-3</v>
      </c>
    </row>
    <row r="21" spans="2:26" x14ac:dyDescent="0.15">
      <c r="B21" t="s">
        <v>95</v>
      </c>
      <c r="C21">
        <v>252</v>
      </c>
      <c r="D21">
        <v>285.66247139588097</v>
      </c>
      <c r="E21" s="36">
        <f t="shared" si="1"/>
        <v>253.92219679633865</v>
      </c>
      <c r="F21" s="36">
        <f t="shared" si="0"/>
        <v>1491.7929061784898</v>
      </c>
      <c r="G21">
        <v>2.3601944455841368E-3</v>
      </c>
      <c r="H21">
        <v>0.14249652063418894</v>
      </c>
      <c r="I21">
        <v>1.2074997023202515E-2</v>
      </c>
      <c r="J21">
        <v>1.7435020185594091E-2</v>
      </c>
      <c r="M21">
        <v>253.92219679633865</v>
      </c>
      <c r="N21">
        <v>2.3601944455841368E-3</v>
      </c>
      <c r="O21">
        <v>253.92219679633877</v>
      </c>
      <c r="P21">
        <v>2.632581346988279E-3</v>
      </c>
      <c r="Q21">
        <v>285.66247139588097</v>
      </c>
      <c r="R21">
        <v>0.14737343339139633</v>
      </c>
      <c r="S21">
        <v>269.79233409610993</v>
      </c>
      <c r="T21">
        <v>0.1473407208095536</v>
      </c>
      <c r="U21">
        <v>253.92219679633865</v>
      </c>
      <c r="V21">
        <v>1.2074997023202515E-2</v>
      </c>
      <c r="W21">
        <v>253.92219679633877</v>
      </c>
      <c r="X21">
        <v>1.0035991078833795E-2</v>
      </c>
    </row>
    <row r="22" spans="2:26" x14ac:dyDescent="0.15">
      <c r="B22" t="s">
        <v>96</v>
      </c>
      <c r="C22">
        <v>253</v>
      </c>
      <c r="D22">
        <v>301.53260869565213</v>
      </c>
      <c r="E22" s="36">
        <f t="shared" si="1"/>
        <v>269.79233409610981</v>
      </c>
      <c r="F22" s="36">
        <f t="shared" si="0"/>
        <v>1475.9227688787187</v>
      </c>
      <c r="G22">
        <v>2.9364709839282545E-3</v>
      </c>
      <c r="H22">
        <v>0.14619239404039561</v>
      </c>
      <c r="I22">
        <v>1.2371500779440369E-2</v>
      </c>
      <c r="J22">
        <v>1.7394790097974028E-2</v>
      </c>
      <c r="M22">
        <v>269.79233409610981</v>
      </c>
      <c r="N22">
        <v>2.9364709839282545E-3</v>
      </c>
      <c r="O22">
        <v>269.79233409610993</v>
      </c>
      <c r="P22">
        <v>2.035054038037722E-3</v>
      </c>
      <c r="Q22">
        <v>301.53260869565219</v>
      </c>
      <c r="R22">
        <v>0.14701437815683341</v>
      </c>
      <c r="S22">
        <v>285.66247139588108</v>
      </c>
      <c r="T22">
        <v>0.14750994088883032</v>
      </c>
      <c r="U22">
        <v>269.79233409610981</v>
      </c>
      <c r="V22">
        <v>1.2371500779440369E-2</v>
      </c>
      <c r="W22">
        <v>269.79233409610993</v>
      </c>
      <c r="X22">
        <v>1.0639428966455127E-2</v>
      </c>
    </row>
    <row r="23" spans="2:26" x14ac:dyDescent="0.15">
      <c r="B23" t="s">
        <v>97</v>
      </c>
      <c r="C23">
        <v>254</v>
      </c>
      <c r="D23">
        <v>317.40274599542329</v>
      </c>
      <c r="E23" s="36">
        <f t="shared" si="1"/>
        <v>285.66247139588097</v>
      </c>
      <c r="F23" s="36">
        <f t="shared" si="0"/>
        <v>1460.0526315789475</v>
      </c>
      <c r="G23">
        <v>1.6120563764585871E-3</v>
      </c>
      <c r="H23">
        <v>0.14737343339139633</v>
      </c>
      <c r="I23">
        <v>1.2760930146203759E-2</v>
      </c>
      <c r="J23">
        <v>1.7663671509029859E-2</v>
      </c>
      <c r="M23">
        <v>285.66247139588097</v>
      </c>
      <c r="N23">
        <v>1.6120563764585871E-3</v>
      </c>
      <c r="O23">
        <v>285.66247139588108</v>
      </c>
      <c r="P23">
        <v>2.0728326955114233E-3</v>
      </c>
      <c r="Q23">
        <v>317.40274599542334</v>
      </c>
      <c r="R23">
        <v>0.14811250048333877</v>
      </c>
      <c r="S23">
        <v>301.53260869565224</v>
      </c>
      <c r="T23">
        <v>0.14632023058865112</v>
      </c>
      <c r="U23">
        <v>285.66247139588097</v>
      </c>
      <c r="V23">
        <v>1.2760930146203759E-2</v>
      </c>
      <c r="W23">
        <v>285.66247139588108</v>
      </c>
      <c r="X23">
        <v>1.010241226366116E-2</v>
      </c>
    </row>
    <row r="24" spans="2:26" x14ac:dyDescent="0.15">
      <c r="B24" t="s">
        <v>98</v>
      </c>
      <c r="C24">
        <v>255</v>
      </c>
      <c r="D24">
        <v>333.2728832951945</v>
      </c>
      <c r="E24" s="36">
        <f t="shared" si="1"/>
        <v>301.53260869565219</v>
      </c>
      <c r="F24" s="36">
        <f t="shared" si="0"/>
        <v>1444.1824942791761</v>
      </c>
      <c r="G24">
        <v>2.8727172855484593E-3</v>
      </c>
      <c r="H24">
        <v>0.14701437815683341</v>
      </c>
      <c r="I24">
        <v>1.3436116853519992E-2</v>
      </c>
      <c r="J24">
        <v>1.7802914405825449E-2</v>
      </c>
      <c r="M24">
        <v>301.53260869565219</v>
      </c>
      <c r="N24">
        <v>2.8727172855484593E-3</v>
      </c>
      <c r="O24">
        <v>301.53260869565224</v>
      </c>
      <c r="P24">
        <v>2.5521672697211314E-3</v>
      </c>
      <c r="Q24">
        <v>333.2728832951945</v>
      </c>
      <c r="R24">
        <v>0.14813194833615925</v>
      </c>
      <c r="S24">
        <v>317.4027459954234</v>
      </c>
      <c r="T24">
        <v>0.14676842053022629</v>
      </c>
      <c r="U24">
        <v>301.53260869565219</v>
      </c>
      <c r="V24">
        <v>1.3436116853519992E-2</v>
      </c>
      <c r="W24">
        <v>301.53260869565224</v>
      </c>
      <c r="X24">
        <v>1.0972507285000392E-2</v>
      </c>
    </row>
    <row r="25" spans="2:26" x14ac:dyDescent="0.15">
      <c r="B25" t="s">
        <v>99</v>
      </c>
      <c r="C25">
        <v>256</v>
      </c>
      <c r="D25">
        <v>349.14302059496566</v>
      </c>
      <c r="E25" s="36">
        <f t="shared" si="1"/>
        <v>317.40274599542334</v>
      </c>
      <c r="F25" s="36">
        <f t="shared" si="0"/>
        <v>1428.312356979405</v>
      </c>
      <c r="G25">
        <v>3.5803899492008757E-3</v>
      </c>
      <c r="H25">
        <v>0.14811250048333877</v>
      </c>
      <c r="I25">
        <v>1.3442346214201583E-2</v>
      </c>
      <c r="J25">
        <v>1.8586314954088971E-2</v>
      </c>
      <c r="M25">
        <v>317.40274599542334</v>
      </c>
      <c r="N25">
        <v>3.5803899492008757E-3</v>
      </c>
      <c r="O25">
        <v>317.4027459954234</v>
      </c>
      <c r="P25">
        <v>3.3606685452479681E-3</v>
      </c>
      <c r="Q25">
        <v>349.14302059496566</v>
      </c>
      <c r="R25">
        <v>0.14740415698820442</v>
      </c>
      <c r="S25">
        <v>333.27288329519456</v>
      </c>
      <c r="T25">
        <v>0.14880662194231734</v>
      </c>
      <c r="U25">
        <v>317.40274599542334</v>
      </c>
      <c r="V25">
        <v>1.3442346214201583E-2</v>
      </c>
      <c r="W25">
        <v>317.4027459954234</v>
      </c>
      <c r="X25">
        <v>1.11932565869543E-2</v>
      </c>
    </row>
    <row r="26" spans="2:26" x14ac:dyDescent="0.15">
      <c r="B26" t="s">
        <v>100</v>
      </c>
      <c r="C26">
        <v>257</v>
      </c>
      <c r="D26">
        <v>365.01315789473682</v>
      </c>
      <c r="E26" s="36">
        <f t="shared" si="1"/>
        <v>333.2728832951945</v>
      </c>
      <c r="F26" s="36">
        <f t="shared" si="0"/>
        <v>1412.4422196796338</v>
      </c>
      <c r="G26">
        <v>2.6193367834619874E-3</v>
      </c>
      <c r="H26">
        <v>0.14813194833615925</v>
      </c>
      <c r="I26">
        <v>1.4036347499048226E-2</v>
      </c>
      <c r="J26">
        <v>1.8874042662642209E-2</v>
      </c>
      <c r="M26">
        <v>333.2728832951945</v>
      </c>
      <c r="N26">
        <v>2.6193367834619874E-3</v>
      </c>
      <c r="O26">
        <v>333.27288329519456</v>
      </c>
      <c r="P26">
        <v>3.2387520999181308E-3</v>
      </c>
      <c r="Q26">
        <v>365.01315789473682</v>
      </c>
      <c r="R26">
        <v>0.14564946501669876</v>
      </c>
      <c r="S26">
        <v>349.14302059496572</v>
      </c>
      <c r="T26">
        <v>0.15058482441004212</v>
      </c>
      <c r="U26">
        <v>333.2728832951945</v>
      </c>
      <c r="V26">
        <v>1.4036347499048226E-2</v>
      </c>
      <c r="W26">
        <v>333.27288329519456</v>
      </c>
      <c r="X26">
        <v>1.1327600909345882E-2</v>
      </c>
    </row>
    <row r="27" spans="2:26" x14ac:dyDescent="0.15">
      <c r="B27" t="s">
        <v>101</v>
      </c>
      <c r="C27">
        <v>258</v>
      </c>
      <c r="D27">
        <v>380.88329519450798</v>
      </c>
      <c r="E27" s="36">
        <f t="shared" si="1"/>
        <v>349.14302059496566</v>
      </c>
      <c r="F27" s="36">
        <f t="shared" si="0"/>
        <v>1396.5720823798626</v>
      </c>
      <c r="G27">
        <v>2.4945392225461196E-3</v>
      </c>
      <c r="H27">
        <v>0.14740415698820442</v>
      </c>
      <c r="I27">
        <v>1.376342608232527E-2</v>
      </c>
      <c r="J27">
        <v>1.9318067138749912E-2</v>
      </c>
      <c r="M27">
        <v>349.14302059496566</v>
      </c>
      <c r="N27">
        <v>2.4945392225461196E-3</v>
      </c>
      <c r="O27">
        <v>349.14302059496572</v>
      </c>
      <c r="P27">
        <v>2.230550912269617E-3</v>
      </c>
      <c r="Q27">
        <v>380.88329519450798</v>
      </c>
      <c r="R27">
        <v>0.14831906069105538</v>
      </c>
      <c r="S27">
        <v>365.01315789473688</v>
      </c>
      <c r="T27">
        <v>0.15044533312610145</v>
      </c>
      <c r="U27">
        <v>349.14302059496566</v>
      </c>
      <c r="V27">
        <v>1.376342608232527E-2</v>
      </c>
      <c r="W27">
        <v>349.14302059496572</v>
      </c>
      <c r="X27">
        <v>1.1748106472376426E-2</v>
      </c>
    </row>
    <row r="28" spans="2:26" x14ac:dyDescent="0.15">
      <c r="B28" t="s">
        <v>102</v>
      </c>
      <c r="C28">
        <v>259</v>
      </c>
      <c r="D28">
        <v>396.75343249427914</v>
      </c>
      <c r="E28" s="36">
        <f t="shared" si="1"/>
        <v>365.01315789473682</v>
      </c>
      <c r="F28" s="36">
        <f t="shared" si="0"/>
        <v>1380.7019450800915</v>
      </c>
      <c r="G28">
        <v>1.9482574968959694E-3</v>
      </c>
      <c r="H28">
        <v>0.14564946501669876</v>
      </c>
      <c r="I28">
        <v>1.3458880170329993E-2</v>
      </c>
      <c r="J28">
        <v>1.9386099788620013E-2</v>
      </c>
      <c r="M28">
        <v>365.01315789473682</v>
      </c>
      <c r="N28">
        <v>1.9482574968959694E-3</v>
      </c>
      <c r="O28">
        <v>365.01315789473688</v>
      </c>
      <c r="P28">
        <v>2.4882822315292772E-3</v>
      </c>
      <c r="Q28">
        <v>396.75343249427914</v>
      </c>
      <c r="R28">
        <v>0.14860607562898762</v>
      </c>
      <c r="S28">
        <v>380.88329519450804</v>
      </c>
      <c r="T28">
        <v>0.15182327649776639</v>
      </c>
      <c r="U28">
        <v>365.01315789473682</v>
      </c>
      <c r="V28">
        <v>1.3458880170329993E-2</v>
      </c>
      <c r="W28">
        <v>365.01315789473688</v>
      </c>
      <c r="X28">
        <v>1.1794871563443917E-2</v>
      </c>
    </row>
    <row r="29" spans="2:26" x14ac:dyDescent="0.15">
      <c r="B29" t="s">
        <v>103</v>
      </c>
      <c r="C29">
        <v>260</v>
      </c>
      <c r="D29">
        <v>412.6235697940503</v>
      </c>
      <c r="E29" s="36">
        <f t="shared" si="1"/>
        <v>380.88329519450798</v>
      </c>
      <c r="F29" s="36">
        <f t="shared" si="0"/>
        <v>1364.8318077803203</v>
      </c>
      <c r="G29">
        <v>3.185178591898851E-3</v>
      </c>
      <c r="H29">
        <v>0.14831906069105538</v>
      </c>
      <c r="I29">
        <v>1.3879562192474446E-2</v>
      </c>
      <c r="J29">
        <v>1.9030598313438257E-2</v>
      </c>
      <c r="M29">
        <v>380.88329519450798</v>
      </c>
      <c r="N29">
        <v>3.185178591898851E-3</v>
      </c>
      <c r="O29">
        <v>380.88329519450804</v>
      </c>
      <c r="P29">
        <v>3.0486754965027077E-3</v>
      </c>
      <c r="Q29">
        <v>412.62356979405035</v>
      </c>
      <c r="R29">
        <v>0.14809011621816778</v>
      </c>
      <c r="S29">
        <v>396.7534324942792</v>
      </c>
      <c r="T29">
        <v>0.15151371516898987</v>
      </c>
      <c r="U29">
        <v>380.88329519450798</v>
      </c>
      <c r="V29">
        <v>1.3879562192474446E-2</v>
      </c>
      <c r="W29">
        <v>380.88329519450804</v>
      </c>
      <c r="X29">
        <v>1.2109911409519987E-2</v>
      </c>
    </row>
    <row r="30" spans="2:26" x14ac:dyDescent="0.15">
      <c r="B30" t="s">
        <v>104</v>
      </c>
      <c r="C30">
        <v>261</v>
      </c>
      <c r="D30">
        <v>428.49370709382146</v>
      </c>
      <c r="E30" s="36">
        <f t="shared" si="1"/>
        <v>396.75343249427914</v>
      </c>
      <c r="F30" s="36">
        <f t="shared" si="0"/>
        <v>1348.9616704805492</v>
      </c>
      <c r="G30">
        <v>3.618352676942869E-3</v>
      </c>
      <c r="H30">
        <v>0.14860607562898762</v>
      </c>
      <c r="I30">
        <v>1.3924858521308437E-2</v>
      </c>
      <c r="J30">
        <v>2.0872696276553433E-2</v>
      </c>
      <c r="M30">
        <v>396.75343249427914</v>
      </c>
      <c r="N30">
        <v>3.618352676942869E-3</v>
      </c>
      <c r="O30">
        <v>396.7534324942792</v>
      </c>
      <c r="P30">
        <v>2.148052240724895E-3</v>
      </c>
      <c r="Q30">
        <v>428.49370709382151</v>
      </c>
      <c r="R30">
        <v>0.14837736981104641</v>
      </c>
      <c r="S30">
        <v>412.62356979405035</v>
      </c>
      <c r="T30">
        <v>0.15294690839086403</v>
      </c>
      <c r="U30">
        <v>396.75343249427914</v>
      </c>
      <c r="V30">
        <v>1.3924858521308437E-2</v>
      </c>
      <c r="W30">
        <v>396.7534324942792</v>
      </c>
      <c r="X30">
        <v>1.1804113883817141E-2</v>
      </c>
    </row>
    <row r="31" spans="2:26" x14ac:dyDescent="0.15">
      <c r="B31" t="s">
        <v>105</v>
      </c>
      <c r="C31">
        <v>262</v>
      </c>
      <c r="D31">
        <v>444.36384439359267</v>
      </c>
      <c r="E31" s="36">
        <f t="shared" si="1"/>
        <v>412.62356979405035</v>
      </c>
      <c r="F31" s="36">
        <f t="shared" si="0"/>
        <v>1333.091533180778</v>
      </c>
      <c r="G31">
        <v>2.8818161516841294E-3</v>
      </c>
      <c r="H31">
        <v>0.14809011621816778</v>
      </c>
      <c r="I31">
        <v>1.3997084096833966E-2</v>
      </c>
      <c r="J31">
        <v>2.1224098326231063E-2</v>
      </c>
      <c r="M31">
        <v>412.62356979405035</v>
      </c>
      <c r="N31">
        <v>2.8818161516841294E-3</v>
      </c>
      <c r="O31">
        <v>412.62356979405035</v>
      </c>
      <c r="P31">
        <v>3.3138438264697975E-3</v>
      </c>
      <c r="Q31">
        <v>444.36384439359267</v>
      </c>
      <c r="R31">
        <v>0.14978312067584545</v>
      </c>
      <c r="S31">
        <v>428.49370709382151</v>
      </c>
      <c r="T31">
        <v>0.15515899909774369</v>
      </c>
      <c r="U31">
        <v>412.62356979405035</v>
      </c>
      <c r="V31">
        <v>1.3997084096833966E-2</v>
      </c>
      <c r="W31">
        <v>412.62356979405035</v>
      </c>
      <c r="X31">
        <v>1.2243666623850312E-2</v>
      </c>
    </row>
    <row r="32" spans="2:26" x14ac:dyDescent="0.15">
      <c r="B32" t="s">
        <v>106</v>
      </c>
      <c r="C32">
        <v>263</v>
      </c>
      <c r="D32">
        <v>460.23398169336383</v>
      </c>
      <c r="E32" s="36">
        <f t="shared" si="1"/>
        <v>428.49370709382151</v>
      </c>
      <c r="F32" s="36">
        <f t="shared" si="0"/>
        <v>1317.2213958810069</v>
      </c>
      <c r="G32">
        <v>3.00591138688147E-3</v>
      </c>
      <c r="H32">
        <v>0.14837736981104641</v>
      </c>
      <c r="I32">
        <v>1.383435166593709E-2</v>
      </c>
      <c r="J32">
        <v>1.9965928600800497E-2</v>
      </c>
      <c r="M32">
        <v>428.49370709382151</v>
      </c>
      <c r="N32">
        <v>3.00591138688147E-3</v>
      </c>
      <c r="O32">
        <v>428.49370709382151</v>
      </c>
      <c r="P32">
        <v>2.8985074911907186E-3</v>
      </c>
      <c r="Q32">
        <v>460.23398169336383</v>
      </c>
      <c r="R32">
        <v>0.14752640505239853</v>
      </c>
      <c r="S32">
        <v>444.36384439359267</v>
      </c>
      <c r="T32">
        <v>0.15146315954154513</v>
      </c>
      <c r="U32">
        <v>428.49370709382151</v>
      </c>
      <c r="V32">
        <v>1.383435166593709E-2</v>
      </c>
      <c r="W32">
        <v>428.49370709382151</v>
      </c>
      <c r="X32">
        <v>1.1912623867365545E-2</v>
      </c>
    </row>
    <row r="33" spans="2:24" x14ac:dyDescent="0.15">
      <c r="B33" t="s">
        <v>107</v>
      </c>
      <c r="C33">
        <v>264</v>
      </c>
      <c r="D33">
        <v>476.10411899313499</v>
      </c>
      <c r="E33" s="36">
        <f t="shared" si="1"/>
        <v>444.36384439359267</v>
      </c>
      <c r="F33" s="36">
        <f t="shared" si="0"/>
        <v>1301.3512585812357</v>
      </c>
      <c r="G33">
        <v>1.9417026698168359E-3</v>
      </c>
      <c r="H33">
        <v>0.14978312067584545</v>
      </c>
      <c r="I33">
        <v>1.3114309144215462E-2</v>
      </c>
      <c r="J33">
        <v>1.8694053787987993E-2</v>
      </c>
      <c r="M33">
        <v>444.36384439359267</v>
      </c>
      <c r="N33">
        <v>1.9417026698168359E-3</v>
      </c>
      <c r="O33">
        <v>444.36384439359267</v>
      </c>
      <c r="P33">
        <v>2.662628227692752E-3</v>
      </c>
      <c r="Q33">
        <v>476.10411899313499</v>
      </c>
      <c r="R33">
        <v>0.1465700311319191</v>
      </c>
      <c r="S33">
        <v>460.23398169336383</v>
      </c>
      <c r="T33">
        <v>0.15131425265936227</v>
      </c>
      <c r="U33">
        <v>444.36384439359267</v>
      </c>
      <c r="V33">
        <v>1.3114309144215462E-2</v>
      </c>
      <c r="W33">
        <v>444.36384439359267</v>
      </c>
      <c r="X33">
        <v>1.2171055298444313E-2</v>
      </c>
    </row>
    <row r="34" spans="2:24" x14ac:dyDescent="0.15">
      <c r="B34" t="s">
        <v>108</v>
      </c>
      <c r="C34">
        <v>265</v>
      </c>
      <c r="D34">
        <v>491.97425629290615</v>
      </c>
      <c r="E34" s="36">
        <f t="shared" si="1"/>
        <v>460.23398169336383</v>
      </c>
      <c r="F34" s="36">
        <f t="shared" si="0"/>
        <v>1285.4811212814645</v>
      </c>
      <c r="G34">
        <v>2.3678842352145499E-3</v>
      </c>
      <c r="H34">
        <v>0.14752640505239853</v>
      </c>
      <c r="I34">
        <v>1.3673068596158744E-2</v>
      </c>
      <c r="J34">
        <v>1.8974183616149214E-2</v>
      </c>
      <c r="M34">
        <v>460.23398169336383</v>
      </c>
      <c r="N34">
        <v>2.3678842352145499E-3</v>
      </c>
      <c r="O34">
        <v>460.23398169336383</v>
      </c>
      <c r="P34">
        <v>3.1591389883351634E-3</v>
      </c>
      <c r="Q34">
        <v>491.97425629290615</v>
      </c>
      <c r="R34">
        <v>0.15101948871531393</v>
      </c>
      <c r="S34">
        <v>476.10411899313499</v>
      </c>
      <c r="T34">
        <v>0.15521657975023595</v>
      </c>
      <c r="U34">
        <v>460.23398169336383</v>
      </c>
      <c r="V34">
        <v>1.3673068596158744E-2</v>
      </c>
      <c r="W34">
        <v>460.23398169336383</v>
      </c>
      <c r="X34">
        <v>1.2817600293198665E-2</v>
      </c>
    </row>
    <row r="35" spans="2:24" x14ac:dyDescent="0.15">
      <c r="B35" t="s">
        <v>109</v>
      </c>
      <c r="C35">
        <v>266</v>
      </c>
      <c r="D35">
        <v>507.84439359267731</v>
      </c>
      <c r="E35" s="36">
        <f t="shared" si="1"/>
        <v>476.10411899313499</v>
      </c>
      <c r="F35" s="36">
        <f t="shared" si="0"/>
        <v>1269.6109839816934</v>
      </c>
      <c r="G35">
        <v>2.5132015752153615E-3</v>
      </c>
      <c r="H35">
        <v>0.1465700311319191</v>
      </c>
      <c r="I35">
        <v>1.3369463982643957E-2</v>
      </c>
      <c r="J35">
        <v>1.8745341878014084E-2</v>
      </c>
      <c r="M35">
        <v>476.10411899313499</v>
      </c>
      <c r="N35">
        <v>2.5132015752153615E-3</v>
      </c>
      <c r="O35">
        <v>476.10411899313499</v>
      </c>
      <c r="P35">
        <v>2.1948413482852781E-3</v>
      </c>
      <c r="Q35">
        <v>507.84439359267731</v>
      </c>
      <c r="R35">
        <v>0.14696220331999427</v>
      </c>
      <c r="S35">
        <v>491.97425629290615</v>
      </c>
      <c r="T35">
        <v>0.15667903142414469</v>
      </c>
      <c r="U35">
        <v>476.10411899313499</v>
      </c>
      <c r="V35">
        <v>1.3369463982643957E-2</v>
      </c>
      <c r="W35">
        <v>476.10411899313499</v>
      </c>
      <c r="X35">
        <v>1.2754369070319864E-2</v>
      </c>
    </row>
    <row r="36" spans="2:24" x14ac:dyDescent="0.15">
      <c r="B36" t="s">
        <v>110</v>
      </c>
      <c r="C36">
        <v>267</v>
      </c>
      <c r="D36">
        <v>523.71453089244847</v>
      </c>
      <c r="E36" s="36">
        <f t="shared" si="1"/>
        <v>491.97425629290615</v>
      </c>
      <c r="F36" s="36">
        <f t="shared" si="0"/>
        <v>1253.7408466819222</v>
      </c>
      <c r="G36">
        <v>2.800928917209948E-3</v>
      </c>
      <c r="H36">
        <v>0.15101948871531393</v>
      </c>
      <c r="I36">
        <v>1.3246206330133608E-2</v>
      </c>
      <c r="J36">
        <v>1.8837469934075868E-2</v>
      </c>
      <c r="M36">
        <v>491.97425629290615</v>
      </c>
      <c r="N36">
        <v>2.800928917209948E-3</v>
      </c>
      <c r="O36">
        <v>491.97425629290615</v>
      </c>
      <c r="P36">
        <v>3.1910198405492498E-3</v>
      </c>
      <c r="Q36">
        <v>523.71453089244847</v>
      </c>
      <c r="R36">
        <v>0.14681119133083873</v>
      </c>
      <c r="S36">
        <v>507.84439359267753</v>
      </c>
      <c r="T36">
        <v>0.15765164863569364</v>
      </c>
      <c r="U36">
        <v>491.97425629290615</v>
      </c>
      <c r="V36">
        <v>1.3246206330133608E-2</v>
      </c>
      <c r="W36">
        <v>491.97425629290615</v>
      </c>
      <c r="X36">
        <v>1.2569043605225016E-2</v>
      </c>
    </row>
    <row r="37" spans="2:24" x14ac:dyDescent="0.15">
      <c r="B37" t="s">
        <v>111</v>
      </c>
      <c r="C37">
        <v>268</v>
      </c>
      <c r="D37">
        <v>539.58466819221962</v>
      </c>
      <c r="E37" s="36">
        <f t="shared" si="1"/>
        <v>507.84439359267731</v>
      </c>
      <c r="F37" s="36">
        <f t="shared" si="0"/>
        <v>1237.8707093821511</v>
      </c>
      <c r="G37">
        <v>1.8943407875670704E-3</v>
      </c>
      <c r="H37">
        <v>0.14696220331999427</v>
      </c>
      <c r="I37">
        <v>1.4208554188956607E-2</v>
      </c>
      <c r="J37">
        <v>1.9476904266537306E-2</v>
      </c>
      <c r="M37">
        <v>507.84439359267731</v>
      </c>
      <c r="N37">
        <v>1.8943407875670704E-3</v>
      </c>
      <c r="O37">
        <v>507.84439359267753</v>
      </c>
      <c r="P37">
        <v>3.3941301255286296E-3</v>
      </c>
      <c r="Q37">
        <v>539.58466819221962</v>
      </c>
      <c r="R37">
        <v>0.1479196960676859</v>
      </c>
      <c r="S37">
        <v>523.71453089244869</v>
      </c>
      <c r="T37">
        <v>0.1549941754582029</v>
      </c>
      <c r="U37">
        <v>507.84439359267731</v>
      </c>
      <c r="V37">
        <v>1.4208554188956607E-2</v>
      </c>
      <c r="W37">
        <v>507.84439359267753</v>
      </c>
      <c r="X37">
        <v>1.2906617780799415E-2</v>
      </c>
    </row>
    <row r="38" spans="2:24" x14ac:dyDescent="0.15">
      <c r="B38" t="s">
        <v>112</v>
      </c>
      <c r="C38">
        <v>269</v>
      </c>
      <c r="D38">
        <v>555.45480549199078</v>
      </c>
      <c r="E38" s="36">
        <f t="shared" si="1"/>
        <v>523.71453089244847</v>
      </c>
      <c r="F38" s="36">
        <f t="shared" si="0"/>
        <v>1222.0005720823799</v>
      </c>
      <c r="G38">
        <v>2.7981584722456322E-3</v>
      </c>
      <c r="H38">
        <v>0.14681119133083873</v>
      </c>
      <c r="I38">
        <v>1.3069732631203495E-2</v>
      </c>
      <c r="J38">
        <v>1.9077135251396437E-2</v>
      </c>
      <c r="M38">
        <v>523.71453089244847</v>
      </c>
      <c r="N38">
        <v>2.7981584722456322E-3</v>
      </c>
      <c r="O38">
        <v>523.71453089244869</v>
      </c>
      <c r="P38">
        <v>3.1054906314896117E-3</v>
      </c>
      <c r="Q38">
        <v>555.45480549199078</v>
      </c>
      <c r="R38">
        <v>0.14932295509578508</v>
      </c>
      <c r="S38">
        <v>539.58466819221985</v>
      </c>
      <c r="T38">
        <v>0.15339278821491692</v>
      </c>
      <c r="U38">
        <v>523.71453089244847</v>
      </c>
      <c r="V38">
        <v>1.3069732631203495E-2</v>
      </c>
      <c r="W38">
        <v>523.71453089244869</v>
      </c>
      <c r="X38">
        <v>1.2782733945658504E-2</v>
      </c>
    </row>
    <row r="39" spans="2:24" x14ac:dyDescent="0.15">
      <c r="B39" t="s">
        <v>113</v>
      </c>
      <c r="C39">
        <v>270</v>
      </c>
      <c r="D39">
        <v>571.32494279176194</v>
      </c>
      <c r="E39" s="36">
        <f t="shared" si="1"/>
        <v>539.58466819221962</v>
      </c>
      <c r="F39" s="36">
        <f t="shared" si="0"/>
        <v>1206.1304347826087</v>
      </c>
      <c r="G39">
        <v>2.6637244365607061E-3</v>
      </c>
      <c r="H39">
        <v>0.1479196960676859</v>
      </c>
      <c r="I39">
        <v>1.3236036187756862E-2</v>
      </c>
      <c r="J39">
        <v>1.9336837064665519E-2</v>
      </c>
      <c r="M39">
        <v>539.58466819221962</v>
      </c>
      <c r="N39">
        <v>2.6637244365607061E-3</v>
      </c>
      <c r="O39">
        <v>539.58466819221985</v>
      </c>
      <c r="P39">
        <v>4.1273213045698249E-3</v>
      </c>
      <c r="Q39">
        <v>571.32494279176194</v>
      </c>
      <c r="R39">
        <v>0.14777280763131284</v>
      </c>
      <c r="S39">
        <v>555.45480549199101</v>
      </c>
      <c r="T39">
        <v>0.15586110946144538</v>
      </c>
      <c r="U39">
        <v>539.58466819221962</v>
      </c>
      <c r="V39">
        <v>1.3236036187756862E-2</v>
      </c>
      <c r="W39">
        <v>539.58466819221985</v>
      </c>
      <c r="X39">
        <v>1.3285473290600194E-2</v>
      </c>
    </row>
    <row r="40" spans="2:24" x14ac:dyDescent="0.15">
      <c r="B40" t="s">
        <v>114</v>
      </c>
      <c r="C40">
        <v>271</v>
      </c>
      <c r="D40">
        <v>587.1950800915331</v>
      </c>
      <c r="E40" s="36">
        <f t="shared" si="1"/>
        <v>555.45480549199078</v>
      </c>
      <c r="F40" s="36">
        <f t="shared" si="0"/>
        <v>1190.2602974828376</v>
      </c>
      <c r="G40">
        <v>2.2576821410620878E-3</v>
      </c>
      <c r="H40">
        <v>0.14932295509578508</v>
      </c>
      <c r="I40">
        <v>1.3390659028857733E-2</v>
      </c>
      <c r="J40">
        <v>1.9772946497873003E-2</v>
      </c>
      <c r="M40">
        <v>555.45480549199078</v>
      </c>
      <c r="N40">
        <v>2.2576821410620878E-3</v>
      </c>
      <c r="O40">
        <v>555.45480549199101</v>
      </c>
      <c r="P40">
        <v>3.9619567556132386E-3</v>
      </c>
      <c r="Q40">
        <v>587.1950800915331</v>
      </c>
      <c r="R40">
        <v>0.15165076073221292</v>
      </c>
      <c r="S40">
        <v>587.19508009153333</v>
      </c>
      <c r="T40">
        <v>0.15693540451916357</v>
      </c>
      <c r="U40">
        <v>555.45480549199078</v>
      </c>
      <c r="V40">
        <v>1.3390659028857733E-2</v>
      </c>
      <c r="W40">
        <v>555.45480549199101</v>
      </c>
      <c r="X40">
        <v>1.3062805246219528E-2</v>
      </c>
    </row>
    <row r="41" spans="2:24" x14ac:dyDescent="0.15">
      <c r="B41" t="s">
        <v>115</v>
      </c>
      <c r="C41">
        <v>272</v>
      </c>
      <c r="D41">
        <v>603.06521739130426</v>
      </c>
      <c r="E41" s="36">
        <f t="shared" si="1"/>
        <v>571.32494279176194</v>
      </c>
      <c r="F41" s="36">
        <f t="shared" si="0"/>
        <v>1174.3901601830664</v>
      </c>
      <c r="G41">
        <v>2.5864057603053278E-3</v>
      </c>
      <c r="H41">
        <v>0.14777280763131284</v>
      </c>
      <c r="I41">
        <v>1.3183032171785574E-2</v>
      </c>
      <c r="J41">
        <v>1.9670345135412701E-2</v>
      </c>
      <c r="M41">
        <v>571.32494279176194</v>
      </c>
      <c r="N41">
        <v>2.5864057603053278E-3</v>
      </c>
      <c r="O41">
        <v>571.32494279176217</v>
      </c>
      <c r="P41">
        <v>3.2411975985494564E-3</v>
      </c>
      <c r="Q41">
        <v>603.06521739130426</v>
      </c>
      <c r="R41">
        <v>0.14917305330601566</v>
      </c>
      <c r="S41">
        <v>603.06521739130449</v>
      </c>
      <c r="T41">
        <v>0.15930081271900923</v>
      </c>
      <c r="U41">
        <v>571.32494279176194</v>
      </c>
      <c r="V41">
        <v>1.3183032171785574E-2</v>
      </c>
      <c r="W41">
        <v>587.19508009153333</v>
      </c>
      <c r="X41">
        <v>1.2918324254237805E-2</v>
      </c>
    </row>
    <row r="42" spans="2:24" x14ac:dyDescent="0.15">
      <c r="B42" t="s">
        <v>116</v>
      </c>
      <c r="C42">
        <v>273</v>
      </c>
      <c r="D42">
        <v>618.93535469107542</v>
      </c>
      <c r="E42" s="36">
        <f t="shared" si="1"/>
        <v>587.1950800915331</v>
      </c>
      <c r="F42" s="36">
        <f t="shared" si="0"/>
        <v>1158.5200228832953</v>
      </c>
      <c r="G42">
        <v>2.3616473685033274E-3</v>
      </c>
      <c r="H42">
        <v>0.15165076073221292</v>
      </c>
      <c r="I42">
        <v>1.3500683998553829E-2</v>
      </c>
      <c r="J42">
        <v>1.9256858812886836E-2</v>
      </c>
      <c r="M42">
        <v>587.1950800915331</v>
      </c>
      <c r="N42">
        <v>2.3616473685033274E-3</v>
      </c>
      <c r="O42">
        <v>587.19508009153333</v>
      </c>
      <c r="P42">
        <v>3.3900566283473522E-3</v>
      </c>
      <c r="Q42">
        <v>618.93535469107553</v>
      </c>
      <c r="R42">
        <v>0.14689724522352748</v>
      </c>
      <c r="S42">
        <v>618.93535469107564</v>
      </c>
      <c r="T42">
        <v>0.16092698401722694</v>
      </c>
      <c r="U42">
        <v>587.1950800915331</v>
      </c>
      <c r="V42">
        <v>1.3500683998553829E-2</v>
      </c>
      <c r="W42">
        <v>603.06521739130449</v>
      </c>
      <c r="X42">
        <v>1.3916196909994721E-2</v>
      </c>
    </row>
    <row r="43" spans="2:24" x14ac:dyDescent="0.15">
      <c r="B43" t="s">
        <v>117</v>
      </c>
      <c r="C43">
        <v>274</v>
      </c>
      <c r="D43">
        <v>634.80549199084658</v>
      </c>
      <c r="E43" s="36">
        <f t="shared" si="1"/>
        <v>603.06521739130426</v>
      </c>
      <c r="F43" s="36">
        <f t="shared" si="0"/>
        <v>1142.6498855835241</v>
      </c>
      <c r="G43">
        <v>3.0866746360469119E-3</v>
      </c>
      <c r="H43">
        <v>0.14917305330601566</v>
      </c>
      <c r="I43">
        <v>1.3929698179233273E-2</v>
      </c>
      <c r="J43">
        <v>1.9172789933293771E-2</v>
      </c>
      <c r="M43">
        <v>603.06521739130426</v>
      </c>
      <c r="N43">
        <v>3.0866746360469119E-3</v>
      </c>
      <c r="O43">
        <v>603.06521739130449</v>
      </c>
      <c r="P43">
        <v>3.6492866147378273E-3</v>
      </c>
      <c r="Q43">
        <v>634.80549199084669</v>
      </c>
      <c r="R43">
        <v>0.14958427367058438</v>
      </c>
      <c r="S43">
        <v>634.8054919908468</v>
      </c>
      <c r="T43">
        <v>0.16148149180152399</v>
      </c>
      <c r="U43">
        <v>603.06521739130426</v>
      </c>
      <c r="V43">
        <v>1.3929698179233273E-2</v>
      </c>
      <c r="W43">
        <v>618.93535469107564</v>
      </c>
      <c r="X43">
        <v>1.3480675877684065E-2</v>
      </c>
    </row>
    <row r="44" spans="2:24" x14ac:dyDescent="0.15">
      <c r="B44" t="s">
        <v>118</v>
      </c>
      <c r="C44">
        <v>275</v>
      </c>
      <c r="D44">
        <v>650.67562929061785</v>
      </c>
      <c r="E44" s="36">
        <f t="shared" si="1"/>
        <v>618.93535469107553</v>
      </c>
      <c r="F44" s="36">
        <f t="shared" si="0"/>
        <v>1126.7797482837527</v>
      </c>
      <c r="G44">
        <v>2.7936197566838473E-3</v>
      </c>
      <c r="H44">
        <v>0.14689724522352748</v>
      </c>
      <c r="I44">
        <v>1.1988339736033396E-2</v>
      </c>
      <c r="J44">
        <v>1.996718715662096E-2</v>
      </c>
      <c r="M44">
        <v>618.93535469107553</v>
      </c>
      <c r="N44">
        <v>2.7936197566838473E-3</v>
      </c>
      <c r="O44">
        <v>618.93535469107564</v>
      </c>
      <c r="P44">
        <v>3.4484758701692772E-3</v>
      </c>
      <c r="Q44">
        <v>650.67562929061785</v>
      </c>
      <c r="R44">
        <v>0.1541701752450613</v>
      </c>
      <c r="S44">
        <v>650.67562929061796</v>
      </c>
      <c r="T44">
        <v>0.16075716304993512</v>
      </c>
      <c r="U44">
        <v>634.80549199084669</v>
      </c>
      <c r="V44">
        <v>1.3114655130482669E-2</v>
      </c>
      <c r="W44">
        <v>634.8054919908468</v>
      </c>
      <c r="X44">
        <v>1.3561449110858955E-2</v>
      </c>
    </row>
    <row r="45" spans="2:24" x14ac:dyDescent="0.15">
      <c r="B45" t="s">
        <v>119</v>
      </c>
      <c r="C45">
        <v>276</v>
      </c>
      <c r="D45">
        <v>666.54576659038901</v>
      </c>
      <c r="E45" s="36">
        <f t="shared" si="1"/>
        <v>634.80549199084669</v>
      </c>
      <c r="F45" s="36">
        <f t="shared" si="0"/>
        <v>1110.9096109839816</v>
      </c>
      <c r="G45">
        <v>3.4692669617329493E-3</v>
      </c>
      <c r="H45">
        <v>0.14958427367058438</v>
      </c>
      <c r="I45">
        <v>1.3114655130482669E-2</v>
      </c>
      <c r="J45">
        <v>3.0825722438131548E-2</v>
      </c>
      <c r="M45">
        <v>634.80549199084669</v>
      </c>
      <c r="N45">
        <v>3.4692669617329493E-3</v>
      </c>
      <c r="O45">
        <v>634.8054919908468</v>
      </c>
      <c r="P45">
        <v>3.3368290275859786E-3</v>
      </c>
      <c r="Q45">
        <v>666.54576659038901</v>
      </c>
      <c r="R45">
        <v>0.15639107187867765</v>
      </c>
      <c r="S45">
        <v>666.54576659038912</v>
      </c>
      <c r="T45">
        <v>0.16383201969294164</v>
      </c>
      <c r="U45">
        <v>650.67562929061785</v>
      </c>
      <c r="V45">
        <v>1.4533587788505414E-2</v>
      </c>
      <c r="W45">
        <v>650.67562929061796</v>
      </c>
      <c r="X45">
        <v>1.3835624151558762E-2</v>
      </c>
    </row>
    <row r="46" spans="2:24" x14ac:dyDescent="0.15">
      <c r="B46" t="s">
        <v>120</v>
      </c>
      <c r="C46">
        <v>277</v>
      </c>
      <c r="D46">
        <v>682.41590389016017</v>
      </c>
      <c r="E46" s="36">
        <f t="shared" si="1"/>
        <v>650.67562929061785</v>
      </c>
      <c r="F46" s="36">
        <f t="shared" si="0"/>
        <v>1095.0394736842104</v>
      </c>
      <c r="G46">
        <v>3.2371638341233181E-3</v>
      </c>
      <c r="H46">
        <v>0.1541701752450613</v>
      </c>
      <c r="I46">
        <v>1.4533587788505414E-2</v>
      </c>
      <c r="J46">
        <v>4.8464540136851732E-2</v>
      </c>
      <c r="M46">
        <v>650.67562929061785</v>
      </c>
      <c r="N46">
        <v>3.2371638341233181E-3</v>
      </c>
      <c r="O46">
        <v>650.67562929061796</v>
      </c>
      <c r="P46">
        <v>2.2635525274004062E-3</v>
      </c>
      <c r="Q46">
        <v>682.41590389016017</v>
      </c>
      <c r="R46">
        <v>0.15642174197141959</v>
      </c>
      <c r="S46">
        <v>682.41590389016028</v>
      </c>
      <c r="T46">
        <v>0.16140291818920063</v>
      </c>
      <c r="U46">
        <v>666.54576659038901</v>
      </c>
      <c r="V46">
        <v>1.3710453074376171E-2</v>
      </c>
      <c r="W46">
        <v>666.54576659038912</v>
      </c>
      <c r="X46">
        <v>1.4326970330353251E-2</v>
      </c>
    </row>
    <row r="47" spans="2:24" x14ac:dyDescent="0.15">
      <c r="B47" t="s">
        <v>121</v>
      </c>
      <c r="C47">
        <v>278</v>
      </c>
      <c r="D47">
        <v>698.28604118993132</v>
      </c>
      <c r="E47" s="36">
        <f t="shared" si="1"/>
        <v>666.54576659038901</v>
      </c>
      <c r="F47" s="36">
        <f t="shared" si="0"/>
        <v>1079.1693363844392</v>
      </c>
      <c r="G47">
        <v>3.0005628517649559E-3</v>
      </c>
      <c r="H47">
        <v>0.15639107187867765</v>
      </c>
      <c r="I47">
        <v>1.3710453074376171E-2</v>
      </c>
      <c r="J47">
        <v>2.448862307575516E-2</v>
      </c>
      <c r="M47">
        <v>666.54576659038901</v>
      </c>
      <c r="N47">
        <v>3.0005628517649559E-3</v>
      </c>
      <c r="O47">
        <v>666.54576659038912</v>
      </c>
      <c r="P47">
        <v>2.7630046984303564E-3</v>
      </c>
      <c r="Q47">
        <v>698.28604118993132</v>
      </c>
      <c r="R47">
        <v>0.15455119385349686</v>
      </c>
      <c r="S47">
        <v>698.28604118993144</v>
      </c>
      <c r="T47">
        <v>0.16115577757745156</v>
      </c>
      <c r="U47">
        <v>682.41590389016017</v>
      </c>
      <c r="V47">
        <v>1.3910737061240529E-2</v>
      </c>
      <c r="W47">
        <v>682.41590389016028</v>
      </c>
      <c r="X47">
        <v>1.4095549627153391E-2</v>
      </c>
    </row>
    <row r="48" spans="2:24" x14ac:dyDescent="0.15">
      <c r="B48" t="s">
        <v>122</v>
      </c>
      <c r="C48">
        <v>279</v>
      </c>
      <c r="D48">
        <v>714.15617848970248</v>
      </c>
      <c r="E48" s="36">
        <f t="shared" si="1"/>
        <v>682.41590389016017</v>
      </c>
      <c r="F48" s="36">
        <f t="shared" si="0"/>
        <v>1063.2991990846681</v>
      </c>
      <c r="G48">
        <v>3.9084159235751904E-3</v>
      </c>
      <c r="H48">
        <v>0.15642174197141959</v>
      </c>
      <c r="I48">
        <v>1.3910737061240529E-2</v>
      </c>
      <c r="J48">
        <v>1.9185544189604182E-2</v>
      </c>
      <c r="M48">
        <v>682.41590389016017</v>
      </c>
      <c r="N48">
        <v>3.9084159235751904E-3</v>
      </c>
      <c r="O48">
        <v>682.41590389016028</v>
      </c>
      <c r="P48">
        <v>2.8740764725080276E-3</v>
      </c>
      <c r="Q48">
        <v>714.15617848970248</v>
      </c>
      <c r="R48">
        <v>0.15374506559143408</v>
      </c>
      <c r="S48">
        <v>714.1561784897026</v>
      </c>
      <c r="T48">
        <v>0.16098480091561757</v>
      </c>
      <c r="U48">
        <v>698.28604118993132</v>
      </c>
      <c r="V48">
        <v>1.3970812505896862E-2</v>
      </c>
      <c r="W48">
        <v>698.28604118993144</v>
      </c>
      <c r="X48">
        <v>1.4445442903835289E-2</v>
      </c>
    </row>
    <row r="49" spans="2:24" x14ac:dyDescent="0.15">
      <c r="B49" t="s">
        <v>123</v>
      </c>
      <c r="C49">
        <v>280</v>
      </c>
      <c r="D49">
        <v>730.02631578947364</v>
      </c>
      <c r="E49" s="36">
        <f t="shared" si="1"/>
        <v>698.28604118993132</v>
      </c>
      <c r="F49" s="36">
        <f t="shared" si="0"/>
        <v>1047.4290617848969</v>
      </c>
      <c r="G49">
        <v>2.5654442375720459E-3</v>
      </c>
      <c r="H49">
        <v>0.15455119385349686</v>
      </c>
      <c r="I49">
        <v>1.3970812505896862E-2</v>
      </c>
      <c r="J49">
        <v>3.000488692982824E-2</v>
      </c>
      <c r="M49">
        <v>698.28604118993132</v>
      </c>
      <c r="N49">
        <v>2.5654442375720459E-3</v>
      </c>
      <c r="O49">
        <v>698.28604118993144</v>
      </c>
      <c r="P49">
        <v>3.2479421742340055E-3</v>
      </c>
      <c r="Q49">
        <v>730.02631578947364</v>
      </c>
      <c r="R49">
        <v>0.15488263283606066</v>
      </c>
      <c r="S49">
        <v>730.02631578947376</v>
      </c>
      <c r="T49">
        <v>0.15961835122317128</v>
      </c>
      <c r="U49">
        <v>714.15617848970248</v>
      </c>
      <c r="V49">
        <v>1.4217340842944704E-2</v>
      </c>
      <c r="W49">
        <v>714.1561784897026</v>
      </c>
      <c r="X49">
        <v>1.4163149474981738E-2</v>
      </c>
    </row>
    <row r="50" spans="2:24" x14ac:dyDescent="0.15">
      <c r="B50" t="s">
        <v>124</v>
      </c>
      <c r="C50">
        <v>281</v>
      </c>
      <c r="D50">
        <v>745.8964530892448</v>
      </c>
      <c r="E50" s="36">
        <f t="shared" si="1"/>
        <v>714.15617848970248</v>
      </c>
      <c r="F50" s="36">
        <f t="shared" si="0"/>
        <v>1031.5589244851258</v>
      </c>
      <c r="G50">
        <v>2.9715220291433348E-3</v>
      </c>
      <c r="H50">
        <v>0.15374506559143408</v>
      </c>
      <c r="I50">
        <v>1.4217340842944704E-2</v>
      </c>
      <c r="J50">
        <v>1.9749668002402999E-2</v>
      </c>
      <c r="M50">
        <v>714.15617848970248</v>
      </c>
      <c r="N50">
        <v>2.9715220291433348E-3</v>
      </c>
      <c r="O50">
        <v>714.1561784897026</v>
      </c>
      <c r="P50">
        <v>2.876752898195519E-3</v>
      </c>
      <c r="Q50">
        <v>745.8964530892448</v>
      </c>
      <c r="R50">
        <v>0.15717524025616467</v>
      </c>
      <c r="S50">
        <v>745.89645308924491</v>
      </c>
      <c r="T50">
        <v>0.16399360614241676</v>
      </c>
      <c r="U50">
        <v>730.02631578947364</v>
      </c>
      <c r="V50">
        <v>1.429246412220626E-2</v>
      </c>
      <c r="W50">
        <v>730.02631578947376</v>
      </c>
      <c r="X50">
        <v>1.4191304115958195E-2</v>
      </c>
    </row>
    <row r="51" spans="2:24" x14ac:dyDescent="0.15">
      <c r="B51" t="s">
        <v>125</v>
      </c>
      <c r="C51">
        <v>282</v>
      </c>
      <c r="D51">
        <v>761.76659038901596</v>
      </c>
      <c r="E51" s="36">
        <f t="shared" si="1"/>
        <v>730.02631578947364</v>
      </c>
      <c r="F51" s="36">
        <f t="shared" si="0"/>
        <v>1015.6887871853547</v>
      </c>
      <c r="G51">
        <v>3.6404623426694086E-3</v>
      </c>
      <c r="H51">
        <v>0.15488263283606066</v>
      </c>
      <c r="I51">
        <v>1.429246412220626E-2</v>
      </c>
      <c r="J51">
        <v>5.0366466071269808E-2</v>
      </c>
      <c r="M51">
        <v>730.02631578947364</v>
      </c>
      <c r="N51">
        <v>3.6404623426694086E-3</v>
      </c>
      <c r="O51">
        <v>730.02631578947376</v>
      </c>
      <c r="P51">
        <v>3.3043173869486413E-3</v>
      </c>
      <c r="Q51">
        <v>761.76659038901596</v>
      </c>
      <c r="R51">
        <v>0.1557921668473482</v>
      </c>
      <c r="S51">
        <v>761.76659038901607</v>
      </c>
      <c r="T51">
        <v>0.16010404026055294</v>
      </c>
      <c r="U51">
        <v>745.8964530892448</v>
      </c>
      <c r="V51">
        <v>1.3128520893592311E-2</v>
      </c>
      <c r="W51">
        <v>745.89645308924491</v>
      </c>
      <c r="X51">
        <v>1.4511344917358088E-2</v>
      </c>
    </row>
    <row r="52" spans="2:24" x14ac:dyDescent="0.15">
      <c r="B52" t="s">
        <v>126</v>
      </c>
      <c r="C52">
        <v>283</v>
      </c>
      <c r="D52">
        <v>777.63672768878712</v>
      </c>
      <c r="E52" s="36">
        <f t="shared" si="1"/>
        <v>745.8964530892448</v>
      </c>
      <c r="F52" s="36">
        <f t="shared" si="0"/>
        <v>999.81864988558357</v>
      </c>
      <c r="G52">
        <v>3.4613800701079737E-3</v>
      </c>
      <c r="H52">
        <v>0.15717524025616467</v>
      </c>
      <c r="I52">
        <v>1.3128520893592311E-2</v>
      </c>
      <c r="J52">
        <v>1.9422404693545552E-2</v>
      </c>
      <c r="M52">
        <v>745.8964530892448</v>
      </c>
      <c r="N52">
        <v>3.4613800701079737E-3</v>
      </c>
      <c r="O52">
        <v>745.89645308924491</v>
      </c>
      <c r="P52">
        <v>3.9860827622158167E-3</v>
      </c>
      <c r="Q52">
        <v>777.63672768878712</v>
      </c>
      <c r="R52">
        <v>0.15642953748497798</v>
      </c>
      <c r="S52">
        <v>777.63672768878723</v>
      </c>
      <c r="T52">
        <v>0.16197152392995567</v>
      </c>
      <c r="U52">
        <v>761.76659038901596</v>
      </c>
      <c r="V52">
        <v>1.4246476634893665E-2</v>
      </c>
      <c r="W52">
        <v>761.76659038901607</v>
      </c>
      <c r="X52">
        <v>1.3993630884620006E-2</v>
      </c>
    </row>
    <row r="53" spans="2:24" x14ac:dyDescent="0.15">
      <c r="B53" t="s">
        <v>127</v>
      </c>
      <c r="C53">
        <v>284</v>
      </c>
      <c r="D53">
        <v>793.50686498855828</v>
      </c>
      <c r="E53" s="36">
        <f t="shared" si="1"/>
        <v>761.76659038901596</v>
      </c>
      <c r="F53" s="36">
        <f t="shared" si="0"/>
        <v>983.94851258581241</v>
      </c>
      <c r="G53">
        <v>3.5386021801043907E-3</v>
      </c>
      <c r="H53">
        <v>0.1557921668473482</v>
      </c>
      <c r="I53">
        <v>1.4246476634893665E-2</v>
      </c>
      <c r="J53">
        <v>1.9862398289199192E-2</v>
      </c>
      <c r="M53">
        <v>761.76659038901596</v>
      </c>
      <c r="N53">
        <v>3.5386021801043907E-3</v>
      </c>
      <c r="O53">
        <v>761.76659038901607</v>
      </c>
      <c r="P53">
        <v>3.3874738543217095E-3</v>
      </c>
      <c r="Q53">
        <v>793.50686498855828</v>
      </c>
      <c r="R53">
        <v>0.1551220691299515</v>
      </c>
      <c r="S53">
        <v>793.50686498855839</v>
      </c>
      <c r="T53">
        <v>0.15988939975534711</v>
      </c>
      <c r="U53">
        <v>777.63672768878712</v>
      </c>
      <c r="V53">
        <v>1.4256270530159102E-2</v>
      </c>
      <c r="W53">
        <v>777.63672768878723</v>
      </c>
      <c r="X53">
        <v>1.4850098666204757E-2</v>
      </c>
    </row>
    <row r="54" spans="2:24" x14ac:dyDescent="0.15">
      <c r="B54" t="s">
        <v>128</v>
      </c>
      <c r="C54">
        <v>285</v>
      </c>
      <c r="D54">
        <v>809.37700228832944</v>
      </c>
      <c r="E54" s="36">
        <f t="shared" si="1"/>
        <v>777.63672768878712</v>
      </c>
      <c r="F54" s="36">
        <f t="shared" si="0"/>
        <v>968.07837528604125</v>
      </c>
      <c r="G54">
        <v>3.0463314351902825E-3</v>
      </c>
      <c r="H54">
        <v>0.15642953748497798</v>
      </c>
      <c r="I54">
        <v>1.4256270530159102E-2</v>
      </c>
      <c r="J54">
        <v>2.0246874793533577E-2</v>
      </c>
      <c r="M54">
        <v>777.63672768878712</v>
      </c>
      <c r="N54">
        <v>3.0463314351902825E-3</v>
      </c>
      <c r="O54">
        <v>777.63672768878723</v>
      </c>
      <c r="P54">
        <v>3.3384854844738503E-3</v>
      </c>
      <c r="Q54">
        <v>809.37700228832944</v>
      </c>
      <c r="R54">
        <v>0.15955857770729973</v>
      </c>
      <c r="S54">
        <v>809.37700228832955</v>
      </c>
      <c r="T54">
        <v>0.16162250631347555</v>
      </c>
      <c r="U54">
        <v>793.50686498855828</v>
      </c>
      <c r="V54">
        <v>1.4190149622723251E-2</v>
      </c>
      <c r="W54">
        <v>793.50686498855839</v>
      </c>
      <c r="X54">
        <v>1.4581569153198038E-2</v>
      </c>
    </row>
    <row r="55" spans="2:24" x14ac:dyDescent="0.15">
      <c r="B55" t="s">
        <v>129</v>
      </c>
      <c r="C55">
        <v>286</v>
      </c>
      <c r="D55">
        <v>825.24713958810059</v>
      </c>
      <c r="E55" s="36">
        <f t="shared" si="1"/>
        <v>793.50686498855828</v>
      </c>
      <c r="F55" s="36">
        <f t="shared" si="0"/>
        <v>952.20823798627009</v>
      </c>
      <c r="G55">
        <v>4.1105486191166654E-3</v>
      </c>
      <c r="H55">
        <v>0.1551220691299515</v>
      </c>
      <c r="I55">
        <v>1.4190149622723251E-2</v>
      </c>
      <c r="J55">
        <v>1.9748948426261938E-2</v>
      </c>
      <c r="M55">
        <v>793.50686498855828</v>
      </c>
      <c r="N55">
        <v>4.1105486191166654E-3</v>
      </c>
      <c r="O55">
        <v>793.50686498855839</v>
      </c>
      <c r="P55">
        <v>3.7155415971333382E-3</v>
      </c>
      <c r="Q55">
        <v>825.24713958810059</v>
      </c>
      <c r="R55">
        <v>0.16048377113626619</v>
      </c>
      <c r="S55">
        <v>825.24713958810071</v>
      </c>
      <c r="T55">
        <v>0.15957715170256379</v>
      </c>
      <c r="U55">
        <v>809.37700228832944</v>
      </c>
      <c r="V55">
        <v>1.4716596954336325E-2</v>
      </c>
      <c r="W55">
        <v>809.37700228832955</v>
      </c>
      <c r="X55">
        <v>1.4379404681008899E-2</v>
      </c>
    </row>
    <row r="56" spans="2:24" x14ac:dyDescent="0.15">
      <c r="B56" t="s">
        <v>130</v>
      </c>
      <c r="C56">
        <v>287</v>
      </c>
      <c r="D56">
        <v>841.11727688787175</v>
      </c>
      <c r="E56" s="36">
        <f t="shared" si="1"/>
        <v>809.37700228832944</v>
      </c>
      <c r="F56" s="36">
        <f t="shared" si="0"/>
        <v>936.33810068649893</v>
      </c>
      <c r="G56">
        <v>3.6700105986499326E-3</v>
      </c>
      <c r="H56">
        <v>0.15955857770729973</v>
      </c>
      <c r="I56">
        <v>1.4716596954336325E-2</v>
      </c>
      <c r="J56">
        <v>0.12989318548968826</v>
      </c>
      <c r="M56">
        <v>809.37700228832944</v>
      </c>
      <c r="N56">
        <v>3.6700105986499326E-3</v>
      </c>
      <c r="O56">
        <v>809.37700228832955</v>
      </c>
      <c r="P56">
        <v>3.13338637656989E-3</v>
      </c>
      <c r="Q56">
        <v>841.11727688787175</v>
      </c>
      <c r="R56">
        <v>0.16020854572009804</v>
      </c>
      <c r="S56">
        <v>841.11727688787187</v>
      </c>
      <c r="T56">
        <v>0.1616466444120355</v>
      </c>
      <c r="U56">
        <v>825.24713958810059</v>
      </c>
      <c r="V56">
        <v>1.3676055275965635E-2</v>
      </c>
      <c r="W56">
        <v>825.24713958810071</v>
      </c>
      <c r="X56">
        <v>1.4042436046548297E-2</v>
      </c>
    </row>
    <row r="57" spans="2:24" x14ac:dyDescent="0.15">
      <c r="B57" t="s">
        <v>131</v>
      </c>
      <c r="C57">
        <v>288</v>
      </c>
      <c r="D57">
        <v>856.98741418764291</v>
      </c>
      <c r="E57" s="36">
        <f t="shared" si="1"/>
        <v>825.24713958810059</v>
      </c>
      <c r="F57" s="36">
        <f t="shared" si="0"/>
        <v>920.46796338672777</v>
      </c>
      <c r="G57">
        <v>3.3574042739066461E-3</v>
      </c>
      <c r="H57">
        <v>0.16048377113626619</v>
      </c>
      <c r="I57">
        <v>1.3676055275965635E-2</v>
      </c>
      <c r="J57">
        <v>1.897832824620501E-2</v>
      </c>
      <c r="M57">
        <v>825.24713958810059</v>
      </c>
      <c r="N57">
        <v>3.3574042739066461E-3</v>
      </c>
      <c r="O57">
        <v>825.24713958810071</v>
      </c>
      <c r="P57">
        <v>3.5804482210451639E-3</v>
      </c>
      <c r="Q57">
        <v>856.98741418764303</v>
      </c>
      <c r="R57">
        <v>0.15937772791441693</v>
      </c>
      <c r="S57">
        <v>856.98741418764303</v>
      </c>
      <c r="T57">
        <v>0.15953741024710633</v>
      </c>
      <c r="U57">
        <v>841.11727688787175</v>
      </c>
      <c r="V57">
        <v>1.4950640956652148E-2</v>
      </c>
      <c r="W57">
        <v>841.11727688787187</v>
      </c>
      <c r="X57">
        <v>1.428606043756238E-2</v>
      </c>
    </row>
    <row r="58" spans="2:24" x14ac:dyDescent="0.15">
      <c r="B58" t="s">
        <v>132</v>
      </c>
      <c r="C58">
        <v>289</v>
      </c>
      <c r="D58">
        <v>872.85755148741407</v>
      </c>
      <c r="E58" s="36">
        <f t="shared" si="1"/>
        <v>841.11727688787175</v>
      </c>
      <c r="F58" s="36">
        <f t="shared" si="0"/>
        <v>904.59782608695662</v>
      </c>
      <c r="G58">
        <v>4.1547291713880281E-3</v>
      </c>
      <c r="H58">
        <v>0.16020854572009804</v>
      </c>
      <c r="I58">
        <v>1.4950640956652148E-2</v>
      </c>
      <c r="J58">
        <v>5.2356049299819754E-2</v>
      </c>
      <c r="M58">
        <v>841.11727688787175</v>
      </c>
      <c r="N58">
        <v>4.1547291713880281E-3</v>
      </c>
      <c r="O58">
        <v>841.11727688787187</v>
      </c>
      <c r="P58">
        <v>2.6928341387792531E-3</v>
      </c>
      <c r="Q58">
        <v>872.85755148741418</v>
      </c>
      <c r="R58">
        <v>0.1602795898645003</v>
      </c>
      <c r="S58">
        <v>872.85755148741418</v>
      </c>
      <c r="T58">
        <v>0.1602795898645003</v>
      </c>
      <c r="U58">
        <v>856.98741418764303</v>
      </c>
      <c r="V58">
        <v>1.4127195678736016E-2</v>
      </c>
      <c r="W58">
        <v>856.98741418764303</v>
      </c>
      <c r="X58">
        <v>1.4762741850011793E-2</v>
      </c>
    </row>
    <row r="59" spans="2:24" x14ac:dyDescent="0.15">
      <c r="B59" t="s">
        <v>133</v>
      </c>
      <c r="C59">
        <v>290</v>
      </c>
      <c r="D59">
        <v>888.72768878718534</v>
      </c>
      <c r="E59" s="36">
        <f t="shared" si="1"/>
        <v>856.98741418764303</v>
      </c>
      <c r="F59" s="36">
        <f t="shared" si="0"/>
        <v>888.72768878718534</v>
      </c>
      <c r="G59">
        <v>3.2690829476604085E-3</v>
      </c>
      <c r="H59">
        <v>0.15937772791441693</v>
      </c>
      <c r="I59">
        <v>1.4127195678736016E-2</v>
      </c>
      <c r="J59">
        <v>4.085983598833573E-2</v>
      </c>
      <c r="M59">
        <v>856.98741418764303</v>
      </c>
      <c r="N59">
        <v>3.2690829476604085E-3</v>
      </c>
      <c r="O59">
        <v>856.98741418764303</v>
      </c>
      <c r="P59">
        <v>2.4926659368304672E-3</v>
      </c>
      <c r="Q59">
        <v>888.72768878718534</v>
      </c>
      <c r="R59">
        <v>0.15953741024710633</v>
      </c>
      <c r="S59">
        <v>888.72768878718534</v>
      </c>
      <c r="T59">
        <v>0.15937772791441693</v>
      </c>
      <c r="U59">
        <v>872.85755148741418</v>
      </c>
      <c r="V59">
        <v>1.4432891745904411E-2</v>
      </c>
      <c r="W59">
        <v>872.85755148741418</v>
      </c>
      <c r="X59">
        <v>1.4432891745904411E-2</v>
      </c>
    </row>
    <row r="60" spans="2:24" x14ac:dyDescent="0.15">
      <c r="B60" t="s">
        <v>134</v>
      </c>
      <c r="C60">
        <v>291</v>
      </c>
      <c r="D60">
        <v>904.5978260869565</v>
      </c>
      <c r="E60" s="36">
        <f t="shared" si="1"/>
        <v>872.85755148741418</v>
      </c>
      <c r="F60" s="36">
        <f t="shared" si="0"/>
        <v>872.85755148741418</v>
      </c>
      <c r="G60">
        <v>4.1173985899897727E-3</v>
      </c>
      <c r="H60">
        <v>0.1602795898645003</v>
      </c>
      <c r="I60">
        <v>1.4432891745904411E-2</v>
      </c>
      <c r="J60">
        <v>3.3514106009433164E-2</v>
      </c>
      <c r="M60">
        <v>872.85755148741418</v>
      </c>
      <c r="N60">
        <v>4.1173985899897727E-3</v>
      </c>
      <c r="O60">
        <v>872.85755148741418</v>
      </c>
      <c r="P60">
        <v>4.1173985899897727E-3</v>
      </c>
      <c r="Q60">
        <v>904.5978260869565</v>
      </c>
      <c r="R60">
        <v>0.1616466444120355</v>
      </c>
      <c r="S60">
        <v>904.59782608695662</v>
      </c>
      <c r="T60">
        <v>0.16020854572009804</v>
      </c>
      <c r="U60">
        <v>888.72768878718534</v>
      </c>
      <c r="V60">
        <v>1.4762741850011793E-2</v>
      </c>
      <c r="W60">
        <v>888.72768878718534</v>
      </c>
      <c r="X60">
        <v>1.4127195678736016E-2</v>
      </c>
    </row>
    <row r="61" spans="2:24" x14ac:dyDescent="0.15">
      <c r="B61" t="s">
        <v>135</v>
      </c>
      <c r="C61">
        <v>292</v>
      </c>
      <c r="D61">
        <v>920.46796338672766</v>
      </c>
      <c r="E61" s="36">
        <f t="shared" si="1"/>
        <v>888.72768878718534</v>
      </c>
      <c r="F61" s="36">
        <f t="shared" si="0"/>
        <v>856.98741418764303</v>
      </c>
      <c r="G61">
        <v>2.4926659368304672E-3</v>
      </c>
      <c r="H61">
        <v>0.15953741024710633</v>
      </c>
      <c r="I61">
        <v>1.4762741850011793E-2</v>
      </c>
      <c r="J61">
        <v>2.0339000155179154E-2</v>
      </c>
      <c r="M61">
        <v>888.72768878718534</v>
      </c>
      <c r="N61">
        <v>2.4926659368304672E-3</v>
      </c>
      <c r="O61">
        <v>888.72768878718534</v>
      </c>
      <c r="P61">
        <v>3.2690829476604085E-3</v>
      </c>
      <c r="Q61">
        <v>920.46796338672766</v>
      </c>
      <c r="R61">
        <v>0.15957715170256379</v>
      </c>
      <c r="S61">
        <v>920.46796338672777</v>
      </c>
      <c r="T61">
        <v>0.16048377113626619</v>
      </c>
      <c r="U61">
        <v>904.5978260869565</v>
      </c>
      <c r="V61">
        <v>1.428606043756238E-2</v>
      </c>
      <c r="W61">
        <v>904.59782608695662</v>
      </c>
      <c r="X61">
        <v>1.4950640956652148E-2</v>
      </c>
    </row>
    <row r="62" spans="2:24" x14ac:dyDescent="0.15">
      <c r="B62" t="s">
        <v>136</v>
      </c>
      <c r="C62">
        <v>293</v>
      </c>
      <c r="D62">
        <v>936.33810068649882</v>
      </c>
      <c r="E62" s="36">
        <f t="shared" si="1"/>
        <v>904.5978260869565</v>
      </c>
      <c r="F62" s="36">
        <f t="shared" si="0"/>
        <v>841.11727688787187</v>
      </c>
      <c r="G62">
        <v>2.6928341387792531E-3</v>
      </c>
      <c r="H62">
        <v>0.1616466444120355</v>
      </c>
      <c r="I62">
        <v>1.428606043756238E-2</v>
      </c>
      <c r="J62">
        <v>3.7982850500375746E-2</v>
      </c>
      <c r="M62">
        <v>904.5978260869565</v>
      </c>
      <c r="N62">
        <v>2.6928341387792531E-3</v>
      </c>
      <c r="O62">
        <v>904.59782608695662</v>
      </c>
      <c r="P62">
        <v>4.1547291713880281E-3</v>
      </c>
      <c r="Q62">
        <v>936.33810068649882</v>
      </c>
      <c r="R62">
        <v>0.16162250631347555</v>
      </c>
      <c r="S62">
        <v>936.33810068649893</v>
      </c>
      <c r="T62">
        <v>0.15955857770729973</v>
      </c>
      <c r="U62">
        <v>920.46796338672766</v>
      </c>
      <c r="V62">
        <v>1.4042436046548297E-2</v>
      </c>
      <c r="W62">
        <v>920.46796338672777</v>
      </c>
      <c r="X62">
        <v>1.3676055275965635E-2</v>
      </c>
    </row>
    <row r="63" spans="2:24" x14ac:dyDescent="0.15">
      <c r="B63" t="s">
        <v>137</v>
      </c>
      <c r="C63">
        <v>294</v>
      </c>
      <c r="D63">
        <v>952.20823798626998</v>
      </c>
      <c r="E63" s="36">
        <f t="shared" si="1"/>
        <v>920.46796338672766</v>
      </c>
      <c r="F63" s="36">
        <f t="shared" si="0"/>
        <v>825.24713958810071</v>
      </c>
      <c r="G63">
        <v>3.5804482210451639E-3</v>
      </c>
      <c r="H63">
        <v>0.15957715170256379</v>
      </c>
      <c r="I63">
        <v>1.4042436046548297E-2</v>
      </c>
      <c r="J63">
        <v>2.1690545614427157E-2</v>
      </c>
      <c r="M63">
        <v>920.46796338672766</v>
      </c>
      <c r="N63">
        <v>3.5804482210451639E-3</v>
      </c>
      <c r="O63">
        <v>920.46796338672777</v>
      </c>
      <c r="P63">
        <v>3.3574042739066461E-3</v>
      </c>
      <c r="Q63">
        <v>952.20823798626998</v>
      </c>
      <c r="R63">
        <v>0.15988939975534711</v>
      </c>
      <c r="U63">
        <v>936.33810068649882</v>
      </c>
      <c r="V63">
        <v>1.4379404681008899E-2</v>
      </c>
      <c r="W63">
        <v>936.33810068649893</v>
      </c>
      <c r="X63">
        <v>1.4716596954336325E-2</v>
      </c>
    </row>
    <row r="64" spans="2:24" x14ac:dyDescent="0.15">
      <c r="B64" t="s">
        <v>138</v>
      </c>
      <c r="C64">
        <v>295</v>
      </c>
      <c r="D64">
        <v>968.07837528604114</v>
      </c>
      <c r="E64" s="36">
        <f t="shared" si="1"/>
        <v>936.33810068649882</v>
      </c>
      <c r="F64" s="36">
        <f t="shared" si="0"/>
        <v>809.37700228832955</v>
      </c>
      <c r="G64">
        <v>3.13338637656989E-3</v>
      </c>
      <c r="H64">
        <v>0.16162250631347555</v>
      </c>
      <c r="I64">
        <v>1.4379404681008899E-2</v>
      </c>
      <c r="J64">
        <v>5.9761659096217501E-2</v>
      </c>
      <c r="M64">
        <v>936.33810068649882</v>
      </c>
      <c r="N64">
        <v>3.13338637656989E-3</v>
      </c>
      <c r="O64">
        <v>936.33810068649893</v>
      </c>
      <c r="P64">
        <v>3.6700105986499326E-3</v>
      </c>
      <c r="Q64">
        <v>968.07837528604114</v>
      </c>
      <c r="R64">
        <v>0.16197152392995567</v>
      </c>
      <c r="U64">
        <v>952.20823798626998</v>
      </c>
      <c r="V64">
        <v>1.4581569153198038E-2</v>
      </c>
      <c r="W64">
        <v>952.20823798627009</v>
      </c>
      <c r="X64">
        <v>1.4190149622723251E-2</v>
      </c>
    </row>
    <row r="65" spans="2:24" x14ac:dyDescent="0.15">
      <c r="B65" t="s">
        <v>139</v>
      </c>
      <c r="C65">
        <v>296</v>
      </c>
      <c r="D65">
        <v>983.9485125858123</v>
      </c>
      <c r="E65" s="36">
        <f t="shared" si="1"/>
        <v>952.20823798626998</v>
      </c>
      <c r="F65" s="36">
        <f t="shared" si="0"/>
        <v>793.50686498855839</v>
      </c>
      <c r="G65">
        <v>3.7155415971333382E-3</v>
      </c>
      <c r="H65">
        <v>0.15988939975534711</v>
      </c>
      <c r="I65">
        <v>1.4581569153198038E-2</v>
      </c>
      <c r="J65">
        <v>1.9612638530025865E-2</v>
      </c>
      <c r="M65">
        <v>952.20823798626998</v>
      </c>
      <c r="N65">
        <v>3.7155415971333382E-3</v>
      </c>
      <c r="O65">
        <v>952.20823798627009</v>
      </c>
      <c r="P65">
        <v>4.1105486191166654E-3</v>
      </c>
      <c r="Q65">
        <v>983.9485125858123</v>
      </c>
      <c r="R65">
        <v>0.16010404026055294</v>
      </c>
      <c r="U65">
        <v>968.07837528604114</v>
      </c>
      <c r="V65">
        <v>1.4850098666204757E-2</v>
      </c>
      <c r="W65">
        <v>968.07837528604125</v>
      </c>
      <c r="X65">
        <v>1.4256270530159102E-2</v>
      </c>
    </row>
    <row r="66" spans="2:24" x14ac:dyDescent="0.15">
      <c r="B66" t="s">
        <v>140</v>
      </c>
      <c r="C66">
        <v>297</v>
      </c>
      <c r="D66">
        <v>999.81864988558345</v>
      </c>
      <c r="E66" s="36">
        <f t="shared" si="1"/>
        <v>968.07837528604114</v>
      </c>
      <c r="F66" s="36">
        <f t="shared" si="0"/>
        <v>777.63672768878723</v>
      </c>
      <c r="G66">
        <v>3.3384854844738503E-3</v>
      </c>
      <c r="H66">
        <v>0.16197152392995567</v>
      </c>
      <c r="I66">
        <v>1.4850098666204757E-2</v>
      </c>
      <c r="J66">
        <v>6.4722958059718269E-2</v>
      </c>
      <c r="M66">
        <v>968.07837528604114</v>
      </c>
      <c r="N66">
        <v>3.3384854844738503E-3</v>
      </c>
      <c r="O66">
        <v>968.07837528604125</v>
      </c>
      <c r="P66">
        <v>3.0463314351902825E-3</v>
      </c>
      <c r="Q66">
        <v>999.81864988558345</v>
      </c>
      <c r="R66">
        <v>0.16399360614241676</v>
      </c>
      <c r="U66">
        <v>983.9485125858123</v>
      </c>
      <c r="V66">
        <v>1.3993630884620006E-2</v>
      </c>
    </row>
    <row r="67" spans="2:24" x14ac:dyDescent="0.15">
      <c r="B67" t="s">
        <v>141</v>
      </c>
      <c r="C67">
        <v>298</v>
      </c>
      <c r="D67">
        <v>1015.6887871853546</v>
      </c>
      <c r="E67" s="36">
        <f t="shared" si="1"/>
        <v>983.9485125858123</v>
      </c>
      <c r="F67" s="36">
        <f t="shared" si="0"/>
        <v>761.76659038901607</v>
      </c>
      <c r="G67">
        <v>3.3874738543217095E-3</v>
      </c>
      <c r="H67">
        <v>0.16010404026055294</v>
      </c>
      <c r="I67">
        <v>1.3993630884620006E-2</v>
      </c>
      <c r="J67">
        <v>1.9112341325405419E-2</v>
      </c>
      <c r="M67">
        <v>983.9485125858123</v>
      </c>
      <c r="N67">
        <v>3.3874738543217095E-3</v>
      </c>
      <c r="O67">
        <v>983.94851258581241</v>
      </c>
      <c r="P67">
        <v>3.5386021801043907E-3</v>
      </c>
      <c r="Q67">
        <v>1015.6887871853546</v>
      </c>
      <c r="R67">
        <v>0.15961835122317128</v>
      </c>
      <c r="U67">
        <v>999.81864988558345</v>
      </c>
      <c r="V67">
        <v>1.4511344917358088E-2</v>
      </c>
    </row>
    <row r="68" spans="2:24" x14ac:dyDescent="0.15">
      <c r="B68" t="s">
        <v>142</v>
      </c>
      <c r="C68">
        <v>299</v>
      </c>
      <c r="D68">
        <v>1031.5589244851258</v>
      </c>
      <c r="E68" s="36">
        <f t="shared" si="1"/>
        <v>999.81864988558345</v>
      </c>
      <c r="F68" s="36">
        <f t="shared" si="0"/>
        <v>745.89645308924491</v>
      </c>
      <c r="G68">
        <v>3.9860827622158167E-3</v>
      </c>
      <c r="H68">
        <v>0.16399360614241676</v>
      </c>
      <c r="I68">
        <v>1.4511344917358088E-2</v>
      </c>
      <c r="J68">
        <v>5.8291486448163204E-2</v>
      </c>
      <c r="M68">
        <v>999.81864988558345</v>
      </c>
      <c r="N68">
        <v>3.9860827622158167E-3</v>
      </c>
      <c r="O68">
        <v>999.81864988558357</v>
      </c>
      <c r="P68">
        <v>3.4613800701079737E-3</v>
      </c>
      <c r="Q68">
        <v>1031.5589244851258</v>
      </c>
      <c r="R68">
        <v>0.16098480091561757</v>
      </c>
      <c r="U68">
        <v>1015.6887871853546</v>
      </c>
      <c r="V68">
        <v>1.4191304115958195E-2</v>
      </c>
    </row>
    <row r="69" spans="2:24" x14ac:dyDescent="0.15">
      <c r="B69" t="s">
        <v>143</v>
      </c>
      <c r="C69">
        <v>300</v>
      </c>
      <c r="D69">
        <v>1047.4290617848969</v>
      </c>
      <c r="E69" s="36">
        <f t="shared" si="1"/>
        <v>1015.6887871853546</v>
      </c>
      <c r="F69" s="36">
        <f t="shared" ref="F69:F114" si="2">E$115-E69</f>
        <v>730.02631578947376</v>
      </c>
      <c r="G69">
        <v>3.3043173869486413E-3</v>
      </c>
      <c r="H69">
        <v>0.15961835122317128</v>
      </c>
      <c r="I69">
        <v>1.4191304115958195E-2</v>
      </c>
      <c r="J69">
        <v>1.8008948997778006E-2</v>
      </c>
      <c r="M69">
        <v>1015.6887871853546</v>
      </c>
      <c r="N69">
        <v>3.3043173869486413E-3</v>
      </c>
      <c r="O69">
        <v>1015.6887871853547</v>
      </c>
      <c r="P69">
        <v>3.6404623426694086E-3</v>
      </c>
      <c r="Q69">
        <v>1047.4290617848969</v>
      </c>
      <c r="R69">
        <v>0.16115577757745156</v>
      </c>
      <c r="U69">
        <v>1031.5589244851258</v>
      </c>
      <c r="V69">
        <v>1.4163149474981738E-2</v>
      </c>
    </row>
    <row r="70" spans="2:24" x14ac:dyDescent="0.15">
      <c r="B70" t="s">
        <v>144</v>
      </c>
      <c r="C70">
        <v>301</v>
      </c>
      <c r="D70">
        <v>1063.2991990846681</v>
      </c>
      <c r="E70" s="36">
        <f t="shared" ref="E70:E115" si="3">D70-D$5</f>
        <v>1031.5589244851258</v>
      </c>
      <c r="F70" s="36">
        <f t="shared" si="2"/>
        <v>714.1561784897026</v>
      </c>
      <c r="G70">
        <v>2.876752898195519E-3</v>
      </c>
      <c r="H70">
        <v>0.16098480091561757</v>
      </c>
      <c r="I70">
        <v>1.4163149474981738E-2</v>
      </c>
      <c r="J70">
        <v>1.8160121402973278E-2</v>
      </c>
      <c r="M70">
        <v>1031.5589244851258</v>
      </c>
      <c r="N70">
        <v>2.876752898195519E-3</v>
      </c>
      <c r="O70">
        <v>1031.5589244851258</v>
      </c>
      <c r="P70">
        <v>2.9715220291433348E-3</v>
      </c>
      <c r="Q70">
        <v>1063.2991990846681</v>
      </c>
      <c r="R70">
        <v>0.16140291818920063</v>
      </c>
      <c r="U70">
        <v>1047.4290617848969</v>
      </c>
      <c r="V70">
        <v>1.4445442903835289E-2</v>
      </c>
    </row>
    <row r="71" spans="2:24" x14ac:dyDescent="0.15">
      <c r="B71" t="s">
        <v>145</v>
      </c>
      <c r="C71">
        <v>302</v>
      </c>
      <c r="D71">
        <v>1079.1693363844392</v>
      </c>
      <c r="E71" s="36">
        <f t="shared" si="3"/>
        <v>1047.4290617848969</v>
      </c>
      <c r="F71" s="36">
        <f t="shared" si="2"/>
        <v>698.28604118993144</v>
      </c>
      <c r="G71">
        <v>3.2479421742340055E-3</v>
      </c>
      <c r="H71">
        <v>0.16115577757745156</v>
      </c>
      <c r="I71">
        <v>1.4445442903835289E-2</v>
      </c>
      <c r="J71">
        <v>5.1660399228719282E-2</v>
      </c>
      <c r="M71">
        <v>1047.4290617848969</v>
      </c>
      <c r="N71">
        <v>3.2479421742340055E-3</v>
      </c>
      <c r="O71">
        <v>1047.4290617848969</v>
      </c>
      <c r="P71">
        <v>2.5654442375720459E-3</v>
      </c>
      <c r="Q71">
        <v>1079.1693363844392</v>
      </c>
      <c r="R71">
        <v>0.16383201969294164</v>
      </c>
      <c r="U71">
        <v>1063.2991990846681</v>
      </c>
      <c r="V71">
        <v>1.4095549627153391E-2</v>
      </c>
    </row>
    <row r="72" spans="2:24" x14ac:dyDescent="0.15">
      <c r="B72" t="s">
        <v>146</v>
      </c>
      <c r="C72">
        <v>303</v>
      </c>
      <c r="D72">
        <v>1095.0394736842104</v>
      </c>
      <c r="E72" s="36">
        <f t="shared" si="3"/>
        <v>1063.2991990846681</v>
      </c>
      <c r="F72" s="36">
        <f t="shared" si="2"/>
        <v>682.41590389016028</v>
      </c>
      <c r="G72">
        <v>2.8740764725080276E-3</v>
      </c>
      <c r="H72">
        <v>0.16140291818920063</v>
      </c>
      <c r="I72">
        <v>1.4095549627153391E-2</v>
      </c>
      <c r="J72">
        <v>7.6113045197804499E-2</v>
      </c>
      <c r="M72">
        <v>1063.2991990846681</v>
      </c>
      <c r="N72">
        <v>2.8740764725080276E-3</v>
      </c>
      <c r="O72">
        <v>1063.2991990846681</v>
      </c>
      <c r="P72">
        <v>3.9084159235751904E-3</v>
      </c>
      <c r="Q72">
        <v>1095.0394736842104</v>
      </c>
      <c r="R72">
        <v>0.16075716304993512</v>
      </c>
      <c r="U72">
        <v>1079.1693363844392</v>
      </c>
      <c r="V72">
        <v>1.4326970330353251E-2</v>
      </c>
    </row>
    <row r="73" spans="2:24" x14ac:dyDescent="0.15">
      <c r="B73" t="s">
        <v>147</v>
      </c>
      <c r="C73">
        <v>304</v>
      </c>
      <c r="D73">
        <v>1110.9096109839816</v>
      </c>
      <c r="E73" s="36">
        <f t="shared" si="3"/>
        <v>1079.1693363844392</v>
      </c>
      <c r="F73" s="36">
        <f t="shared" si="2"/>
        <v>666.54576659038912</v>
      </c>
      <c r="G73">
        <v>2.7630046984303564E-3</v>
      </c>
      <c r="H73">
        <v>0.16383201969294164</v>
      </c>
      <c r="I73">
        <v>1.4326970330353251E-2</v>
      </c>
      <c r="J73">
        <v>4.7740920778710567E-2</v>
      </c>
      <c r="M73">
        <v>1079.1693363844392</v>
      </c>
      <c r="N73">
        <v>2.7630046984303564E-3</v>
      </c>
      <c r="O73">
        <v>1079.1693363844392</v>
      </c>
      <c r="P73">
        <v>3.0005628517649559E-3</v>
      </c>
      <c r="Q73">
        <v>1110.9096109839816</v>
      </c>
      <c r="R73">
        <v>0.16148149180152399</v>
      </c>
    </row>
    <row r="74" spans="2:24" x14ac:dyDescent="0.15">
      <c r="B74" t="s">
        <v>148</v>
      </c>
      <c r="C74">
        <v>305</v>
      </c>
      <c r="D74">
        <v>1126.7797482837527</v>
      </c>
      <c r="E74" s="36">
        <f t="shared" si="3"/>
        <v>1095.0394736842104</v>
      </c>
      <c r="F74" s="36">
        <f t="shared" si="2"/>
        <v>650.67562929061796</v>
      </c>
      <c r="G74">
        <v>2.2635525274004062E-3</v>
      </c>
      <c r="H74">
        <v>0.16075716304993512</v>
      </c>
      <c r="I74">
        <v>1.3835624151558762E-2</v>
      </c>
      <c r="J74">
        <v>1.8786823187556156E-2</v>
      </c>
      <c r="M74">
        <v>1095.0394736842104</v>
      </c>
      <c r="N74">
        <v>2.2635525274004062E-3</v>
      </c>
      <c r="O74">
        <v>1095.0394736842104</v>
      </c>
      <c r="P74">
        <v>3.2371638341233181E-3</v>
      </c>
      <c r="Q74">
        <v>1126.7797482837527</v>
      </c>
      <c r="R74">
        <v>0.16092698401722694</v>
      </c>
    </row>
    <row r="75" spans="2:24" x14ac:dyDescent="0.15">
      <c r="B75" t="s">
        <v>149</v>
      </c>
      <c r="C75">
        <v>306</v>
      </c>
      <c r="D75">
        <v>1142.6498855835239</v>
      </c>
      <c r="E75" s="36">
        <f t="shared" si="3"/>
        <v>1110.9096109839816</v>
      </c>
      <c r="F75" s="36">
        <f t="shared" si="2"/>
        <v>634.8054919908468</v>
      </c>
      <c r="G75">
        <v>3.3368290275859786E-3</v>
      </c>
      <c r="H75">
        <v>0.16148149180152399</v>
      </c>
      <c r="I75">
        <v>1.3561449110858955E-2</v>
      </c>
      <c r="J75">
        <v>1.9789064246115897E-2</v>
      </c>
      <c r="M75">
        <v>1110.9096109839816</v>
      </c>
      <c r="N75">
        <v>3.3368290275859786E-3</v>
      </c>
    </row>
    <row r="76" spans="2:24" x14ac:dyDescent="0.15">
      <c r="B76" t="s">
        <v>150</v>
      </c>
      <c r="C76">
        <v>307</v>
      </c>
      <c r="D76">
        <v>1158.520022883295</v>
      </c>
      <c r="E76" s="36">
        <f t="shared" si="3"/>
        <v>1126.7797482837527</v>
      </c>
      <c r="F76" s="36">
        <f t="shared" si="2"/>
        <v>618.93535469107564</v>
      </c>
      <c r="G76">
        <v>3.4484758701692772E-3</v>
      </c>
      <c r="H76">
        <v>0.16092698401722694</v>
      </c>
      <c r="I76">
        <v>1.3480675877684065E-2</v>
      </c>
      <c r="J76">
        <v>2.8723980606706535E-2</v>
      </c>
      <c r="M76">
        <v>1126.7797482837527</v>
      </c>
      <c r="N76">
        <v>3.4484758701692772E-3</v>
      </c>
    </row>
    <row r="77" spans="2:24" x14ac:dyDescent="0.15">
      <c r="B77" t="s">
        <v>151</v>
      </c>
      <c r="C77">
        <v>308</v>
      </c>
      <c r="D77">
        <v>1174.3901601830662</v>
      </c>
      <c r="E77" s="36">
        <f t="shared" si="3"/>
        <v>1142.6498855835239</v>
      </c>
      <c r="F77" s="36">
        <f t="shared" si="2"/>
        <v>603.06521739130449</v>
      </c>
      <c r="G77">
        <v>3.6492866147378273E-3</v>
      </c>
      <c r="H77">
        <v>0.15930081271900923</v>
      </c>
      <c r="I77">
        <v>1.3916196909994721E-2</v>
      </c>
      <c r="J77">
        <v>2.3239583263193843E-2</v>
      </c>
      <c r="M77">
        <v>1142.6498855835239</v>
      </c>
      <c r="N77">
        <v>3.6492866147378273E-3</v>
      </c>
    </row>
    <row r="78" spans="2:24" x14ac:dyDescent="0.15">
      <c r="B78" t="s">
        <v>152</v>
      </c>
      <c r="C78">
        <v>309</v>
      </c>
      <c r="D78">
        <v>1190.2602974828374</v>
      </c>
      <c r="E78" s="36">
        <f t="shared" si="3"/>
        <v>1158.520022883295</v>
      </c>
      <c r="F78" s="36">
        <f t="shared" si="2"/>
        <v>587.19508009153333</v>
      </c>
      <c r="G78">
        <v>3.3900566283473522E-3</v>
      </c>
      <c r="H78">
        <v>0.15693540451916357</v>
      </c>
      <c r="I78">
        <v>1.2918324254237805E-2</v>
      </c>
      <c r="J78">
        <v>2.7494672366137493E-2</v>
      </c>
      <c r="M78">
        <v>1158.520022883295</v>
      </c>
      <c r="N78">
        <v>3.3900566283473522E-3</v>
      </c>
    </row>
    <row r="79" spans="2:24" x14ac:dyDescent="0.15">
      <c r="B79" t="s">
        <v>153</v>
      </c>
      <c r="C79">
        <v>310</v>
      </c>
      <c r="D79">
        <v>1206.1304347826085</v>
      </c>
      <c r="E79" s="36">
        <f t="shared" si="3"/>
        <v>1174.3901601830662</v>
      </c>
      <c r="F79" s="36">
        <f t="shared" si="2"/>
        <v>571.32494279176217</v>
      </c>
      <c r="G79">
        <v>3.2411975985494564E-3</v>
      </c>
      <c r="H79">
        <v>0.15024278928037879</v>
      </c>
      <c r="I79">
        <v>1.1015522715809625E-2</v>
      </c>
      <c r="J79">
        <v>2.1852241364552896E-2</v>
      </c>
      <c r="M79">
        <v>1174.3901601830662</v>
      </c>
      <c r="N79">
        <v>3.2411975985494564E-3</v>
      </c>
    </row>
    <row r="80" spans="2:24" x14ac:dyDescent="0.15">
      <c r="B80" t="s">
        <v>154</v>
      </c>
      <c r="C80">
        <v>311</v>
      </c>
      <c r="D80">
        <v>1222.0005720823797</v>
      </c>
      <c r="E80" s="36">
        <f t="shared" si="3"/>
        <v>1190.2602974828374</v>
      </c>
      <c r="F80" s="36">
        <f t="shared" si="2"/>
        <v>555.45480549199101</v>
      </c>
      <c r="G80">
        <v>3.9619567556132386E-3</v>
      </c>
      <c r="H80">
        <v>0.15586110946144538</v>
      </c>
      <c r="I80">
        <v>1.3062805246219528E-2</v>
      </c>
      <c r="J80">
        <v>5.8233714693140988E-2</v>
      </c>
      <c r="M80">
        <v>1190.2602974828374</v>
      </c>
      <c r="N80">
        <v>3.9619567556132386E-3</v>
      </c>
    </row>
    <row r="81" spans="2:14" x14ac:dyDescent="0.15">
      <c r="B81" t="s">
        <v>155</v>
      </c>
      <c r="C81">
        <v>312</v>
      </c>
      <c r="D81">
        <v>1237.8707093821508</v>
      </c>
      <c r="E81" s="36">
        <f t="shared" si="3"/>
        <v>1206.1304347826085</v>
      </c>
      <c r="F81" s="36">
        <f t="shared" si="2"/>
        <v>539.58466819221985</v>
      </c>
      <c r="G81">
        <v>4.1273213045698249E-3</v>
      </c>
      <c r="H81">
        <v>0.15339278821491692</v>
      </c>
      <c r="I81">
        <v>1.3285473290600194E-2</v>
      </c>
      <c r="J81">
        <v>1.9446030532582509E-2</v>
      </c>
      <c r="M81">
        <v>1206.1304347826085</v>
      </c>
      <c r="N81">
        <v>4.1273213045698249E-3</v>
      </c>
    </row>
    <row r="82" spans="2:14" x14ac:dyDescent="0.15">
      <c r="B82" t="s">
        <v>156</v>
      </c>
      <c r="C82">
        <v>313</v>
      </c>
      <c r="D82">
        <v>1253.740846681922</v>
      </c>
      <c r="E82" s="36">
        <f t="shared" si="3"/>
        <v>1222.0005720823797</v>
      </c>
      <c r="F82" s="36">
        <f t="shared" si="2"/>
        <v>523.71453089244869</v>
      </c>
      <c r="G82">
        <v>3.1054906314896117E-3</v>
      </c>
      <c r="H82">
        <v>0.1549941754582029</v>
      </c>
      <c r="I82">
        <v>1.2782733945658504E-2</v>
      </c>
      <c r="J82">
        <v>2.392036148381263E-2</v>
      </c>
      <c r="M82">
        <v>1222.0005720823797</v>
      </c>
      <c r="N82">
        <v>3.1054906314896117E-3</v>
      </c>
    </row>
    <row r="83" spans="2:14" x14ac:dyDescent="0.15">
      <c r="B83" t="s">
        <v>157</v>
      </c>
      <c r="C83">
        <v>314</v>
      </c>
      <c r="D83">
        <v>1269.6109839816932</v>
      </c>
      <c r="E83" s="36">
        <f t="shared" si="3"/>
        <v>1237.8707093821508</v>
      </c>
      <c r="F83" s="36">
        <f t="shared" si="2"/>
        <v>507.84439359267753</v>
      </c>
      <c r="G83">
        <v>3.3941301255286296E-3</v>
      </c>
      <c r="H83">
        <v>0.15765164863569364</v>
      </c>
      <c r="I83">
        <v>1.2906617780799415E-2</v>
      </c>
      <c r="J83">
        <v>7.4022233608930954E-2</v>
      </c>
      <c r="M83">
        <v>1237.8707093821508</v>
      </c>
      <c r="N83">
        <v>3.3941301255286296E-3</v>
      </c>
    </row>
    <row r="84" spans="2:14" x14ac:dyDescent="0.15">
      <c r="B84" t="s">
        <v>158</v>
      </c>
      <c r="C84">
        <v>315</v>
      </c>
      <c r="D84">
        <v>1285.4811212814645</v>
      </c>
      <c r="E84" s="36">
        <f t="shared" si="3"/>
        <v>1253.7408466819222</v>
      </c>
      <c r="F84" s="36">
        <f t="shared" si="2"/>
        <v>491.97425629290615</v>
      </c>
      <c r="G84">
        <v>3.1910198405492498E-3</v>
      </c>
      <c r="H84">
        <v>0.15667903142414469</v>
      </c>
      <c r="I84">
        <v>1.2569043605225016E-2</v>
      </c>
      <c r="J84">
        <v>1.9139395506690752E-2</v>
      </c>
      <c r="M84">
        <v>1253.7408466819222</v>
      </c>
      <c r="N84">
        <v>3.1910198405492498E-3</v>
      </c>
    </row>
    <row r="85" spans="2:14" x14ac:dyDescent="0.15">
      <c r="B85" t="s">
        <v>159</v>
      </c>
      <c r="C85">
        <v>316</v>
      </c>
      <c r="D85">
        <v>1301.3512585812357</v>
      </c>
      <c r="E85" s="36">
        <f t="shared" si="3"/>
        <v>1269.6109839816934</v>
      </c>
      <c r="F85" s="36">
        <f t="shared" si="2"/>
        <v>476.10411899313499</v>
      </c>
      <c r="G85">
        <v>2.1948413482852781E-3</v>
      </c>
      <c r="H85">
        <v>0.15521657975023595</v>
      </c>
      <c r="I85">
        <v>1.2754369070319864E-2</v>
      </c>
      <c r="J85">
        <v>1.9270348050458762E-2</v>
      </c>
    </row>
    <row r="86" spans="2:14" x14ac:dyDescent="0.15">
      <c r="B86" t="s">
        <v>160</v>
      </c>
      <c r="C86">
        <v>317</v>
      </c>
      <c r="D86">
        <v>1317.2213958810069</v>
      </c>
      <c r="E86" s="36">
        <f t="shared" si="3"/>
        <v>1285.4811212814645</v>
      </c>
      <c r="F86" s="36">
        <f t="shared" si="2"/>
        <v>460.23398169336383</v>
      </c>
      <c r="G86">
        <v>3.1591389883351634E-3</v>
      </c>
      <c r="H86">
        <v>0.15131425265936227</v>
      </c>
      <c r="I86">
        <v>1.2817600293198665E-2</v>
      </c>
      <c r="J86">
        <v>1.9177249148386599E-2</v>
      </c>
    </row>
    <row r="87" spans="2:14" x14ac:dyDescent="0.15">
      <c r="B87" t="s">
        <v>161</v>
      </c>
      <c r="C87">
        <v>318</v>
      </c>
      <c r="D87">
        <v>1333.091533180778</v>
      </c>
      <c r="E87" s="36">
        <f t="shared" si="3"/>
        <v>1301.3512585812357</v>
      </c>
      <c r="F87" s="36">
        <f t="shared" si="2"/>
        <v>444.36384439359267</v>
      </c>
      <c r="G87">
        <v>2.662628227692752E-3</v>
      </c>
      <c r="H87">
        <v>0.15146315954154513</v>
      </c>
      <c r="I87">
        <v>1.2171055298444313E-2</v>
      </c>
      <c r="J87">
        <v>1.914479476495972E-2</v>
      </c>
    </row>
    <row r="88" spans="2:14" x14ac:dyDescent="0.15">
      <c r="B88" t="s">
        <v>162</v>
      </c>
      <c r="C88">
        <v>319</v>
      </c>
      <c r="D88">
        <v>1348.9616704805492</v>
      </c>
      <c r="E88" s="36">
        <f t="shared" si="3"/>
        <v>1317.2213958810069</v>
      </c>
      <c r="F88" s="36">
        <f t="shared" si="2"/>
        <v>428.49370709382151</v>
      </c>
      <c r="G88">
        <v>2.8985074911907186E-3</v>
      </c>
      <c r="H88">
        <v>0.15515899909774369</v>
      </c>
      <c r="I88">
        <v>1.1912623867365545E-2</v>
      </c>
      <c r="J88">
        <v>1.8502660742802081E-2</v>
      </c>
    </row>
    <row r="89" spans="2:14" x14ac:dyDescent="0.15">
      <c r="B89" t="s">
        <v>163</v>
      </c>
      <c r="C89">
        <v>320</v>
      </c>
      <c r="D89">
        <v>1364.8318077803203</v>
      </c>
      <c r="E89" s="36">
        <f t="shared" si="3"/>
        <v>1333.091533180778</v>
      </c>
      <c r="F89" s="36">
        <f t="shared" si="2"/>
        <v>412.62356979405035</v>
      </c>
      <c r="G89">
        <v>3.3138438264697975E-3</v>
      </c>
      <c r="H89">
        <v>0.15294690839086403</v>
      </c>
      <c r="I89">
        <v>1.2243666623850312E-2</v>
      </c>
      <c r="J89">
        <v>1.9800238321704328E-2</v>
      </c>
    </row>
    <row r="90" spans="2:14" x14ac:dyDescent="0.15">
      <c r="B90" t="s">
        <v>164</v>
      </c>
      <c r="C90">
        <v>321</v>
      </c>
      <c r="D90">
        <v>1380.7019450800915</v>
      </c>
      <c r="E90" s="36">
        <f t="shared" si="3"/>
        <v>1348.9616704805492</v>
      </c>
      <c r="F90" s="36">
        <f t="shared" si="2"/>
        <v>396.7534324942792</v>
      </c>
      <c r="G90">
        <v>2.148052240724895E-3</v>
      </c>
      <c r="H90">
        <v>0.15151371516898987</v>
      </c>
      <c r="I90">
        <v>1.1804113883817141E-2</v>
      </c>
      <c r="J90">
        <v>1.9277135495040423E-2</v>
      </c>
    </row>
    <row r="91" spans="2:14" x14ac:dyDescent="0.15">
      <c r="B91" t="s">
        <v>165</v>
      </c>
      <c r="C91">
        <v>322</v>
      </c>
      <c r="D91">
        <v>1396.5720823798626</v>
      </c>
      <c r="E91" s="36">
        <f t="shared" si="3"/>
        <v>1364.8318077803203</v>
      </c>
      <c r="F91" s="36">
        <f t="shared" si="2"/>
        <v>380.88329519450804</v>
      </c>
      <c r="G91">
        <v>3.0486754965027077E-3</v>
      </c>
      <c r="H91">
        <v>0.15182327649776639</v>
      </c>
      <c r="I91">
        <v>1.2109911409519987E-2</v>
      </c>
      <c r="J91">
        <v>4.5148967170393649E-2</v>
      </c>
    </row>
    <row r="92" spans="2:14" x14ac:dyDescent="0.15">
      <c r="B92" t="s">
        <v>166</v>
      </c>
      <c r="C92">
        <v>323</v>
      </c>
      <c r="D92">
        <v>1412.4422196796338</v>
      </c>
      <c r="E92" s="36">
        <f t="shared" si="3"/>
        <v>1380.7019450800915</v>
      </c>
      <c r="F92" s="36">
        <f t="shared" si="2"/>
        <v>365.01315789473688</v>
      </c>
      <c r="G92">
        <v>2.4882822315292772E-3</v>
      </c>
      <c r="H92">
        <v>0.15044533312610145</v>
      </c>
      <c r="I92">
        <v>1.1794871563443917E-2</v>
      </c>
      <c r="J92">
        <v>1.9564931834682612E-2</v>
      </c>
    </row>
    <row r="93" spans="2:14" x14ac:dyDescent="0.15">
      <c r="B93" t="s">
        <v>167</v>
      </c>
      <c r="C93">
        <v>324</v>
      </c>
      <c r="D93">
        <v>1428.312356979405</v>
      </c>
      <c r="E93" s="36">
        <f t="shared" si="3"/>
        <v>1396.5720823798626</v>
      </c>
      <c r="F93" s="36">
        <f t="shared" si="2"/>
        <v>349.14302059496572</v>
      </c>
      <c r="G93">
        <v>2.230550912269617E-3</v>
      </c>
      <c r="H93">
        <v>0.15058482441004212</v>
      </c>
      <c r="I93">
        <v>1.1748106472376426E-2</v>
      </c>
      <c r="J93">
        <v>2.5488063719392166E-2</v>
      </c>
    </row>
    <row r="94" spans="2:14" x14ac:dyDescent="0.15">
      <c r="B94" t="s">
        <v>168</v>
      </c>
      <c r="C94">
        <v>325</v>
      </c>
      <c r="D94">
        <v>1444.1824942791761</v>
      </c>
      <c r="E94" s="36">
        <f t="shared" si="3"/>
        <v>1412.4422196796338</v>
      </c>
      <c r="F94" s="36">
        <f t="shared" si="2"/>
        <v>333.27288329519456</v>
      </c>
      <c r="G94">
        <v>3.2387520999181308E-3</v>
      </c>
      <c r="H94">
        <v>0.14880662194231734</v>
      </c>
      <c r="I94">
        <v>1.1327600909345882E-2</v>
      </c>
      <c r="J94">
        <v>4.4835089056576044E-2</v>
      </c>
    </row>
    <row r="95" spans="2:14" x14ac:dyDescent="0.15">
      <c r="B95" t="s">
        <v>169</v>
      </c>
      <c r="C95">
        <v>326</v>
      </c>
      <c r="D95">
        <v>1460.0526315789473</v>
      </c>
      <c r="E95" s="36">
        <f t="shared" si="3"/>
        <v>1428.312356979405</v>
      </c>
      <c r="F95" s="36">
        <f t="shared" si="2"/>
        <v>317.4027459954234</v>
      </c>
      <c r="G95">
        <v>3.3606685452479681E-3</v>
      </c>
      <c r="H95">
        <v>0.14676842053022629</v>
      </c>
      <c r="I95">
        <v>1.11932565869543E-2</v>
      </c>
      <c r="J95">
        <v>1.88874687238379E-2</v>
      </c>
    </row>
    <row r="96" spans="2:14" x14ac:dyDescent="0.15">
      <c r="B96" t="s">
        <v>170</v>
      </c>
      <c r="C96">
        <v>327</v>
      </c>
      <c r="D96">
        <v>1475.9227688787184</v>
      </c>
      <c r="E96" s="36">
        <f t="shared" si="3"/>
        <v>1444.1824942791761</v>
      </c>
      <c r="F96" s="36">
        <f t="shared" si="2"/>
        <v>301.53260869565224</v>
      </c>
      <c r="G96">
        <v>2.5521672697211314E-3</v>
      </c>
      <c r="H96">
        <v>0.14632023058865112</v>
      </c>
      <c r="I96">
        <v>1.0972507285000392E-2</v>
      </c>
      <c r="J96">
        <v>2.0266888683451049E-2</v>
      </c>
    </row>
    <row r="97" spans="2:10" x14ac:dyDescent="0.15">
      <c r="B97" t="s">
        <v>171</v>
      </c>
      <c r="C97">
        <v>328</v>
      </c>
      <c r="D97">
        <v>1491.7929061784896</v>
      </c>
      <c r="E97" s="36">
        <f t="shared" si="3"/>
        <v>1460.0526315789473</v>
      </c>
      <c r="F97" s="36">
        <f t="shared" si="2"/>
        <v>285.66247139588108</v>
      </c>
      <c r="G97">
        <v>2.0728326955114233E-3</v>
      </c>
      <c r="H97">
        <v>0.14750994088883032</v>
      </c>
      <c r="I97">
        <v>1.010241226366116E-2</v>
      </c>
      <c r="J97">
        <v>1.9816302045045586E-2</v>
      </c>
    </row>
    <row r="98" spans="2:10" x14ac:dyDescent="0.15">
      <c r="B98" t="s">
        <v>172</v>
      </c>
      <c r="C98">
        <v>329</v>
      </c>
      <c r="D98">
        <v>1507.6630434782608</v>
      </c>
      <c r="E98" s="36">
        <f t="shared" si="3"/>
        <v>1475.9227688787184</v>
      </c>
      <c r="F98" s="36">
        <f t="shared" si="2"/>
        <v>269.79233409610993</v>
      </c>
      <c r="G98">
        <v>2.035054038037722E-3</v>
      </c>
      <c r="H98">
        <v>0.1473407208095536</v>
      </c>
      <c r="I98">
        <v>1.0639428966455127E-2</v>
      </c>
      <c r="J98">
        <v>1.9921532686861632E-2</v>
      </c>
    </row>
    <row r="99" spans="2:10" x14ac:dyDescent="0.15">
      <c r="B99" t="s">
        <v>173</v>
      </c>
      <c r="C99">
        <v>330</v>
      </c>
      <c r="D99">
        <v>1523.5331807780319</v>
      </c>
      <c r="E99" s="36">
        <f t="shared" si="3"/>
        <v>1491.7929061784896</v>
      </c>
      <c r="F99" s="36">
        <f t="shared" si="2"/>
        <v>253.92219679633877</v>
      </c>
      <c r="G99">
        <v>2.632581346988279E-3</v>
      </c>
      <c r="H99">
        <v>0.1476235223974077</v>
      </c>
      <c r="I99">
        <v>1.0035991078833795E-2</v>
      </c>
      <c r="J99">
        <v>1.8930536459719757E-2</v>
      </c>
    </row>
    <row r="100" spans="2:10" x14ac:dyDescent="0.15">
      <c r="B100" t="s">
        <v>174</v>
      </c>
      <c r="C100">
        <v>331</v>
      </c>
      <c r="D100">
        <v>1539.4033180778031</v>
      </c>
      <c r="E100" s="36">
        <f t="shared" si="3"/>
        <v>1507.6630434782608</v>
      </c>
      <c r="F100" s="36">
        <f t="shared" si="2"/>
        <v>238.05205949656761</v>
      </c>
      <c r="G100">
        <v>2.7347623249382056E-3</v>
      </c>
      <c r="H100">
        <v>0.14683893418349209</v>
      </c>
      <c r="I100">
        <v>9.3542663688167896E-3</v>
      </c>
      <c r="J100">
        <v>1.9878566013534375E-2</v>
      </c>
    </row>
    <row r="101" spans="2:10" x14ac:dyDescent="0.15">
      <c r="B101" t="s">
        <v>175</v>
      </c>
      <c r="C101">
        <v>332</v>
      </c>
      <c r="D101">
        <v>1555.2734553775742</v>
      </c>
      <c r="E101" s="36">
        <f t="shared" si="3"/>
        <v>1523.5331807780319</v>
      </c>
      <c r="F101" s="36">
        <f t="shared" si="2"/>
        <v>222.18192219679645</v>
      </c>
      <c r="G101">
        <v>2.5549592936930854E-3</v>
      </c>
      <c r="H101">
        <v>0.14684417821739043</v>
      </c>
      <c r="I101">
        <v>9.4656650395769093E-3</v>
      </c>
      <c r="J101">
        <v>1.9774482670317443E-2</v>
      </c>
    </row>
    <row r="102" spans="2:10" x14ac:dyDescent="0.15">
      <c r="B102" t="s">
        <v>176</v>
      </c>
      <c r="C102">
        <v>333</v>
      </c>
      <c r="D102">
        <v>1571.1435926773454</v>
      </c>
      <c r="E102" s="36">
        <f t="shared" si="3"/>
        <v>1539.4033180778031</v>
      </c>
      <c r="F102" s="36">
        <f t="shared" si="2"/>
        <v>206.31178489702529</v>
      </c>
      <c r="G102">
        <v>2.7888786371813596E-3</v>
      </c>
      <c r="H102">
        <v>0.14498930356745954</v>
      </c>
      <c r="I102">
        <v>9.6340995069339221E-3</v>
      </c>
      <c r="J102">
        <v>1.9528749985125413E-2</v>
      </c>
    </row>
    <row r="103" spans="2:10" x14ac:dyDescent="0.15">
      <c r="B103" t="s">
        <v>177</v>
      </c>
      <c r="C103">
        <v>334</v>
      </c>
      <c r="D103">
        <v>1587.0137299771166</v>
      </c>
      <c r="E103" s="36">
        <f t="shared" si="3"/>
        <v>1555.2734553775742</v>
      </c>
      <c r="F103" s="36">
        <f t="shared" si="2"/>
        <v>190.44164759725413</v>
      </c>
      <c r="G103">
        <v>1.6569932844329586E-3</v>
      </c>
      <c r="H103">
        <v>0.14772119710970341</v>
      </c>
      <c r="I103">
        <v>9.0062849306794448E-3</v>
      </c>
      <c r="J103">
        <v>1.976421766802005E-2</v>
      </c>
    </row>
    <row r="104" spans="2:10" x14ac:dyDescent="0.15">
      <c r="B104" t="s">
        <v>178</v>
      </c>
      <c r="C104">
        <v>335</v>
      </c>
      <c r="D104">
        <v>1602.8838672768877</v>
      </c>
      <c r="E104" s="36">
        <f t="shared" si="3"/>
        <v>1571.1435926773454</v>
      </c>
      <c r="F104" s="36">
        <f t="shared" si="2"/>
        <v>174.57151029748297</v>
      </c>
      <c r="G104">
        <v>2.2428570455137326E-3</v>
      </c>
      <c r="H104">
        <v>0.1463230609586654</v>
      </c>
      <c r="I104">
        <v>8.9678275693889312E-3</v>
      </c>
      <c r="J104">
        <v>1.9239230248149202E-2</v>
      </c>
    </row>
    <row r="105" spans="2:10" x14ac:dyDescent="0.15">
      <c r="B105" t="s">
        <v>179</v>
      </c>
      <c r="C105">
        <v>336</v>
      </c>
      <c r="D105">
        <v>1618.7540045766589</v>
      </c>
      <c r="E105" s="36">
        <f t="shared" si="3"/>
        <v>1587.0137299771166</v>
      </c>
      <c r="F105" s="36">
        <f t="shared" si="2"/>
        <v>158.70137299771181</v>
      </c>
      <c r="G105">
        <v>2.7386895403752817E-3</v>
      </c>
      <c r="H105">
        <v>0.1487497977760748</v>
      </c>
      <c r="I105">
        <v>9.2047829144564584E-3</v>
      </c>
      <c r="J105">
        <v>1.9318362249891082E-2</v>
      </c>
    </row>
    <row r="106" spans="2:10" x14ac:dyDescent="0.15">
      <c r="B106" t="s">
        <v>180</v>
      </c>
      <c r="C106">
        <v>337</v>
      </c>
      <c r="D106">
        <v>1634.62414187643</v>
      </c>
      <c r="E106" s="36">
        <f t="shared" si="3"/>
        <v>1602.8838672768877</v>
      </c>
      <c r="F106" s="36">
        <f t="shared" si="2"/>
        <v>142.83123569794066</v>
      </c>
      <c r="G106">
        <v>2.1490374643431303E-3</v>
      </c>
      <c r="H106">
        <v>0.14813536974495983</v>
      </c>
      <c r="I106">
        <v>8.544220680965808E-3</v>
      </c>
      <c r="J106">
        <v>1.9802236553840898E-2</v>
      </c>
    </row>
    <row r="107" spans="2:10" x14ac:dyDescent="0.15">
      <c r="B107" t="s">
        <v>181</v>
      </c>
      <c r="C107">
        <v>338</v>
      </c>
      <c r="D107">
        <v>1650.4942791762012</v>
      </c>
      <c r="E107" s="36">
        <f t="shared" si="3"/>
        <v>1618.7540045766589</v>
      </c>
      <c r="F107" s="36">
        <f t="shared" si="2"/>
        <v>126.9610983981695</v>
      </c>
      <c r="G107">
        <v>2.0114652673706829E-3</v>
      </c>
      <c r="H107">
        <v>0.14556075515106692</v>
      </c>
      <c r="I107">
        <v>8.6183071834916563E-3</v>
      </c>
      <c r="J107">
        <v>1.9135055346084815E-2</v>
      </c>
    </row>
    <row r="108" spans="2:10" x14ac:dyDescent="0.15">
      <c r="B108" t="s">
        <v>182</v>
      </c>
      <c r="C108">
        <v>339</v>
      </c>
      <c r="D108">
        <v>1666.3644164759723</v>
      </c>
      <c r="E108" s="36">
        <f t="shared" si="3"/>
        <v>1634.62414187643</v>
      </c>
      <c r="F108" s="36">
        <f t="shared" si="2"/>
        <v>111.09096109839834</v>
      </c>
      <c r="G108">
        <v>1.8574789818692867E-3</v>
      </c>
      <c r="H108">
        <v>0.14452767777252454</v>
      </c>
      <c r="I108">
        <v>7.9710522643295055E-3</v>
      </c>
      <c r="J108">
        <v>1.870179354543898E-2</v>
      </c>
    </row>
    <row r="109" spans="2:10" x14ac:dyDescent="0.15">
      <c r="B109" t="s">
        <v>183</v>
      </c>
      <c r="C109">
        <v>340</v>
      </c>
      <c r="D109">
        <v>1682.2345537757435</v>
      </c>
      <c r="E109" s="36">
        <f t="shared" si="3"/>
        <v>1650.4942791762012</v>
      </c>
      <c r="F109" s="36">
        <f t="shared" si="2"/>
        <v>95.22082379862718</v>
      </c>
      <c r="G109">
        <v>1.4223756814694402E-3</v>
      </c>
      <c r="H109">
        <v>0.14403012472146912</v>
      </c>
      <c r="I109">
        <v>8.2351435133651632E-3</v>
      </c>
      <c r="J109">
        <v>1.8858000990914187E-2</v>
      </c>
    </row>
    <row r="110" spans="2:10" x14ac:dyDescent="0.15">
      <c r="B110" t="s">
        <v>184</v>
      </c>
      <c r="C110">
        <v>341</v>
      </c>
      <c r="D110">
        <v>1698.1046910755147</v>
      </c>
      <c r="E110" s="36">
        <f t="shared" si="3"/>
        <v>1666.3644164759723</v>
      </c>
      <c r="F110" s="36">
        <f t="shared" si="2"/>
        <v>79.350686498856021</v>
      </c>
      <c r="G110">
        <v>2.4044388161900791E-3</v>
      </c>
      <c r="H110">
        <v>0.14366602410425328</v>
      </c>
      <c r="I110">
        <v>7.3905472918526218E-3</v>
      </c>
      <c r="J110">
        <v>1.8484536420477003E-2</v>
      </c>
    </row>
    <row r="111" spans="2:10" x14ac:dyDescent="0.15">
      <c r="B111" t="s">
        <v>185</v>
      </c>
      <c r="C111">
        <v>342</v>
      </c>
      <c r="D111">
        <v>1713.9748283752858</v>
      </c>
      <c r="E111" s="36">
        <f t="shared" si="3"/>
        <v>1682.2345537757435</v>
      </c>
      <c r="F111" s="36">
        <f t="shared" si="2"/>
        <v>63.480549199084862</v>
      </c>
      <c r="G111">
        <v>5.4332926894695233E-4</v>
      </c>
      <c r="H111">
        <v>0.13963527193797384</v>
      </c>
      <c r="I111">
        <v>6.4442008329564267E-3</v>
      </c>
      <c r="J111">
        <v>1.8424167563691005E-2</v>
      </c>
    </row>
    <row r="112" spans="2:10" x14ac:dyDescent="0.15">
      <c r="B112" t="s">
        <v>186</v>
      </c>
      <c r="C112">
        <v>343</v>
      </c>
      <c r="D112">
        <v>1729.844965675057</v>
      </c>
      <c r="E112" s="36">
        <f t="shared" si="3"/>
        <v>1698.1046910755147</v>
      </c>
      <c r="F112" s="36">
        <f t="shared" si="2"/>
        <v>47.610411899313704</v>
      </c>
      <c r="G112">
        <v>1.0312707739772004E-3</v>
      </c>
      <c r="H112">
        <v>0.13752825662776916</v>
      </c>
      <c r="I112">
        <v>5.7170512911611654E-3</v>
      </c>
      <c r="J112">
        <v>1.8102297679542162E-2</v>
      </c>
    </row>
    <row r="113" spans="2:10" x14ac:dyDescent="0.15">
      <c r="B113" t="s">
        <v>187</v>
      </c>
      <c r="C113">
        <v>344</v>
      </c>
      <c r="D113">
        <v>1745.7151029748281</v>
      </c>
      <c r="E113" s="36">
        <f t="shared" si="3"/>
        <v>1713.9748283752858</v>
      </c>
      <c r="F113" s="36">
        <f t="shared" si="2"/>
        <v>31.740274599542545</v>
      </c>
      <c r="G113">
        <v>1.5163065417028842E-3</v>
      </c>
      <c r="H113">
        <v>0.13588479916560622</v>
      </c>
      <c r="I113">
        <v>4.5375475923638926E-3</v>
      </c>
      <c r="J113">
        <v>1.819137179074538E-2</v>
      </c>
    </row>
    <row r="114" spans="2:10" x14ac:dyDescent="0.15">
      <c r="B114" t="s">
        <v>188</v>
      </c>
      <c r="C114">
        <v>345</v>
      </c>
      <c r="D114">
        <v>1761.5852402745993</v>
      </c>
      <c r="E114" s="36">
        <f t="shared" si="3"/>
        <v>1729.844965675057</v>
      </c>
      <c r="F114" s="36">
        <f t="shared" si="2"/>
        <v>15.870137299771386</v>
      </c>
      <c r="G114">
        <v>9.2781488213954121E-4</v>
      </c>
      <c r="H114">
        <v>0.13699502497603294</v>
      </c>
      <c r="I114">
        <v>4.1711563480241092E-3</v>
      </c>
      <c r="J114">
        <v>1.9013525764421398E-2</v>
      </c>
    </row>
    <row r="115" spans="2:10" x14ac:dyDescent="0.15">
      <c r="B115" t="s">
        <v>189</v>
      </c>
      <c r="C115">
        <v>346</v>
      </c>
      <c r="D115">
        <v>1777.4553775743707</v>
      </c>
      <c r="E115" s="36">
        <f t="shared" si="3"/>
        <v>1745.7151029748284</v>
      </c>
      <c r="F115" s="36">
        <f>E$115-E115</f>
        <v>0</v>
      </c>
      <c r="G115">
        <v>5.4309526026276561E-4</v>
      </c>
      <c r="H115">
        <v>0.14111471241154949</v>
      </c>
      <c r="I115">
        <v>3.9137774302726858E-3</v>
      </c>
      <c r="J115">
        <v>2.0073693298904381E-2</v>
      </c>
    </row>
  </sheetData>
  <sortState ref="AA5:AB85">
    <sortCondition ref="AA5"/>
  </sortState>
  <mergeCells count="8">
    <mergeCell ref="Y3:Z3"/>
    <mergeCell ref="AA3:AB3"/>
    <mergeCell ref="M3:N3"/>
    <mergeCell ref="O3:P3"/>
    <mergeCell ref="Q3:R3"/>
    <mergeCell ref="U3:V3"/>
    <mergeCell ref="W3:X3"/>
    <mergeCell ref="S3:T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2019-03-23T06:10:06Z</dcterms:modified>
</cp:coreProperties>
</file>